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7928"/>
  <workbookPr defaultThemeVersion="124226" filterPrivacy="1"/>
  <xr:revisionPtr xr6:coauthVersionLast="47" xr6:coauthVersionMax="47" documentId="13_ncr:1_{0E51A11D-867C-4484-8547-C2A1A1C301FD}" revIDLastSave="0" xr10:uidLastSave="{00000000-0000-0000-0000-000000000000}"/>
  <workbookProtection lockStructure="1" workbookAlgorithmName="SHA-512" workbookHashValue="nzEl7NNRwqlr8t+Ph54xMnU76CdLY9lqoLsR85cWvVPyVF0GbeIlNOMV4wkK1+SnGPxjKlZwfCMzvhb65Q4P6g==" workbookSaltValue="ts+GJIhaM8umUXa5viPV1g==" workbookSpinCount="100000"/>
  <bookViews>
    <workbookView tabRatio="765" xr2:uid="{00000000-000D-0000-FFFF-FFFF00000000}" windowHeight="15720" windowWidth="29040" xWindow="28680" yWindow="-120"/>
  </bookViews>
  <sheets>
    <sheet r:id="rId1" name="既存・導入予定 (1)" sheetId="9"/>
    <sheet r:id="rId2" name="&lt;PAC&gt;マスタ (1)" sheetId="2" state="hidden"/>
    <sheet r:id="rId3" name="データテーブル" sheetId="15" state="hidden"/>
    <sheet r:id="rId4" name="既存・導入予定 (2)" sheetId="17"/>
    <sheet r:id="rId5" name="&lt;PAC&gt;マスタ (2)" sheetId="18" state="hidden"/>
    <sheet r:id="rId6" name="既存・導入予定 (3)" sheetId="19"/>
    <sheet r:id="rId7" name="&lt;PAC&gt;マスタ (3)" sheetId="20" state="hidden"/>
    <sheet r:id="rId8" name="既存・導入予定 (4)" sheetId="21"/>
    <sheet r:id="rId9" name="&lt;PAC&gt;マスタ (4)" sheetId="22" state="hidden"/>
    <sheet r:id="rId10" name="既存・導入予定 (5)" sheetId="23"/>
    <sheet r:id="rId11" name="&lt;PAC&gt;マスタ (5)" sheetId="24" state="hidden"/>
    <sheet r:id="rId12" name="コピー用" sheetId="16"/>
  </sheets>
  <externalReferences>
    <externalReference r:id="rId13"/>
    <externalReference r:id="rId14"/>
  </externalReferences>
  <definedNames>
    <definedName hidden="1" localSheetId="1" name="_xlnm._FilterDatabase">'&lt;PAC&gt;マスタ (1)'!$T$8:$AE$1448</definedName>
    <definedName hidden="1" localSheetId="4" name="_xlnm._FilterDatabase">'&lt;PAC&gt;マスタ (2)'!$T$8:$AE$1448</definedName>
    <definedName hidden="1" localSheetId="6" name="_xlnm._FilterDatabase">'&lt;PAC&gt;マスタ (3)'!$T$8:$AE$1448</definedName>
    <definedName hidden="1" localSheetId="8" name="_xlnm._FilterDatabase">'&lt;PAC&gt;マスタ (4)'!$T$8:$AE$1448</definedName>
    <definedName hidden="1" localSheetId="10" name="_xlnm._FilterDatabase">'&lt;PAC&gt;マスタ (5)'!$T$8:$AE$1448</definedName>
    <definedName localSheetId="2" name="◆蛍光灯種類">#REF!</definedName>
    <definedName name="◆蛍光灯種類">#REF!</definedName>
    <definedName localSheetId="2" name="Copy8">#REF!</definedName>
    <definedName name="Copy8">#REF!</definedName>
    <definedName localSheetId="2" name="HID">#REF!</definedName>
    <definedName name="HID">#REF!</definedName>
    <definedName localSheetId="2" name="HIDランプ">#REF!</definedName>
    <definedName name="HIDランプ">#REF!</definedName>
    <definedName localSheetId="2" name="LED">#REF!</definedName>
    <definedName name="LED">#REF!</definedName>
    <definedName localSheetId="1" name="_xlnm.Print_Area">'&lt;PAC&gt;マスタ (1)'!$B$2:$AF$88</definedName>
    <definedName localSheetId="4" name="_xlnm.Print_Area">'&lt;PAC&gt;マスタ (2)'!$B$2:$AF$88</definedName>
    <definedName localSheetId="6" name="_xlnm.Print_Area">'&lt;PAC&gt;マスタ (3)'!$B$2:$AF$88</definedName>
    <definedName localSheetId="8" name="_xlnm.Print_Area">'&lt;PAC&gt;マスタ (4)'!$B$2:$AF$88</definedName>
    <definedName localSheetId="10" name="_xlnm.Print_Area">'&lt;PAC&gt;マスタ (5)'!$B$2:$AF$88</definedName>
    <definedName localSheetId="2" name="_xlnm.Print_Area">データテーブル!#REF!</definedName>
    <definedName localSheetId="0" name="_xlnm.Print_Area">'既存・導入予定 (1)'!$A$1:$AH$48</definedName>
    <definedName localSheetId="3" name="_xlnm.Print_Area">'既存・導入予定 (2)'!$A$1:$AH$48</definedName>
    <definedName localSheetId="5" name="_xlnm.Print_Area">'既存・導入予定 (3)'!$A$1:$AH$48</definedName>
    <definedName localSheetId="7" name="_xlnm.Print_Area">'既存・導入予定 (4)'!$A$1:$AH$48</definedName>
    <definedName localSheetId="9" name="_xlnm.Print_Area">'既存・導入予定 (5)'!$A$1:$AI$48</definedName>
    <definedName localSheetId="2" name="_xlnm.Print_Titles">データテーブル!$1:$21</definedName>
    <definedName localSheetId="0" name="_xlnm.Print_Titles">'既存・導入予定 (1)'!$5:$14</definedName>
    <definedName localSheetId="3" name="_xlnm.Print_Titles">'既存・導入予定 (2)'!$5:$14</definedName>
    <definedName localSheetId="5" name="_xlnm.Print_Titles">'既存・導入予定 (3)'!$5:$14</definedName>
    <definedName localSheetId="7" name="_xlnm.Print_Titles">'既存・導入予定 (4)'!$5:$14</definedName>
    <definedName localSheetId="9" name="_xlnm.Print_Titles">'既存・導入予定 (5)'!$5:$14</definedName>
    <definedName localSheetId="2" name="カタログ値">#REF!</definedName>
    <definedName name="カタログ値">#REF!</definedName>
    <definedName localSheetId="2" name="クリプトン電球">#REF!</definedName>
    <definedName name="クリプトン電球">#REF!</definedName>
    <definedName localSheetId="2" name="コンパクト蛍光ランプ">#REF!</definedName>
    <definedName name="コンパクト蛍光ランプ">#REF!</definedName>
    <definedName localSheetId="2" name="ダクト形">データテーブル!$F$1212:$H$1460</definedName>
    <definedName name="ダクト形">#REF!</definedName>
    <definedName localSheetId="2" name="ハロゲン電球_JD110V">#REF!</definedName>
    <definedName name="ハロゲン電球_JD110V">#REF!</definedName>
    <definedName localSheetId="2" name="ビル用">データテーブル!$F$494:$H$903</definedName>
    <definedName name="ビル用">#REF!</definedName>
    <definedName localSheetId="2" name="マルチタイプ">データテーブル!#REF!</definedName>
    <definedName name="マルチタイプ">#REF!</definedName>
    <definedName localSheetId="2" name="安定器種類">#REF!</definedName>
    <definedName name="安定器種類">#REF!</definedName>
    <definedName localSheetId="2" name="円形蛍光ランプ">#REF!</definedName>
    <definedName name="円形蛍光ランプ">#REF!</definedName>
    <definedName localSheetId="2" name="器具の種類">#REF!</definedName>
    <definedName name="器具の種類">#REF!</definedName>
    <definedName localSheetId="2" name="業務用エアコン">データテーブル!$C$3:$C$7</definedName>
    <definedName name="業務用エアコン">#REF!</definedName>
    <definedName name="空冷式">'&lt;PAC&gt;マスタ (1)'!$K$8:$K$10</definedName>
    <definedName localSheetId="2" name="蛍光灯">#REF!</definedName>
    <definedName name="蛍光灯">#REF!</definedName>
    <definedName localSheetId="2" name="使用ランプ">#REF!</definedName>
    <definedName name="使用ランプ">#REF!</definedName>
    <definedName localSheetId="2" name="四方向カセット形">データテーブル!$F$4:$H$248</definedName>
    <definedName name="四方向カセット形">#REF!</definedName>
    <definedName localSheetId="2" name="四方向カセット形以外">データテーブル!$F$249:$H$493</definedName>
    <definedName name="四方向カセット形以外">#REF!</definedName>
    <definedName localSheetId="2" name="種別">データテーブル!$A$3:$A$3</definedName>
    <definedName name="種別">#REF!</definedName>
    <definedName name="水冷式">'&lt;PAC&gt;マスタ (1)'!$K$12</definedName>
    <definedName localSheetId="2" name="寸法フリータイプ">データテーブル!$F$1726:$H$1726</definedName>
    <definedName name="寸法フリータイプ">#REF!</definedName>
    <definedName localSheetId="2" name="寸法規定タイプ">データテーブル!$F$1461:$H$1715</definedName>
    <definedName name="寸法規定タイプ">#REF!</definedName>
    <definedName localSheetId="2" name="性能区分">データテーブル!$C$3:$C$7</definedName>
    <definedName name="性能区分">#REF!</definedName>
    <definedName localSheetId="2" name="設備用ルームエアコン">データテーブル!$C$8:$C$11</definedName>
    <definedName name="設備用ルームエアコン">#REF!</definedName>
    <definedName localSheetId="2" name="直管蛍光ランプ">#REF!</definedName>
    <definedName name="直管蛍光ランプ">#REF!</definedName>
    <definedName localSheetId="2" name="直吹き形">データテーブル!$F$904:$H$1211</definedName>
    <definedName name="直吹き形">#REF!</definedName>
    <definedName localSheetId="2" name="電球形蛍光ランプ">#REF!</definedName>
    <definedName name="電球形蛍光ランプ">#REF!</definedName>
    <definedName localSheetId="2" name="白熱電球">#REF!</definedName>
    <definedName name="白熱電球">#REF!</definedName>
    <definedName localSheetId="2" name="白熱灯">#REF!</definedName>
    <definedName name="白熱灯">#REF!</definedName>
    <definedName localSheetId="2" name="壁掛け形以外">データテーブル!$F$1727:$H$2257</definedName>
    <definedName name="壁掛け形以外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105" i="2" l="1"/>
  <c r="Y248" i="2"/>
  <c r="Y247" i="2"/>
  <c r="Y246" i="2"/>
  <c r="Y245" i="2"/>
  <c r="Y244" i="2"/>
  <c r="Y243" i="2"/>
  <c r="Y242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7" i="2"/>
  <c r="Y86" i="2"/>
  <c r="Y85" i="2"/>
  <c r="Y84" i="2"/>
  <c r="Y83" i="2"/>
  <c r="Y82" i="2"/>
  <c r="Y81" i="2"/>
  <c r="Y80" i="2"/>
  <c r="Y79" i="2"/>
  <c r="Y78" i="2"/>
  <c r="Y77" i="2"/>
  <c r="Y76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729" i="24" l="1"/>
  <c r="Y730" i="24"/>
  <c r="Y731" i="24"/>
  <c r="Y732" i="24"/>
  <c r="Y733" i="24"/>
  <c r="Y734" i="24"/>
  <c r="Y735" i="24"/>
  <c r="Y736" i="24"/>
  <c r="Y737" i="24"/>
  <c r="Y738" i="24"/>
  <c r="Y739" i="24"/>
  <c r="Y740" i="24"/>
  <c r="Y741" i="24"/>
  <c r="Y742" i="24"/>
  <c r="Y743" i="24"/>
  <c r="Y744" i="24"/>
  <c r="Y745" i="24"/>
  <c r="Y746" i="24"/>
  <c r="Y747" i="24"/>
  <c r="Y748" i="24"/>
  <c r="Y749" i="24"/>
  <c r="Y750" i="24"/>
  <c r="Y751" i="24"/>
  <c r="Y752" i="24"/>
  <c r="Y753" i="24"/>
  <c r="Y754" i="24"/>
  <c r="Y755" i="24"/>
  <c r="Y756" i="24"/>
  <c r="Y757" i="24"/>
  <c r="Y758" i="24"/>
  <c r="Y759" i="24"/>
  <c r="Y760" i="24"/>
  <c r="Y761" i="24"/>
  <c r="Y762" i="24"/>
  <c r="Y763" i="24"/>
  <c r="Y764" i="24"/>
  <c r="Y765" i="24"/>
  <c r="Y766" i="24"/>
  <c r="Y767" i="24"/>
  <c r="Y768" i="24"/>
  <c r="Y769" i="24"/>
  <c r="Y770" i="24"/>
  <c r="Y771" i="24"/>
  <c r="Y772" i="24"/>
  <c r="Y773" i="24"/>
  <c r="Y774" i="24"/>
  <c r="Y775" i="24"/>
  <c r="Y776" i="24"/>
  <c r="Y777" i="24"/>
  <c r="Y778" i="24"/>
  <c r="Y779" i="24"/>
  <c r="Y780" i="24"/>
  <c r="Y781" i="24"/>
  <c r="Y782" i="24"/>
  <c r="Y783" i="24"/>
  <c r="Y784" i="24"/>
  <c r="Y785" i="24"/>
  <c r="Y786" i="24"/>
  <c r="Y787" i="24"/>
  <c r="Y788" i="24"/>
  <c r="Y789" i="24"/>
  <c r="Y790" i="24"/>
  <c r="Y791" i="24"/>
  <c r="Y792" i="24"/>
  <c r="Y793" i="24"/>
  <c r="Y794" i="24"/>
  <c r="Y795" i="24"/>
  <c r="Y796" i="24"/>
  <c r="Y797" i="24"/>
  <c r="Y798" i="24"/>
  <c r="Y799" i="24"/>
  <c r="Y800" i="24"/>
  <c r="Y801" i="24"/>
  <c r="Y802" i="24"/>
  <c r="Y803" i="24"/>
  <c r="Y804" i="24"/>
  <c r="Y805" i="24"/>
  <c r="Y806" i="24"/>
  <c r="Y807" i="24"/>
  <c r="Y808" i="24"/>
  <c r="Y809" i="24"/>
  <c r="Y810" i="24"/>
  <c r="Y811" i="24"/>
  <c r="Y812" i="24"/>
  <c r="Y813" i="24"/>
  <c r="Y814" i="24"/>
  <c r="Y815" i="24"/>
  <c r="Y816" i="24"/>
  <c r="Y817" i="24"/>
  <c r="Y818" i="24"/>
  <c r="Y819" i="24"/>
  <c r="Y820" i="24"/>
  <c r="Y821" i="24"/>
  <c r="Y822" i="24"/>
  <c r="Y823" i="24"/>
  <c r="Y824" i="24"/>
  <c r="Y825" i="24"/>
  <c r="Y826" i="24"/>
  <c r="Y827" i="24"/>
  <c r="Y828" i="24"/>
  <c r="Y829" i="24"/>
  <c r="Y830" i="24"/>
  <c r="Y831" i="24"/>
  <c r="Y832" i="24"/>
  <c r="Y833" i="24"/>
  <c r="Y834" i="24"/>
  <c r="Y835" i="24"/>
  <c r="Y836" i="24"/>
  <c r="Y837" i="24"/>
  <c r="Y838" i="24"/>
  <c r="Y839" i="24"/>
  <c r="Y840" i="24"/>
  <c r="Y841" i="24"/>
  <c r="Y842" i="24"/>
  <c r="Y843" i="24"/>
  <c r="Y844" i="24"/>
  <c r="Y845" i="24"/>
  <c r="Y846" i="24"/>
  <c r="Y847" i="24"/>
  <c r="Y848" i="24"/>
  <c r="Y849" i="24"/>
  <c r="Y850" i="24"/>
  <c r="Y851" i="24"/>
  <c r="Y852" i="24"/>
  <c r="Y853" i="24"/>
  <c r="Y854" i="24"/>
  <c r="Y855" i="24"/>
  <c r="Y856" i="24"/>
  <c r="Y857" i="24"/>
  <c r="Y858" i="24"/>
  <c r="Y859" i="24"/>
  <c r="Y860" i="24"/>
  <c r="Y861" i="24"/>
  <c r="Y862" i="24"/>
  <c r="Y863" i="24"/>
  <c r="Y864" i="24"/>
  <c r="Y865" i="24"/>
  <c r="Y866" i="24"/>
  <c r="Y867" i="24"/>
  <c r="Y868" i="24"/>
  <c r="Y869" i="24"/>
  <c r="Y870" i="24"/>
  <c r="Y871" i="24"/>
  <c r="Y872" i="24"/>
  <c r="Y873" i="24"/>
  <c r="Y874" i="24"/>
  <c r="Y875" i="24"/>
  <c r="Y876" i="24"/>
  <c r="Y877" i="24"/>
  <c r="Y878" i="24"/>
  <c r="Y879" i="24"/>
  <c r="Y880" i="24"/>
  <c r="Y881" i="24"/>
  <c r="Y882" i="24"/>
  <c r="Y883" i="24"/>
  <c r="Y884" i="24"/>
  <c r="Y885" i="24"/>
  <c r="Y886" i="24"/>
  <c r="Y887" i="24"/>
  <c r="Y888" i="24"/>
  <c r="Y889" i="24"/>
  <c r="Y890" i="24"/>
  <c r="Y891" i="24"/>
  <c r="Y892" i="24"/>
  <c r="Y893" i="24"/>
  <c r="Y894" i="24"/>
  <c r="Y895" i="24"/>
  <c r="Y896" i="24"/>
  <c r="Y897" i="24"/>
  <c r="Y898" i="24"/>
  <c r="Y899" i="24"/>
  <c r="Y900" i="24"/>
  <c r="Y901" i="24"/>
  <c r="Y902" i="24"/>
  <c r="Y903" i="24"/>
  <c r="Y904" i="24"/>
  <c r="Y905" i="24"/>
  <c r="Y906" i="24"/>
  <c r="Y907" i="24"/>
  <c r="Y908" i="24"/>
  <c r="Y909" i="24"/>
  <c r="Y910" i="24"/>
  <c r="Y911" i="24"/>
  <c r="Y912" i="24"/>
  <c r="Y913" i="24"/>
  <c r="Y914" i="24"/>
  <c r="Y915" i="24"/>
  <c r="Y916" i="24"/>
  <c r="Y917" i="24"/>
  <c r="Y918" i="24"/>
  <c r="Y919" i="24"/>
  <c r="Y920" i="24"/>
  <c r="Y921" i="24"/>
  <c r="Y922" i="24"/>
  <c r="Y923" i="24"/>
  <c r="Y924" i="24"/>
  <c r="Y925" i="24"/>
  <c r="Y926" i="24"/>
  <c r="Y927" i="24"/>
  <c r="Y928" i="24"/>
  <c r="Y929" i="24"/>
  <c r="Y930" i="24"/>
  <c r="Y931" i="24"/>
  <c r="Y932" i="24"/>
  <c r="Y933" i="24"/>
  <c r="Y934" i="24"/>
  <c r="Y935" i="24"/>
  <c r="Y936" i="24"/>
  <c r="Y937" i="24"/>
  <c r="Y938" i="24"/>
  <c r="Y939" i="24"/>
  <c r="Y940" i="24"/>
  <c r="Y941" i="24"/>
  <c r="Y942" i="24"/>
  <c r="Y943" i="24"/>
  <c r="Y944" i="24"/>
  <c r="Y945" i="24"/>
  <c r="Y946" i="24"/>
  <c r="Y947" i="24"/>
  <c r="Y948" i="24"/>
  <c r="Y949" i="24"/>
  <c r="Y950" i="24"/>
  <c r="Y951" i="24"/>
  <c r="Y952" i="24"/>
  <c r="Y953" i="24"/>
  <c r="Y954" i="24"/>
  <c r="Y955" i="24"/>
  <c r="Y956" i="24"/>
  <c r="Y957" i="24"/>
  <c r="Y958" i="24"/>
  <c r="Y959" i="24"/>
  <c r="Y960" i="24"/>
  <c r="Y961" i="24"/>
  <c r="Y962" i="24"/>
  <c r="Y963" i="24"/>
  <c r="Y964" i="24"/>
  <c r="Y965" i="24"/>
  <c r="Y966" i="24"/>
  <c r="Y967" i="24"/>
  <c r="Y968" i="24"/>
  <c r="Y969" i="24"/>
  <c r="Y970" i="24"/>
  <c r="Y971" i="24"/>
  <c r="Y972" i="24"/>
  <c r="Y973" i="24"/>
  <c r="Y974" i="24"/>
  <c r="Y975" i="24"/>
  <c r="Y976" i="24"/>
  <c r="Y977" i="24"/>
  <c r="Y978" i="24"/>
  <c r="Y979" i="24"/>
  <c r="Y980" i="24"/>
  <c r="Y981" i="24"/>
  <c r="Y982" i="24"/>
  <c r="Y983" i="24"/>
  <c r="Y984" i="24"/>
  <c r="Y985" i="24"/>
  <c r="Y986" i="24"/>
  <c r="Y987" i="24"/>
  <c r="Y988" i="24"/>
  <c r="Y989" i="24"/>
  <c r="Y990" i="24"/>
  <c r="Y991" i="24"/>
  <c r="Y992" i="24"/>
  <c r="Y993" i="24"/>
  <c r="Y994" i="24"/>
  <c r="Y995" i="24"/>
  <c r="Y996" i="24"/>
  <c r="Y997" i="24"/>
  <c r="Y998" i="24"/>
  <c r="Y999" i="24"/>
  <c r="Y1000" i="24"/>
  <c r="Y1001" i="24"/>
  <c r="Y1002" i="24"/>
  <c r="Y1003" i="24"/>
  <c r="Y1004" i="24"/>
  <c r="Y1005" i="24"/>
  <c r="Y1006" i="24"/>
  <c r="Y1007" i="24"/>
  <c r="Y1008" i="24"/>
  <c r="Y1009" i="24"/>
  <c r="Y1010" i="24"/>
  <c r="Y1011" i="24"/>
  <c r="Y1012" i="24"/>
  <c r="Y1013" i="24"/>
  <c r="Y1014" i="24"/>
  <c r="Y1015" i="24"/>
  <c r="Y1016" i="24"/>
  <c r="Y1017" i="24"/>
  <c r="Y1018" i="24"/>
  <c r="Y1019" i="24"/>
  <c r="Y1020" i="24"/>
  <c r="Y1021" i="24"/>
  <c r="Y1022" i="24"/>
  <c r="Y1023" i="24"/>
  <c r="Y1024" i="24"/>
  <c r="Y1025" i="24"/>
  <c r="Y1026" i="24"/>
  <c r="Y1027" i="24"/>
  <c r="Y1028" i="24"/>
  <c r="Y1029" i="24"/>
  <c r="Y1030" i="24"/>
  <c r="Y1031" i="24"/>
  <c r="Y1032" i="24"/>
  <c r="Y1033" i="24"/>
  <c r="Y1034" i="24"/>
  <c r="Y1035" i="24"/>
  <c r="Y1036" i="24"/>
  <c r="Y1037" i="24"/>
  <c r="Y1038" i="24"/>
  <c r="Y1039" i="24"/>
  <c r="Y1040" i="24"/>
  <c r="Y1041" i="24"/>
  <c r="Y1042" i="24"/>
  <c r="Y1043" i="24"/>
  <c r="Y1044" i="24"/>
  <c r="Y1045" i="24"/>
  <c r="Y1046" i="24"/>
  <c r="Y1047" i="24"/>
  <c r="Y1048" i="24"/>
  <c r="Y1049" i="24"/>
  <c r="Y1050" i="24"/>
  <c r="Y1051" i="24"/>
  <c r="Y1052" i="24"/>
  <c r="Y1053" i="24"/>
  <c r="Y1054" i="24"/>
  <c r="Y1055" i="24"/>
  <c r="Y1056" i="24"/>
  <c r="Y1057" i="24"/>
  <c r="Y1058" i="24"/>
  <c r="Y1059" i="24"/>
  <c r="Y1060" i="24"/>
  <c r="Y1061" i="24"/>
  <c r="Y1062" i="24"/>
  <c r="Y1063" i="24"/>
  <c r="Y1064" i="24"/>
  <c r="Y1065" i="24"/>
  <c r="Y1066" i="24"/>
  <c r="Y1067" i="24"/>
  <c r="Y1068" i="24"/>
  <c r="Y1069" i="24"/>
  <c r="Y1070" i="24"/>
  <c r="Y1071" i="24"/>
  <c r="Y1072" i="24"/>
  <c r="Y1073" i="24"/>
  <c r="Y1074" i="24"/>
  <c r="Y1075" i="24"/>
  <c r="Y1076" i="24"/>
  <c r="Y1077" i="24"/>
  <c r="Y1078" i="24"/>
  <c r="Y1079" i="24"/>
  <c r="Y1080" i="24"/>
  <c r="Y1081" i="24"/>
  <c r="Y1082" i="24"/>
  <c r="Y1083" i="24"/>
  <c r="Y1084" i="24"/>
  <c r="Y1085" i="24"/>
  <c r="Y1086" i="24"/>
  <c r="Y1087" i="24"/>
  <c r="Y1088" i="24"/>
  <c r="Y1089" i="24"/>
  <c r="Y1090" i="24"/>
  <c r="Y1091" i="24"/>
  <c r="Y1092" i="24"/>
  <c r="Y1093" i="24"/>
  <c r="Y1094" i="24"/>
  <c r="Y1095" i="24"/>
  <c r="Y1096" i="24"/>
  <c r="Y1097" i="24"/>
  <c r="Y1098" i="24"/>
  <c r="Y1099" i="24"/>
  <c r="Y1100" i="24"/>
  <c r="Y1101" i="24"/>
  <c r="Y1102" i="24"/>
  <c r="Y1103" i="24"/>
  <c r="Y1104" i="24"/>
  <c r="Y1105" i="24"/>
  <c r="Y1106" i="24"/>
  <c r="Y1107" i="24"/>
  <c r="Y1108" i="24"/>
  <c r="Y1109" i="24"/>
  <c r="Y1110" i="24"/>
  <c r="Y1111" i="24"/>
  <c r="Y1112" i="24"/>
  <c r="Y1113" i="24"/>
  <c r="Y1114" i="24"/>
  <c r="Y1115" i="24"/>
  <c r="Y1116" i="24"/>
  <c r="Y1117" i="24"/>
  <c r="Y1118" i="24"/>
  <c r="Y1119" i="24"/>
  <c r="Y1120" i="24"/>
  <c r="Y1121" i="24"/>
  <c r="Y1122" i="24"/>
  <c r="Y1123" i="24"/>
  <c r="Y1124" i="24"/>
  <c r="Y1125" i="24"/>
  <c r="Y1126" i="24"/>
  <c r="Y1127" i="24"/>
  <c r="Y1128" i="24"/>
  <c r="Y1129" i="24"/>
  <c r="Y1130" i="24"/>
  <c r="Y1131" i="24"/>
  <c r="Y1132" i="24"/>
  <c r="Y1133" i="24"/>
  <c r="Y1134" i="24"/>
  <c r="Y1135" i="24"/>
  <c r="Y1136" i="24"/>
  <c r="Y1137" i="24"/>
  <c r="Y1138" i="24"/>
  <c r="Y1139" i="24"/>
  <c r="Y1140" i="24"/>
  <c r="Y1141" i="24"/>
  <c r="Y1142" i="24"/>
  <c r="Y1143" i="24"/>
  <c r="Y1144" i="24"/>
  <c r="Y1145" i="24"/>
  <c r="Y1146" i="24"/>
  <c r="Y1147" i="24"/>
  <c r="Y1148" i="24"/>
  <c r="Y1149" i="24"/>
  <c r="Y1150" i="24"/>
  <c r="Y1151" i="24"/>
  <c r="Y1152" i="24"/>
  <c r="Y1153" i="24"/>
  <c r="Y1154" i="24"/>
  <c r="Y1155" i="24"/>
  <c r="Y1156" i="24"/>
  <c r="Y1157" i="24"/>
  <c r="Y1158" i="24"/>
  <c r="Y1159" i="24"/>
  <c r="Y1160" i="24"/>
  <c r="Y1161" i="24"/>
  <c r="Y1162" i="24"/>
  <c r="Y1163" i="24"/>
  <c r="Y1164" i="24"/>
  <c r="Y1165" i="24"/>
  <c r="Y1166" i="24"/>
  <c r="Y1167" i="24"/>
  <c r="Y1168" i="24"/>
  <c r="Y1169" i="24"/>
  <c r="Y1170" i="24"/>
  <c r="Y1171" i="24"/>
  <c r="Y1172" i="24"/>
  <c r="Y1173" i="24"/>
  <c r="Y1174" i="24"/>
  <c r="Y1175" i="24"/>
  <c r="Y1176" i="24"/>
  <c r="Y1177" i="24"/>
  <c r="Y1178" i="24"/>
  <c r="Y1179" i="24"/>
  <c r="Y1180" i="24"/>
  <c r="Y1181" i="24"/>
  <c r="Y1182" i="24"/>
  <c r="Y1183" i="24"/>
  <c r="Y1184" i="24"/>
  <c r="Y1185" i="24"/>
  <c r="Y1186" i="24"/>
  <c r="Y1187" i="24"/>
  <c r="Y1188" i="24"/>
  <c r="Y1189" i="24"/>
  <c r="Y1190" i="24"/>
  <c r="Y1191" i="24"/>
  <c r="Y1192" i="24"/>
  <c r="Y1193" i="24"/>
  <c r="Y1194" i="24"/>
  <c r="Y1195" i="24"/>
  <c r="Y1196" i="24"/>
  <c r="Y1197" i="24"/>
  <c r="Y1198" i="24"/>
  <c r="Y1199" i="24"/>
  <c r="Y1200" i="24"/>
  <c r="Y1201" i="24"/>
  <c r="Y1202" i="24"/>
  <c r="Y1203" i="24"/>
  <c r="Y1204" i="24"/>
  <c r="Y1205" i="24"/>
  <c r="Y1206" i="24"/>
  <c r="Y1207" i="24"/>
  <c r="Y1208" i="24"/>
  <c r="Y1209" i="24"/>
  <c r="Y1210" i="24"/>
  <c r="Y1211" i="24"/>
  <c r="Y1212" i="24"/>
  <c r="Y1213" i="24"/>
  <c r="Y1214" i="24"/>
  <c r="Y1215" i="24"/>
  <c r="Y1216" i="24"/>
  <c r="Y1217" i="24"/>
  <c r="Y1218" i="24"/>
  <c r="Y1219" i="24"/>
  <c r="Y1220" i="24"/>
  <c r="Y1221" i="24"/>
  <c r="Y1222" i="24"/>
  <c r="Y1223" i="24"/>
  <c r="Y1224" i="24"/>
  <c r="Y1225" i="24"/>
  <c r="Y1226" i="24"/>
  <c r="Y1227" i="24"/>
  <c r="Y1228" i="24"/>
  <c r="Y1229" i="24"/>
  <c r="Y1230" i="24"/>
  <c r="Y1231" i="24"/>
  <c r="Y1232" i="24"/>
  <c r="Y1233" i="24"/>
  <c r="Y1234" i="24"/>
  <c r="Y1235" i="24"/>
  <c r="Y1236" i="24"/>
  <c r="Y1237" i="24"/>
  <c r="Y1238" i="24"/>
  <c r="Y1239" i="24"/>
  <c r="Y1240" i="24"/>
  <c r="Y1241" i="24"/>
  <c r="Y1242" i="24"/>
  <c r="Y1243" i="24"/>
  <c r="Y1244" i="24"/>
  <c r="Y1245" i="24"/>
  <c r="Y1246" i="24"/>
  <c r="Y1247" i="24"/>
  <c r="Y1248" i="24"/>
  <c r="Y1249" i="24"/>
  <c r="Y1250" i="24"/>
  <c r="Y1251" i="24"/>
  <c r="Y1252" i="24"/>
  <c r="Y1253" i="24"/>
  <c r="Y1254" i="24"/>
  <c r="Y1255" i="24"/>
  <c r="Y1256" i="24"/>
  <c r="Y1257" i="24"/>
  <c r="Y1258" i="24"/>
  <c r="Y1259" i="24"/>
  <c r="Y1260" i="24"/>
  <c r="Y1261" i="24"/>
  <c r="Y1262" i="24"/>
  <c r="Y1263" i="24"/>
  <c r="Y1264" i="24"/>
  <c r="Y1265" i="24"/>
  <c r="Y1266" i="24"/>
  <c r="Y1267" i="24"/>
  <c r="Y1268" i="24"/>
  <c r="Y1269" i="24"/>
  <c r="Y1270" i="24"/>
  <c r="Y1271" i="24"/>
  <c r="Y1272" i="24"/>
  <c r="Y1273" i="24"/>
  <c r="Y1274" i="24"/>
  <c r="Y1275" i="24"/>
  <c r="Y1276" i="24"/>
  <c r="Y1277" i="24"/>
  <c r="Y1278" i="24"/>
  <c r="Y1279" i="24"/>
  <c r="Y1280" i="24"/>
  <c r="Y1281" i="24"/>
  <c r="Y1282" i="24"/>
  <c r="Y1283" i="24"/>
  <c r="Y1284" i="24"/>
  <c r="Y1285" i="24"/>
  <c r="Y1286" i="24"/>
  <c r="Y1287" i="24"/>
  <c r="Y1288" i="24"/>
  <c r="Y1289" i="24"/>
  <c r="Y1290" i="24"/>
  <c r="Y1291" i="24"/>
  <c r="Y1292" i="24"/>
  <c r="Y1293" i="24"/>
  <c r="Y1294" i="24"/>
  <c r="Y1295" i="24"/>
  <c r="Y1296" i="24"/>
  <c r="Y1297" i="24"/>
  <c r="Y1298" i="24"/>
  <c r="Y1299" i="24"/>
  <c r="Y1300" i="24"/>
  <c r="Y1301" i="24"/>
  <c r="Y1302" i="24"/>
  <c r="Y1303" i="24"/>
  <c r="Y1304" i="24"/>
  <c r="Y1305" i="24"/>
  <c r="Y1306" i="24"/>
  <c r="Y1307" i="24"/>
  <c r="Y1308" i="24"/>
  <c r="Y1309" i="24"/>
  <c r="Y1310" i="24"/>
  <c r="Y1311" i="24"/>
  <c r="Y1312" i="24"/>
  <c r="Y1313" i="24"/>
  <c r="Y1314" i="24"/>
  <c r="Y1315" i="24"/>
  <c r="Y1316" i="24"/>
  <c r="Y1317" i="24"/>
  <c r="Y1318" i="24"/>
  <c r="Y1319" i="24"/>
  <c r="Y1320" i="24"/>
  <c r="Y1321" i="24"/>
  <c r="Y1322" i="24"/>
  <c r="Y1323" i="24"/>
  <c r="Y1324" i="24"/>
  <c r="Y1325" i="24"/>
  <c r="Y1326" i="24"/>
  <c r="Y1327" i="24"/>
  <c r="Y1328" i="24"/>
  <c r="Y1329" i="24"/>
  <c r="Y1330" i="24"/>
  <c r="Y1331" i="24"/>
  <c r="Y1332" i="24"/>
  <c r="Y1333" i="24"/>
  <c r="Y1334" i="24"/>
  <c r="Y1335" i="24"/>
  <c r="Y1336" i="24"/>
  <c r="Y1337" i="24"/>
  <c r="Y1338" i="24"/>
  <c r="Y1339" i="24"/>
  <c r="Y1340" i="24"/>
  <c r="Y1341" i="24"/>
  <c r="Y1342" i="24"/>
  <c r="Y1343" i="24"/>
  <c r="Y1344" i="24"/>
  <c r="Y1345" i="24"/>
  <c r="Y1346" i="24"/>
  <c r="Y1347" i="24"/>
  <c r="Y1348" i="24"/>
  <c r="Y1349" i="24"/>
  <c r="Y1350" i="24"/>
  <c r="Y1351" i="24"/>
  <c r="Y1352" i="24"/>
  <c r="Y1353" i="24"/>
  <c r="Y1354" i="24"/>
  <c r="Y1355" i="24"/>
  <c r="Y1356" i="24"/>
  <c r="Y1357" i="24"/>
  <c r="Y1358" i="24"/>
  <c r="Y1359" i="24"/>
  <c r="Y1360" i="24"/>
  <c r="Y1361" i="24"/>
  <c r="Y1362" i="24"/>
  <c r="Y1363" i="24"/>
  <c r="Y1364" i="24"/>
  <c r="Y1365" i="24"/>
  <c r="Y1366" i="24"/>
  <c r="Y1367" i="24"/>
  <c r="Y1368" i="24"/>
  <c r="Y1369" i="24"/>
  <c r="Y1370" i="24"/>
  <c r="Y1371" i="24"/>
  <c r="Y1372" i="24"/>
  <c r="Y1373" i="24"/>
  <c r="Y1374" i="24"/>
  <c r="Y1375" i="24"/>
  <c r="Y1376" i="24"/>
  <c r="Y1377" i="24"/>
  <c r="Y1378" i="24"/>
  <c r="Y1379" i="24"/>
  <c r="Y1380" i="24"/>
  <c r="Y1381" i="24"/>
  <c r="Y1382" i="24"/>
  <c r="Y1383" i="24"/>
  <c r="Y1384" i="24"/>
  <c r="Y1385" i="24"/>
  <c r="Y1386" i="24"/>
  <c r="Y1387" i="24"/>
  <c r="Y1388" i="24"/>
  <c r="Y1389" i="24"/>
  <c r="Y1390" i="24"/>
  <c r="Y1391" i="24"/>
  <c r="Y1392" i="24"/>
  <c r="Y1393" i="24"/>
  <c r="Y1394" i="24"/>
  <c r="Y1395" i="24"/>
  <c r="Y1396" i="24"/>
  <c r="Y1397" i="24"/>
  <c r="Y1398" i="24"/>
  <c r="Y1399" i="24"/>
  <c r="Y1400" i="24"/>
  <c r="Y1401" i="24"/>
  <c r="Y1402" i="24"/>
  <c r="Y1403" i="24"/>
  <c r="Y1404" i="24"/>
  <c r="Y1405" i="24"/>
  <c r="Y1406" i="24"/>
  <c r="Y1407" i="24"/>
  <c r="Y1408" i="24"/>
  <c r="Y1409" i="24"/>
  <c r="Y1410" i="24"/>
  <c r="Y1411" i="24"/>
  <c r="Y1412" i="24"/>
  <c r="Y1413" i="24"/>
  <c r="Y1414" i="24"/>
  <c r="Y1415" i="24"/>
  <c r="Y1416" i="24"/>
  <c r="Y1417" i="24"/>
  <c r="Y1418" i="24"/>
  <c r="Y1419" i="24"/>
  <c r="Y1420" i="24"/>
  <c r="Y1421" i="24"/>
  <c r="Y1422" i="24"/>
  <c r="Y1423" i="24"/>
  <c r="Y1424" i="24"/>
  <c r="Y1425" i="24"/>
  <c r="Y1426" i="24"/>
  <c r="Y1427" i="24"/>
  <c r="Y1428" i="24"/>
  <c r="Y1429" i="24"/>
  <c r="Y1430" i="24"/>
  <c r="Y1431" i="24"/>
  <c r="Y1432" i="24"/>
  <c r="Y1433" i="24"/>
  <c r="Y1434" i="24"/>
  <c r="Y1435" i="24"/>
  <c r="Y1436" i="24"/>
  <c r="Y1437" i="24"/>
  <c r="Y1438" i="24"/>
  <c r="Y1439" i="24"/>
  <c r="Y1440" i="24"/>
  <c r="Y1441" i="24"/>
  <c r="Y1442" i="24"/>
  <c r="Y1443" i="24"/>
  <c r="Y1444" i="24"/>
  <c r="Y1445" i="24"/>
  <c r="Y1446" i="24"/>
  <c r="Y1447" i="24"/>
  <c r="Y1448" i="24"/>
  <c r="Y729" i="22"/>
  <c r="Y730" i="22"/>
  <c r="Y731" i="22"/>
  <c r="Y732" i="22"/>
  <c r="Y733" i="22"/>
  <c r="Y734" i="22"/>
  <c r="Y735" i="22"/>
  <c r="Y736" i="22"/>
  <c r="Y737" i="22"/>
  <c r="Y738" i="22"/>
  <c r="Y739" i="22"/>
  <c r="Y740" i="22"/>
  <c r="Y741" i="22"/>
  <c r="Y742" i="22"/>
  <c r="Y743" i="22"/>
  <c r="Y744" i="22"/>
  <c r="Y745" i="22"/>
  <c r="Y746" i="22"/>
  <c r="Y747" i="22"/>
  <c r="Y748" i="22"/>
  <c r="Y749" i="22"/>
  <c r="Y750" i="22"/>
  <c r="Y751" i="22"/>
  <c r="Y752" i="22"/>
  <c r="Y753" i="22"/>
  <c r="Y754" i="22"/>
  <c r="Y755" i="22"/>
  <c r="Y756" i="22"/>
  <c r="Y757" i="22"/>
  <c r="Y758" i="22"/>
  <c r="Y759" i="22"/>
  <c r="Y760" i="22"/>
  <c r="Y761" i="22"/>
  <c r="Y762" i="22"/>
  <c r="Y763" i="22"/>
  <c r="Y764" i="22"/>
  <c r="Y765" i="22"/>
  <c r="Y766" i="22"/>
  <c r="Y767" i="22"/>
  <c r="Y768" i="22"/>
  <c r="Y769" i="22"/>
  <c r="Y770" i="22"/>
  <c r="Y771" i="22"/>
  <c r="Y772" i="22"/>
  <c r="Y773" i="22"/>
  <c r="Y774" i="22"/>
  <c r="Y775" i="22"/>
  <c r="Y776" i="22"/>
  <c r="Y777" i="22"/>
  <c r="Y778" i="22"/>
  <c r="Y779" i="22"/>
  <c r="Y780" i="22"/>
  <c r="Y781" i="22"/>
  <c r="Y782" i="22"/>
  <c r="Y783" i="22"/>
  <c r="Y784" i="22"/>
  <c r="Y785" i="22"/>
  <c r="Y786" i="22"/>
  <c r="Y787" i="22"/>
  <c r="Y788" i="22"/>
  <c r="Y789" i="22"/>
  <c r="Y790" i="22"/>
  <c r="Y791" i="22"/>
  <c r="Y792" i="22"/>
  <c r="Y793" i="22"/>
  <c r="Y794" i="22"/>
  <c r="Y795" i="22"/>
  <c r="Y796" i="22"/>
  <c r="Y797" i="22"/>
  <c r="Y798" i="22"/>
  <c r="Y799" i="22"/>
  <c r="Y800" i="22"/>
  <c r="Y801" i="22"/>
  <c r="Y802" i="22"/>
  <c r="Y803" i="22"/>
  <c r="Y804" i="22"/>
  <c r="Y805" i="22"/>
  <c r="Y806" i="22"/>
  <c r="Y807" i="22"/>
  <c r="Y808" i="22"/>
  <c r="Y809" i="22"/>
  <c r="Y810" i="22"/>
  <c r="Y811" i="22"/>
  <c r="Y812" i="22"/>
  <c r="Y813" i="22"/>
  <c r="Y814" i="22"/>
  <c r="Y815" i="22"/>
  <c r="Y816" i="22"/>
  <c r="Y817" i="22"/>
  <c r="Y818" i="22"/>
  <c r="Y819" i="22"/>
  <c r="Y820" i="22"/>
  <c r="Y821" i="22"/>
  <c r="Y822" i="22"/>
  <c r="Y823" i="22"/>
  <c r="Y824" i="22"/>
  <c r="Y825" i="22"/>
  <c r="Y826" i="22"/>
  <c r="Y827" i="22"/>
  <c r="Y828" i="22"/>
  <c r="Y829" i="22"/>
  <c r="Y830" i="22"/>
  <c r="Y831" i="22"/>
  <c r="Y832" i="22"/>
  <c r="Y833" i="22"/>
  <c r="Y834" i="22"/>
  <c r="Y835" i="22"/>
  <c r="Y836" i="22"/>
  <c r="Y837" i="22"/>
  <c r="Y838" i="22"/>
  <c r="Y839" i="22"/>
  <c r="Y840" i="22"/>
  <c r="Y841" i="22"/>
  <c r="Y842" i="22"/>
  <c r="Y843" i="22"/>
  <c r="Y844" i="22"/>
  <c r="Y845" i="22"/>
  <c r="Y846" i="22"/>
  <c r="Y847" i="22"/>
  <c r="Y848" i="22"/>
  <c r="Y849" i="22"/>
  <c r="Y850" i="22"/>
  <c r="Y851" i="22"/>
  <c r="Y852" i="22"/>
  <c r="Y853" i="22"/>
  <c r="Y854" i="22"/>
  <c r="Y855" i="22"/>
  <c r="Y856" i="22"/>
  <c r="Y857" i="22"/>
  <c r="Y858" i="22"/>
  <c r="Y859" i="22"/>
  <c r="Y860" i="22"/>
  <c r="Y861" i="22"/>
  <c r="Y862" i="22"/>
  <c r="Y863" i="22"/>
  <c r="Y864" i="22"/>
  <c r="Y865" i="22"/>
  <c r="Y866" i="22"/>
  <c r="Y867" i="22"/>
  <c r="Y868" i="22"/>
  <c r="Y869" i="22"/>
  <c r="Y870" i="22"/>
  <c r="Y871" i="22"/>
  <c r="Y872" i="22"/>
  <c r="Y873" i="22"/>
  <c r="Y874" i="22"/>
  <c r="Y875" i="22"/>
  <c r="Y876" i="22"/>
  <c r="Y877" i="22"/>
  <c r="Y878" i="22"/>
  <c r="Y879" i="22"/>
  <c r="Y880" i="22"/>
  <c r="Y881" i="22"/>
  <c r="Y882" i="22"/>
  <c r="Y883" i="22"/>
  <c r="Y884" i="22"/>
  <c r="Y885" i="22"/>
  <c r="Y886" i="22"/>
  <c r="Y887" i="22"/>
  <c r="Y888" i="22"/>
  <c r="Y889" i="22"/>
  <c r="Y890" i="22"/>
  <c r="Y891" i="22"/>
  <c r="Y892" i="22"/>
  <c r="Y893" i="22"/>
  <c r="Y894" i="22"/>
  <c r="Y895" i="22"/>
  <c r="Y896" i="22"/>
  <c r="Y897" i="22"/>
  <c r="Y898" i="22"/>
  <c r="Y899" i="22"/>
  <c r="Y900" i="22"/>
  <c r="Y901" i="22"/>
  <c r="Y902" i="22"/>
  <c r="Y903" i="22"/>
  <c r="Y904" i="22"/>
  <c r="Y905" i="22"/>
  <c r="Y906" i="22"/>
  <c r="Y907" i="22"/>
  <c r="Y908" i="22"/>
  <c r="Y909" i="22"/>
  <c r="Y910" i="22"/>
  <c r="Y911" i="22"/>
  <c r="Y912" i="22"/>
  <c r="Y913" i="22"/>
  <c r="Y914" i="22"/>
  <c r="Y915" i="22"/>
  <c r="Y916" i="22"/>
  <c r="Y917" i="22"/>
  <c r="Y918" i="22"/>
  <c r="Y919" i="22"/>
  <c r="Y920" i="22"/>
  <c r="Y921" i="22"/>
  <c r="Y922" i="22"/>
  <c r="Y923" i="22"/>
  <c r="Y924" i="22"/>
  <c r="Y925" i="22"/>
  <c r="Y926" i="22"/>
  <c r="Y927" i="22"/>
  <c r="Y928" i="22"/>
  <c r="Y929" i="22"/>
  <c r="Y930" i="22"/>
  <c r="Y931" i="22"/>
  <c r="Y932" i="22"/>
  <c r="Y933" i="22"/>
  <c r="Y934" i="22"/>
  <c r="Y935" i="22"/>
  <c r="Y936" i="22"/>
  <c r="Y937" i="22"/>
  <c r="Y938" i="22"/>
  <c r="Y939" i="22"/>
  <c r="Y940" i="22"/>
  <c r="Y941" i="22"/>
  <c r="Y942" i="22"/>
  <c r="Y943" i="22"/>
  <c r="Y944" i="22"/>
  <c r="Y945" i="22"/>
  <c r="Y946" i="22"/>
  <c r="Y947" i="22"/>
  <c r="Y948" i="22"/>
  <c r="Y949" i="22"/>
  <c r="Y950" i="22"/>
  <c r="Y951" i="22"/>
  <c r="Y952" i="22"/>
  <c r="Y953" i="22"/>
  <c r="Y954" i="22"/>
  <c r="Y955" i="22"/>
  <c r="Y956" i="22"/>
  <c r="Y957" i="22"/>
  <c r="Y958" i="22"/>
  <c r="Y959" i="22"/>
  <c r="Y960" i="22"/>
  <c r="Y961" i="22"/>
  <c r="Y962" i="22"/>
  <c r="Y963" i="22"/>
  <c r="Y964" i="22"/>
  <c r="Y965" i="22"/>
  <c r="Y966" i="22"/>
  <c r="Y967" i="22"/>
  <c r="Y968" i="22"/>
  <c r="Y969" i="22"/>
  <c r="Y970" i="22"/>
  <c r="Y971" i="22"/>
  <c r="Y972" i="22"/>
  <c r="Y973" i="22"/>
  <c r="Y974" i="22"/>
  <c r="Y975" i="22"/>
  <c r="Y976" i="22"/>
  <c r="Y977" i="22"/>
  <c r="Y978" i="22"/>
  <c r="Y979" i="22"/>
  <c r="Y980" i="22"/>
  <c r="Y981" i="22"/>
  <c r="Y982" i="22"/>
  <c r="Y983" i="22"/>
  <c r="Y984" i="22"/>
  <c r="Y985" i="22"/>
  <c r="Y986" i="22"/>
  <c r="Y987" i="22"/>
  <c r="Y988" i="22"/>
  <c r="Y989" i="22"/>
  <c r="Y990" i="22"/>
  <c r="Y991" i="22"/>
  <c r="Y992" i="22"/>
  <c r="Y993" i="22"/>
  <c r="Y994" i="22"/>
  <c r="Y995" i="22"/>
  <c r="Y996" i="22"/>
  <c r="Y997" i="22"/>
  <c r="Y998" i="22"/>
  <c r="Y999" i="22"/>
  <c r="Y1000" i="22"/>
  <c r="Y1001" i="22"/>
  <c r="Y1002" i="22"/>
  <c r="Y1003" i="22"/>
  <c r="Y1004" i="22"/>
  <c r="Y1005" i="22"/>
  <c r="Y1006" i="22"/>
  <c r="Y1007" i="22"/>
  <c r="Y1008" i="22"/>
  <c r="Y1009" i="22"/>
  <c r="Y1010" i="22"/>
  <c r="Y1011" i="22"/>
  <c r="Y1012" i="22"/>
  <c r="Y1013" i="22"/>
  <c r="Y1014" i="22"/>
  <c r="Y1015" i="22"/>
  <c r="Y1016" i="22"/>
  <c r="Y1017" i="22"/>
  <c r="Y1018" i="22"/>
  <c r="Y1019" i="22"/>
  <c r="Y1020" i="22"/>
  <c r="Y1021" i="22"/>
  <c r="Y1022" i="22"/>
  <c r="Y1023" i="22"/>
  <c r="Y1024" i="22"/>
  <c r="Y1025" i="22"/>
  <c r="Y1026" i="22"/>
  <c r="Y1027" i="22"/>
  <c r="Y1028" i="22"/>
  <c r="Y1029" i="22"/>
  <c r="Y1030" i="22"/>
  <c r="Y1031" i="22"/>
  <c r="Y1032" i="22"/>
  <c r="Y1033" i="22"/>
  <c r="Y1034" i="22"/>
  <c r="Y1035" i="22"/>
  <c r="Y1036" i="22"/>
  <c r="Y1037" i="22"/>
  <c r="Y1038" i="22"/>
  <c r="Y1039" i="22"/>
  <c r="Y1040" i="22"/>
  <c r="Y1041" i="22"/>
  <c r="Y1042" i="22"/>
  <c r="Y1043" i="22"/>
  <c r="Y1044" i="22"/>
  <c r="Y1045" i="22"/>
  <c r="Y1046" i="22"/>
  <c r="Y1047" i="22"/>
  <c r="Y1048" i="22"/>
  <c r="Y1049" i="22"/>
  <c r="Y1050" i="22"/>
  <c r="Y1051" i="22"/>
  <c r="Y1052" i="22"/>
  <c r="Y1053" i="22"/>
  <c r="Y1054" i="22"/>
  <c r="Y1055" i="22"/>
  <c r="Y1056" i="22"/>
  <c r="Y1057" i="22"/>
  <c r="Y1058" i="22"/>
  <c r="Y1059" i="22"/>
  <c r="Y1060" i="22"/>
  <c r="Y1061" i="22"/>
  <c r="Y1062" i="22"/>
  <c r="Y1063" i="22"/>
  <c r="Y1064" i="22"/>
  <c r="Y1065" i="22"/>
  <c r="Y1066" i="22"/>
  <c r="Y1067" i="22"/>
  <c r="Y1068" i="22"/>
  <c r="Y1069" i="22"/>
  <c r="Y1070" i="22"/>
  <c r="Y1071" i="22"/>
  <c r="Y1072" i="22"/>
  <c r="Y1073" i="22"/>
  <c r="Y1074" i="22"/>
  <c r="Y1075" i="22"/>
  <c r="Y1076" i="22"/>
  <c r="Y1077" i="22"/>
  <c r="Y1078" i="22"/>
  <c r="Y1079" i="22"/>
  <c r="Y1080" i="22"/>
  <c r="Y1081" i="22"/>
  <c r="Y1082" i="22"/>
  <c r="Y1083" i="22"/>
  <c r="Y1084" i="22"/>
  <c r="Y1085" i="22"/>
  <c r="Y1086" i="22"/>
  <c r="Y1087" i="22"/>
  <c r="Y1088" i="22"/>
  <c r="Y1089" i="22"/>
  <c r="Y1090" i="22"/>
  <c r="Y1091" i="22"/>
  <c r="Y1092" i="22"/>
  <c r="Y1093" i="22"/>
  <c r="Y1094" i="22"/>
  <c r="Y1095" i="22"/>
  <c r="Y1096" i="22"/>
  <c r="Y1097" i="22"/>
  <c r="Y1098" i="22"/>
  <c r="Y1099" i="22"/>
  <c r="Y1100" i="22"/>
  <c r="Y1101" i="22"/>
  <c r="Y1102" i="22"/>
  <c r="Y1103" i="22"/>
  <c r="Y1104" i="22"/>
  <c r="Y1105" i="22"/>
  <c r="Y1106" i="22"/>
  <c r="Y1107" i="22"/>
  <c r="Y1108" i="22"/>
  <c r="Y1109" i="22"/>
  <c r="Y1110" i="22"/>
  <c r="Y1111" i="22"/>
  <c r="Y1112" i="22"/>
  <c r="Y1113" i="22"/>
  <c r="Y1114" i="22"/>
  <c r="Y1115" i="22"/>
  <c r="Y1116" i="22"/>
  <c r="Y1117" i="22"/>
  <c r="Y1118" i="22"/>
  <c r="Y1119" i="22"/>
  <c r="Y1120" i="22"/>
  <c r="Y1121" i="22"/>
  <c r="Y1122" i="22"/>
  <c r="Y1123" i="22"/>
  <c r="Y1124" i="22"/>
  <c r="Y1125" i="22"/>
  <c r="Y1126" i="22"/>
  <c r="Y1127" i="22"/>
  <c r="Y1128" i="22"/>
  <c r="Y1129" i="22"/>
  <c r="Y1130" i="22"/>
  <c r="Y1131" i="22"/>
  <c r="Y1132" i="22"/>
  <c r="Y1133" i="22"/>
  <c r="Y1134" i="22"/>
  <c r="Y1135" i="22"/>
  <c r="Y1136" i="22"/>
  <c r="Y1137" i="22"/>
  <c r="Y1138" i="22"/>
  <c r="Y1139" i="22"/>
  <c r="Y1140" i="22"/>
  <c r="Y1141" i="22"/>
  <c r="Y1142" i="22"/>
  <c r="Y1143" i="22"/>
  <c r="Y1144" i="22"/>
  <c r="Y1145" i="22"/>
  <c r="Y1146" i="22"/>
  <c r="Y1147" i="22"/>
  <c r="Y1148" i="22"/>
  <c r="Y1149" i="22"/>
  <c r="Y1150" i="22"/>
  <c r="Y1151" i="22"/>
  <c r="Y1152" i="22"/>
  <c r="Y1153" i="22"/>
  <c r="Y1154" i="22"/>
  <c r="Y1155" i="22"/>
  <c r="Y1156" i="22"/>
  <c r="Y1157" i="22"/>
  <c r="Y1158" i="22"/>
  <c r="Y1159" i="22"/>
  <c r="Y1160" i="22"/>
  <c r="Y1161" i="22"/>
  <c r="Y1162" i="22"/>
  <c r="Y1163" i="22"/>
  <c r="Y1164" i="22"/>
  <c r="Y1165" i="22"/>
  <c r="Y1166" i="22"/>
  <c r="Y1167" i="22"/>
  <c r="Y1168" i="22"/>
  <c r="Y1169" i="22"/>
  <c r="Y1170" i="22"/>
  <c r="Y1171" i="22"/>
  <c r="Y1172" i="22"/>
  <c r="Y1173" i="22"/>
  <c r="Y1174" i="22"/>
  <c r="Y1175" i="22"/>
  <c r="Y1176" i="22"/>
  <c r="Y1177" i="22"/>
  <c r="Y1178" i="22"/>
  <c r="Y1179" i="22"/>
  <c r="Y1180" i="22"/>
  <c r="Y1181" i="22"/>
  <c r="Y1182" i="22"/>
  <c r="Y1183" i="22"/>
  <c r="Y1184" i="22"/>
  <c r="Y1185" i="22"/>
  <c r="Y1186" i="22"/>
  <c r="Y1187" i="22"/>
  <c r="Y1188" i="22"/>
  <c r="Y1189" i="22"/>
  <c r="Y1190" i="22"/>
  <c r="Y1191" i="22"/>
  <c r="Y1192" i="22"/>
  <c r="Y1193" i="22"/>
  <c r="Y1194" i="22"/>
  <c r="Y1195" i="22"/>
  <c r="Y1196" i="22"/>
  <c r="Y1197" i="22"/>
  <c r="Y1198" i="22"/>
  <c r="Y1199" i="22"/>
  <c r="Y1200" i="22"/>
  <c r="Y1201" i="22"/>
  <c r="Y1202" i="22"/>
  <c r="Y1203" i="22"/>
  <c r="Y1204" i="22"/>
  <c r="Y1205" i="22"/>
  <c r="Y1206" i="22"/>
  <c r="Y1207" i="22"/>
  <c r="Y1208" i="22"/>
  <c r="Y1209" i="22"/>
  <c r="Y1210" i="22"/>
  <c r="Y1211" i="22"/>
  <c r="Y1212" i="22"/>
  <c r="Y1213" i="22"/>
  <c r="Y1214" i="22"/>
  <c r="Y1215" i="22"/>
  <c r="Y1216" i="22"/>
  <c r="Y1217" i="22"/>
  <c r="Y1218" i="22"/>
  <c r="Y1219" i="22"/>
  <c r="Y1220" i="22"/>
  <c r="Y1221" i="22"/>
  <c r="Y1222" i="22"/>
  <c r="Y1223" i="22"/>
  <c r="Y1224" i="22"/>
  <c r="Y1225" i="22"/>
  <c r="Y1226" i="22"/>
  <c r="Y1227" i="22"/>
  <c r="Y1228" i="22"/>
  <c r="Y1229" i="22"/>
  <c r="Y1230" i="22"/>
  <c r="Y1231" i="22"/>
  <c r="Y1232" i="22"/>
  <c r="Y1233" i="22"/>
  <c r="Y1234" i="22"/>
  <c r="Y1235" i="22"/>
  <c r="Y1236" i="22"/>
  <c r="Y1237" i="22"/>
  <c r="Y1238" i="22"/>
  <c r="Y1239" i="22"/>
  <c r="Y1240" i="22"/>
  <c r="Y1241" i="22"/>
  <c r="Y1242" i="22"/>
  <c r="Y1243" i="22"/>
  <c r="Y1244" i="22"/>
  <c r="Y1245" i="22"/>
  <c r="Y1246" i="22"/>
  <c r="Y1247" i="22"/>
  <c r="Y1248" i="22"/>
  <c r="Y1249" i="22"/>
  <c r="Y1250" i="22"/>
  <c r="Y1251" i="22"/>
  <c r="Y1252" i="22"/>
  <c r="Y1253" i="22"/>
  <c r="Y1254" i="22"/>
  <c r="Y1255" i="22"/>
  <c r="Y1256" i="22"/>
  <c r="Y1257" i="22"/>
  <c r="Y1258" i="22"/>
  <c r="Y1259" i="22"/>
  <c r="Y1260" i="22"/>
  <c r="Y1261" i="22"/>
  <c r="Y1262" i="22"/>
  <c r="Y1263" i="22"/>
  <c r="Y1264" i="22"/>
  <c r="Y1265" i="22"/>
  <c r="Y1266" i="22"/>
  <c r="Y1267" i="22"/>
  <c r="Y1268" i="22"/>
  <c r="Y1269" i="22"/>
  <c r="Y1270" i="22"/>
  <c r="Y1271" i="22"/>
  <c r="Y1272" i="22"/>
  <c r="Y1273" i="22"/>
  <c r="Y1274" i="22"/>
  <c r="Y1275" i="22"/>
  <c r="Y1276" i="22"/>
  <c r="Y1277" i="22"/>
  <c r="Y1278" i="22"/>
  <c r="Y1279" i="22"/>
  <c r="Y1280" i="22"/>
  <c r="Y1281" i="22"/>
  <c r="Y1282" i="22"/>
  <c r="Y1283" i="22"/>
  <c r="Y1284" i="22"/>
  <c r="Y1285" i="22"/>
  <c r="Y1286" i="22"/>
  <c r="Y1287" i="22"/>
  <c r="Y1288" i="22"/>
  <c r="Y1289" i="22"/>
  <c r="Y1290" i="22"/>
  <c r="Y1291" i="22"/>
  <c r="Y1292" i="22"/>
  <c r="Y1293" i="22"/>
  <c r="Y1294" i="22"/>
  <c r="Y1295" i="22"/>
  <c r="Y1296" i="22"/>
  <c r="Y1297" i="22"/>
  <c r="Y1298" i="22"/>
  <c r="Y1299" i="22"/>
  <c r="Y1300" i="22"/>
  <c r="Y1301" i="22"/>
  <c r="Y1302" i="22"/>
  <c r="Y1303" i="22"/>
  <c r="Y1304" i="22"/>
  <c r="Y1305" i="22"/>
  <c r="Y1306" i="22"/>
  <c r="Y1307" i="22"/>
  <c r="Y1308" i="22"/>
  <c r="Y1309" i="22"/>
  <c r="Y1310" i="22"/>
  <c r="Y1311" i="22"/>
  <c r="Y1312" i="22"/>
  <c r="Y1313" i="22"/>
  <c r="Y1314" i="22"/>
  <c r="Y1315" i="22"/>
  <c r="Y1316" i="22"/>
  <c r="Y1317" i="22"/>
  <c r="Y1318" i="22"/>
  <c r="Y1319" i="22"/>
  <c r="Y1320" i="22"/>
  <c r="Y1321" i="22"/>
  <c r="Y1322" i="22"/>
  <c r="Y1323" i="22"/>
  <c r="Y1324" i="22"/>
  <c r="Y1325" i="22"/>
  <c r="Y1326" i="22"/>
  <c r="Y1327" i="22"/>
  <c r="Y1328" i="22"/>
  <c r="Y1329" i="22"/>
  <c r="Y1330" i="22"/>
  <c r="Y1331" i="22"/>
  <c r="Y1332" i="22"/>
  <c r="Y1333" i="22"/>
  <c r="Y1334" i="22"/>
  <c r="Y1335" i="22"/>
  <c r="Y1336" i="22"/>
  <c r="Y1337" i="22"/>
  <c r="Y1338" i="22"/>
  <c r="Y1339" i="22"/>
  <c r="Y1340" i="22"/>
  <c r="Y1341" i="22"/>
  <c r="Y1342" i="22"/>
  <c r="Y1343" i="22"/>
  <c r="Y1344" i="22"/>
  <c r="Y1345" i="22"/>
  <c r="Y1346" i="22"/>
  <c r="Y1347" i="22"/>
  <c r="Y1348" i="22"/>
  <c r="Y1349" i="22"/>
  <c r="Y1350" i="22"/>
  <c r="Y1351" i="22"/>
  <c r="Y1352" i="22"/>
  <c r="Y1353" i="22"/>
  <c r="Y1354" i="22"/>
  <c r="Y1355" i="22"/>
  <c r="Y1356" i="22"/>
  <c r="Y1357" i="22"/>
  <c r="Y1358" i="22"/>
  <c r="Y1359" i="22"/>
  <c r="Y1360" i="22"/>
  <c r="Y1361" i="22"/>
  <c r="Y1362" i="22"/>
  <c r="Y1363" i="22"/>
  <c r="Y1364" i="22"/>
  <c r="Y1365" i="22"/>
  <c r="Y1366" i="22"/>
  <c r="Y1367" i="22"/>
  <c r="Y1368" i="22"/>
  <c r="Y1369" i="22"/>
  <c r="Y1370" i="22"/>
  <c r="Y1371" i="22"/>
  <c r="Y1372" i="22"/>
  <c r="Y1373" i="22"/>
  <c r="Y1374" i="22"/>
  <c r="Y1375" i="22"/>
  <c r="Y1376" i="22"/>
  <c r="Y1377" i="22"/>
  <c r="Y1378" i="22"/>
  <c r="Y1379" i="22"/>
  <c r="Y1380" i="22"/>
  <c r="Y1381" i="22"/>
  <c r="Y1382" i="22"/>
  <c r="Y1383" i="22"/>
  <c r="Y1384" i="22"/>
  <c r="Y1385" i="22"/>
  <c r="Y1386" i="22"/>
  <c r="Y1387" i="22"/>
  <c r="Y1388" i="22"/>
  <c r="Y1389" i="22"/>
  <c r="Y1390" i="22"/>
  <c r="Y1391" i="22"/>
  <c r="Y1392" i="22"/>
  <c r="Y1393" i="22"/>
  <c r="Y1394" i="22"/>
  <c r="Y1395" i="22"/>
  <c r="Y1396" i="22"/>
  <c r="Y1397" i="22"/>
  <c r="Y1398" i="22"/>
  <c r="Y1399" i="22"/>
  <c r="Y1400" i="22"/>
  <c r="Y1401" i="22"/>
  <c r="Y1402" i="22"/>
  <c r="Y1403" i="22"/>
  <c r="Y1404" i="22"/>
  <c r="Y1405" i="22"/>
  <c r="Y1406" i="22"/>
  <c r="Y1407" i="22"/>
  <c r="Y1408" i="22"/>
  <c r="Y1409" i="22"/>
  <c r="Y1410" i="22"/>
  <c r="Y1411" i="22"/>
  <c r="Y1412" i="22"/>
  <c r="Y1413" i="22"/>
  <c r="Y1414" i="22"/>
  <c r="Y1415" i="22"/>
  <c r="Y1416" i="22"/>
  <c r="Y1417" i="22"/>
  <c r="Y1418" i="22"/>
  <c r="Y1419" i="22"/>
  <c r="Y1420" i="22"/>
  <c r="Y1421" i="22"/>
  <c r="Y1422" i="22"/>
  <c r="Y1423" i="22"/>
  <c r="Y1424" i="22"/>
  <c r="Y1425" i="22"/>
  <c r="Y1426" i="22"/>
  <c r="Y1427" i="22"/>
  <c r="Y1428" i="22"/>
  <c r="Y1429" i="22"/>
  <c r="Y1430" i="22"/>
  <c r="Y1431" i="22"/>
  <c r="Y1432" i="22"/>
  <c r="Y1433" i="22"/>
  <c r="Y1434" i="22"/>
  <c r="Y1435" i="22"/>
  <c r="Y1436" i="22"/>
  <c r="Y1437" i="22"/>
  <c r="Y1438" i="22"/>
  <c r="Y1439" i="22"/>
  <c r="Y1440" i="22"/>
  <c r="Y1441" i="22"/>
  <c r="Y1442" i="22"/>
  <c r="Y1443" i="22"/>
  <c r="Y1444" i="22"/>
  <c r="Y1445" i="22"/>
  <c r="Y1446" i="22"/>
  <c r="Y1447" i="22"/>
  <c r="Y1448" i="22"/>
  <c r="Y729" i="20"/>
  <c r="Y730" i="20"/>
  <c r="Y731" i="20"/>
  <c r="Y732" i="20"/>
  <c r="Y733" i="20"/>
  <c r="Y734" i="20"/>
  <c r="Y735" i="20"/>
  <c r="Y736" i="20"/>
  <c r="Y737" i="20"/>
  <c r="Y738" i="20"/>
  <c r="Y739" i="20"/>
  <c r="Y740" i="20"/>
  <c r="Y741" i="20"/>
  <c r="Y742" i="20"/>
  <c r="Y743" i="20"/>
  <c r="Y744" i="20"/>
  <c r="Y745" i="20"/>
  <c r="Y746" i="20"/>
  <c r="Y747" i="20"/>
  <c r="Y748" i="20"/>
  <c r="Y749" i="20"/>
  <c r="Y750" i="20"/>
  <c r="Y751" i="20"/>
  <c r="Y752" i="20"/>
  <c r="Y753" i="20"/>
  <c r="Y754" i="20"/>
  <c r="Y755" i="20"/>
  <c r="Y756" i="20"/>
  <c r="Y757" i="20"/>
  <c r="Y758" i="20"/>
  <c r="Y759" i="20"/>
  <c r="Y760" i="20"/>
  <c r="Y761" i="20"/>
  <c r="Y762" i="20"/>
  <c r="Y763" i="20"/>
  <c r="Y764" i="20"/>
  <c r="Y765" i="20"/>
  <c r="Y766" i="20"/>
  <c r="Y767" i="20"/>
  <c r="Y768" i="20"/>
  <c r="Y769" i="20"/>
  <c r="Y770" i="20"/>
  <c r="Y771" i="20"/>
  <c r="Y772" i="20"/>
  <c r="Y773" i="20"/>
  <c r="Y774" i="20"/>
  <c r="Y775" i="20"/>
  <c r="Y776" i="20"/>
  <c r="Y777" i="20"/>
  <c r="Y778" i="20"/>
  <c r="Y779" i="20"/>
  <c r="Y780" i="20"/>
  <c r="Y781" i="20"/>
  <c r="Y782" i="20"/>
  <c r="Y783" i="20"/>
  <c r="Y784" i="20"/>
  <c r="Y785" i="20"/>
  <c r="Y786" i="20"/>
  <c r="Y787" i="20"/>
  <c r="Y788" i="20"/>
  <c r="Y789" i="20"/>
  <c r="Y790" i="20"/>
  <c r="Y791" i="20"/>
  <c r="Y792" i="20"/>
  <c r="Y793" i="20"/>
  <c r="Y794" i="20"/>
  <c r="Y795" i="20"/>
  <c r="Y796" i="20"/>
  <c r="Y797" i="20"/>
  <c r="Y798" i="20"/>
  <c r="Y799" i="20"/>
  <c r="Y800" i="20"/>
  <c r="Y801" i="20"/>
  <c r="Y802" i="20"/>
  <c r="Y803" i="20"/>
  <c r="Y804" i="20"/>
  <c r="Y805" i="20"/>
  <c r="Y806" i="20"/>
  <c r="Y807" i="20"/>
  <c r="Y808" i="20"/>
  <c r="Y809" i="20"/>
  <c r="Y810" i="20"/>
  <c r="Y811" i="20"/>
  <c r="Y812" i="20"/>
  <c r="Y813" i="20"/>
  <c r="Y814" i="20"/>
  <c r="Y815" i="20"/>
  <c r="Y816" i="20"/>
  <c r="Y817" i="20"/>
  <c r="Y818" i="20"/>
  <c r="Y819" i="20"/>
  <c r="Y820" i="20"/>
  <c r="Y821" i="20"/>
  <c r="Y822" i="20"/>
  <c r="Y823" i="20"/>
  <c r="Y824" i="20"/>
  <c r="Y825" i="20"/>
  <c r="Y826" i="20"/>
  <c r="Y827" i="20"/>
  <c r="Y828" i="20"/>
  <c r="Y829" i="20"/>
  <c r="Y830" i="20"/>
  <c r="Y831" i="20"/>
  <c r="Y832" i="20"/>
  <c r="Y833" i="20"/>
  <c r="Y834" i="20"/>
  <c r="Y835" i="20"/>
  <c r="Y836" i="20"/>
  <c r="Y837" i="20"/>
  <c r="Y838" i="20"/>
  <c r="Y839" i="20"/>
  <c r="Y840" i="20"/>
  <c r="Y841" i="20"/>
  <c r="Y842" i="20"/>
  <c r="Y843" i="20"/>
  <c r="Y844" i="20"/>
  <c r="Y845" i="20"/>
  <c r="Y846" i="20"/>
  <c r="Y847" i="20"/>
  <c r="Y848" i="20"/>
  <c r="Y849" i="20"/>
  <c r="Y850" i="20"/>
  <c r="Y851" i="20"/>
  <c r="Y852" i="20"/>
  <c r="Y853" i="20"/>
  <c r="Y854" i="20"/>
  <c r="Y855" i="20"/>
  <c r="Y856" i="20"/>
  <c r="Y857" i="20"/>
  <c r="Y858" i="20"/>
  <c r="Y859" i="20"/>
  <c r="Y860" i="20"/>
  <c r="Y861" i="20"/>
  <c r="Y862" i="20"/>
  <c r="Y863" i="20"/>
  <c r="Y864" i="20"/>
  <c r="Y865" i="20"/>
  <c r="Y866" i="20"/>
  <c r="Y867" i="20"/>
  <c r="Y868" i="20"/>
  <c r="Y869" i="20"/>
  <c r="Y870" i="20"/>
  <c r="Y871" i="20"/>
  <c r="Y872" i="20"/>
  <c r="Y873" i="20"/>
  <c r="Y874" i="20"/>
  <c r="Y875" i="20"/>
  <c r="Y876" i="20"/>
  <c r="Y877" i="20"/>
  <c r="Y878" i="20"/>
  <c r="Y879" i="20"/>
  <c r="Y880" i="20"/>
  <c r="Y881" i="20"/>
  <c r="Y882" i="20"/>
  <c r="Y883" i="20"/>
  <c r="Y884" i="20"/>
  <c r="Y885" i="20"/>
  <c r="Y886" i="20"/>
  <c r="Y887" i="20"/>
  <c r="Y888" i="20"/>
  <c r="Y889" i="20"/>
  <c r="Y890" i="20"/>
  <c r="Y891" i="20"/>
  <c r="Y892" i="20"/>
  <c r="Y893" i="20"/>
  <c r="Y894" i="20"/>
  <c r="Y895" i="20"/>
  <c r="Y896" i="20"/>
  <c r="Y897" i="20"/>
  <c r="Y898" i="20"/>
  <c r="Y899" i="20"/>
  <c r="Y900" i="20"/>
  <c r="Y901" i="20"/>
  <c r="Y902" i="20"/>
  <c r="Y903" i="20"/>
  <c r="Y904" i="20"/>
  <c r="Y905" i="20"/>
  <c r="Y906" i="20"/>
  <c r="Y907" i="20"/>
  <c r="Y908" i="20"/>
  <c r="Y909" i="20"/>
  <c r="Y910" i="20"/>
  <c r="Y911" i="20"/>
  <c r="Y912" i="20"/>
  <c r="Y913" i="20"/>
  <c r="Y914" i="20"/>
  <c r="Y915" i="20"/>
  <c r="Y916" i="20"/>
  <c r="Y917" i="20"/>
  <c r="Y918" i="20"/>
  <c r="Y919" i="20"/>
  <c r="Y920" i="20"/>
  <c r="Y921" i="20"/>
  <c r="Y922" i="20"/>
  <c r="Y923" i="20"/>
  <c r="Y924" i="20"/>
  <c r="Y925" i="20"/>
  <c r="Y926" i="20"/>
  <c r="Y927" i="20"/>
  <c r="Y928" i="20"/>
  <c r="Y929" i="20"/>
  <c r="Y930" i="20"/>
  <c r="Y931" i="20"/>
  <c r="Y932" i="20"/>
  <c r="Y933" i="20"/>
  <c r="Y934" i="20"/>
  <c r="Y935" i="20"/>
  <c r="Y936" i="20"/>
  <c r="Y937" i="20"/>
  <c r="Y938" i="20"/>
  <c r="Y939" i="20"/>
  <c r="Y940" i="20"/>
  <c r="Y941" i="20"/>
  <c r="Y942" i="20"/>
  <c r="Y943" i="20"/>
  <c r="Y944" i="20"/>
  <c r="Y945" i="20"/>
  <c r="Y946" i="20"/>
  <c r="Y947" i="20"/>
  <c r="Y948" i="20"/>
  <c r="Y949" i="20"/>
  <c r="Y950" i="20"/>
  <c r="Y951" i="20"/>
  <c r="Y952" i="20"/>
  <c r="Y953" i="20"/>
  <c r="Y954" i="20"/>
  <c r="Y955" i="20"/>
  <c r="Y956" i="20"/>
  <c r="Y957" i="20"/>
  <c r="Y958" i="20"/>
  <c r="Y959" i="20"/>
  <c r="Y960" i="20"/>
  <c r="Y961" i="20"/>
  <c r="Y962" i="20"/>
  <c r="Y963" i="20"/>
  <c r="Y964" i="20"/>
  <c r="Y965" i="20"/>
  <c r="Y966" i="20"/>
  <c r="Y967" i="20"/>
  <c r="Y968" i="20"/>
  <c r="Y969" i="20"/>
  <c r="Y970" i="20"/>
  <c r="Y971" i="20"/>
  <c r="Y972" i="20"/>
  <c r="Y973" i="20"/>
  <c r="Y974" i="20"/>
  <c r="Y975" i="20"/>
  <c r="Y976" i="20"/>
  <c r="Y977" i="20"/>
  <c r="Y978" i="20"/>
  <c r="Y979" i="20"/>
  <c r="Y980" i="20"/>
  <c r="Y981" i="20"/>
  <c r="Y982" i="20"/>
  <c r="Y983" i="20"/>
  <c r="Y984" i="20"/>
  <c r="Y985" i="20"/>
  <c r="Y986" i="20"/>
  <c r="Y987" i="20"/>
  <c r="Y988" i="20"/>
  <c r="Y989" i="20"/>
  <c r="Y990" i="20"/>
  <c r="Y991" i="20"/>
  <c r="Y992" i="20"/>
  <c r="Y993" i="20"/>
  <c r="Y994" i="20"/>
  <c r="Y995" i="20"/>
  <c r="Y996" i="20"/>
  <c r="Y997" i="20"/>
  <c r="Y998" i="20"/>
  <c r="Y999" i="20"/>
  <c r="Y1000" i="20"/>
  <c r="Y1001" i="20"/>
  <c r="Y1002" i="20"/>
  <c r="Y1003" i="20"/>
  <c r="Y1004" i="20"/>
  <c r="Y1005" i="20"/>
  <c r="Y1006" i="20"/>
  <c r="Y1007" i="20"/>
  <c r="Y1008" i="20"/>
  <c r="Y1009" i="20"/>
  <c r="Y1010" i="20"/>
  <c r="Y1011" i="20"/>
  <c r="Y1012" i="20"/>
  <c r="Y1013" i="20"/>
  <c r="Y1014" i="20"/>
  <c r="Y1015" i="20"/>
  <c r="Y1016" i="20"/>
  <c r="Y1017" i="20"/>
  <c r="Y1018" i="20"/>
  <c r="Y1019" i="20"/>
  <c r="Y1020" i="20"/>
  <c r="Y1021" i="20"/>
  <c r="Y1022" i="20"/>
  <c r="Y1023" i="20"/>
  <c r="Y1024" i="20"/>
  <c r="Y1025" i="20"/>
  <c r="Y1026" i="20"/>
  <c r="Y1027" i="20"/>
  <c r="Y1028" i="20"/>
  <c r="Y1029" i="20"/>
  <c r="Y1030" i="20"/>
  <c r="Y1031" i="20"/>
  <c r="Y1032" i="20"/>
  <c r="Y1033" i="20"/>
  <c r="Y1034" i="20"/>
  <c r="Y1035" i="20"/>
  <c r="Y1036" i="20"/>
  <c r="Y1037" i="20"/>
  <c r="Y1038" i="20"/>
  <c r="Y1039" i="20"/>
  <c r="Y1040" i="20"/>
  <c r="Y1041" i="20"/>
  <c r="Y1042" i="20"/>
  <c r="Y1043" i="20"/>
  <c r="Y1044" i="20"/>
  <c r="Y1045" i="20"/>
  <c r="Y1046" i="20"/>
  <c r="Y1047" i="20"/>
  <c r="Y1048" i="20"/>
  <c r="Y1049" i="20"/>
  <c r="Y1050" i="20"/>
  <c r="Y1051" i="20"/>
  <c r="Y1052" i="20"/>
  <c r="Y1053" i="20"/>
  <c r="Y1054" i="20"/>
  <c r="Y1055" i="20"/>
  <c r="Y1056" i="20"/>
  <c r="Y1057" i="20"/>
  <c r="Y1058" i="20"/>
  <c r="Y1059" i="20"/>
  <c r="Y1060" i="20"/>
  <c r="Y1061" i="20"/>
  <c r="Y1062" i="20"/>
  <c r="Y1063" i="20"/>
  <c r="Y1064" i="20"/>
  <c r="Y1065" i="20"/>
  <c r="Y1066" i="20"/>
  <c r="Y1067" i="20"/>
  <c r="Y1068" i="20"/>
  <c r="Y1069" i="20"/>
  <c r="Y1070" i="20"/>
  <c r="Y1071" i="20"/>
  <c r="Y1072" i="20"/>
  <c r="Y1073" i="20"/>
  <c r="Y1074" i="20"/>
  <c r="Y1075" i="20"/>
  <c r="Y1076" i="20"/>
  <c r="Y1077" i="20"/>
  <c r="Y1078" i="20"/>
  <c r="Y1079" i="20"/>
  <c r="Y1080" i="20"/>
  <c r="Y1081" i="20"/>
  <c r="Y1082" i="20"/>
  <c r="Y1083" i="20"/>
  <c r="Y1084" i="20"/>
  <c r="Y1085" i="20"/>
  <c r="Y1086" i="20"/>
  <c r="Y1087" i="20"/>
  <c r="Y1088" i="20"/>
  <c r="Y1089" i="20"/>
  <c r="Y1090" i="20"/>
  <c r="Y1091" i="20"/>
  <c r="Y1092" i="20"/>
  <c r="Y1093" i="20"/>
  <c r="Y1094" i="20"/>
  <c r="Y1095" i="20"/>
  <c r="Y1096" i="20"/>
  <c r="Y1097" i="20"/>
  <c r="Y1098" i="20"/>
  <c r="Y1099" i="20"/>
  <c r="Y1100" i="20"/>
  <c r="Y1101" i="20"/>
  <c r="Y1102" i="20"/>
  <c r="Y1103" i="20"/>
  <c r="Y1104" i="20"/>
  <c r="Y1105" i="20"/>
  <c r="Y1106" i="20"/>
  <c r="Y1107" i="20"/>
  <c r="Y1108" i="20"/>
  <c r="Y1109" i="20"/>
  <c r="Y1110" i="20"/>
  <c r="Y1111" i="20"/>
  <c r="Y1112" i="20"/>
  <c r="Y1113" i="20"/>
  <c r="Y1114" i="20"/>
  <c r="Y1115" i="20"/>
  <c r="Y1116" i="20"/>
  <c r="Y1117" i="20"/>
  <c r="Y1118" i="20"/>
  <c r="Y1119" i="20"/>
  <c r="Y1120" i="20"/>
  <c r="Y1121" i="20"/>
  <c r="Y1122" i="20"/>
  <c r="Y1123" i="20"/>
  <c r="Y1124" i="20"/>
  <c r="Y1125" i="20"/>
  <c r="Y1126" i="20"/>
  <c r="Y1127" i="20"/>
  <c r="Y1128" i="20"/>
  <c r="Y1129" i="20"/>
  <c r="Y1130" i="20"/>
  <c r="Y1131" i="20"/>
  <c r="Y1132" i="20"/>
  <c r="Y1133" i="20"/>
  <c r="Y1134" i="20"/>
  <c r="Y1135" i="20"/>
  <c r="Y1136" i="20"/>
  <c r="Y1137" i="20"/>
  <c r="Y1138" i="20"/>
  <c r="Y1139" i="20"/>
  <c r="Y1140" i="20"/>
  <c r="Y1141" i="20"/>
  <c r="Y1142" i="20"/>
  <c r="Y1143" i="20"/>
  <c r="Y1144" i="20"/>
  <c r="Y1145" i="20"/>
  <c r="Y1146" i="20"/>
  <c r="Y1147" i="20"/>
  <c r="Y1148" i="20"/>
  <c r="Y1149" i="20"/>
  <c r="Y1150" i="20"/>
  <c r="Y1151" i="20"/>
  <c r="Y1152" i="20"/>
  <c r="Y1153" i="20"/>
  <c r="Y1154" i="20"/>
  <c r="Y1155" i="20"/>
  <c r="Y1156" i="20"/>
  <c r="Y1157" i="20"/>
  <c r="Y1158" i="20"/>
  <c r="Y1159" i="20"/>
  <c r="Y1160" i="20"/>
  <c r="Y1161" i="20"/>
  <c r="Y1162" i="20"/>
  <c r="Y1163" i="20"/>
  <c r="Y1164" i="20"/>
  <c r="Y1165" i="20"/>
  <c r="Y1166" i="20"/>
  <c r="Y1167" i="20"/>
  <c r="Y1168" i="20"/>
  <c r="Y1169" i="20"/>
  <c r="Y1170" i="20"/>
  <c r="Y1171" i="20"/>
  <c r="Y1172" i="20"/>
  <c r="Y1173" i="20"/>
  <c r="Y1174" i="20"/>
  <c r="Y1175" i="20"/>
  <c r="Y1176" i="20"/>
  <c r="Y1177" i="20"/>
  <c r="Y1178" i="20"/>
  <c r="Y1179" i="20"/>
  <c r="Y1180" i="20"/>
  <c r="Y1181" i="20"/>
  <c r="Y1182" i="20"/>
  <c r="Y1183" i="20"/>
  <c r="Y1184" i="20"/>
  <c r="Y1185" i="20"/>
  <c r="Y1186" i="20"/>
  <c r="Y1187" i="20"/>
  <c r="Y1188" i="20"/>
  <c r="Y1189" i="20"/>
  <c r="Y1190" i="20"/>
  <c r="Y1191" i="20"/>
  <c r="Y1192" i="20"/>
  <c r="Y1193" i="20"/>
  <c r="Y1194" i="20"/>
  <c r="Y1195" i="20"/>
  <c r="Y1196" i="20"/>
  <c r="Y1197" i="20"/>
  <c r="Y1198" i="20"/>
  <c r="Y1199" i="20"/>
  <c r="Y1200" i="20"/>
  <c r="Y1201" i="20"/>
  <c r="Y1202" i="20"/>
  <c r="Y1203" i="20"/>
  <c r="Y1204" i="20"/>
  <c r="Y1205" i="20"/>
  <c r="Y1206" i="20"/>
  <c r="Y1207" i="20"/>
  <c r="Y1208" i="20"/>
  <c r="Y1209" i="20"/>
  <c r="Y1210" i="20"/>
  <c r="Y1211" i="20"/>
  <c r="Y1212" i="20"/>
  <c r="Y1213" i="20"/>
  <c r="Y1214" i="20"/>
  <c r="Y1215" i="20"/>
  <c r="Y1216" i="20"/>
  <c r="Y1217" i="20"/>
  <c r="Y1218" i="20"/>
  <c r="Y1219" i="20"/>
  <c r="Y1220" i="20"/>
  <c r="Y1221" i="20"/>
  <c r="Y1222" i="20"/>
  <c r="Y1223" i="20"/>
  <c r="Y1224" i="20"/>
  <c r="Y1225" i="20"/>
  <c r="Y1226" i="20"/>
  <c r="Y1227" i="20"/>
  <c r="Y1228" i="20"/>
  <c r="Y1229" i="20"/>
  <c r="Y1230" i="20"/>
  <c r="Y1231" i="20"/>
  <c r="Y1232" i="20"/>
  <c r="Y1233" i="20"/>
  <c r="Y1234" i="20"/>
  <c r="Y1235" i="20"/>
  <c r="Y1236" i="20"/>
  <c r="Y1237" i="20"/>
  <c r="Y1238" i="20"/>
  <c r="Y1239" i="20"/>
  <c r="Y1240" i="20"/>
  <c r="Y1241" i="20"/>
  <c r="Y1242" i="20"/>
  <c r="Y1243" i="20"/>
  <c r="Y1244" i="20"/>
  <c r="Y1245" i="20"/>
  <c r="Y1246" i="20"/>
  <c r="Y1247" i="20"/>
  <c r="Y1248" i="20"/>
  <c r="Y1249" i="20"/>
  <c r="Y1250" i="20"/>
  <c r="Y1251" i="20"/>
  <c r="Y1252" i="20"/>
  <c r="Y1253" i="20"/>
  <c r="Y1254" i="20"/>
  <c r="Y1255" i="20"/>
  <c r="Y1256" i="20"/>
  <c r="Y1257" i="20"/>
  <c r="Y1258" i="20"/>
  <c r="Y1259" i="20"/>
  <c r="Y1260" i="20"/>
  <c r="Y1261" i="20"/>
  <c r="Y1262" i="20"/>
  <c r="Y1263" i="20"/>
  <c r="Y1264" i="20"/>
  <c r="Y1265" i="20"/>
  <c r="Y1266" i="20"/>
  <c r="Y1267" i="20"/>
  <c r="Y1268" i="20"/>
  <c r="Y1269" i="20"/>
  <c r="Y1270" i="20"/>
  <c r="Y1271" i="20"/>
  <c r="Y1272" i="20"/>
  <c r="Y1273" i="20"/>
  <c r="Y1274" i="20"/>
  <c r="Y1275" i="20"/>
  <c r="Y1276" i="20"/>
  <c r="Y1277" i="20"/>
  <c r="Y1278" i="20"/>
  <c r="Y1279" i="20"/>
  <c r="Y1280" i="20"/>
  <c r="Y1281" i="20"/>
  <c r="Y1282" i="20"/>
  <c r="Y1283" i="20"/>
  <c r="Y1284" i="20"/>
  <c r="Y1285" i="20"/>
  <c r="Y1286" i="20"/>
  <c r="Y1287" i="20"/>
  <c r="Y1288" i="20"/>
  <c r="Y1289" i="20"/>
  <c r="Y1290" i="20"/>
  <c r="Y1291" i="20"/>
  <c r="Y1292" i="20"/>
  <c r="Y1293" i="20"/>
  <c r="Y1294" i="20"/>
  <c r="Y1295" i="20"/>
  <c r="Y1296" i="20"/>
  <c r="Y1297" i="20"/>
  <c r="Y1298" i="20"/>
  <c r="Y1299" i="20"/>
  <c r="Y1300" i="20"/>
  <c r="Y1301" i="20"/>
  <c r="Y1302" i="20"/>
  <c r="Y1303" i="20"/>
  <c r="Y1304" i="20"/>
  <c r="Y1305" i="20"/>
  <c r="Y1306" i="20"/>
  <c r="Y1307" i="20"/>
  <c r="Y1308" i="20"/>
  <c r="Y1309" i="20"/>
  <c r="Y1310" i="20"/>
  <c r="Y1311" i="20"/>
  <c r="Y1312" i="20"/>
  <c r="Y1313" i="20"/>
  <c r="Y1314" i="20"/>
  <c r="Y1315" i="20"/>
  <c r="Y1316" i="20"/>
  <c r="Y1317" i="20"/>
  <c r="Y1318" i="20"/>
  <c r="Y1319" i="20"/>
  <c r="Y1320" i="20"/>
  <c r="Y1321" i="20"/>
  <c r="Y1322" i="20"/>
  <c r="Y1323" i="20"/>
  <c r="Y1324" i="20"/>
  <c r="Y1325" i="20"/>
  <c r="Y1326" i="20"/>
  <c r="Y1327" i="20"/>
  <c r="Y1328" i="20"/>
  <c r="Y1329" i="20"/>
  <c r="Y1330" i="20"/>
  <c r="Y1331" i="20"/>
  <c r="Y1332" i="20"/>
  <c r="Y1333" i="20"/>
  <c r="Y1334" i="20"/>
  <c r="Y1335" i="20"/>
  <c r="Y1336" i="20"/>
  <c r="Y1337" i="20"/>
  <c r="Y1338" i="20"/>
  <c r="Y1339" i="20"/>
  <c r="Y1340" i="20"/>
  <c r="Y1341" i="20"/>
  <c r="Y1342" i="20"/>
  <c r="Y1343" i="20"/>
  <c r="Y1344" i="20"/>
  <c r="Y1345" i="20"/>
  <c r="Y1346" i="20"/>
  <c r="Y1347" i="20"/>
  <c r="Y1348" i="20"/>
  <c r="Y1349" i="20"/>
  <c r="Y1350" i="20"/>
  <c r="Y1351" i="20"/>
  <c r="Y1352" i="20"/>
  <c r="Y1353" i="20"/>
  <c r="Y1354" i="20"/>
  <c r="Y1355" i="20"/>
  <c r="Y1356" i="20"/>
  <c r="Y1357" i="20"/>
  <c r="Y1358" i="20"/>
  <c r="Y1359" i="20"/>
  <c r="Y1360" i="20"/>
  <c r="Y1361" i="20"/>
  <c r="Y1362" i="20"/>
  <c r="Y1363" i="20"/>
  <c r="Y1364" i="20"/>
  <c r="Y1365" i="20"/>
  <c r="Y1366" i="20"/>
  <c r="Y1367" i="20"/>
  <c r="Y1368" i="20"/>
  <c r="Y1369" i="20"/>
  <c r="Y1370" i="20"/>
  <c r="Y1371" i="20"/>
  <c r="Y1372" i="20"/>
  <c r="Y1373" i="20"/>
  <c r="Y1374" i="20"/>
  <c r="Y1375" i="20"/>
  <c r="Y1376" i="20"/>
  <c r="Y1377" i="20"/>
  <c r="Y1378" i="20"/>
  <c r="Y1379" i="20"/>
  <c r="Y1380" i="20"/>
  <c r="Y1381" i="20"/>
  <c r="Y1382" i="20"/>
  <c r="Y1383" i="20"/>
  <c r="Y1384" i="20"/>
  <c r="Y1385" i="20"/>
  <c r="Y1386" i="20"/>
  <c r="Y1387" i="20"/>
  <c r="Y1388" i="20"/>
  <c r="Y1389" i="20"/>
  <c r="Y1390" i="20"/>
  <c r="Y1391" i="20"/>
  <c r="Y1392" i="20"/>
  <c r="Y1393" i="20"/>
  <c r="Y1394" i="20"/>
  <c r="Y1395" i="20"/>
  <c r="Y1396" i="20"/>
  <c r="Y1397" i="20"/>
  <c r="Y1398" i="20"/>
  <c r="Y1399" i="20"/>
  <c r="Y1400" i="20"/>
  <c r="Y1401" i="20"/>
  <c r="Y1402" i="20"/>
  <c r="Y1403" i="20"/>
  <c r="Y1404" i="20"/>
  <c r="Y1405" i="20"/>
  <c r="Y1406" i="20"/>
  <c r="Y1407" i="20"/>
  <c r="Y1408" i="20"/>
  <c r="Y1409" i="20"/>
  <c r="Y1410" i="20"/>
  <c r="Y1411" i="20"/>
  <c r="Y1412" i="20"/>
  <c r="Y1413" i="20"/>
  <c r="Y1414" i="20"/>
  <c r="Y1415" i="20"/>
  <c r="Y1416" i="20"/>
  <c r="Y1417" i="20"/>
  <c r="Y1418" i="20"/>
  <c r="Y1419" i="20"/>
  <c r="Y1420" i="20"/>
  <c r="Y1421" i="20"/>
  <c r="Y1422" i="20"/>
  <c r="Y1423" i="20"/>
  <c r="Y1424" i="20"/>
  <c r="Y1425" i="20"/>
  <c r="Y1426" i="20"/>
  <c r="Y1427" i="20"/>
  <c r="Y1428" i="20"/>
  <c r="Y1429" i="20"/>
  <c r="Y1430" i="20"/>
  <c r="Y1431" i="20"/>
  <c r="Y1432" i="20"/>
  <c r="Y1433" i="20"/>
  <c r="Y1434" i="20"/>
  <c r="Y1435" i="20"/>
  <c r="Y1436" i="20"/>
  <c r="Y1437" i="20"/>
  <c r="Y1438" i="20"/>
  <c r="Y1439" i="20"/>
  <c r="Y1440" i="20"/>
  <c r="Y1441" i="20"/>
  <c r="Y1442" i="20"/>
  <c r="Y1443" i="20"/>
  <c r="Y1444" i="20"/>
  <c r="Y1445" i="20"/>
  <c r="Y1446" i="20"/>
  <c r="Y1447" i="20"/>
  <c r="Y1448" i="20"/>
  <c r="Y729" i="18"/>
  <c r="Y730" i="18"/>
  <c r="Y731" i="18"/>
  <c r="Y732" i="18"/>
  <c r="Y733" i="18"/>
  <c r="Y734" i="18"/>
  <c r="Y735" i="18"/>
  <c r="Y736" i="18"/>
  <c r="Y737" i="18"/>
  <c r="Y738" i="18"/>
  <c r="Y739" i="18"/>
  <c r="Y740" i="18"/>
  <c r="Y741" i="18"/>
  <c r="Y742" i="18"/>
  <c r="Y743" i="18"/>
  <c r="Y744" i="18"/>
  <c r="Y745" i="18"/>
  <c r="Y746" i="18"/>
  <c r="Y747" i="18"/>
  <c r="Y748" i="18"/>
  <c r="Y749" i="18"/>
  <c r="Y750" i="18"/>
  <c r="Y751" i="18"/>
  <c r="Y752" i="18"/>
  <c r="Y753" i="18"/>
  <c r="Y754" i="18"/>
  <c r="Y755" i="18"/>
  <c r="Y756" i="18"/>
  <c r="Y757" i="18"/>
  <c r="Y758" i="18"/>
  <c r="Y759" i="18"/>
  <c r="Y760" i="18"/>
  <c r="Y761" i="18"/>
  <c r="Y762" i="18"/>
  <c r="Y763" i="18"/>
  <c r="Y764" i="18"/>
  <c r="Y765" i="18"/>
  <c r="Y766" i="18"/>
  <c r="Y767" i="18"/>
  <c r="Y768" i="18"/>
  <c r="Y769" i="18"/>
  <c r="Y770" i="18"/>
  <c r="Y771" i="18"/>
  <c r="Y772" i="18"/>
  <c r="Y773" i="18"/>
  <c r="Y774" i="18"/>
  <c r="Y775" i="18"/>
  <c r="Y776" i="18"/>
  <c r="Y777" i="18"/>
  <c r="Y778" i="18"/>
  <c r="Y779" i="18"/>
  <c r="Y780" i="18"/>
  <c r="Y781" i="18"/>
  <c r="Y782" i="18"/>
  <c r="Y783" i="18"/>
  <c r="Y784" i="18"/>
  <c r="Y785" i="18"/>
  <c r="Y786" i="18"/>
  <c r="Y787" i="18"/>
  <c r="Y788" i="18"/>
  <c r="Y789" i="18"/>
  <c r="Y790" i="18"/>
  <c r="Y791" i="18"/>
  <c r="Y792" i="18"/>
  <c r="Y793" i="18"/>
  <c r="Y794" i="18"/>
  <c r="Y795" i="18"/>
  <c r="Y796" i="18"/>
  <c r="Y797" i="18"/>
  <c r="Y798" i="18"/>
  <c r="Y799" i="18"/>
  <c r="Y800" i="18"/>
  <c r="Y801" i="18"/>
  <c r="Y802" i="18"/>
  <c r="Y803" i="18"/>
  <c r="Y804" i="18"/>
  <c r="Y805" i="18"/>
  <c r="Y806" i="18"/>
  <c r="Y807" i="18"/>
  <c r="Y808" i="18"/>
  <c r="Y809" i="18"/>
  <c r="Y810" i="18"/>
  <c r="Y811" i="18"/>
  <c r="Y812" i="18"/>
  <c r="Y813" i="18"/>
  <c r="Y814" i="18"/>
  <c r="Y815" i="18"/>
  <c r="Y816" i="18"/>
  <c r="Y817" i="18"/>
  <c r="Y818" i="18"/>
  <c r="Y819" i="18"/>
  <c r="Y820" i="18"/>
  <c r="Y821" i="18"/>
  <c r="Y822" i="18"/>
  <c r="Y823" i="18"/>
  <c r="Y824" i="18"/>
  <c r="Y825" i="18"/>
  <c r="Y826" i="18"/>
  <c r="Y827" i="18"/>
  <c r="Y828" i="18"/>
  <c r="Y829" i="18"/>
  <c r="Y830" i="18"/>
  <c r="Y831" i="18"/>
  <c r="Y832" i="18"/>
  <c r="Y833" i="18"/>
  <c r="Y834" i="18"/>
  <c r="Y835" i="18"/>
  <c r="Y836" i="18"/>
  <c r="Y837" i="18"/>
  <c r="Y838" i="18"/>
  <c r="Y839" i="18"/>
  <c r="Y840" i="18"/>
  <c r="Y841" i="18"/>
  <c r="Y842" i="18"/>
  <c r="Y843" i="18"/>
  <c r="Y844" i="18"/>
  <c r="Y845" i="18"/>
  <c r="Y846" i="18"/>
  <c r="Y847" i="18"/>
  <c r="Y848" i="18"/>
  <c r="Y849" i="18"/>
  <c r="Y850" i="18"/>
  <c r="Y851" i="18"/>
  <c r="Y852" i="18"/>
  <c r="Y853" i="18"/>
  <c r="Y854" i="18"/>
  <c r="Y855" i="18"/>
  <c r="Y856" i="18"/>
  <c r="Y857" i="18"/>
  <c r="Y858" i="18"/>
  <c r="Y859" i="18"/>
  <c r="Y860" i="18"/>
  <c r="Y861" i="18"/>
  <c r="Y862" i="18"/>
  <c r="Y863" i="18"/>
  <c r="Y864" i="18"/>
  <c r="Y865" i="18"/>
  <c r="Y866" i="18"/>
  <c r="Y867" i="18"/>
  <c r="Y868" i="18"/>
  <c r="Y869" i="18"/>
  <c r="Y870" i="18"/>
  <c r="Y871" i="18"/>
  <c r="Y872" i="18"/>
  <c r="Y873" i="18"/>
  <c r="Y874" i="18"/>
  <c r="Y875" i="18"/>
  <c r="Y876" i="18"/>
  <c r="Y877" i="18"/>
  <c r="Y878" i="18"/>
  <c r="Y879" i="18"/>
  <c r="Y880" i="18"/>
  <c r="Y881" i="18"/>
  <c r="Y882" i="18"/>
  <c r="Y883" i="18"/>
  <c r="Y884" i="18"/>
  <c r="Y885" i="18"/>
  <c r="Y886" i="18"/>
  <c r="Y887" i="18"/>
  <c r="Y888" i="18"/>
  <c r="Y889" i="18"/>
  <c r="Y890" i="18"/>
  <c r="Y891" i="18"/>
  <c r="Y892" i="18"/>
  <c r="Y893" i="18"/>
  <c r="Y894" i="18"/>
  <c r="Y895" i="18"/>
  <c r="Y896" i="18"/>
  <c r="Y897" i="18"/>
  <c r="Y898" i="18"/>
  <c r="Y899" i="18"/>
  <c r="Y900" i="18"/>
  <c r="Y901" i="18"/>
  <c r="Y902" i="18"/>
  <c r="Y903" i="18"/>
  <c r="Y904" i="18"/>
  <c r="Y905" i="18"/>
  <c r="Y906" i="18"/>
  <c r="Y907" i="18"/>
  <c r="Y908" i="18"/>
  <c r="Y909" i="18"/>
  <c r="Y910" i="18"/>
  <c r="Y911" i="18"/>
  <c r="Y912" i="18"/>
  <c r="Y913" i="18"/>
  <c r="Y914" i="18"/>
  <c r="Y915" i="18"/>
  <c r="Y916" i="18"/>
  <c r="Y917" i="18"/>
  <c r="Y918" i="18"/>
  <c r="Y919" i="18"/>
  <c r="Y920" i="18"/>
  <c r="Y921" i="18"/>
  <c r="Y922" i="18"/>
  <c r="Y923" i="18"/>
  <c r="Y924" i="18"/>
  <c r="Y925" i="18"/>
  <c r="Y926" i="18"/>
  <c r="Y927" i="18"/>
  <c r="Y928" i="18"/>
  <c r="Y929" i="18"/>
  <c r="Y930" i="18"/>
  <c r="Y931" i="18"/>
  <c r="Y932" i="18"/>
  <c r="Y933" i="18"/>
  <c r="Y934" i="18"/>
  <c r="Y935" i="18"/>
  <c r="Y936" i="18"/>
  <c r="Y937" i="18"/>
  <c r="Y938" i="18"/>
  <c r="Y939" i="18"/>
  <c r="Y940" i="18"/>
  <c r="Y941" i="18"/>
  <c r="Y942" i="18"/>
  <c r="Y943" i="18"/>
  <c r="Y944" i="18"/>
  <c r="Y945" i="18"/>
  <c r="Y946" i="18"/>
  <c r="Y947" i="18"/>
  <c r="Y948" i="18"/>
  <c r="Y949" i="18"/>
  <c r="Y950" i="18"/>
  <c r="Y951" i="18"/>
  <c r="Y952" i="18"/>
  <c r="Y953" i="18"/>
  <c r="Y954" i="18"/>
  <c r="Y955" i="18"/>
  <c r="Y956" i="18"/>
  <c r="Y957" i="18"/>
  <c r="Y958" i="18"/>
  <c r="Y959" i="18"/>
  <c r="Y960" i="18"/>
  <c r="Y961" i="18"/>
  <c r="Y962" i="18"/>
  <c r="Y963" i="18"/>
  <c r="Y964" i="18"/>
  <c r="Y965" i="18"/>
  <c r="Y966" i="18"/>
  <c r="Y967" i="18"/>
  <c r="Y968" i="18"/>
  <c r="Y969" i="18"/>
  <c r="Y970" i="18"/>
  <c r="Y971" i="18"/>
  <c r="Y972" i="18"/>
  <c r="Y973" i="18"/>
  <c r="Y974" i="18"/>
  <c r="Y975" i="18"/>
  <c r="Y976" i="18"/>
  <c r="Y977" i="18"/>
  <c r="Y978" i="18"/>
  <c r="Y979" i="18"/>
  <c r="Y980" i="18"/>
  <c r="Y981" i="18"/>
  <c r="Y982" i="18"/>
  <c r="Y983" i="18"/>
  <c r="Y984" i="18"/>
  <c r="Y985" i="18"/>
  <c r="Y986" i="18"/>
  <c r="Y987" i="18"/>
  <c r="Y988" i="18"/>
  <c r="Y989" i="18"/>
  <c r="Y990" i="18"/>
  <c r="Y991" i="18"/>
  <c r="Y992" i="18"/>
  <c r="Y993" i="18"/>
  <c r="Y994" i="18"/>
  <c r="Y995" i="18"/>
  <c r="Y996" i="18"/>
  <c r="Y997" i="18"/>
  <c r="Y998" i="18"/>
  <c r="Y999" i="18"/>
  <c r="Y1000" i="18"/>
  <c r="Y1001" i="18"/>
  <c r="Y1002" i="18"/>
  <c r="Y1003" i="18"/>
  <c r="Y1004" i="18"/>
  <c r="Y1005" i="18"/>
  <c r="Y1006" i="18"/>
  <c r="Y1007" i="18"/>
  <c r="Y1008" i="18"/>
  <c r="Y1009" i="18"/>
  <c r="Y1010" i="18"/>
  <c r="Y1011" i="18"/>
  <c r="Y1012" i="18"/>
  <c r="Y1013" i="18"/>
  <c r="Y1014" i="18"/>
  <c r="Y1015" i="18"/>
  <c r="Y1016" i="18"/>
  <c r="Y1017" i="18"/>
  <c r="Y1018" i="18"/>
  <c r="Y1019" i="18"/>
  <c r="Y1020" i="18"/>
  <c r="Y1021" i="18"/>
  <c r="Y1022" i="18"/>
  <c r="Y1023" i="18"/>
  <c r="Y1024" i="18"/>
  <c r="Y1025" i="18"/>
  <c r="Y1026" i="18"/>
  <c r="Y1027" i="18"/>
  <c r="Y1028" i="18"/>
  <c r="Y1029" i="18"/>
  <c r="Y1030" i="18"/>
  <c r="Y1031" i="18"/>
  <c r="Y1032" i="18"/>
  <c r="Y1033" i="18"/>
  <c r="Y1034" i="18"/>
  <c r="Y1035" i="18"/>
  <c r="Y1036" i="18"/>
  <c r="Y1037" i="18"/>
  <c r="Y1038" i="18"/>
  <c r="Y1039" i="18"/>
  <c r="Y1040" i="18"/>
  <c r="Y1041" i="18"/>
  <c r="Y1042" i="18"/>
  <c r="Y1043" i="18"/>
  <c r="Y1044" i="18"/>
  <c r="Y1045" i="18"/>
  <c r="Y1046" i="18"/>
  <c r="Y1047" i="18"/>
  <c r="Y1048" i="18"/>
  <c r="Y1049" i="18"/>
  <c r="Y1050" i="18"/>
  <c r="Y1051" i="18"/>
  <c r="Y1052" i="18"/>
  <c r="Y1053" i="18"/>
  <c r="Y1054" i="18"/>
  <c r="Y1055" i="18"/>
  <c r="Y1056" i="18"/>
  <c r="Y1057" i="18"/>
  <c r="Y1058" i="18"/>
  <c r="Y1059" i="18"/>
  <c r="Y1060" i="18"/>
  <c r="Y1061" i="18"/>
  <c r="Y1062" i="18"/>
  <c r="Y1063" i="18"/>
  <c r="Y1064" i="18"/>
  <c r="Y1065" i="18"/>
  <c r="Y1066" i="18"/>
  <c r="Y1067" i="18"/>
  <c r="Y1068" i="18"/>
  <c r="Y1069" i="18"/>
  <c r="Y1070" i="18"/>
  <c r="Y1071" i="18"/>
  <c r="Y1072" i="18"/>
  <c r="Y1073" i="18"/>
  <c r="Y1074" i="18"/>
  <c r="Y1075" i="18"/>
  <c r="Y1076" i="18"/>
  <c r="Y1077" i="18"/>
  <c r="Y1078" i="18"/>
  <c r="Y1079" i="18"/>
  <c r="Y1080" i="18"/>
  <c r="Y1081" i="18"/>
  <c r="Y1082" i="18"/>
  <c r="Y1083" i="18"/>
  <c r="Y1084" i="18"/>
  <c r="Y1085" i="18"/>
  <c r="Y1086" i="18"/>
  <c r="Y1087" i="18"/>
  <c r="Y1088" i="18"/>
  <c r="Y1089" i="18"/>
  <c r="Y1090" i="18"/>
  <c r="Y1091" i="18"/>
  <c r="Y1092" i="18"/>
  <c r="Y1093" i="18"/>
  <c r="Y1094" i="18"/>
  <c r="Y1095" i="18"/>
  <c r="Y1096" i="18"/>
  <c r="Y1097" i="18"/>
  <c r="Y1098" i="18"/>
  <c r="Y1099" i="18"/>
  <c r="Y1100" i="18"/>
  <c r="Y1101" i="18"/>
  <c r="Y1102" i="18"/>
  <c r="Y1103" i="18"/>
  <c r="Y1104" i="18"/>
  <c r="Y1105" i="18"/>
  <c r="Y1106" i="18"/>
  <c r="Y1107" i="18"/>
  <c r="Y1108" i="18"/>
  <c r="Y1109" i="18"/>
  <c r="Y1110" i="18"/>
  <c r="Y1111" i="18"/>
  <c r="Y1112" i="18"/>
  <c r="Y1113" i="18"/>
  <c r="Y1114" i="18"/>
  <c r="Y1115" i="18"/>
  <c r="Y1116" i="18"/>
  <c r="Y1117" i="18"/>
  <c r="Y1118" i="18"/>
  <c r="Y1119" i="18"/>
  <c r="Y1120" i="18"/>
  <c r="Y1121" i="18"/>
  <c r="Y1122" i="18"/>
  <c r="Y1123" i="18"/>
  <c r="Y1124" i="18"/>
  <c r="Y1125" i="18"/>
  <c r="Y1126" i="18"/>
  <c r="Y1127" i="18"/>
  <c r="Y1128" i="18"/>
  <c r="Y1129" i="18"/>
  <c r="Y1130" i="18"/>
  <c r="Y1131" i="18"/>
  <c r="Y1132" i="18"/>
  <c r="Y1133" i="18"/>
  <c r="Y1134" i="18"/>
  <c r="Y1135" i="18"/>
  <c r="Y1136" i="18"/>
  <c r="Y1137" i="18"/>
  <c r="Y1138" i="18"/>
  <c r="Y1139" i="18"/>
  <c r="Y1140" i="18"/>
  <c r="Y1141" i="18"/>
  <c r="Y1142" i="18"/>
  <c r="Y1143" i="18"/>
  <c r="Y1144" i="18"/>
  <c r="Y1145" i="18"/>
  <c r="Y1146" i="18"/>
  <c r="Y1147" i="18"/>
  <c r="Y1148" i="18"/>
  <c r="Y1149" i="18"/>
  <c r="Y1150" i="18"/>
  <c r="Y1151" i="18"/>
  <c r="Y1152" i="18"/>
  <c r="Y1153" i="18"/>
  <c r="Y1154" i="18"/>
  <c r="Y1155" i="18"/>
  <c r="Y1156" i="18"/>
  <c r="Y1157" i="18"/>
  <c r="Y1158" i="18"/>
  <c r="Y1159" i="18"/>
  <c r="Y1160" i="18"/>
  <c r="Y1161" i="18"/>
  <c r="Y1162" i="18"/>
  <c r="Y1163" i="18"/>
  <c r="Y1164" i="18"/>
  <c r="Y1165" i="18"/>
  <c r="Y1166" i="18"/>
  <c r="Y1167" i="18"/>
  <c r="Y1168" i="18"/>
  <c r="Y1169" i="18"/>
  <c r="Y1170" i="18"/>
  <c r="Y1171" i="18"/>
  <c r="Y1172" i="18"/>
  <c r="Y1173" i="18"/>
  <c r="Y1174" i="18"/>
  <c r="Y1175" i="18"/>
  <c r="Y1176" i="18"/>
  <c r="Y1177" i="18"/>
  <c r="Y1178" i="18"/>
  <c r="Y1179" i="18"/>
  <c r="Y1180" i="18"/>
  <c r="Y1181" i="18"/>
  <c r="Y1182" i="18"/>
  <c r="Y1183" i="18"/>
  <c r="Y1184" i="18"/>
  <c r="Y1185" i="18"/>
  <c r="Y1186" i="18"/>
  <c r="Y1187" i="18"/>
  <c r="Y1188" i="18"/>
  <c r="Y1189" i="18"/>
  <c r="Y1190" i="18"/>
  <c r="Y1191" i="18"/>
  <c r="Y1192" i="18"/>
  <c r="Y1193" i="18"/>
  <c r="Y1194" i="18"/>
  <c r="Y1195" i="18"/>
  <c r="Y1196" i="18"/>
  <c r="Y1197" i="18"/>
  <c r="Y1198" i="18"/>
  <c r="Y1199" i="18"/>
  <c r="Y1200" i="18"/>
  <c r="Y1201" i="18"/>
  <c r="Y1202" i="18"/>
  <c r="Y1203" i="18"/>
  <c r="Y1204" i="18"/>
  <c r="Y1205" i="18"/>
  <c r="Y1206" i="18"/>
  <c r="Y1207" i="18"/>
  <c r="Y1208" i="18"/>
  <c r="Y1209" i="18"/>
  <c r="Y1210" i="18"/>
  <c r="Y1211" i="18"/>
  <c r="Y1212" i="18"/>
  <c r="Y1213" i="18"/>
  <c r="Y1214" i="18"/>
  <c r="Y1215" i="18"/>
  <c r="Y1216" i="18"/>
  <c r="Y1217" i="18"/>
  <c r="Y1218" i="18"/>
  <c r="Y1219" i="18"/>
  <c r="Y1220" i="18"/>
  <c r="Y1221" i="18"/>
  <c r="Y1222" i="18"/>
  <c r="Y1223" i="18"/>
  <c r="Y1224" i="18"/>
  <c r="Y1225" i="18"/>
  <c r="Y1226" i="18"/>
  <c r="Y1227" i="18"/>
  <c r="Y1228" i="18"/>
  <c r="Y1229" i="18"/>
  <c r="Y1230" i="18"/>
  <c r="Y1231" i="18"/>
  <c r="Y1232" i="18"/>
  <c r="Y1233" i="18"/>
  <c r="Y1234" i="18"/>
  <c r="Y1235" i="18"/>
  <c r="Y1236" i="18"/>
  <c r="Y1237" i="18"/>
  <c r="Y1238" i="18"/>
  <c r="Y1239" i="18"/>
  <c r="Y1240" i="18"/>
  <c r="Y1241" i="18"/>
  <c r="Y1242" i="18"/>
  <c r="Y1243" i="18"/>
  <c r="Y1244" i="18"/>
  <c r="Y1245" i="18"/>
  <c r="Y1246" i="18"/>
  <c r="Y1247" i="18"/>
  <c r="Y1248" i="18"/>
  <c r="Y1249" i="18"/>
  <c r="Y1250" i="18"/>
  <c r="Y1251" i="18"/>
  <c r="Y1252" i="18"/>
  <c r="Y1253" i="18"/>
  <c r="Y1254" i="18"/>
  <c r="Y1255" i="18"/>
  <c r="Y1256" i="18"/>
  <c r="Y1257" i="18"/>
  <c r="Y1258" i="18"/>
  <c r="Y1259" i="18"/>
  <c r="Y1260" i="18"/>
  <c r="Y1261" i="18"/>
  <c r="Y1262" i="18"/>
  <c r="Y1263" i="18"/>
  <c r="Y1264" i="18"/>
  <c r="Y1265" i="18"/>
  <c r="Y1266" i="18"/>
  <c r="Y1267" i="18"/>
  <c r="Y1268" i="18"/>
  <c r="Y1269" i="18"/>
  <c r="Y1270" i="18"/>
  <c r="Y1271" i="18"/>
  <c r="Y1272" i="18"/>
  <c r="Y1273" i="18"/>
  <c r="Y1274" i="18"/>
  <c r="Y1275" i="18"/>
  <c r="Y1276" i="18"/>
  <c r="Y1277" i="18"/>
  <c r="Y1278" i="18"/>
  <c r="Y1279" i="18"/>
  <c r="Y1280" i="18"/>
  <c r="Y1281" i="18"/>
  <c r="Y1282" i="18"/>
  <c r="Y1283" i="18"/>
  <c r="Y1284" i="18"/>
  <c r="Y1285" i="18"/>
  <c r="Y1286" i="18"/>
  <c r="Y1287" i="18"/>
  <c r="Y1288" i="18"/>
  <c r="Y1289" i="18"/>
  <c r="Y1290" i="18"/>
  <c r="Y1291" i="18"/>
  <c r="Y1292" i="18"/>
  <c r="Y1293" i="18"/>
  <c r="Y1294" i="18"/>
  <c r="Y1295" i="18"/>
  <c r="Y1296" i="18"/>
  <c r="Y1297" i="18"/>
  <c r="Y1298" i="18"/>
  <c r="Y1299" i="18"/>
  <c r="Y1300" i="18"/>
  <c r="Y1301" i="18"/>
  <c r="Y1302" i="18"/>
  <c r="Y1303" i="18"/>
  <c r="Y1304" i="18"/>
  <c r="Y1305" i="18"/>
  <c r="Y1306" i="18"/>
  <c r="Y1307" i="18"/>
  <c r="Y1308" i="18"/>
  <c r="Y1309" i="18"/>
  <c r="Y1310" i="18"/>
  <c r="Y1311" i="18"/>
  <c r="Y1312" i="18"/>
  <c r="Y1313" i="18"/>
  <c r="Y1314" i="18"/>
  <c r="Y1315" i="18"/>
  <c r="Y1316" i="18"/>
  <c r="Y1317" i="18"/>
  <c r="Y1318" i="18"/>
  <c r="Y1319" i="18"/>
  <c r="Y1320" i="18"/>
  <c r="Y1321" i="18"/>
  <c r="Y1322" i="18"/>
  <c r="Y1323" i="18"/>
  <c r="Y1324" i="18"/>
  <c r="Y1325" i="18"/>
  <c r="Y1326" i="18"/>
  <c r="Y1327" i="18"/>
  <c r="Y1328" i="18"/>
  <c r="Y1329" i="18"/>
  <c r="Y1330" i="18"/>
  <c r="Y1331" i="18"/>
  <c r="Y1332" i="18"/>
  <c r="Y1333" i="18"/>
  <c r="Y1334" i="18"/>
  <c r="Y1335" i="18"/>
  <c r="Y1336" i="18"/>
  <c r="Y1337" i="18"/>
  <c r="Y1338" i="18"/>
  <c r="Y1339" i="18"/>
  <c r="Y1340" i="18"/>
  <c r="Y1341" i="18"/>
  <c r="Y1342" i="18"/>
  <c r="Y1343" i="18"/>
  <c r="Y1344" i="18"/>
  <c r="Y1345" i="18"/>
  <c r="Y1346" i="18"/>
  <c r="Y1347" i="18"/>
  <c r="Y1348" i="18"/>
  <c r="Y1349" i="18"/>
  <c r="Y1350" i="18"/>
  <c r="Y1351" i="18"/>
  <c r="Y1352" i="18"/>
  <c r="Y1353" i="18"/>
  <c r="Y1354" i="18"/>
  <c r="Y1355" i="18"/>
  <c r="Y1356" i="18"/>
  <c r="Y1357" i="18"/>
  <c r="Y1358" i="18"/>
  <c r="Y1359" i="18"/>
  <c r="Y1360" i="18"/>
  <c r="Y1361" i="18"/>
  <c r="Y1362" i="18"/>
  <c r="Y1363" i="18"/>
  <c r="Y1364" i="18"/>
  <c r="Y1365" i="18"/>
  <c r="Y1366" i="18"/>
  <c r="Y1367" i="18"/>
  <c r="Y1368" i="18"/>
  <c r="Y1369" i="18"/>
  <c r="Y1370" i="18"/>
  <c r="Y1371" i="18"/>
  <c r="Y1372" i="18"/>
  <c r="Y1373" i="18"/>
  <c r="Y1374" i="18"/>
  <c r="Y1375" i="18"/>
  <c r="Y1376" i="18"/>
  <c r="Y1377" i="18"/>
  <c r="Y1378" i="18"/>
  <c r="Y1379" i="18"/>
  <c r="Y1380" i="18"/>
  <c r="Y1381" i="18"/>
  <c r="Y1382" i="18"/>
  <c r="Y1383" i="18"/>
  <c r="Y1384" i="18"/>
  <c r="Y1385" i="18"/>
  <c r="Y1386" i="18"/>
  <c r="Y1387" i="18"/>
  <c r="Y1388" i="18"/>
  <c r="Y1389" i="18"/>
  <c r="Y1390" i="18"/>
  <c r="Y1391" i="18"/>
  <c r="Y1392" i="18"/>
  <c r="Y1393" i="18"/>
  <c r="Y1394" i="18"/>
  <c r="Y1395" i="18"/>
  <c r="Y1396" i="18"/>
  <c r="Y1397" i="18"/>
  <c r="Y1398" i="18"/>
  <c r="Y1399" i="18"/>
  <c r="Y1400" i="18"/>
  <c r="Y1401" i="18"/>
  <c r="Y1402" i="18"/>
  <c r="Y1403" i="18"/>
  <c r="Y1404" i="18"/>
  <c r="Y1405" i="18"/>
  <c r="Y1406" i="18"/>
  <c r="Y1407" i="18"/>
  <c r="Y1408" i="18"/>
  <c r="Y1409" i="18"/>
  <c r="Y1410" i="18"/>
  <c r="Y1411" i="18"/>
  <c r="Y1412" i="18"/>
  <c r="Y1413" i="18"/>
  <c r="Y1414" i="18"/>
  <c r="Y1415" i="18"/>
  <c r="Y1416" i="18"/>
  <c r="Y1417" i="18"/>
  <c r="Y1418" i="18"/>
  <c r="Y1419" i="18"/>
  <c r="Y1420" i="18"/>
  <c r="Y1421" i="18"/>
  <c r="Y1422" i="18"/>
  <c r="Y1423" i="18"/>
  <c r="Y1424" i="18"/>
  <c r="Y1425" i="18"/>
  <c r="Y1426" i="18"/>
  <c r="Y1427" i="18"/>
  <c r="Y1428" i="18"/>
  <c r="Y1429" i="18"/>
  <c r="Y1430" i="18"/>
  <c r="Y1431" i="18"/>
  <c r="Y1432" i="18"/>
  <c r="Y1433" i="18"/>
  <c r="Y1434" i="18"/>
  <c r="Y1435" i="18"/>
  <c r="Y1436" i="18"/>
  <c r="Y1437" i="18"/>
  <c r="Y1438" i="18"/>
  <c r="Y1439" i="18"/>
  <c r="Y1440" i="18"/>
  <c r="Y1441" i="18"/>
  <c r="Y1442" i="18"/>
  <c r="Y1443" i="18"/>
  <c r="Y1444" i="18"/>
  <c r="Y1445" i="18"/>
  <c r="Y1446" i="18"/>
  <c r="Y1447" i="18"/>
  <c r="Y1448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41" i="18"/>
  <c r="Y142" i="18"/>
  <c r="Y143" i="18"/>
  <c r="Y144" i="18"/>
  <c r="Y145" i="18"/>
  <c r="Y146" i="18"/>
  <c r="Y147" i="18"/>
  <c r="Y148" i="18"/>
  <c r="Y149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Y162" i="18"/>
  <c r="Y163" i="18"/>
  <c r="Y164" i="18"/>
  <c r="Y165" i="18"/>
  <c r="Y166" i="18"/>
  <c r="Y167" i="18"/>
  <c r="Y168" i="18"/>
  <c r="Y169" i="18"/>
  <c r="Y170" i="18"/>
  <c r="Y171" i="18"/>
  <c r="Y172" i="18"/>
  <c r="Y173" i="18"/>
  <c r="Y174" i="18"/>
  <c r="Y175" i="18"/>
  <c r="Y176" i="18"/>
  <c r="Y177" i="18"/>
  <c r="Y178" i="18"/>
  <c r="Y179" i="18"/>
  <c r="Y180" i="18"/>
  <c r="Y181" i="18"/>
  <c r="Y182" i="18"/>
  <c r="Y183" i="18"/>
  <c r="Y184" i="18"/>
  <c r="Y185" i="18"/>
  <c r="Y186" i="18"/>
  <c r="Y187" i="18"/>
  <c r="Y188" i="18"/>
  <c r="Y189" i="18"/>
  <c r="Y190" i="18"/>
  <c r="Y191" i="18"/>
  <c r="Y192" i="18"/>
  <c r="Y193" i="18"/>
  <c r="Y194" i="18"/>
  <c r="Y195" i="18"/>
  <c r="Y196" i="18"/>
  <c r="Y197" i="18"/>
  <c r="Y198" i="18"/>
  <c r="Y199" i="18"/>
  <c r="Y200" i="18"/>
  <c r="Y201" i="18"/>
  <c r="Y202" i="18"/>
  <c r="Y203" i="18"/>
  <c r="Y204" i="18"/>
  <c r="Y205" i="18"/>
  <c r="Y206" i="18"/>
  <c r="Y207" i="18"/>
  <c r="Y208" i="18"/>
  <c r="Y209" i="18"/>
  <c r="Y210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Y223" i="18"/>
  <c r="Y224" i="18"/>
  <c r="Y225" i="18"/>
  <c r="Y226" i="18"/>
  <c r="Y227" i="18"/>
  <c r="Y228" i="18"/>
  <c r="Y229" i="18"/>
  <c r="Y230" i="18"/>
  <c r="Y231" i="18"/>
  <c r="Y232" i="18"/>
  <c r="Y233" i="18"/>
  <c r="Y234" i="18"/>
  <c r="Y235" i="18"/>
  <c r="Y236" i="18"/>
  <c r="Y237" i="18"/>
  <c r="Y238" i="18"/>
  <c r="Y239" i="18"/>
  <c r="Y240" i="18"/>
  <c r="Y241" i="18"/>
  <c r="Y242" i="18"/>
  <c r="Y243" i="18"/>
  <c r="Y244" i="18"/>
  <c r="Y245" i="18"/>
  <c r="Y246" i="18"/>
  <c r="Y247" i="18"/>
  <c r="Y248" i="18"/>
  <c r="Y249" i="18"/>
  <c r="Y250" i="18"/>
  <c r="Y251" i="18"/>
  <c r="Y252" i="18"/>
  <c r="Y253" i="18"/>
  <c r="Y254" i="18"/>
  <c r="Y255" i="18"/>
  <c r="Y256" i="18"/>
  <c r="Y257" i="18"/>
  <c r="Y258" i="18"/>
  <c r="Y259" i="18"/>
  <c r="Y260" i="18"/>
  <c r="Y261" i="18"/>
  <c r="Y262" i="18"/>
  <c r="Y263" i="18"/>
  <c r="Y264" i="18"/>
  <c r="Y265" i="18"/>
  <c r="Y266" i="18"/>
  <c r="Y267" i="18"/>
  <c r="Y268" i="18"/>
  <c r="Y269" i="18"/>
  <c r="Y270" i="18"/>
  <c r="Y271" i="18"/>
  <c r="Y272" i="18"/>
  <c r="Y273" i="18"/>
  <c r="Y274" i="18"/>
  <c r="Y275" i="18"/>
  <c r="Y276" i="18"/>
  <c r="Y277" i="18"/>
  <c r="Y278" i="18"/>
  <c r="Y279" i="18"/>
  <c r="Y280" i="18"/>
  <c r="Y281" i="18"/>
  <c r="Y282" i="18"/>
  <c r="Y283" i="18"/>
  <c r="Y284" i="18"/>
  <c r="Y285" i="18"/>
  <c r="Y286" i="18"/>
  <c r="Y287" i="18"/>
  <c r="Y288" i="18"/>
  <c r="Y289" i="18"/>
  <c r="Y290" i="18"/>
  <c r="Y291" i="18"/>
  <c r="Y292" i="18"/>
  <c r="Y293" i="18"/>
  <c r="Y294" i="18"/>
  <c r="Y295" i="18"/>
  <c r="Y296" i="18"/>
  <c r="Y297" i="18"/>
  <c r="Y298" i="18"/>
  <c r="Y299" i="18"/>
  <c r="Y300" i="18"/>
  <c r="Y301" i="18"/>
  <c r="Y302" i="18"/>
  <c r="Y303" i="18"/>
  <c r="Y304" i="18"/>
  <c r="Y305" i="18"/>
  <c r="Y306" i="18"/>
  <c r="Y307" i="18"/>
  <c r="Y308" i="18"/>
  <c r="Y309" i="18"/>
  <c r="Y310" i="18"/>
  <c r="Y311" i="18"/>
  <c r="Y312" i="18"/>
  <c r="Y313" i="18"/>
  <c r="Y314" i="18"/>
  <c r="Y315" i="18"/>
  <c r="Y316" i="18"/>
  <c r="Y317" i="18"/>
  <c r="Y318" i="18"/>
  <c r="Y319" i="18"/>
  <c r="Y320" i="18"/>
  <c r="Y321" i="18"/>
  <c r="Y322" i="18"/>
  <c r="Y323" i="18"/>
  <c r="Y324" i="18"/>
  <c r="Y325" i="18"/>
  <c r="Y326" i="18"/>
  <c r="Y327" i="18"/>
  <c r="Y328" i="18"/>
  <c r="Y329" i="18"/>
  <c r="Y330" i="18"/>
  <c r="Y331" i="18"/>
  <c r="Y332" i="18"/>
  <c r="Y333" i="18"/>
  <c r="Y334" i="18"/>
  <c r="Y335" i="18"/>
  <c r="Y336" i="18"/>
  <c r="Y337" i="18"/>
  <c r="Y338" i="18"/>
  <c r="Y339" i="18"/>
  <c r="Y340" i="18"/>
  <c r="Y341" i="18"/>
  <c r="Y342" i="18"/>
  <c r="Y343" i="18"/>
  <c r="Y344" i="18"/>
  <c r="Y345" i="18"/>
  <c r="Y346" i="18"/>
  <c r="Y347" i="18"/>
  <c r="Y348" i="18"/>
  <c r="Y349" i="18"/>
  <c r="Y350" i="18"/>
  <c r="Y351" i="18"/>
  <c r="Y352" i="18"/>
  <c r="Y353" i="18"/>
  <c r="Y354" i="18"/>
  <c r="Y355" i="18"/>
  <c r="Y356" i="18"/>
  <c r="Y357" i="18"/>
  <c r="Y358" i="18"/>
  <c r="Y359" i="18"/>
  <c r="Y360" i="18"/>
  <c r="Y361" i="18"/>
  <c r="Y362" i="18"/>
  <c r="Y363" i="18"/>
  <c r="Y364" i="18"/>
  <c r="Y365" i="18"/>
  <c r="Y366" i="18"/>
  <c r="Y367" i="18"/>
  <c r="Y368" i="18"/>
  <c r="Y369" i="18"/>
  <c r="Y370" i="18"/>
  <c r="Y371" i="18"/>
  <c r="Y372" i="18"/>
  <c r="Y373" i="18"/>
  <c r="Y374" i="18"/>
  <c r="Y375" i="18"/>
  <c r="Y376" i="18"/>
  <c r="Y377" i="18"/>
  <c r="Y378" i="18"/>
  <c r="Y379" i="18"/>
  <c r="Y380" i="18"/>
  <c r="Y381" i="18"/>
  <c r="Y382" i="18"/>
  <c r="Y383" i="18"/>
  <c r="Y384" i="18"/>
  <c r="Y385" i="18"/>
  <c r="Y386" i="18"/>
  <c r="Y387" i="18"/>
  <c r="Y388" i="18"/>
  <c r="Y389" i="18"/>
  <c r="Y390" i="18"/>
  <c r="Y391" i="18"/>
  <c r="Y392" i="18"/>
  <c r="Y393" i="18"/>
  <c r="Y394" i="18"/>
  <c r="Y395" i="18"/>
  <c r="Y396" i="18"/>
  <c r="Y397" i="18"/>
  <c r="Y398" i="18"/>
  <c r="Y399" i="18"/>
  <c r="Y400" i="18"/>
  <c r="Y401" i="18"/>
  <c r="Y402" i="18"/>
  <c r="Y403" i="18"/>
  <c r="Y404" i="18"/>
  <c r="Y405" i="18"/>
  <c r="Y406" i="18"/>
  <c r="Y407" i="18"/>
  <c r="Y408" i="18"/>
  <c r="Y409" i="18"/>
  <c r="Y410" i="18"/>
  <c r="Y411" i="18"/>
  <c r="Y412" i="18"/>
  <c r="Y413" i="18"/>
  <c r="Y414" i="18"/>
  <c r="Y415" i="18"/>
  <c r="Y416" i="18"/>
  <c r="Y417" i="18"/>
  <c r="Y418" i="18"/>
  <c r="Y419" i="18"/>
  <c r="Y420" i="18"/>
  <c r="Y421" i="18"/>
  <c r="Y422" i="18"/>
  <c r="Y423" i="18"/>
  <c r="Y424" i="18"/>
  <c r="Y425" i="18"/>
  <c r="Y426" i="18"/>
  <c r="Y427" i="18"/>
  <c r="Y428" i="18"/>
  <c r="Y429" i="18"/>
  <c r="Y430" i="18"/>
  <c r="Y431" i="18"/>
  <c r="Y432" i="18"/>
  <c r="Y433" i="18"/>
  <c r="Y434" i="18"/>
  <c r="Y435" i="18"/>
  <c r="Y436" i="18"/>
  <c r="Y437" i="18"/>
  <c r="Y438" i="18"/>
  <c r="Y439" i="18"/>
  <c r="Y440" i="18"/>
  <c r="Y441" i="18"/>
  <c r="Y442" i="18"/>
  <c r="Y443" i="18"/>
  <c r="Y444" i="18"/>
  <c r="Y445" i="18"/>
  <c r="Y446" i="18"/>
  <c r="Y447" i="18"/>
  <c r="Y448" i="18"/>
  <c r="Y449" i="18"/>
  <c r="Y450" i="18"/>
  <c r="Y451" i="18"/>
  <c r="Y452" i="18"/>
  <c r="Y453" i="18"/>
  <c r="Y454" i="18"/>
  <c r="Y455" i="18"/>
  <c r="Y456" i="18"/>
  <c r="Y457" i="18"/>
  <c r="Y458" i="18"/>
  <c r="Y459" i="18"/>
  <c r="Y460" i="18"/>
  <c r="Y461" i="18"/>
  <c r="Y462" i="18"/>
  <c r="Y463" i="18"/>
  <c r="Y464" i="18"/>
  <c r="Y465" i="18"/>
  <c r="Y466" i="18"/>
  <c r="Y467" i="18"/>
  <c r="Y468" i="18"/>
  <c r="Y469" i="18"/>
  <c r="Y470" i="18"/>
  <c r="Y471" i="18"/>
  <c r="Y472" i="18"/>
  <c r="Y473" i="18"/>
  <c r="Y474" i="18"/>
  <c r="Y475" i="18"/>
  <c r="Y476" i="18"/>
  <c r="Y477" i="18"/>
  <c r="Y478" i="18"/>
  <c r="Y479" i="18"/>
  <c r="Y480" i="18"/>
  <c r="Y481" i="18"/>
  <c r="Y482" i="18"/>
  <c r="Y483" i="18"/>
  <c r="Y484" i="18"/>
  <c r="Y485" i="18"/>
  <c r="Y486" i="18"/>
  <c r="Y487" i="18"/>
  <c r="Y488" i="18"/>
  <c r="Y489" i="18"/>
  <c r="Y490" i="18"/>
  <c r="Y491" i="18"/>
  <c r="Y492" i="18"/>
  <c r="Y493" i="18"/>
  <c r="Y494" i="18"/>
  <c r="Y495" i="18"/>
  <c r="Y496" i="18"/>
  <c r="Y497" i="18"/>
  <c r="Y498" i="18"/>
  <c r="Y499" i="18"/>
  <c r="Y500" i="18"/>
  <c r="Y501" i="18"/>
  <c r="Y502" i="18"/>
  <c r="Y503" i="18"/>
  <c r="Y504" i="18"/>
  <c r="Y505" i="18"/>
  <c r="Y506" i="18"/>
  <c r="Y507" i="18"/>
  <c r="Y508" i="18"/>
  <c r="Y509" i="18"/>
  <c r="Y510" i="18"/>
  <c r="Y511" i="18"/>
  <c r="Y512" i="18"/>
  <c r="Y513" i="18"/>
  <c r="Y514" i="18"/>
  <c r="Y515" i="18"/>
  <c r="Y516" i="18"/>
  <c r="Y517" i="18"/>
  <c r="Y518" i="18"/>
  <c r="Y519" i="18"/>
  <c r="Y520" i="18"/>
  <c r="Y521" i="18"/>
  <c r="Y522" i="18"/>
  <c r="Y523" i="18"/>
  <c r="Y524" i="18"/>
  <c r="Y525" i="18"/>
  <c r="Y526" i="18"/>
  <c r="Y527" i="18"/>
  <c r="Y528" i="18"/>
  <c r="Y529" i="18"/>
  <c r="Y530" i="18"/>
  <c r="Y531" i="18"/>
  <c r="Y532" i="18"/>
  <c r="Y533" i="18"/>
  <c r="Y534" i="18"/>
  <c r="Y535" i="18"/>
  <c r="Y536" i="18"/>
  <c r="Y537" i="18"/>
  <c r="Y538" i="18"/>
  <c r="Y539" i="18"/>
  <c r="Y540" i="18"/>
  <c r="Y541" i="18"/>
  <c r="Y542" i="18"/>
  <c r="Y543" i="18"/>
  <c r="Y544" i="18"/>
  <c r="Y545" i="18"/>
  <c r="Y546" i="18"/>
  <c r="Y547" i="18"/>
  <c r="Y548" i="18"/>
  <c r="Y549" i="18"/>
  <c r="Y550" i="18"/>
  <c r="Y551" i="18"/>
  <c r="Y552" i="18"/>
  <c r="Y553" i="18"/>
  <c r="Y554" i="18"/>
  <c r="Y555" i="18"/>
  <c r="Y556" i="18"/>
  <c r="Y557" i="18"/>
  <c r="Y558" i="18"/>
  <c r="Y559" i="18"/>
  <c r="Y560" i="18"/>
  <c r="Y561" i="18"/>
  <c r="Y562" i="18"/>
  <c r="Y563" i="18"/>
  <c r="Y564" i="18"/>
  <c r="Y565" i="18"/>
  <c r="Y566" i="18"/>
  <c r="Y567" i="18"/>
  <c r="Y568" i="18"/>
  <c r="Y569" i="18"/>
  <c r="Y570" i="18"/>
  <c r="Y571" i="18"/>
  <c r="Y572" i="18"/>
  <c r="Y573" i="18"/>
  <c r="Y574" i="18"/>
  <c r="Y575" i="18"/>
  <c r="Y576" i="18"/>
  <c r="Y577" i="18"/>
  <c r="Y578" i="18"/>
  <c r="Y579" i="18"/>
  <c r="Y580" i="18"/>
  <c r="Y581" i="18"/>
  <c r="Y582" i="18"/>
  <c r="Y583" i="18"/>
  <c r="Y584" i="18"/>
  <c r="Y585" i="18"/>
  <c r="Y586" i="18"/>
  <c r="Y587" i="18"/>
  <c r="Y588" i="18"/>
  <c r="Y589" i="18"/>
  <c r="Y590" i="18"/>
  <c r="Y591" i="18"/>
  <c r="Y592" i="18"/>
  <c r="Y593" i="18"/>
  <c r="Y594" i="18"/>
  <c r="Y595" i="18"/>
  <c r="Y596" i="18"/>
  <c r="Y597" i="18"/>
  <c r="Y598" i="18"/>
  <c r="Y599" i="18"/>
  <c r="Y600" i="18"/>
  <c r="Y601" i="18"/>
  <c r="Y602" i="18"/>
  <c r="Y603" i="18"/>
  <c r="Y604" i="18"/>
  <c r="Y605" i="18"/>
  <c r="Y606" i="18"/>
  <c r="Y607" i="18"/>
  <c r="Y608" i="18"/>
  <c r="Y609" i="18"/>
  <c r="Y610" i="18"/>
  <c r="Y611" i="18"/>
  <c r="Y612" i="18"/>
  <c r="Y613" i="18"/>
  <c r="Y614" i="18"/>
  <c r="Y615" i="18"/>
  <c r="Y616" i="18"/>
  <c r="Y617" i="18"/>
  <c r="Y618" i="18"/>
  <c r="Y619" i="18"/>
  <c r="Y620" i="18"/>
  <c r="Y621" i="18"/>
  <c r="Y622" i="18"/>
  <c r="Y623" i="18"/>
  <c r="Y624" i="18"/>
  <c r="Y625" i="18"/>
  <c r="Y626" i="18"/>
  <c r="Y627" i="18"/>
  <c r="Y628" i="18"/>
  <c r="Y629" i="18"/>
  <c r="Y630" i="18"/>
  <c r="Y631" i="18"/>
  <c r="Y632" i="18"/>
  <c r="Y633" i="18"/>
  <c r="Y634" i="18"/>
  <c r="Y635" i="18"/>
  <c r="Y636" i="18"/>
  <c r="Y637" i="18"/>
  <c r="Y638" i="18"/>
  <c r="Y639" i="18"/>
  <c r="Y640" i="18"/>
  <c r="Y641" i="18"/>
  <c r="Y642" i="18"/>
  <c r="Y643" i="18"/>
  <c r="Y644" i="18"/>
  <c r="Y645" i="18"/>
  <c r="Y646" i="18"/>
  <c r="Y647" i="18"/>
  <c r="Y648" i="18"/>
  <c r="Y649" i="18"/>
  <c r="Y650" i="18"/>
  <c r="Y651" i="18"/>
  <c r="Y652" i="18"/>
  <c r="Y653" i="18"/>
  <c r="Y654" i="18"/>
  <c r="Y655" i="18"/>
  <c r="Y656" i="18"/>
  <c r="Y657" i="18"/>
  <c r="Y658" i="18"/>
  <c r="Y659" i="18"/>
  <c r="Y660" i="18"/>
  <c r="Y661" i="18"/>
  <c r="Y662" i="18"/>
  <c r="Y663" i="18"/>
  <c r="Y664" i="18"/>
  <c r="Y665" i="18"/>
  <c r="Y666" i="18"/>
  <c r="Y667" i="18"/>
  <c r="Y668" i="18"/>
  <c r="Y669" i="18"/>
  <c r="Y670" i="18"/>
  <c r="Y671" i="18"/>
  <c r="Y672" i="18"/>
  <c r="Y673" i="18"/>
  <c r="Y674" i="18"/>
  <c r="Y675" i="18"/>
  <c r="Y676" i="18"/>
  <c r="Y677" i="18"/>
  <c r="Y678" i="18"/>
  <c r="Y679" i="18"/>
  <c r="Y680" i="18"/>
  <c r="Y681" i="18"/>
  <c r="Y682" i="18"/>
  <c r="Y683" i="18"/>
  <c r="Y684" i="18"/>
  <c r="Y685" i="18"/>
  <c r="Y686" i="18"/>
  <c r="Y687" i="18"/>
  <c r="Y688" i="18"/>
  <c r="Y689" i="18"/>
  <c r="Y690" i="18"/>
  <c r="Y691" i="18"/>
  <c r="Y692" i="18"/>
  <c r="Y693" i="18"/>
  <c r="Y694" i="18"/>
  <c r="Y695" i="18"/>
  <c r="Y696" i="18"/>
  <c r="Y697" i="18"/>
  <c r="Y698" i="18"/>
  <c r="Y699" i="18"/>
  <c r="Y700" i="18"/>
  <c r="Y701" i="18"/>
  <c r="Y702" i="18"/>
  <c r="Y703" i="18"/>
  <c r="Y704" i="18"/>
  <c r="Y705" i="18"/>
  <c r="Y706" i="18"/>
  <c r="Y707" i="18"/>
  <c r="Y708" i="18"/>
  <c r="Y709" i="18"/>
  <c r="Y710" i="18"/>
  <c r="Y711" i="18"/>
  <c r="Y712" i="18"/>
  <c r="Y713" i="18"/>
  <c r="Y714" i="18"/>
  <c r="Y715" i="18"/>
  <c r="Y716" i="18"/>
  <c r="Y717" i="18"/>
  <c r="Y718" i="18"/>
  <c r="Y719" i="18"/>
  <c r="Y720" i="18"/>
  <c r="Y721" i="18"/>
  <c r="Y722" i="18"/>
  <c r="Y723" i="18"/>
  <c r="Y724" i="18"/>
  <c r="Y725" i="18"/>
  <c r="Y726" i="18"/>
  <c r="Y727" i="18"/>
  <c r="Y728" i="18"/>
  <c r="Y729" i="2" l="1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71" i="2"/>
  <c r="Y72" i="2"/>
  <c r="Y73" i="2"/>
  <c r="Y74" i="2"/>
  <c r="Y75" i="2"/>
  <c r="Y88" i="2"/>
  <c r="Y141" i="2"/>
  <c r="Y169" i="2"/>
  <c r="Y241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T45" i="9" l="1"/>
  <c r="Y728" i="24" l="1"/>
  <c r="Y727" i="24"/>
  <c r="Y726" i="24"/>
  <c r="Y725" i="24"/>
  <c r="Y724" i="24"/>
  <c r="Y723" i="24"/>
  <c r="Y722" i="24"/>
  <c r="Y721" i="24"/>
  <c r="Y720" i="24"/>
  <c r="Y719" i="24"/>
  <c r="Y718" i="24"/>
  <c r="Y717" i="24"/>
  <c r="Y668" i="24"/>
  <c r="Y667" i="24"/>
  <c r="Y666" i="24"/>
  <c r="Y665" i="24"/>
  <c r="Y664" i="24"/>
  <c r="Y663" i="24"/>
  <c r="Y662" i="24"/>
  <c r="Y661" i="24"/>
  <c r="Y660" i="24"/>
  <c r="Y659" i="24"/>
  <c r="Y658" i="24"/>
  <c r="Y657" i="24"/>
  <c r="Y608" i="24"/>
  <c r="Y607" i="24"/>
  <c r="Y606" i="24"/>
  <c r="Y605" i="24"/>
  <c r="Y604" i="24"/>
  <c r="Y603" i="24"/>
  <c r="Y602" i="24"/>
  <c r="Y601" i="24"/>
  <c r="Y600" i="24"/>
  <c r="Y599" i="24"/>
  <c r="Y598" i="24"/>
  <c r="Y597" i="24"/>
  <c r="Y548" i="24"/>
  <c r="Y547" i="24"/>
  <c r="Y546" i="24"/>
  <c r="Y545" i="24"/>
  <c r="Y544" i="24"/>
  <c r="Y543" i="24"/>
  <c r="Y542" i="24"/>
  <c r="Y541" i="24"/>
  <c r="Y540" i="24"/>
  <c r="Y539" i="24"/>
  <c r="Y538" i="24"/>
  <c r="Y537" i="24"/>
  <c r="Y488" i="24"/>
  <c r="Y487" i="24"/>
  <c r="Y486" i="24"/>
  <c r="Y485" i="24"/>
  <c r="Y484" i="24"/>
  <c r="Y483" i="24"/>
  <c r="Y482" i="24"/>
  <c r="Y481" i="24"/>
  <c r="Y480" i="24"/>
  <c r="Y479" i="24"/>
  <c r="Y478" i="24"/>
  <c r="Y477" i="24"/>
  <c r="Y428" i="24"/>
  <c r="Y427" i="24"/>
  <c r="Y426" i="24"/>
  <c r="Y425" i="24"/>
  <c r="Y424" i="24"/>
  <c r="Y423" i="24"/>
  <c r="Y422" i="24"/>
  <c r="Y421" i="24"/>
  <c r="Y420" i="24"/>
  <c r="Y419" i="24"/>
  <c r="Y418" i="24"/>
  <c r="Y417" i="24"/>
  <c r="Y368" i="24"/>
  <c r="Y367" i="24"/>
  <c r="Y366" i="24"/>
  <c r="Y365" i="24"/>
  <c r="Y364" i="24"/>
  <c r="Y363" i="24"/>
  <c r="Y362" i="24"/>
  <c r="Y361" i="24"/>
  <c r="Y360" i="24"/>
  <c r="Y359" i="24"/>
  <c r="Y358" i="24"/>
  <c r="Y357" i="24"/>
  <c r="Y308" i="24"/>
  <c r="Y307" i="24"/>
  <c r="Y306" i="24"/>
  <c r="Y305" i="24"/>
  <c r="Y304" i="24"/>
  <c r="Y303" i="24"/>
  <c r="Y302" i="24"/>
  <c r="Y301" i="24"/>
  <c r="Y300" i="24"/>
  <c r="Y299" i="24"/>
  <c r="Y298" i="24"/>
  <c r="Y297" i="24"/>
  <c r="Y248" i="24"/>
  <c r="Y247" i="24"/>
  <c r="Y246" i="24"/>
  <c r="Y245" i="24"/>
  <c r="Y244" i="24"/>
  <c r="Y243" i="24"/>
  <c r="Y242" i="24"/>
  <c r="Y241" i="24"/>
  <c r="Y240" i="24"/>
  <c r="Y239" i="24"/>
  <c r="Y238" i="24"/>
  <c r="Y237" i="24"/>
  <c r="Y188" i="24"/>
  <c r="Y187" i="24"/>
  <c r="Y186" i="24"/>
  <c r="Y185" i="24"/>
  <c r="Y184" i="24"/>
  <c r="Y183" i="24"/>
  <c r="Y182" i="24"/>
  <c r="Y181" i="24"/>
  <c r="Y180" i="24"/>
  <c r="Y179" i="24"/>
  <c r="Y178" i="24"/>
  <c r="Y177" i="24"/>
  <c r="Y128" i="24"/>
  <c r="Y127" i="24"/>
  <c r="Y126" i="24"/>
  <c r="Y125" i="24"/>
  <c r="Y124" i="24"/>
  <c r="Y123" i="24"/>
  <c r="Y122" i="24"/>
  <c r="Y121" i="24"/>
  <c r="Y120" i="24"/>
  <c r="Y119" i="24"/>
  <c r="Y118" i="24"/>
  <c r="Y117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728" i="22" l="1"/>
  <c r="Y727" i="22"/>
  <c r="Y726" i="22"/>
  <c r="Y725" i="22"/>
  <c r="Y724" i="22"/>
  <c r="Y723" i="22"/>
  <c r="Y722" i="22"/>
  <c r="Y721" i="22"/>
  <c r="Y720" i="22"/>
  <c r="Y719" i="22"/>
  <c r="Y718" i="22"/>
  <c r="Y717" i="22"/>
  <c r="Y668" i="22"/>
  <c r="Y667" i="22"/>
  <c r="Y666" i="22"/>
  <c r="Y665" i="22"/>
  <c r="Y664" i="22"/>
  <c r="Y663" i="22"/>
  <c r="Y662" i="22"/>
  <c r="Y661" i="22"/>
  <c r="Y660" i="22"/>
  <c r="Y659" i="22"/>
  <c r="Y658" i="22"/>
  <c r="Y657" i="22"/>
  <c r="Y608" i="22"/>
  <c r="Y607" i="22"/>
  <c r="Y606" i="22"/>
  <c r="Y605" i="22"/>
  <c r="Y604" i="22"/>
  <c r="Y603" i="22"/>
  <c r="Y602" i="22"/>
  <c r="Y601" i="22"/>
  <c r="Y600" i="22"/>
  <c r="Y599" i="22"/>
  <c r="Y598" i="22"/>
  <c r="Y597" i="22"/>
  <c r="Y548" i="22"/>
  <c r="Y547" i="22"/>
  <c r="Y546" i="22"/>
  <c r="Y545" i="22"/>
  <c r="Y544" i="22"/>
  <c r="Y543" i="22"/>
  <c r="Y542" i="22"/>
  <c r="Y541" i="22"/>
  <c r="Y540" i="22"/>
  <c r="Y539" i="22"/>
  <c r="Y538" i="22"/>
  <c r="Y537" i="22"/>
  <c r="Y488" i="22"/>
  <c r="Y487" i="22"/>
  <c r="Y486" i="22"/>
  <c r="Y485" i="22"/>
  <c r="Y484" i="22"/>
  <c r="Y483" i="22"/>
  <c r="Y482" i="22"/>
  <c r="Y481" i="22"/>
  <c r="Y480" i="22"/>
  <c r="Y479" i="22"/>
  <c r="Y478" i="22"/>
  <c r="Y477" i="22"/>
  <c r="Y428" i="22"/>
  <c r="Y427" i="22"/>
  <c r="Y426" i="22"/>
  <c r="Y425" i="22"/>
  <c r="Y424" i="22"/>
  <c r="Y423" i="22"/>
  <c r="Y422" i="22"/>
  <c r="Y421" i="22"/>
  <c r="Y420" i="22"/>
  <c r="Y419" i="22"/>
  <c r="Y418" i="22"/>
  <c r="Y417" i="22"/>
  <c r="Y368" i="22"/>
  <c r="Y367" i="22"/>
  <c r="Y366" i="22"/>
  <c r="Y365" i="22"/>
  <c r="Y364" i="22"/>
  <c r="Y363" i="22"/>
  <c r="Y362" i="22"/>
  <c r="Y361" i="22"/>
  <c r="Y360" i="22"/>
  <c r="Y359" i="22"/>
  <c r="Y358" i="22"/>
  <c r="Y357" i="22"/>
  <c r="Y308" i="22"/>
  <c r="Y307" i="22"/>
  <c r="Y306" i="22"/>
  <c r="Y305" i="22"/>
  <c r="Y304" i="22"/>
  <c r="Y303" i="22"/>
  <c r="Y302" i="22"/>
  <c r="Y301" i="22"/>
  <c r="Y300" i="22"/>
  <c r="Y299" i="22"/>
  <c r="Y298" i="22"/>
  <c r="Y297" i="22"/>
  <c r="Y248" i="22"/>
  <c r="Y247" i="22"/>
  <c r="Y246" i="22"/>
  <c r="Y245" i="22"/>
  <c r="Y244" i="22"/>
  <c r="Y243" i="22"/>
  <c r="Y242" i="22"/>
  <c r="Y241" i="22"/>
  <c r="Y240" i="22"/>
  <c r="Y239" i="22"/>
  <c r="Y238" i="22"/>
  <c r="Y237" i="22"/>
  <c r="Y188" i="22"/>
  <c r="Y187" i="22"/>
  <c r="Y186" i="22"/>
  <c r="Y185" i="22"/>
  <c r="Y184" i="22"/>
  <c r="Y183" i="22"/>
  <c r="Y182" i="22"/>
  <c r="Y181" i="22"/>
  <c r="Y180" i="22"/>
  <c r="Y179" i="22"/>
  <c r="Y178" i="22"/>
  <c r="Y177" i="22"/>
  <c r="Y128" i="22"/>
  <c r="Y127" i="22"/>
  <c r="Y126" i="22"/>
  <c r="Y125" i="22"/>
  <c r="Y124" i="22"/>
  <c r="Y123" i="22"/>
  <c r="Y122" i="22"/>
  <c r="Y121" i="22"/>
  <c r="Y120" i="22"/>
  <c r="Y119" i="22"/>
  <c r="Y118" i="22"/>
  <c r="Y117" i="22"/>
  <c r="Y68" i="22"/>
  <c r="Y67" i="22"/>
  <c r="Y66" i="22"/>
  <c r="Y65" i="22"/>
  <c r="Y64" i="22"/>
  <c r="Y63" i="22"/>
  <c r="Y62" i="22"/>
  <c r="Y61" i="22"/>
  <c r="Y60" i="22"/>
  <c r="Y59" i="22"/>
  <c r="Y58" i="22"/>
  <c r="Y57" i="22"/>
  <c r="Y728" i="20"/>
  <c r="Y727" i="20"/>
  <c r="Y726" i="20"/>
  <c r="Y725" i="20"/>
  <c r="Y724" i="20"/>
  <c r="Y723" i="20"/>
  <c r="Y722" i="20"/>
  <c r="Y721" i="20"/>
  <c r="Y720" i="20"/>
  <c r="Y719" i="20"/>
  <c r="Y718" i="20"/>
  <c r="Y717" i="20"/>
  <c r="Y668" i="20"/>
  <c r="Y667" i="20"/>
  <c r="Y666" i="20"/>
  <c r="Y665" i="20"/>
  <c r="Y664" i="20"/>
  <c r="Y663" i="20"/>
  <c r="Y662" i="20"/>
  <c r="Y661" i="20"/>
  <c r="Y660" i="20"/>
  <c r="Y659" i="20"/>
  <c r="Y658" i="20"/>
  <c r="Y657" i="20"/>
  <c r="Y608" i="20"/>
  <c r="Y607" i="20"/>
  <c r="Y606" i="20"/>
  <c r="Y605" i="20"/>
  <c r="Y604" i="20"/>
  <c r="Y603" i="20"/>
  <c r="Y602" i="20"/>
  <c r="Y601" i="20"/>
  <c r="Y600" i="20"/>
  <c r="Y599" i="20"/>
  <c r="Y598" i="20"/>
  <c r="Y597" i="20"/>
  <c r="Y548" i="20"/>
  <c r="Y547" i="20"/>
  <c r="Y546" i="20"/>
  <c r="Y545" i="20"/>
  <c r="Y544" i="20"/>
  <c r="Y543" i="20"/>
  <c r="Y542" i="20"/>
  <c r="Y541" i="20"/>
  <c r="Y540" i="20"/>
  <c r="Y539" i="20"/>
  <c r="Y538" i="20"/>
  <c r="Y537" i="20"/>
  <c r="Y488" i="20"/>
  <c r="Y487" i="20"/>
  <c r="Y486" i="20"/>
  <c r="Y485" i="20"/>
  <c r="Y484" i="20"/>
  <c r="Y483" i="20"/>
  <c r="Y482" i="20"/>
  <c r="Y481" i="20"/>
  <c r="Y480" i="20"/>
  <c r="Y479" i="20"/>
  <c r="Y478" i="20"/>
  <c r="Y477" i="20"/>
  <c r="Y428" i="20"/>
  <c r="Y427" i="20"/>
  <c r="Y426" i="20"/>
  <c r="Y425" i="20"/>
  <c r="Y424" i="20"/>
  <c r="Y423" i="20"/>
  <c r="Y422" i="20"/>
  <c r="Y421" i="20"/>
  <c r="Y420" i="20"/>
  <c r="Y419" i="20"/>
  <c r="Y418" i="20"/>
  <c r="Y417" i="20"/>
  <c r="Y368" i="20"/>
  <c r="Y367" i="20"/>
  <c r="Y366" i="20"/>
  <c r="Y365" i="20"/>
  <c r="Y364" i="20"/>
  <c r="Y363" i="20"/>
  <c r="Y362" i="20"/>
  <c r="Y361" i="20"/>
  <c r="Y360" i="20"/>
  <c r="Y359" i="20"/>
  <c r="Y358" i="20"/>
  <c r="Y357" i="20"/>
  <c r="Y308" i="20"/>
  <c r="Y307" i="20"/>
  <c r="Y306" i="20"/>
  <c r="Y305" i="20"/>
  <c r="Y304" i="20"/>
  <c r="Y303" i="20"/>
  <c r="Y302" i="20"/>
  <c r="Y301" i="20"/>
  <c r="Y300" i="20"/>
  <c r="Y299" i="20"/>
  <c r="Y298" i="20"/>
  <c r="Y297" i="20"/>
  <c r="Y248" i="20"/>
  <c r="Y247" i="20"/>
  <c r="Y246" i="20"/>
  <c r="Y245" i="20"/>
  <c r="Y244" i="20"/>
  <c r="Y243" i="20"/>
  <c r="Y242" i="20"/>
  <c r="Y241" i="20"/>
  <c r="Y240" i="20"/>
  <c r="Y239" i="20"/>
  <c r="Y238" i="20"/>
  <c r="Y237" i="20"/>
  <c r="Y188" i="20"/>
  <c r="Y187" i="20"/>
  <c r="Y186" i="20"/>
  <c r="Y185" i="20"/>
  <c r="Y184" i="20"/>
  <c r="Y183" i="20"/>
  <c r="Y182" i="20"/>
  <c r="Y181" i="20"/>
  <c r="Y180" i="20"/>
  <c r="Y179" i="20"/>
  <c r="Y178" i="20"/>
  <c r="Y177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AJ26" i="9" l="1"/>
  <c r="E38" i="16"/>
  <c r="L21" i="16"/>
  <c r="E21" i="16"/>
  <c r="L4" i="16"/>
  <c r="E4" i="16"/>
  <c r="I25" i="17" l="1"/>
  <c r="B38" i="16" l="1"/>
  <c r="B21" i="16"/>
  <c r="I21" i="16"/>
  <c r="I4" i="16"/>
  <c r="B4" i="16"/>
  <c r="I25" i="23"/>
  <c r="I25" i="21"/>
  <c r="I25" i="19"/>
  <c r="F52" i="16"/>
  <c r="D52" i="16"/>
  <c r="F51" i="16"/>
  <c r="D51" i="16"/>
  <c r="F50" i="16"/>
  <c r="D50" i="16"/>
  <c r="F49" i="16"/>
  <c r="D49" i="16"/>
  <c r="F48" i="16"/>
  <c r="D48" i="16"/>
  <c r="F47" i="16"/>
  <c r="D47" i="16"/>
  <c r="F46" i="16"/>
  <c r="D46" i="16"/>
  <c r="F45" i="16"/>
  <c r="D45" i="16"/>
  <c r="F44" i="16"/>
  <c r="D44" i="16"/>
  <c r="F43" i="16"/>
  <c r="D43" i="16"/>
  <c r="F42" i="16"/>
  <c r="D42" i="16"/>
  <c r="F41" i="16"/>
  <c r="D41" i="16"/>
  <c r="M35" i="16"/>
  <c r="K35" i="16"/>
  <c r="F35" i="16"/>
  <c r="D35" i="16"/>
  <c r="M34" i="16"/>
  <c r="K34" i="16"/>
  <c r="F34" i="16"/>
  <c r="D34" i="16"/>
  <c r="M33" i="16"/>
  <c r="K33" i="16"/>
  <c r="F33" i="16"/>
  <c r="D33" i="16"/>
  <c r="M32" i="16"/>
  <c r="K32" i="16"/>
  <c r="F32" i="16"/>
  <c r="D32" i="16"/>
  <c r="M31" i="16"/>
  <c r="K31" i="16"/>
  <c r="F31" i="16"/>
  <c r="D31" i="16"/>
  <c r="M30" i="16"/>
  <c r="K30" i="16"/>
  <c r="F30" i="16"/>
  <c r="D30" i="16"/>
  <c r="M29" i="16"/>
  <c r="K29" i="16"/>
  <c r="F29" i="16"/>
  <c r="D29" i="16"/>
  <c r="M28" i="16"/>
  <c r="K28" i="16"/>
  <c r="F28" i="16"/>
  <c r="D28" i="16"/>
  <c r="M27" i="16"/>
  <c r="K27" i="16"/>
  <c r="F27" i="16"/>
  <c r="D27" i="16"/>
  <c r="M26" i="16"/>
  <c r="K26" i="16"/>
  <c r="F26" i="16"/>
  <c r="D26" i="16"/>
  <c r="M25" i="16"/>
  <c r="K25" i="16"/>
  <c r="F25" i="16"/>
  <c r="D25" i="16"/>
  <c r="M24" i="16"/>
  <c r="K24" i="16"/>
  <c r="F24" i="16"/>
  <c r="D24" i="16"/>
  <c r="M18" i="16"/>
  <c r="K18" i="16"/>
  <c r="F18" i="16"/>
  <c r="D18" i="16"/>
  <c r="M17" i="16"/>
  <c r="K17" i="16"/>
  <c r="F17" i="16"/>
  <c r="D17" i="16"/>
  <c r="M16" i="16"/>
  <c r="K16" i="16"/>
  <c r="F16" i="16"/>
  <c r="D16" i="16"/>
  <c r="M15" i="16"/>
  <c r="K15" i="16"/>
  <c r="F15" i="16"/>
  <c r="D15" i="16"/>
  <c r="M14" i="16"/>
  <c r="K14" i="16"/>
  <c r="F14" i="16"/>
  <c r="D14" i="16"/>
  <c r="M13" i="16"/>
  <c r="K13" i="16"/>
  <c r="F13" i="16"/>
  <c r="D13" i="16"/>
  <c r="M12" i="16"/>
  <c r="K12" i="16"/>
  <c r="F12" i="16"/>
  <c r="D12" i="16"/>
  <c r="M11" i="16"/>
  <c r="K11" i="16"/>
  <c r="F11" i="16"/>
  <c r="D11" i="16"/>
  <c r="M10" i="16"/>
  <c r="K10" i="16"/>
  <c r="F10" i="16"/>
  <c r="D10" i="16"/>
  <c r="M9" i="16"/>
  <c r="K9" i="16"/>
  <c r="F9" i="16"/>
  <c r="D9" i="16"/>
  <c r="M8" i="16"/>
  <c r="K8" i="16"/>
  <c r="F8" i="16"/>
  <c r="D8" i="16"/>
  <c r="M7" i="16"/>
  <c r="K7" i="16"/>
  <c r="F7" i="16"/>
  <c r="D7" i="16"/>
  <c r="Y716" i="24" l="1"/>
  <c r="Y715" i="24"/>
  <c r="Y714" i="24"/>
  <c r="Y713" i="24"/>
  <c r="Y712" i="24"/>
  <c r="Y711" i="24"/>
  <c r="Y710" i="24"/>
  <c r="Y709" i="24"/>
  <c r="Y708" i="24"/>
  <c r="Y707" i="24"/>
  <c r="Y706" i="24"/>
  <c r="Y705" i="24"/>
  <c r="Y704" i="24"/>
  <c r="Y703" i="24"/>
  <c r="Y702" i="24"/>
  <c r="Y701" i="24"/>
  <c r="Y700" i="24"/>
  <c r="Y699" i="24"/>
  <c r="Y698" i="24"/>
  <c r="Y697" i="24"/>
  <c r="Y696" i="24"/>
  <c r="Y695" i="24"/>
  <c r="Y694" i="24"/>
  <c r="Y693" i="24"/>
  <c r="Y692" i="24"/>
  <c r="Y691" i="24"/>
  <c r="Y690" i="24"/>
  <c r="Y689" i="24"/>
  <c r="Y688" i="24"/>
  <c r="Y687" i="24"/>
  <c r="Y686" i="24"/>
  <c r="Y685" i="24"/>
  <c r="Y684" i="24"/>
  <c r="Y683" i="24"/>
  <c r="Y682" i="24"/>
  <c r="Y681" i="24"/>
  <c r="Y680" i="24"/>
  <c r="Y679" i="24"/>
  <c r="Y678" i="24"/>
  <c r="Y677" i="24"/>
  <c r="Y676" i="24"/>
  <c r="Y675" i="24"/>
  <c r="Y674" i="24"/>
  <c r="Y673" i="24"/>
  <c r="Y672" i="24"/>
  <c r="Y671" i="24"/>
  <c r="Y670" i="24"/>
  <c r="Y669" i="24"/>
  <c r="Y656" i="24"/>
  <c r="Y655" i="24"/>
  <c r="Y654" i="24"/>
  <c r="Y653" i="24"/>
  <c r="Y652" i="24"/>
  <c r="Y651" i="24"/>
  <c r="Y650" i="24"/>
  <c r="Y649" i="24"/>
  <c r="Y648" i="24"/>
  <c r="Y647" i="24"/>
  <c r="Y646" i="24"/>
  <c r="Y645" i="24"/>
  <c r="Y644" i="24"/>
  <c r="Y643" i="24"/>
  <c r="Y642" i="24"/>
  <c r="Y641" i="24"/>
  <c r="Y640" i="24"/>
  <c r="Y639" i="24"/>
  <c r="Y638" i="24"/>
  <c r="Y637" i="24"/>
  <c r="Y636" i="24"/>
  <c r="Y635" i="24"/>
  <c r="Y634" i="24"/>
  <c r="Y633" i="24"/>
  <c r="Y632" i="24"/>
  <c r="Y631" i="24"/>
  <c r="Y630" i="24"/>
  <c r="Y629" i="24"/>
  <c r="Y628" i="24"/>
  <c r="Y627" i="24"/>
  <c r="Y626" i="24"/>
  <c r="Y625" i="24"/>
  <c r="Y624" i="24"/>
  <c r="Y623" i="24"/>
  <c r="Y622" i="24"/>
  <c r="Y621" i="24"/>
  <c r="Y620" i="24"/>
  <c r="Y619" i="24"/>
  <c r="Y618" i="24"/>
  <c r="Y617" i="24"/>
  <c r="Y616" i="24"/>
  <c r="Y615" i="24"/>
  <c r="Y614" i="24"/>
  <c r="Y613" i="24"/>
  <c r="Y612" i="24"/>
  <c r="Y611" i="24"/>
  <c r="Y610" i="24"/>
  <c r="Y609" i="24"/>
  <c r="Y596" i="24"/>
  <c r="Y595" i="24"/>
  <c r="Y594" i="24"/>
  <c r="Y593" i="24"/>
  <c r="Y592" i="24"/>
  <c r="Y591" i="24"/>
  <c r="Y590" i="24"/>
  <c r="Y589" i="24"/>
  <c r="Y588" i="24"/>
  <c r="Y587" i="24"/>
  <c r="Y586" i="24"/>
  <c r="Y585" i="24"/>
  <c r="Y584" i="24"/>
  <c r="Y583" i="24"/>
  <c r="Y582" i="24"/>
  <c r="Y581" i="24"/>
  <c r="Y580" i="24"/>
  <c r="Y579" i="24"/>
  <c r="Y578" i="24"/>
  <c r="Y577" i="24"/>
  <c r="Y576" i="24"/>
  <c r="Y575" i="24"/>
  <c r="Y574" i="24"/>
  <c r="Y573" i="24"/>
  <c r="Y572" i="24"/>
  <c r="Y571" i="24"/>
  <c r="Y570" i="24"/>
  <c r="Y569" i="24"/>
  <c r="Y568" i="24"/>
  <c r="Y567" i="24"/>
  <c r="Y566" i="24"/>
  <c r="Y565" i="24"/>
  <c r="Y564" i="24"/>
  <c r="Y563" i="24"/>
  <c r="Y562" i="24"/>
  <c r="Y561" i="24"/>
  <c r="Y560" i="24"/>
  <c r="Y559" i="24"/>
  <c r="Y558" i="24"/>
  <c r="Y557" i="24"/>
  <c r="Y556" i="24"/>
  <c r="Y555" i="24"/>
  <c r="Y554" i="24"/>
  <c r="Y553" i="24"/>
  <c r="Y552" i="24"/>
  <c r="Y551" i="24"/>
  <c r="Y550" i="24"/>
  <c r="Y549" i="24"/>
  <c r="Y536" i="24"/>
  <c r="Y535" i="24"/>
  <c r="Y534" i="24"/>
  <c r="Y533" i="24"/>
  <c r="Y532" i="24"/>
  <c r="Y531" i="24"/>
  <c r="Y530" i="24"/>
  <c r="Y529" i="24"/>
  <c r="Y528" i="24"/>
  <c r="Y527" i="24"/>
  <c r="Y526" i="24"/>
  <c r="Y525" i="24"/>
  <c r="Y524" i="24"/>
  <c r="Y523" i="24"/>
  <c r="Y522" i="24"/>
  <c r="Y521" i="24"/>
  <c r="Y520" i="24"/>
  <c r="Y519" i="24"/>
  <c r="Y518" i="24"/>
  <c r="Y517" i="24"/>
  <c r="Y516" i="24"/>
  <c r="Y515" i="24"/>
  <c r="Y514" i="24"/>
  <c r="Y513" i="24"/>
  <c r="Y512" i="24"/>
  <c r="Y511" i="24"/>
  <c r="Y510" i="24"/>
  <c r="Y509" i="24"/>
  <c r="Y508" i="24"/>
  <c r="Y507" i="24"/>
  <c r="Y506" i="24"/>
  <c r="Y505" i="24"/>
  <c r="Y504" i="24"/>
  <c r="Y503" i="24"/>
  <c r="Y502" i="24"/>
  <c r="Y501" i="24"/>
  <c r="Y500" i="24"/>
  <c r="Y499" i="24"/>
  <c r="Y498" i="24"/>
  <c r="Y497" i="24"/>
  <c r="Y496" i="24"/>
  <c r="Y495" i="24"/>
  <c r="Y494" i="24"/>
  <c r="Y493" i="24"/>
  <c r="Y492" i="24"/>
  <c r="Y491" i="24"/>
  <c r="Y490" i="24"/>
  <c r="Y489" i="24"/>
  <c r="Y476" i="24"/>
  <c r="Y475" i="24"/>
  <c r="Y474" i="24"/>
  <c r="Y473" i="24"/>
  <c r="Y472" i="24"/>
  <c r="Y471" i="24"/>
  <c r="Y470" i="24"/>
  <c r="Y469" i="24"/>
  <c r="Y468" i="24"/>
  <c r="Y467" i="24"/>
  <c r="Y466" i="24"/>
  <c r="Y465" i="24"/>
  <c r="Y464" i="24"/>
  <c r="Y463" i="24"/>
  <c r="Y462" i="24"/>
  <c r="Y461" i="24"/>
  <c r="Y460" i="24"/>
  <c r="Y459" i="24"/>
  <c r="Y458" i="24"/>
  <c r="Y457" i="24"/>
  <c r="Y456" i="24"/>
  <c r="Y455" i="24"/>
  <c r="Y454" i="24"/>
  <c r="Y453" i="24"/>
  <c r="Y452" i="24"/>
  <c r="Y451" i="24"/>
  <c r="Y450" i="24"/>
  <c r="Y449" i="24"/>
  <c r="Y448" i="24"/>
  <c r="Y447" i="24"/>
  <c r="Y446" i="24"/>
  <c r="Y445" i="24"/>
  <c r="Y444" i="24"/>
  <c r="Y443" i="24"/>
  <c r="Y442" i="24"/>
  <c r="Y441" i="24"/>
  <c r="Y440" i="24"/>
  <c r="Y439" i="24"/>
  <c r="Y438" i="24"/>
  <c r="Y437" i="24"/>
  <c r="Y436" i="24"/>
  <c r="Y435" i="24"/>
  <c r="Y434" i="24"/>
  <c r="Y433" i="24"/>
  <c r="Y432" i="24"/>
  <c r="Y431" i="24"/>
  <c r="Y430" i="24"/>
  <c r="Y429" i="24"/>
  <c r="Y416" i="24"/>
  <c r="Y415" i="24"/>
  <c r="Y414" i="24"/>
  <c r="Y413" i="24"/>
  <c r="Y412" i="24"/>
  <c r="Y411" i="24"/>
  <c r="Y410" i="24"/>
  <c r="Y409" i="24"/>
  <c r="Y408" i="24"/>
  <c r="Y407" i="24"/>
  <c r="Y406" i="24"/>
  <c r="Y405" i="24"/>
  <c r="Y404" i="24"/>
  <c r="Y403" i="24"/>
  <c r="Y402" i="24"/>
  <c r="Y401" i="24"/>
  <c r="Y400" i="24"/>
  <c r="Y399" i="24"/>
  <c r="Y398" i="24"/>
  <c r="Y397" i="24"/>
  <c r="Y396" i="24"/>
  <c r="Y395" i="24"/>
  <c r="Y394" i="24"/>
  <c r="Y393" i="24"/>
  <c r="Y392" i="24"/>
  <c r="Y391" i="24"/>
  <c r="Y390" i="24"/>
  <c r="Y389" i="24"/>
  <c r="Y388" i="24"/>
  <c r="Y387" i="24"/>
  <c r="Y386" i="24"/>
  <c r="Y385" i="24"/>
  <c r="Y384" i="24"/>
  <c r="Y383" i="24"/>
  <c r="Y382" i="24"/>
  <c r="Y381" i="24"/>
  <c r="Y380" i="24"/>
  <c r="Y379" i="24"/>
  <c r="Y378" i="24"/>
  <c r="Y377" i="24"/>
  <c r="Y376" i="24"/>
  <c r="Y375" i="24"/>
  <c r="Y374" i="24"/>
  <c r="Y373" i="24"/>
  <c r="Y372" i="24"/>
  <c r="Y371" i="24"/>
  <c r="Y370" i="24"/>
  <c r="Y369" i="24"/>
  <c r="Y356" i="24"/>
  <c r="Y355" i="24"/>
  <c r="Y354" i="24"/>
  <c r="Y353" i="24"/>
  <c r="Y352" i="24"/>
  <c r="Y351" i="24"/>
  <c r="Y350" i="24"/>
  <c r="Y349" i="24"/>
  <c r="Y348" i="24"/>
  <c r="Y347" i="24"/>
  <c r="Y346" i="24"/>
  <c r="Y345" i="24"/>
  <c r="Y344" i="24"/>
  <c r="Y343" i="24"/>
  <c r="Y342" i="24"/>
  <c r="Y341" i="24"/>
  <c r="Y340" i="24"/>
  <c r="Y339" i="24"/>
  <c r="Y338" i="24"/>
  <c r="Y337" i="24"/>
  <c r="Y336" i="24"/>
  <c r="Y335" i="24"/>
  <c r="Y334" i="24"/>
  <c r="Y333" i="24"/>
  <c r="Y332" i="24"/>
  <c r="Y331" i="24"/>
  <c r="Y330" i="24"/>
  <c r="Y329" i="24"/>
  <c r="Y328" i="24"/>
  <c r="Y327" i="24"/>
  <c r="Y326" i="24"/>
  <c r="Y325" i="24"/>
  <c r="Y324" i="24"/>
  <c r="Y323" i="24"/>
  <c r="Y322" i="24"/>
  <c r="Y321" i="24"/>
  <c r="Y320" i="24"/>
  <c r="Y319" i="24"/>
  <c r="Y318" i="24"/>
  <c r="Y317" i="24"/>
  <c r="Y316" i="24"/>
  <c r="Y315" i="24"/>
  <c r="Y314" i="24"/>
  <c r="Y313" i="24"/>
  <c r="Y312" i="24"/>
  <c r="Y311" i="24"/>
  <c r="Y310" i="24"/>
  <c r="Y309" i="24"/>
  <c r="Y296" i="24"/>
  <c r="Y295" i="24"/>
  <c r="Y294" i="24"/>
  <c r="Y293" i="24"/>
  <c r="Y292" i="24"/>
  <c r="Y291" i="24"/>
  <c r="Y290" i="24"/>
  <c r="Y289" i="24"/>
  <c r="Y288" i="24"/>
  <c r="Y287" i="24"/>
  <c r="Y286" i="24"/>
  <c r="Y285" i="24"/>
  <c r="Y284" i="24"/>
  <c r="Y283" i="24"/>
  <c r="Y282" i="24"/>
  <c r="Y281" i="24"/>
  <c r="Y280" i="24"/>
  <c r="Y279" i="24"/>
  <c r="Y278" i="24"/>
  <c r="Y277" i="24"/>
  <c r="Y276" i="24"/>
  <c r="Y275" i="24"/>
  <c r="Y274" i="24"/>
  <c r="Y273" i="24"/>
  <c r="Y272" i="24"/>
  <c r="Y271" i="24"/>
  <c r="Y270" i="24"/>
  <c r="Y269" i="24"/>
  <c r="Y268" i="24"/>
  <c r="Y267" i="24"/>
  <c r="Y266" i="24"/>
  <c r="Y265" i="24"/>
  <c r="Y264" i="24"/>
  <c r="Y263" i="24"/>
  <c r="Y262" i="24"/>
  <c r="Y261" i="24"/>
  <c r="Y260" i="24"/>
  <c r="Y259" i="24"/>
  <c r="Y258" i="24"/>
  <c r="Y257" i="24"/>
  <c r="Y256" i="24"/>
  <c r="Y255" i="24"/>
  <c r="Y254" i="24"/>
  <c r="Y253" i="24"/>
  <c r="Y252" i="24"/>
  <c r="Y251" i="24"/>
  <c r="Y250" i="24"/>
  <c r="Y249" i="24"/>
  <c r="Y236" i="24"/>
  <c r="Y235" i="24"/>
  <c r="Y234" i="24"/>
  <c r="Y233" i="24"/>
  <c r="Y232" i="24"/>
  <c r="Y231" i="24"/>
  <c r="Y230" i="24"/>
  <c r="Y229" i="24"/>
  <c r="Y228" i="24"/>
  <c r="Y227" i="24"/>
  <c r="Y226" i="24"/>
  <c r="Y225" i="24"/>
  <c r="Y224" i="24"/>
  <c r="Y223" i="24"/>
  <c r="Y222" i="24"/>
  <c r="Y221" i="24"/>
  <c r="Y220" i="24"/>
  <c r="Y219" i="24"/>
  <c r="Y218" i="24"/>
  <c r="Y217" i="24"/>
  <c r="Y216" i="24"/>
  <c r="Y215" i="24"/>
  <c r="Y214" i="24"/>
  <c r="Y213" i="24"/>
  <c r="Y212" i="24"/>
  <c r="Y211" i="24"/>
  <c r="Y210" i="24"/>
  <c r="Y209" i="24"/>
  <c r="Y208" i="24"/>
  <c r="Y207" i="24"/>
  <c r="Y206" i="24"/>
  <c r="Y205" i="24"/>
  <c r="Y204" i="24"/>
  <c r="Y203" i="24"/>
  <c r="Y202" i="24"/>
  <c r="Y201" i="24"/>
  <c r="Y200" i="24"/>
  <c r="Y199" i="24"/>
  <c r="Y198" i="24"/>
  <c r="Y197" i="24"/>
  <c r="Y196" i="24"/>
  <c r="Y195" i="24"/>
  <c r="Y194" i="24"/>
  <c r="Y193" i="24"/>
  <c r="Y192" i="24"/>
  <c r="Y191" i="24"/>
  <c r="Y190" i="24"/>
  <c r="Y189" i="24"/>
  <c r="Y176" i="24"/>
  <c r="Y175" i="24"/>
  <c r="Y174" i="24"/>
  <c r="Y173" i="24"/>
  <c r="Y172" i="24"/>
  <c r="Y171" i="24"/>
  <c r="Y170" i="24"/>
  <c r="Y169" i="24"/>
  <c r="Y168" i="24"/>
  <c r="Y167" i="24"/>
  <c r="Y166" i="24"/>
  <c r="Y165" i="24"/>
  <c r="Y164" i="24"/>
  <c r="Y163" i="24"/>
  <c r="Y162" i="24"/>
  <c r="Y161" i="24"/>
  <c r="Y160" i="24"/>
  <c r="Y159" i="24"/>
  <c r="Y158" i="24"/>
  <c r="Y157" i="24"/>
  <c r="Y156" i="24"/>
  <c r="Y155" i="24"/>
  <c r="Y154" i="24"/>
  <c r="Y153" i="24"/>
  <c r="Y152" i="24"/>
  <c r="Y151" i="24"/>
  <c r="Y150" i="24"/>
  <c r="Y149" i="24"/>
  <c r="Y148" i="24"/>
  <c r="Y147" i="24"/>
  <c r="Y146" i="24"/>
  <c r="Y145" i="24"/>
  <c r="Y144" i="24"/>
  <c r="Y143" i="24"/>
  <c r="Y142" i="24"/>
  <c r="Y141" i="24"/>
  <c r="Y140" i="24"/>
  <c r="Y139" i="24"/>
  <c r="Y138" i="24"/>
  <c r="Y137" i="24"/>
  <c r="Y136" i="24"/>
  <c r="Y135" i="24"/>
  <c r="Y134" i="24"/>
  <c r="Y133" i="24"/>
  <c r="Y132" i="24"/>
  <c r="Y131" i="24"/>
  <c r="Y130" i="24"/>
  <c r="Y129" i="24"/>
  <c r="Y11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T45" i="23"/>
  <c r="F53" i="16" s="1"/>
  <c r="K41" i="23"/>
  <c r="K38" i="23"/>
  <c r="AJ26" i="23"/>
  <c r="AJ25" i="23"/>
  <c r="AN40" i="23" s="1"/>
  <c r="AJ20" i="23"/>
  <c r="K44" i="23" s="1"/>
  <c r="AJ19" i="23"/>
  <c r="K36" i="23" s="1"/>
  <c r="Y716" i="22"/>
  <c r="Y715" i="22"/>
  <c r="Y714" i="22"/>
  <c r="Y713" i="22"/>
  <c r="Y712" i="22"/>
  <c r="Y711" i="22"/>
  <c r="Y710" i="22"/>
  <c r="Y709" i="22"/>
  <c r="Y708" i="22"/>
  <c r="Y707" i="22"/>
  <c r="Y706" i="22"/>
  <c r="Y705" i="22"/>
  <c r="Y704" i="22"/>
  <c r="Y703" i="22"/>
  <c r="Y702" i="22"/>
  <c r="Y701" i="22"/>
  <c r="Y700" i="22"/>
  <c r="Y699" i="22"/>
  <c r="Y698" i="22"/>
  <c r="Y697" i="22"/>
  <c r="Y696" i="22"/>
  <c r="Y695" i="22"/>
  <c r="Y694" i="22"/>
  <c r="Y693" i="22"/>
  <c r="Y692" i="22"/>
  <c r="Y691" i="22"/>
  <c r="Y690" i="22"/>
  <c r="Y689" i="22"/>
  <c r="Y688" i="22"/>
  <c r="Y687" i="22"/>
  <c r="Y686" i="22"/>
  <c r="Y685" i="22"/>
  <c r="Y684" i="22"/>
  <c r="Y683" i="22"/>
  <c r="Y682" i="22"/>
  <c r="Y681" i="22"/>
  <c r="Y680" i="22"/>
  <c r="Y679" i="22"/>
  <c r="Y678" i="22"/>
  <c r="Y677" i="22"/>
  <c r="Y676" i="22"/>
  <c r="Y675" i="22"/>
  <c r="Y674" i="22"/>
  <c r="Y673" i="22"/>
  <c r="Y672" i="22"/>
  <c r="Y671" i="22"/>
  <c r="Y670" i="22"/>
  <c r="Y669" i="22"/>
  <c r="Y656" i="22"/>
  <c r="Y655" i="22"/>
  <c r="Y654" i="22"/>
  <c r="Y653" i="22"/>
  <c r="Y652" i="22"/>
  <c r="Y651" i="22"/>
  <c r="Y650" i="22"/>
  <c r="Y649" i="22"/>
  <c r="Y648" i="22"/>
  <c r="Y647" i="22"/>
  <c r="Y646" i="22"/>
  <c r="Y645" i="22"/>
  <c r="Y644" i="22"/>
  <c r="Y643" i="22"/>
  <c r="Y642" i="22"/>
  <c r="Y641" i="22"/>
  <c r="Y640" i="22"/>
  <c r="Y639" i="22"/>
  <c r="Y638" i="22"/>
  <c r="Y637" i="22"/>
  <c r="Y636" i="22"/>
  <c r="Y635" i="22"/>
  <c r="Y634" i="22"/>
  <c r="Y633" i="22"/>
  <c r="Y632" i="22"/>
  <c r="Y631" i="22"/>
  <c r="Y630" i="22"/>
  <c r="Y629" i="22"/>
  <c r="Y628" i="22"/>
  <c r="Y627" i="22"/>
  <c r="Y626" i="22"/>
  <c r="Y625" i="22"/>
  <c r="Y624" i="22"/>
  <c r="Y623" i="22"/>
  <c r="Y622" i="22"/>
  <c r="Y621" i="22"/>
  <c r="Y620" i="22"/>
  <c r="Y619" i="22"/>
  <c r="Y618" i="22"/>
  <c r="Y617" i="22"/>
  <c r="Y616" i="22"/>
  <c r="Y615" i="22"/>
  <c r="Y614" i="22"/>
  <c r="Y613" i="22"/>
  <c r="Y612" i="22"/>
  <c r="Y611" i="22"/>
  <c r="Y610" i="22"/>
  <c r="Y609" i="22"/>
  <c r="Y596" i="22"/>
  <c r="Y595" i="22"/>
  <c r="Y594" i="22"/>
  <c r="Y593" i="22"/>
  <c r="Y592" i="22"/>
  <c r="Y591" i="22"/>
  <c r="Y590" i="22"/>
  <c r="Y589" i="22"/>
  <c r="Y588" i="22"/>
  <c r="Y587" i="22"/>
  <c r="Y586" i="22"/>
  <c r="Y585" i="22"/>
  <c r="Y584" i="22"/>
  <c r="Y583" i="22"/>
  <c r="Y582" i="22"/>
  <c r="Y581" i="22"/>
  <c r="Y580" i="22"/>
  <c r="Y579" i="22"/>
  <c r="Y578" i="22"/>
  <c r="Y577" i="22"/>
  <c r="Y576" i="22"/>
  <c r="Y575" i="22"/>
  <c r="Y574" i="22"/>
  <c r="Y573" i="22"/>
  <c r="Y572" i="22"/>
  <c r="Y571" i="22"/>
  <c r="Y570" i="22"/>
  <c r="Y569" i="22"/>
  <c r="Y568" i="22"/>
  <c r="Y567" i="22"/>
  <c r="Y566" i="22"/>
  <c r="Y565" i="22"/>
  <c r="Y564" i="22"/>
  <c r="Y563" i="22"/>
  <c r="Y562" i="22"/>
  <c r="Y561" i="22"/>
  <c r="Y560" i="22"/>
  <c r="Y559" i="22"/>
  <c r="Y558" i="22"/>
  <c r="Y557" i="22"/>
  <c r="Y556" i="22"/>
  <c r="Y555" i="22"/>
  <c r="Y554" i="22"/>
  <c r="Y553" i="22"/>
  <c r="Y552" i="22"/>
  <c r="Y551" i="22"/>
  <c r="Y550" i="22"/>
  <c r="Y549" i="22"/>
  <c r="Y536" i="22"/>
  <c r="Y535" i="22"/>
  <c r="Y534" i="22"/>
  <c r="Y533" i="22"/>
  <c r="Y532" i="22"/>
  <c r="Y531" i="22"/>
  <c r="Y530" i="22"/>
  <c r="Y529" i="22"/>
  <c r="Y528" i="22"/>
  <c r="Y527" i="22"/>
  <c r="Y526" i="22"/>
  <c r="Y525" i="22"/>
  <c r="Y524" i="22"/>
  <c r="Y523" i="22"/>
  <c r="Y522" i="22"/>
  <c r="Y521" i="22"/>
  <c r="Y520" i="22"/>
  <c r="Y519" i="22"/>
  <c r="Y518" i="22"/>
  <c r="Y517" i="22"/>
  <c r="Y516" i="22"/>
  <c r="Y515" i="22"/>
  <c r="Y514" i="22"/>
  <c r="Y513" i="22"/>
  <c r="Y512" i="22"/>
  <c r="Y511" i="22"/>
  <c r="Y510" i="22"/>
  <c r="Y509" i="22"/>
  <c r="Y508" i="22"/>
  <c r="Y507" i="22"/>
  <c r="Y506" i="22"/>
  <c r="Y505" i="22"/>
  <c r="Y504" i="22"/>
  <c r="Y503" i="22"/>
  <c r="Y502" i="22"/>
  <c r="Y501" i="22"/>
  <c r="Y500" i="22"/>
  <c r="Y499" i="22"/>
  <c r="Y498" i="22"/>
  <c r="Y497" i="22"/>
  <c r="Y496" i="22"/>
  <c r="Y495" i="22"/>
  <c r="Y494" i="22"/>
  <c r="Y493" i="22"/>
  <c r="Y492" i="22"/>
  <c r="Y491" i="22"/>
  <c r="Y490" i="22"/>
  <c r="Y489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Y458" i="22"/>
  <c r="Y457" i="22"/>
  <c r="Y456" i="22"/>
  <c r="Y455" i="22"/>
  <c r="Y454" i="22"/>
  <c r="Y453" i="22"/>
  <c r="Y452" i="22"/>
  <c r="Y451" i="22"/>
  <c r="Y450" i="22"/>
  <c r="Y449" i="22"/>
  <c r="Y448" i="22"/>
  <c r="Y447" i="22"/>
  <c r="Y446" i="22"/>
  <c r="Y445" i="22"/>
  <c r="Y444" i="22"/>
  <c r="Y443" i="22"/>
  <c r="Y442" i="22"/>
  <c r="Y441" i="22"/>
  <c r="Y440" i="22"/>
  <c r="Y439" i="22"/>
  <c r="Y438" i="22"/>
  <c r="Y437" i="22"/>
  <c r="Y436" i="22"/>
  <c r="Y435" i="22"/>
  <c r="Y434" i="22"/>
  <c r="Y433" i="22"/>
  <c r="Y432" i="22"/>
  <c r="Y431" i="22"/>
  <c r="Y430" i="22"/>
  <c r="Y429" i="22"/>
  <c r="Y416" i="22"/>
  <c r="Y415" i="22"/>
  <c r="Y414" i="22"/>
  <c r="Y413" i="22"/>
  <c r="Y412" i="22"/>
  <c r="Y411" i="22"/>
  <c r="Y410" i="22"/>
  <c r="Y409" i="22"/>
  <c r="Y408" i="22"/>
  <c r="Y407" i="22"/>
  <c r="Y406" i="22"/>
  <c r="Y405" i="22"/>
  <c r="Y404" i="22"/>
  <c r="Y403" i="22"/>
  <c r="Y402" i="22"/>
  <c r="Y401" i="22"/>
  <c r="Y400" i="22"/>
  <c r="Y399" i="22"/>
  <c r="Y398" i="22"/>
  <c r="Y397" i="22"/>
  <c r="Y396" i="22"/>
  <c r="Y395" i="22"/>
  <c r="Y394" i="22"/>
  <c r="Y393" i="22"/>
  <c r="Y392" i="22"/>
  <c r="Y391" i="22"/>
  <c r="Y390" i="22"/>
  <c r="Y389" i="22"/>
  <c r="Y388" i="22"/>
  <c r="Y387" i="22"/>
  <c r="Y386" i="22"/>
  <c r="Y385" i="22"/>
  <c r="Y384" i="22"/>
  <c r="Y383" i="22"/>
  <c r="Y382" i="22"/>
  <c r="Y381" i="22"/>
  <c r="Y380" i="22"/>
  <c r="Y379" i="22"/>
  <c r="Y378" i="22"/>
  <c r="Y377" i="22"/>
  <c r="Y376" i="22"/>
  <c r="Y375" i="22"/>
  <c r="Y374" i="22"/>
  <c r="Y373" i="22"/>
  <c r="Y372" i="22"/>
  <c r="Y371" i="22"/>
  <c r="Y370" i="22"/>
  <c r="Y369" i="22"/>
  <c r="Y356" i="22"/>
  <c r="Y355" i="22"/>
  <c r="Y354" i="22"/>
  <c r="Y353" i="22"/>
  <c r="Y352" i="22"/>
  <c r="Y351" i="22"/>
  <c r="Y350" i="22"/>
  <c r="Y349" i="22"/>
  <c r="Y348" i="22"/>
  <c r="Y347" i="22"/>
  <c r="Y346" i="22"/>
  <c r="Y345" i="22"/>
  <c r="Y344" i="22"/>
  <c r="Y343" i="22"/>
  <c r="Y342" i="22"/>
  <c r="Y341" i="22"/>
  <c r="Y340" i="22"/>
  <c r="Y339" i="22"/>
  <c r="Y338" i="22"/>
  <c r="Y337" i="22"/>
  <c r="Y336" i="22"/>
  <c r="Y335" i="22"/>
  <c r="Y334" i="22"/>
  <c r="Y333" i="22"/>
  <c r="Y332" i="22"/>
  <c r="Y331" i="22"/>
  <c r="Y330" i="22"/>
  <c r="Y329" i="22"/>
  <c r="Y328" i="22"/>
  <c r="Y327" i="22"/>
  <c r="Y326" i="22"/>
  <c r="Y325" i="22"/>
  <c r="Y324" i="22"/>
  <c r="Y323" i="22"/>
  <c r="Y322" i="22"/>
  <c r="Y321" i="22"/>
  <c r="Y320" i="22"/>
  <c r="Y319" i="22"/>
  <c r="Y318" i="22"/>
  <c r="Y317" i="22"/>
  <c r="Y316" i="22"/>
  <c r="Y315" i="22"/>
  <c r="Y314" i="22"/>
  <c r="Y313" i="22"/>
  <c r="Y312" i="22"/>
  <c r="Y311" i="22"/>
  <c r="Y310" i="22"/>
  <c r="Y309" i="22"/>
  <c r="Y296" i="22"/>
  <c r="Y295" i="22"/>
  <c r="Y294" i="22"/>
  <c r="Y293" i="22"/>
  <c r="Y292" i="22"/>
  <c r="Y291" i="22"/>
  <c r="Y290" i="22"/>
  <c r="Y289" i="22"/>
  <c r="Y288" i="22"/>
  <c r="Y287" i="22"/>
  <c r="Y286" i="22"/>
  <c r="Y285" i="22"/>
  <c r="Y284" i="22"/>
  <c r="Y283" i="22"/>
  <c r="Y282" i="22"/>
  <c r="Y281" i="22"/>
  <c r="Y280" i="22"/>
  <c r="Y279" i="22"/>
  <c r="Y278" i="22"/>
  <c r="Y277" i="22"/>
  <c r="Y276" i="22"/>
  <c r="Y275" i="22"/>
  <c r="Y274" i="22"/>
  <c r="Y273" i="22"/>
  <c r="Y272" i="22"/>
  <c r="Y271" i="22"/>
  <c r="Y270" i="22"/>
  <c r="Y269" i="22"/>
  <c r="Y268" i="22"/>
  <c r="Y267" i="22"/>
  <c r="Y266" i="22"/>
  <c r="Y265" i="22"/>
  <c r="Y264" i="22"/>
  <c r="Y263" i="22"/>
  <c r="Y262" i="22"/>
  <c r="Y261" i="22"/>
  <c r="Y260" i="22"/>
  <c r="Y259" i="22"/>
  <c r="Y258" i="22"/>
  <c r="Y257" i="22"/>
  <c r="Y256" i="22"/>
  <c r="Y255" i="22"/>
  <c r="Y254" i="22"/>
  <c r="Y253" i="22"/>
  <c r="Y252" i="22"/>
  <c r="Y251" i="22"/>
  <c r="Y250" i="22"/>
  <c r="Y249" i="22"/>
  <c r="Y236" i="22"/>
  <c r="Y235" i="22"/>
  <c r="Y234" i="22"/>
  <c r="Y233" i="22"/>
  <c r="Y232" i="22"/>
  <c r="Y231" i="22"/>
  <c r="Y230" i="22"/>
  <c r="Y229" i="22"/>
  <c r="Y228" i="22"/>
  <c r="Y227" i="22"/>
  <c r="Y226" i="22"/>
  <c r="Y225" i="22"/>
  <c r="Y224" i="22"/>
  <c r="Y223" i="22"/>
  <c r="Y222" i="22"/>
  <c r="Y221" i="22"/>
  <c r="Y220" i="22"/>
  <c r="Y219" i="22"/>
  <c r="Y218" i="22"/>
  <c r="Y217" i="22"/>
  <c r="Y216" i="22"/>
  <c r="Y215" i="22"/>
  <c r="Y214" i="22"/>
  <c r="Y213" i="22"/>
  <c r="Y212" i="22"/>
  <c r="Y211" i="22"/>
  <c r="Y210" i="22"/>
  <c r="Y209" i="22"/>
  <c r="Y208" i="22"/>
  <c r="Y207" i="22"/>
  <c r="Y206" i="22"/>
  <c r="Y205" i="22"/>
  <c r="Y204" i="22"/>
  <c r="Y203" i="22"/>
  <c r="Y202" i="22"/>
  <c r="Y201" i="22"/>
  <c r="Y200" i="22"/>
  <c r="Y199" i="22"/>
  <c r="Y198" i="22"/>
  <c r="Y197" i="22"/>
  <c r="Y196" i="22"/>
  <c r="Y195" i="22"/>
  <c r="Y194" i="22"/>
  <c r="Y193" i="22"/>
  <c r="Y192" i="22"/>
  <c r="Y191" i="22"/>
  <c r="Y190" i="22"/>
  <c r="Y189" i="22"/>
  <c r="Y176" i="22"/>
  <c r="Y175" i="22"/>
  <c r="Y174" i="22"/>
  <c r="Y173" i="22"/>
  <c r="Y172" i="22"/>
  <c r="Y171" i="22"/>
  <c r="Y170" i="22"/>
  <c r="Y169" i="22"/>
  <c r="Y168" i="22"/>
  <c r="Y167" i="22"/>
  <c r="Y166" i="22"/>
  <c r="Y165" i="22"/>
  <c r="Y164" i="22"/>
  <c r="Y163" i="22"/>
  <c r="Y162" i="22"/>
  <c r="Y161" i="22"/>
  <c r="Y160" i="22"/>
  <c r="Y159" i="22"/>
  <c r="Y158" i="22"/>
  <c r="Y157" i="22"/>
  <c r="Y156" i="22"/>
  <c r="Y155" i="22"/>
  <c r="Y154" i="22"/>
  <c r="Y153" i="22"/>
  <c r="Y152" i="22"/>
  <c r="Y151" i="22"/>
  <c r="Y150" i="22"/>
  <c r="Y149" i="22"/>
  <c r="Y148" i="22"/>
  <c r="Y147" i="22"/>
  <c r="Y146" i="22"/>
  <c r="Y145" i="22"/>
  <c r="Y144" i="22"/>
  <c r="Y143" i="22"/>
  <c r="Y142" i="22"/>
  <c r="Y141" i="22"/>
  <c r="Y140" i="22"/>
  <c r="Y139" i="22"/>
  <c r="Y138" i="22"/>
  <c r="Y137" i="22"/>
  <c r="Y136" i="22"/>
  <c r="Y135" i="22"/>
  <c r="Y134" i="22"/>
  <c r="Y133" i="22"/>
  <c r="Y132" i="22"/>
  <c r="Y131" i="22"/>
  <c r="Y130" i="22"/>
  <c r="Y129" i="22"/>
  <c r="Y116" i="22"/>
  <c r="Y115" i="22"/>
  <c r="Y114" i="22"/>
  <c r="Y113" i="22"/>
  <c r="Y112" i="22"/>
  <c r="Y111" i="22"/>
  <c r="Y110" i="22"/>
  <c r="Y109" i="22"/>
  <c r="Y108" i="22"/>
  <c r="Y107" i="22"/>
  <c r="Y106" i="22"/>
  <c r="Y105" i="22"/>
  <c r="Y104" i="22"/>
  <c r="Y103" i="22"/>
  <c r="Y102" i="22"/>
  <c r="Y101" i="22"/>
  <c r="Y100" i="22"/>
  <c r="Y99" i="22"/>
  <c r="Y98" i="22"/>
  <c r="Y97" i="22"/>
  <c r="Y96" i="22"/>
  <c r="Y95" i="22"/>
  <c r="Y94" i="22"/>
  <c r="Y93" i="22"/>
  <c r="Y92" i="22"/>
  <c r="Y91" i="22"/>
  <c r="Y90" i="22"/>
  <c r="Y89" i="22"/>
  <c r="Y88" i="22"/>
  <c r="Y87" i="22"/>
  <c r="Y86" i="22"/>
  <c r="Y85" i="22"/>
  <c r="Y84" i="22"/>
  <c r="Y83" i="22"/>
  <c r="Y82" i="22"/>
  <c r="Y81" i="22"/>
  <c r="Y80" i="22"/>
  <c r="Y79" i="22"/>
  <c r="Y78" i="22"/>
  <c r="Y77" i="22"/>
  <c r="Y76" i="22"/>
  <c r="Y75" i="22"/>
  <c r="Y74" i="22"/>
  <c r="Y73" i="22"/>
  <c r="Y72" i="22"/>
  <c r="Y71" i="22"/>
  <c r="Y70" i="22"/>
  <c r="Y69" i="22"/>
  <c r="Y56" i="22"/>
  <c r="Y55" i="22"/>
  <c r="Y54" i="22"/>
  <c r="Y53" i="22"/>
  <c r="Y52" i="22"/>
  <c r="Y51" i="22"/>
  <c r="Y50" i="22"/>
  <c r="Y49" i="22"/>
  <c r="Y48" i="22"/>
  <c r="Y47" i="22"/>
  <c r="Y46" i="22"/>
  <c r="Y45" i="22"/>
  <c r="Y44" i="22"/>
  <c r="Y43" i="22"/>
  <c r="Y42" i="22"/>
  <c r="Y41" i="22"/>
  <c r="Y40" i="22"/>
  <c r="Y39" i="22"/>
  <c r="Y38" i="22"/>
  <c r="Y37" i="22"/>
  <c r="Y36" i="22"/>
  <c r="Y35" i="22"/>
  <c r="Y34" i="22"/>
  <c r="Y33" i="22"/>
  <c r="Y32" i="22"/>
  <c r="Y31" i="22"/>
  <c r="Y30" i="22"/>
  <c r="Y29" i="22"/>
  <c r="Y28" i="22"/>
  <c r="Y27" i="22"/>
  <c r="Y26" i="22"/>
  <c r="Y25" i="22"/>
  <c r="Y24" i="22"/>
  <c r="Y23" i="22"/>
  <c r="Y22" i="22"/>
  <c r="Y21" i="22"/>
  <c r="Y20" i="22"/>
  <c r="Y19" i="22"/>
  <c r="Y18" i="22"/>
  <c r="Y17" i="22"/>
  <c r="Y16" i="22"/>
  <c r="Y15" i="22"/>
  <c r="Y14" i="22"/>
  <c r="Y13" i="22"/>
  <c r="Y12" i="22"/>
  <c r="Y11" i="22"/>
  <c r="Y10" i="22"/>
  <c r="Y9" i="22"/>
  <c r="T45" i="21"/>
  <c r="M36" i="16" s="1"/>
  <c r="AJ26" i="21"/>
  <c r="AJ25" i="21"/>
  <c r="AN44" i="21" s="1"/>
  <c r="AJ20" i="21"/>
  <c r="K44" i="21" s="1"/>
  <c r="AJ19" i="21"/>
  <c r="AJ21" i="21" s="1"/>
  <c r="Y716" i="20"/>
  <c r="Y715" i="20"/>
  <c r="Y714" i="20"/>
  <c r="Y713" i="20"/>
  <c r="Y712" i="20"/>
  <c r="Y711" i="20"/>
  <c r="Y710" i="20"/>
  <c r="Y709" i="20"/>
  <c r="Y708" i="20"/>
  <c r="Y707" i="20"/>
  <c r="Y706" i="20"/>
  <c r="Y705" i="20"/>
  <c r="Y704" i="20"/>
  <c r="Y703" i="20"/>
  <c r="Y702" i="20"/>
  <c r="Y701" i="20"/>
  <c r="Y700" i="20"/>
  <c r="Y699" i="20"/>
  <c r="Y698" i="20"/>
  <c r="Y697" i="20"/>
  <c r="Y696" i="20"/>
  <c r="Y695" i="20"/>
  <c r="Y694" i="20"/>
  <c r="Y693" i="20"/>
  <c r="Y692" i="20"/>
  <c r="Y691" i="20"/>
  <c r="Y690" i="20"/>
  <c r="Y689" i="20"/>
  <c r="Y688" i="20"/>
  <c r="Y687" i="20"/>
  <c r="Y686" i="20"/>
  <c r="Y685" i="20"/>
  <c r="Y684" i="20"/>
  <c r="Y683" i="20"/>
  <c r="Y682" i="20"/>
  <c r="Y681" i="20"/>
  <c r="Y680" i="20"/>
  <c r="Y679" i="20"/>
  <c r="Y678" i="20"/>
  <c r="Y677" i="20"/>
  <c r="Y676" i="20"/>
  <c r="Y675" i="20"/>
  <c r="Y674" i="20"/>
  <c r="Y673" i="20"/>
  <c r="Y672" i="20"/>
  <c r="Y671" i="20"/>
  <c r="Y670" i="20"/>
  <c r="Y669" i="20"/>
  <c r="Y656" i="20"/>
  <c r="Y655" i="20"/>
  <c r="Y654" i="20"/>
  <c r="Y653" i="20"/>
  <c r="Y652" i="20"/>
  <c r="Y651" i="20"/>
  <c r="Y650" i="20"/>
  <c r="Y649" i="20"/>
  <c r="Y648" i="20"/>
  <c r="Y647" i="20"/>
  <c r="Y646" i="20"/>
  <c r="Y645" i="20"/>
  <c r="Y644" i="20"/>
  <c r="Y643" i="20"/>
  <c r="Y642" i="20"/>
  <c r="Y641" i="20"/>
  <c r="Y640" i="20"/>
  <c r="Y639" i="20"/>
  <c r="Y638" i="20"/>
  <c r="Y637" i="20"/>
  <c r="Y636" i="20"/>
  <c r="Y635" i="20"/>
  <c r="Y634" i="20"/>
  <c r="Y633" i="20"/>
  <c r="Y632" i="20"/>
  <c r="Y631" i="20"/>
  <c r="Y630" i="20"/>
  <c r="Y629" i="20"/>
  <c r="Y628" i="20"/>
  <c r="Y627" i="20"/>
  <c r="Y626" i="20"/>
  <c r="Y625" i="20"/>
  <c r="Y624" i="20"/>
  <c r="Y623" i="20"/>
  <c r="Y622" i="20"/>
  <c r="Y621" i="20"/>
  <c r="Y620" i="20"/>
  <c r="Y619" i="20"/>
  <c r="Y618" i="20"/>
  <c r="Y617" i="20"/>
  <c r="Y616" i="20"/>
  <c r="Y615" i="20"/>
  <c r="Y614" i="20"/>
  <c r="Y613" i="20"/>
  <c r="Y612" i="20"/>
  <c r="Y611" i="20"/>
  <c r="Y610" i="20"/>
  <c r="Y609" i="20"/>
  <c r="Y596" i="20"/>
  <c r="Y595" i="20"/>
  <c r="Y594" i="20"/>
  <c r="Y593" i="20"/>
  <c r="Y592" i="20"/>
  <c r="Y591" i="20"/>
  <c r="Y590" i="20"/>
  <c r="Y589" i="20"/>
  <c r="Y588" i="20"/>
  <c r="Y587" i="20"/>
  <c r="Y586" i="20"/>
  <c r="Y585" i="20"/>
  <c r="Y584" i="20"/>
  <c r="Y583" i="20"/>
  <c r="Y582" i="20"/>
  <c r="Y581" i="20"/>
  <c r="Y580" i="20"/>
  <c r="Y579" i="20"/>
  <c r="Y578" i="20"/>
  <c r="Y577" i="20"/>
  <c r="Y576" i="20"/>
  <c r="Y575" i="20"/>
  <c r="Y574" i="20"/>
  <c r="Y573" i="20"/>
  <c r="Y572" i="20"/>
  <c r="Y571" i="20"/>
  <c r="Y570" i="20"/>
  <c r="Y569" i="20"/>
  <c r="Y568" i="20"/>
  <c r="Y567" i="20"/>
  <c r="Y566" i="20"/>
  <c r="Y565" i="20"/>
  <c r="Y564" i="20"/>
  <c r="Y563" i="20"/>
  <c r="Y562" i="20"/>
  <c r="Y561" i="20"/>
  <c r="Y560" i="20"/>
  <c r="Y559" i="20"/>
  <c r="Y558" i="20"/>
  <c r="Y557" i="20"/>
  <c r="Y556" i="20"/>
  <c r="Y555" i="20"/>
  <c r="Y554" i="20"/>
  <c r="Y553" i="20"/>
  <c r="Y552" i="20"/>
  <c r="Y551" i="20"/>
  <c r="Y550" i="20"/>
  <c r="Y549" i="20"/>
  <c r="Y536" i="20"/>
  <c r="Y535" i="20"/>
  <c r="Y534" i="20"/>
  <c r="Y533" i="20"/>
  <c r="Y532" i="20"/>
  <c r="Y531" i="20"/>
  <c r="Y530" i="20"/>
  <c r="Y529" i="20"/>
  <c r="Y528" i="20"/>
  <c r="Y527" i="20"/>
  <c r="Y526" i="20"/>
  <c r="Y525" i="20"/>
  <c r="Y524" i="20"/>
  <c r="Y523" i="20"/>
  <c r="Y522" i="20"/>
  <c r="Y521" i="20"/>
  <c r="Y520" i="20"/>
  <c r="Y519" i="20"/>
  <c r="Y518" i="20"/>
  <c r="Y517" i="20"/>
  <c r="Y516" i="20"/>
  <c r="Y515" i="20"/>
  <c r="Y514" i="20"/>
  <c r="Y513" i="20"/>
  <c r="Y512" i="20"/>
  <c r="Y511" i="20"/>
  <c r="Y510" i="20"/>
  <c r="Y509" i="20"/>
  <c r="Y508" i="20"/>
  <c r="Y507" i="20"/>
  <c r="Y506" i="20"/>
  <c r="Y505" i="20"/>
  <c r="Y504" i="20"/>
  <c r="Y503" i="20"/>
  <c r="Y502" i="20"/>
  <c r="Y501" i="20"/>
  <c r="Y500" i="20"/>
  <c r="Y499" i="20"/>
  <c r="Y498" i="20"/>
  <c r="Y497" i="20"/>
  <c r="Y496" i="20"/>
  <c r="Y495" i="20"/>
  <c r="Y494" i="20"/>
  <c r="Y493" i="20"/>
  <c r="Y492" i="20"/>
  <c r="Y491" i="20"/>
  <c r="Y490" i="20"/>
  <c r="Y489" i="20"/>
  <c r="Y476" i="20"/>
  <c r="Y475" i="20"/>
  <c r="Y474" i="20"/>
  <c r="Y473" i="20"/>
  <c r="Y472" i="20"/>
  <c r="Y471" i="20"/>
  <c r="Y470" i="20"/>
  <c r="Y469" i="20"/>
  <c r="Y468" i="20"/>
  <c r="Y467" i="20"/>
  <c r="Y466" i="20"/>
  <c r="Y465" i="20"/>
  <c r="Y464" i="20"/>
  <c r="Y463" i="20"/>
  <c r="Y462" i="20"/>
  <c r="Y461" i="20"/>
  <c r="Y460" i="20"/>
  <c r="Y459" i="20"/>
  <c r="Y458" i="20"/>
  <c r="Y457" i="20"/>
  <c r="Y456" i="20"/>
  <c r="Y455" i="20"/>
  <c r="Y454" i="20"/>
  <c r="Y453" i="20"/>
  <c r="Y452" i="20"/>
  <c r="Y451" i="20"/>
  <c r="Y450" i="20"/>
  <c r="Y449" i="20"/>
  <c r="Y448" i="20"/>
  <c r="Y447" i="20"/>
  <c r="Y446" i="20"/>
  <c r="Y445" i="20"/>
  <c r="Y444" i="20"/>
  <c r="Y443" i="20"/>
  <c r="Y442" i="20"/>
  <c r="Y441" i="20"/>
  <c r="Y440" i="20"/>
  <c r="Y439" i="20"/>
  <c r="Y438" i="20"/>
  <c r="Y437" i="20"/>
  <c r="Y436" i="20"/>
  <c r="Y435" i="20"/>
  <c r="Y434" i="20"/>
  <c r="Y433" i="20"/>
  <c r="Y432" i="20"/>
  <c r="Y431" i="20"/>
  <c r="Y430" i="20"/>
  <c r="Y429" i="20"/>
  <c r="Y416" i="20"/>
  <c r="Y415" i="20"/>
  <c r="Y414" i="20"/>
  <c r="Y413" i="20"/>
  <c r="Y412" i="20"/>
  <c r="Y411" i="20"/>
  <c r="Y410" i="20"/>
  <c r="Y409" i="20"/>
  <c r="Y408" i="20"/>
  <c r="Y407" i="20"/>
  <c r="Y406" i="20"/>
  <c r="Y405" i="20"/>
  <c r="Y404" i="20"/>
  <c r="Y403" i="20"/>
  <c r="Y402" i="20"/>
  <c r="Y401" i="20"/>
  <c r="Y400" i="20"/>
  <c r="Y399" i="20"/>
  <c r="Y398" i="20"/>
  <c r="Y397" i="20"/>
  <c r="Y396" i="20"/>
  <c r="Y395" i="20"/>
  <c r="Y394" i="20"/>
  <c r="Y393" i="20"/>
  <c r="Y392" i="20"/>
  <c r="Y391" i="20"/>
  <c r="Y390" i="20"/>
  <c r="Y389" i="20"/>
  <c r="Y388" i="20"/>
  <c r="Y387" i="20"/>
  <c r="Y386" i="20"/>
  <c r="Y385" i="20"/>
  <c r="Y384" i="20"/>
  <c r="Y383" i="20"/>
  <c r="Y382" i="20"/>
  <c r="Y381" i="20"/>
  <c r="Y380" i="20"/>
  <c r="Y379" i="20"/>
  <c r="Y378" i="20"/>
  <c r="Y377" i="20"/>
  <c r="Y376" i="20"/>
  <c r="Y375" i="20"/>
  <c r="Y374" i="20"/>
  <c r="Y373" i="20"/>
  <c r="Y372" i="20"/>
  <c r="Y371" i="20"/>
  <c r="Y370" i="20"/>
  <c r="Y369" i="20"/>
  <c r="Y356" i="20"/>
  <c r="Y355" i="20"/>
  <c r="Y354" i="20"/>
  <c r="Y353" i="20"/>
  <c r="Y352" i="20"/>
  <c r="Y351" i="20"/>
  <c r="Y350" i="20"/>
  <c r="Y349" i="20"/>
  <c r="Y348" i="20"/>
  <c r="Y347" i="20"/>
  <c r="Y346" i="20"/>
  <c r="Y345" i="20"/>
  <c r="Y344" i="20"/>
  <c r="Y343" i="20"/>
  <c r="Y342" i="20"/>
  <c r="Y341" i="20"/>
  <c r="Y340" i="20"/>
  <c r="Y339" i="20"/>
  <c r="Y338" i="20"/>
  <c r="Y337" i="20"/>
  <c r="Y336" i="20"/>
  <c r="Y335" i="20"/>
  <c r="Y334" i="20"/>
  <c r="Y333" i="20"/>
  <c r="Y332" i="20"/>
  <c r="Y331" i="20"/>
  <c r="Y330" i="20"/>
  <c r="Y329" i="20"/>
  <c r="Y328" i="20"/>
  <c r="Y327" i="20"/>
  <c r="Y326" i="20"/>
  <c r="Y325" i="20"/>
  <c r="Y324" i="20"/>
  <c r="Y323" i="20"/>
  <c r="Y322" i="20"/>
  <c r="Y321" i="20"/>
  <c r="Y320" i="20"/>
  <c r="Y319" i="20"/>
  <c r="Y318" i="20"/>
  <c r="Y317" i="20"/>
  <c r="Y316" i="20"/>
  <c r="Y315" i="20"/>
  <c r="Y314" i="20"/>
  <c r="Y313" i="20"/>
  <c r="Y312" i="20"/>
  <c r="Y311" i="20"/>
  <c r="Y310" i="20"/>
  <c r="Y309" i="20"/>
  <c r="Y296" i="20"/>
  <c r="Y295" i="20"/>
  <c r="Y294" i="20"/>
  <c r="Y293" i="20"/>
  <c r="Y292" i="20"/>
  <c r="Y291" i="20"/>
  <c r="Y290" i="20"/>
  <c r="Y289" i="20"/>
  <c r="Y288" i="20"/>
  <c r="Y287" i="20"/>
  <c r="Y286" i="20"/>
  <c r="Y285" i="20"/>
  <c r="Y284" i="20"/>
  <c r="Y283" i="20"/>
  <c r="Y282" i="20"/>
  <c r="Y281" i="20"/>
  <c r="Y280" i="20"/>
  <c r="Y279" i="20"/>
  <c r="Y278" i="20"/>
  <c r="Y277" i="20"/>
  <c r="Y276" i="20"/>
  <c r="Y275" i="20"/>
  <c r="Y274" i="20"/>
  <c r="Y273" i="20"/>
  <c r="Y272" i="20"/>
  <c r="Y271" i="20"/>
  <c r="Y270" i="20"/>
  <c r="Y269" i="20"/>
  <c r="Y268" i="20"/>
  <c r="Y267" i="20"/>
  <c r="Y266" i="20"/>
  <c r="Y265" i="20"/>
  <c r="Y264" i="20"/>
  <c r="Y263" i="20"/>
  <c r="Y262" i="20"/>
  <c r="Y261" i="20"/>
  <c r="Y260" i="20"/>
  <c r="Y259" i="20"/>
  <c r="Y258" i="20"/>
  <c r="Y257" i="20"/>
  <c r="Y256" i="20"/>
  <c r="Y255" i="20"/>
  <c r="Y254" i="20"/>
  <c r="Y253" i="20"/>
  <c r="Y252" i="20"/>
  <c r="Y251" i="20"/>
  <c r="Y250" i="20"/>
  <c r="Y249" i="20"/>
  <c r="Y236" i="20"/>
  <c r="Y235" i="20"/>
  <c r="Y234" i="20"/>
  <c r="Y233" i="20"/>
  <c r="Y232" i="20"/>
  <c r="Y231" i="20"/>
  <c r="Y230" i="20"/>
  <c r="Y229" i="20"/>
  <c r="Y228" i="20"/>
  <c r="Y227" i="20"/>
  <c r="Y226" i="20"/>
  <c r="Y225" i="20"/>
  <c r="Y224" i="20"/>
  <c r="Y223" i="20"/>
  <c r="Y222" i="20"/>
  <c r="Y221" i="20"/>
  <c r="Y220" i="20"/>
  <c r="Y219" i="20"/>
  <c r="Y218" i="20"/>
  <c r="Y217" i="20"/>
  <c r="Y216" i="20"/>
  <c r="Y215" i="20"/>
  <c r="Y214" i="20"/>
  <c r="Y213" i="20"/>
  <c r="Y212" i="20"/>
  <c r="Y211" i="20"/>
  <c r="Y210" i="20"/>
  <c r="Y209" i="20"/>
  <c r="Y208" i="20"/>
  <c r="Y207" i="20"/>
  <c r="Y206" i="20"/>
  <c r="Y205" i="20"/>
  <c r="Y204" i="20"/>
  <c r="Y203" i="20"/>
  <c r="Y202" i="20"/>
  <c r="Y201" i="20"/>
  <c r="Y200" i="20"/>
  <c r="Y199" i="20"/>
  <c r="Y198" i="20"/>
  <c r="Y197" i="20"/>
  <c r="Y196" i="20"/>
  <c r="Y195" i="20"/>
  <c r="Y194" i="20"/>
  <c r="Y193" i="20"/>
  <c r="Y192" i="20"/>
  <c r="Y191" i="20"/>
  <c r="Y190" i="20"/>
  <c r="Y189" i="20"/>
  <c r="Y176" i="20"/>
  <c r="Y175" i="20"/>
  <c r="Y174" i="20"/>
  <c r="Y173" i="20"/>
  <c r="Y172" i="20"/>
  <c r="Y171" i="20"/>
  <c r="Y170" i="20"/>
  <c r="Y169" i="20"/>
  <c r="Y168" i="20"/>
  <c r="Y167" i="20"/>
  <c r="Y166" i="20"/>
  <c r="Y165" i="20"/>
  <c r="Y164" i="20"/>
  <c r="Y163" i="20"/>
  <c r="Y162" i="20"/>
  <c r="Y161" i="20"/>
  <c r="Y160" i="20"/>
  <c r="Y159" i="20"/>
  <c r="Y158" i="20"/>
  <c r="Y157" i="20"/>
  <c r="Y156" i="20"/>
  <c r="Y155" i="20"/>
  <c r="Y154" i="20"/>
  <c r="Y153" i="20"/>
  <c r="Y152" i="20"/>
  <c r="Y151" i="20"/>
  <c r="Y150" i="20"/>
  <c r="Y149" i="20"/>
  <c r="Y148" i="20"/>
  <c r="Y147" i="20"/>
  <c r="Y146" i="20"/>
  <c r="Y145" i="20"/>
  <c r="Y144" i="20"/>
  <c r="Y143" i="20"/>
  <c r="Y142" i="20"/>
  <c r="Y141" i="20"/>
  <c r="Y140" i="20"/>
  <c r="Y139" i="20"/>
  <c r="Y138" i="20"/>
  <c r="Y137" i="20"/>
  <c r="Y136" i="20"/>
  <c r="Y135" i="20"/>
  <c r="Y134" i="20"/>
  <c r="Y133" i="20"/>
  <c r="Y132" i="20"/>
  <c r="Y131" i="20"/>
  <c r="Y130" i="20"/>
  <c r="Y129" i="20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T45" i="19"/>
  <c r="F36" i="16" s="1"/>
  <c r="AJ26" i="19"/>
  <c r="AJ25" i="19"/>
  <c r="AN44" i="19" s="1"/>
  <c r="AJ20" i="19"/>
  <c r="AJ19" i="19"/>
  <c r="K33" i="19" s="1"/>
  <c r="Y9" i="18"/>
  <c r="T45" i="17"/>
  <c r="M19" i="16" s="1"/>
  <c r="K42" i="17"/>
  <c r="K39" i="17"/>
  <c r="AJ26" i="17"/>
  <c r="AJ25" i="17"/>
  <c r="AN44" i="17" s="1"/>
  <c r="AJ20" i="17"/>
  <c r="K44" i="17" s="1"/>
  <c r="AJ19" i="17"/>
  <c r="K36" i="17" s="1"/>
  <c r="K35" i="23" l="1"/>
  <c r="K43" i="21"/>
  <c r="K39" i="21"/>
  <c r="K40" i="21"/>
  <c r="K43" i="23"/>
  <c r="K42" i="21"/>
  <c r="AN40" i="19"/>
  <c r="Q35" i="21"/>
  <c r="AD701" i="22" s="1"/>
  <c r="AE701" i="22" s="1"/>
  <c r="AN36" i="19"/>
  <c r="AN36" i="21"/>
  <c r="Q41" i="21"/>
  <c r="Q33" i="21"/>
  <c r="Q38" i="21"/>
  <c r="AN42" i="21"/>
  <c r="AN33" i="21"/>
  <c r="Q36" i="21"/>
  <c r="AN34" i="21"/>
  <c r="AN39" i="21"/>
  <c r="Q44" i="21"/>
  <c r="Q33" i="19"/>
  <c r="AD399" i="20" s="1"/>
  <c r="AE399" i="20" s="1"/>
  <c r="Q41" i="19"/>
  <c r="AN33" i="19"/>
  <c r="AN37" i="19"/>
  <c r="Q42" i="19"/>
  <c r="AN34" i="19"/>
  <c r="Q38" i="19"/>
  <c r="AN42" i="19"/>
  <c r="Q35" i="19"/>
  <c r="Q39" i="19"/>
  <c r="AN43" i="19"/>
  <c r="Q36" i="19"/>
  <c r="AN39" i="19"/>
  <c r="Q44" i="19"/>
  <c r="AN36" i="17"/>
  <c r="AN37" i="17"/>
  <c r="Q41" i="17"/>
  <c r="AN33" i="17"/>
  <c r="Q38" i="17"/>
  <c r="AN40" i="17"/>
  <c r="AN34" i="17"/>
  <c r="Q42" i="17"/>
  <c r="AD32" i="18" s="1"/>
  <c r="AE32" i="18" s="1"/>
  <c r="Q44" i="17"/>
  <c r="AD315" i="18" s="1"/>
  <c r="AE315" i="18" s="1"/>
  <c r="Q33" i="17"/>
  <c r="AD391" i="18" s="1"/>
  <c r="AE391" i="18" s="1"/>
  <c r="Q35" i="17"/>
  <c r="Q39" i="17"/>
  <c r="AN42" i="17"/>
  <c r="Q36" i="17"/>
  <c r="AN39" i="17"/>
  <c r="AN43" i="17"/>
  <c r="Q37" i="23"/>
  <c r="Q40" i="23"/>
  <c r="AN41" i="23"/>
  <c r="AN42" i="23"/>
  <c r="Q42" i="23"/>
  <c r="AJ21" i="23"/>
  <c r="Q33" i="23"/>
  <c r="K34" i="23"/>
  <c r="AN34" i="23"/>
  <c r="Q36" i="23"/>
  <c r="K37" i="23"/>
  <c r="AN37" i="23"/>
  <c r="Q39" i="23"/>
  <c r="K40" i="23"/>
  <c r="AN44" i="23"/>
  <c r="Q43" i="23"/>
  <c r="Q34" i="23"/>
  <c r="AJ22" i="23"/>
  <c r="AN43" i="23"/>
  <c r="AN35" i="23"/>
  <c r="AN38" i="23"/>
  <c r="K33" i="23"/>
  <c r="AN33" i="23"/>
  <c r="Q35" i="23"/>
  <c r="AN36" i="23"/>
  <c r="Q38" i="23"/>
  <c r="K39" i="23"/>
  <c r="AN39" i="23"/>
  <c r="Q41" i="23"/>
  <c r="K42" i="23"/>
  <c r="Q44" i="23"/>
  <c r="K36" i="21"/>
  <c r="AD714" i="22"/>
  <c r="AE714" i="22" s="1"/>
  <c r="K34" i="21"/>
  <c r="K37" i="21"/>
  <c r="AN37" i="21"/>
  <c r="Q39" i="21"/>
  <c r="AN40" i="21"/>
  <c r="Q42" i="21"/>
  <c r="AN43" i="21"/>
  <c r="AJ22" i="21"/>
  <c r="Q34" i="21"/>
  <c r="AD519" i="22" s="1"/>
  <c r="AE519" i="22" s="1"/>
  <c r="K35" i="21"/>
  <c r="AN35" i="21"/>
  <c r="Q37" i="21"/>
  <c r="K38" i="21"/>
  <c r="AN38" i="21"/>
  <c r="Q40" i="21"/>
  <c r="K41" i="21"/>
  <c r="AN41" i="21"/>
  <c r="Q43" i="21"/>
  <c r="AD169" i="22" s="1"/>
  <c r="AE169" i="22" s="1"/>
  <c r="K33" i="21"/>
  <c r="K44" i="19"/>
  <c r="K41" i="19"/>
  <c r="AJ22" i="19"/>
  <c r="K43" i="19"/>
  <c r="K40" i="19"/>
  <c r="K36" i="19"/>
  <c r="K42" i="19"/>
  <c r="K38" i="19"/>
  <c r="K35" i="19"/>
  <c r="K34" i="19"/>
  <c r="AJ21" i="19"/>
  <c r="K37" i="19"/>
  <c r="K39" i="19"/>
  <c r="Q34" i="19"/>
  <c r="AD549" i="20" s="1"/>
  <c r="AE549" i="20" s="1"/>
  <c r="AN35" i="19"/>
  <c r="Q37" i="19"/>
  <c r="AN38" i="19"/>
  <c r="Q40" i="19"/>
  <c r="AN41" i="19"/>
  <c r="Q43" i="19"/>
  <c r="AD227" i="20" s="1"/>
  <c r="AE227" i="20" s="1"/>
  <c r="K33" i="17"/>
  <c r="K34" i="17"/>
  <c r="AJ21" i="17"/>
  <c r="K38" i="17"/>
  <c r="K35" i="17"/>
  <c r="K37" i="17"/>
  <c r="K43" i="17"/>
  <c r="AD50" i="18"/>
  <c r="AE50" i="18" s="1"/>
  <c r="AJ22" i="17"/>
  <c r="K40" i="17"/>
  <c r="AD14" i="18"/>
  <c r="AE14" i="18" s="1"/>
  <c r="Q34" i="17"/>
  <c r="AD507" i="18" s="1"/>
  <c r="AE507" i="18" s="1"/>
  <c r="AN35" i="17"/>
  <c r="Q37" i="17"/>
  <c r="AN38" i="17"/>
  <c r="Q40" i="17"/>
  <c r="K41" i="17"/>
  <c r="AN41" i="17"/>
  <c r="Q43" i="17"/>
  <c r="AD216" i="18" s="1"/>
  <c r="AE216" i="18" s="1"/>
  <c r="AD41" i="18"/>
  <c r="AE41" i="18" s="1"/>
  <c r="AD43" i="18"/>
  <c r="AE43" i="18" s="1"/>
  <c r="AD53" i="18"/>
  <c r="AE53" i="18" s="1"/>
  <c r="AD45" i="18" l="1"/>
  <c r="AE45" i="18" s="1"/>
  <c r="AD353" i="18"/>
  <c r="AE353" i="18" s="1"/>
  <c r="AD974" i="24"/>
  <c r="AE974" i="24" s="1"/>
  <c r="AD984" i="24"/>
  <c r="AE984" i="24" s="1"/>
  <c r="AD994" i="24"/>
  <c r="AE994" i="24" s="1"/>
  <c r="AD1013" i="24"/>
  <c r="AE1013" i="24" s="1"/>
  <c r="AD1022" i="24"/>
  <c r="AE1022" i="24" s="1"/>
  <c r="AD1033" i="24"/>
  <c r="AE1033" i="24" s="1"/>
  <c r="AD1042" i="24"/>
  <c r="AE1042" i="24" s="1"/>
  <c r="AD1062" i="24"/>
  <c r="AE1062" i="24" s="1"/>
  <c r="AD1071" i="24"/>
  <c r="AE1071" i="24" s="1"/>
  <c r="AD975" i="24"/>
  <c r="AE975" i="24" s="1"/>
  <c r="AD985" i="24"/>
  <c r="AE985" i="24" s="1"/>
  <c r="AD995" i="24"/>
  <c r="AE995" i="24" s="1"/>
  <c r="AD1004" i="24"/>
  <c r="AE1004" i="24" s="1"/>
  <c r="AD1014" i="24"/>
  <c r="AE1014" i="24" s="1"/>
  <c r="AD1023" i="24"/>
  <c r="AE1023" i="24" s="1"/>
  <c r="AD1043" i="24"/>
  <c r="AE1043" i="24" s="1"/>
  <c r="AD1053" i="24"/>
  <c r="AE1053" i="24" s="1"/>
  <c r="AD1063" i="24"/>
  <c r="AE1063" i="24" s="1"/>
  <c r="AD1072" i="24"/>
  <c r="AE1072" i="24" s="1"/>
  <c r="AD1082" i="24"/>
  <c r="AE1082" i="24" s="1"/>
  <c r="AD976" i="24"/>
  <c r="AE976" i="24" s="1"/>
  <c r="AD986" i="24"/>
  <c r="AE986" i="24" s="1"/>
  <c r="AD996" i="24"/>
  <c r="AE996" i="24" s="1"/>
  <c r="AD1015" i="24"/>
  <c r="AE1015" i="24" s="1"/>
  <c r="AD1024" i="24"/>
  <c r="AE1024" i="24" s="1"/>
  <c r="AD1034" i="24"/>
  <c r="AE1034" i="24" s="1"/>
  <c r="AD1044" i="24"/>
  <c r="AE1044" i="24" s="1"/>
  <c r="AD1054" i="24"/>
  <c r="AE1054" i="24" s="1"/>
  <c r="AD1073" i="24"/>
  <c r="AE1073" i="24" s="1"/>
  <c r="AD1083" i="24"/>
  <c r="AE1083" i="24" s="1"/>
  <c r="AD978" i="24"/>
  <c r="AE978" i="24" s="1"/>
  <c r="AD987" i="24"/>
  <c r="AE987" i="24" s="1"/>
  <c r="AD1006" i="24"/>
  <c r="AE1006" i="24" s="1"/>
  <c r="AD1016" i="24"/>
  <c r="AE1016" i="24" s="1"/>
  <c r="AD1026" i="24"/>
  <c r="AE1026" i="24" s="1"/>
  <c r="AD1035" i="24"/>
  <c r="AE1035" i="24" s="1"/>
  <c r="AD1056" i="24"/>
  <c r="AE1056" i="24" s="1"/>
  <c r="AD1065" i="24"/>
  <c r="AE1065" i="24" s="1"/>
  <c r="AD1075" i="24"/>
  <c r="AE1075" i="24" s="1"/>
  <c r="AD1085" i="24"/>
  <c r="AE1085" i="24" s="1"/>
  <c r="AD979" i="24"/>
  <c r="AE979" i="24" s="1"/>
  <c r="AD988" i="24"/>
  <c r="AE988" i="24" s="1"/>
  <c r="AD998" i="24"/>
  <c r="AE998" i="24" s="1"/>
  <c r="AD1007" i="24"/>
  <c r="AE1007" i="24" s="1"/>
  <c r="AD1027" i="24"/>
  <c r="AE1027" i="24" s="1"/>
  <c r="AD1036" i="24"/>
  <c r="AE1036" i="24" s="1"/>
  <c r="AD1046" i="24"/>
  <c r="AE1046" i="24" s="1"/>
  <c r="AD1057" i="24"/>
  <c r="AE1057" i="24" s="1"/>
  <c r="AD1066" i="24"/>
  <c r="AE1066" i="24" s="1"/>
  <c r="AD1086" i="24"/>
  <c r="AE1086" i="24" s="1"/>
  <c r="AD989" i="24"/>
  <c r="AE989" i="24" s="1"/>
  <c r="AD1008" i="24"/>
  <c r="AE1008" i="24" s="1"/>
  <c r="AD1017" i="24"/>
  <c r="AE1017" i="24" s="1"/>
  <c r="AD1037" i="24"/>
  <c r="AE1037" i="24" s="1"/>
  <c r="AD1047" i="24"/>
  <c r="AE1047" i="24" s="1"/>
  <c r="AD1067" i="24"/>
  <c r="AE1067" i="24" s="1"/>
  <c r="AD1076" i="24"/>
  <c r="AE1076" i="24" s="1"/>
  <c r="AD1087" i="24"/>
  <c r="AE1087" i="24" s="1"/>
  <c r="AD1000" i="24"/>
  <c r="AE1000" i="24" s="1"/>
  <c r="AD1019" i="24"/>
  <c r="AE1019" i="24" s="1"/>
  <c r="AD1039" i="24"/>
  <c r="AE1039" i="24" s="1"/>
  <c r="AD1078" i="24"/>
  <c r="AE1078" i="24" s="1"/>
  <c r="AD981" i="24"/>
  <c r="AE981" i="24" s="1"/>
  <c r="AD1020" i="24"/>
  <c r="AE1020" i="24" s="1"/>
  <c r="AD1040" i="24"/>
  <c r="AE1040" i="24" s="1"/>
  <c r="AD1059" i="24"/>
  <c r="AE1059" i="24" s="1"/>
  <c r="AD1079" i="24"/>
  <c r="AE1079" i="24" s="1"/>
  <c r="AD991" i="24"/>
  <c r="AE991" i="24" s="1"/>
  <c r="AD1069" i="24"/>
  <c r="AE1069" i="24" s="1"/>
  <c r="AD1001" i="24"/>
  <c r="AE1001" i="24" s="1"/>
  <c r="AD1049" i="24"/>
  <c r="AE1049" i="24" s="1"/>
  <c r="AD982" i="24"/>
  <c r="AE982" i="24" s="1"/>
  <c r="AD1002" i="24"/>
  <c r="AE1002" i="24" s="1"/>
  <c r="AD1021" i="24"/>
  <c r="AE1021" i="24" s="1"/>
  <c r="AD1060" i="24"/>
  <c r="AE1060" i="24" s="1"/>
  <c r="AD1080" i="24"/>
  <c r="AE1080" i="24" s="1"/>
  <c r="AD1028" i="24"/>
  <c r="AE1028" i="24" s="1"/>
  <c r="AD970" i="24"/>
  <c r="AE970" i="24" s="1"/>
  <c r="AD1088" i="24"/>
  <c r="AE1088" i="24" s="1"/>
  <c r="AD983" i="24"/>
  <c r="AE983" i="24" s="1"/>
  <c r="AD1003" i="24"/>
  <c r="AE1003" i="24" s="1"/>
  <c r="AD1041" i="24"/>
  <c r="AE1041" i="24" s="1"/>
  <c r="AD1061" i="24"/>
  <c r="AE1061" i="24" s="1"/>
  <c r="AD1081" i="24"/>
  <c r="AE1081" i="24" s="1"/>
  <c r="AD969" i="24"/>
  <c r="AE969" i="24" s="1"/>
  <c r="AD1009" i="24"/>
  <c r="AE1009" i="24" s="1"/>
  <c r="AD1068" i="24"/>
  <c r="AE1068" i="24" s="1"/>
  <c r="AD1029" i="24"/>
  <c r="AE1029" i="24" s="1"/>
  <c r="AD1005" i="24"/>
  <c r="AE1005" i="24" s="1"/>
  <c r="AD1025" i="24"/>
  <c r="AE1025" i="24" s="1"/>
  <c r="AD1045" i="24"/>
  <c r="AE1045" i="24" s="1"/>
  <c r="AD1064" i="24"/>
  <c r="AE1064" i="24" s="1"/>
  <c r="AD1084" i="24"/>
  <c r="AE1084" i="24" s="1"/>
  <c r="AD990" i="24"/>
  <c r="AE990" i="24" s="1"/>
  <c r="AD1048" i="24"/>
  <c r="AE1048" i="24" s="1"/>
  <c r="AD977" i="24"/>
  <c r="AE977" i="24" s="1"/>
  <c r="AD997" i="24"/>
  <c r="AE997" i="24" s="1"/>
  <c r="AD1055" i="24"/>
  <c r="AE1055" i="24" s="1"/>
  <c r="AD1074" i="24"/>
  <c r="AE1074" i="24" s="1"/>
  <c r="AD980" i="24"/>
  <c r="AE980" i="24" s="1"/>
  <c r="AD999" i="24"/>
  <c r="AE999" i="24" s="1"/>
  <c r="AD1018" i="24"/>
  <c r="AE1018" i="24" s="1"/>
  <c r="AD1038" i="24"/>
  <c r="AE1038" i="24" s="1"/>
  <c r="AD1058" i="24"/>
  <c r="AE1058" i="24" s="1"/>
  <c r="AD1077" i="24"/>
  <c r="AE1077" i="24" s="1"/>
  <c r="AD1010" i="24"/>
  <c r="AE1010" i="24" s="1"/>
  <c r="AD972" i="24"/>
  <c r="AE972" i="24" s="1"/>
  <c r="AD973" i="24"/>
  <c r="AE973" i="24" s="1"/>
  <c r="AD1011" i="24"/>
  <c r="AE1011" i="24" s="1"/>
  <c r="AD1012" i="24"/>
  <c r="AE1012" i="24" s="1"/>
  <c r="AD1030" i="24"/>
  <c r="AE1030" i="24" s="1"/>
  <c r="AD1052" i="24"/>
  <c r="AE1052" i="24" s="1"/>
  <c r="AD971" i="24"/>
  <c r="AE971" i="24" s="1"/>
  <c r="AD992" i="24"/>
  <c r="AE992" i="24" s="1"/>
  <c r="AD993" i="24"/>
  <c r="AE993" i="24" s="1"/>
  <c r="AD1031" i="24"/>
  <c r="AE1031" i="24" s="1"/>
  <c r="AD1032" i="24"/>
  <c r="AE1032" i="24" s="1"/>
  <c r="AD1050" i="24"/>
  <c r="AE1050" i="24" s="1"/>
  <c r="AD1051" i="24"/>
  <c r="AE1051" i="24" s="1"/>
  <c r="AD1070" i="24"/>
  <c r="AE1070" i="24" s="1"/>
  <c r="AD729" i="24"/>
  <c r="AE729" i="24" s="1"/>
  <c r="AD739" i="24"/>
  <c r="AE739" i="24" s="1"/>
  <c r="AD748" i="24"/>
  <c r="AE748" i="24" s="1"/>
  <c r="AD759" i="24"/>
  <c r="AE759" i="24" s="1"/>
  <c r="AD769" i="24"/>
  <c r="AE769" i="24" s="1"/>
  <c r="AD779" i="24"/>
  <c r="AE779" i="24" s="1"/>
  <c r="AD788" i="24"/>
  <c r="AE788" i="24" s="1"/>
  <c r="AD799" i="24"/>
  <c r="AE799" i="24" s="1"/>
  <c r="AD808" i="24"/>
  <c r="AE808" i="24" s="1"/>
  <c r="AD818" i="24"/>
  <c r="AE818" i="24" s="1"/>
  <c r="AD828" i="24"/>
  <c r="AE828" i="24" s="1"/>
  <c r="AD838" i="24"/>
  <c r="AE838" i="24" s="1"/>
  <c r="AD730" i="24"/>
  <c r="AE730" i="24" s="1"/>
  <c r="AD749" i="24"/>
  <c r="AE749" i="24" s="1"/>
  <c r="AD760" i="24"/>
  <c r="AE760" i="24" s="1"/>
  <c r="AD770" i="24"/>
  <c r="AE770" i="24" s="1"/>
  <c r="AD780" i="24"/>
  <c r="AE780" i="24" s="1"/>
  <c r="AD789" i="24"/>
  <c r="AE789" i="24" s="1"/>
  <c r="AD809" i="24"/>
  <c r="AE809" i="24" s="1"/>
  <c r="AD829" i="24"/>
  <c r="AE829" i="24" s="1"/>
  <c r="AD839" i="24"/>
  <c r="AE839" i="24" s="1"/>
  <c r="AD848" i="24"/>
  <c r="AE848" i="24" s="1"/>
  <c r="AD731" i="24"/>
  <c r="AE731" i="24" s="1"/>
  <c r="AD740" i="24"/>
  <c r="AE740" i="24" s="1"/>
  <c r="AD750" i="24"/>
  <c r="AE750" i="24" s="1"/>
  <c r="AD761" i="24"/>
  <c r="AE761" i="24" s="1"/>
  <c r="AD781" i="24"/>
  <c r="AE781" i="24" s="1"/>
  <c r="AD790" i="24"/>
  <c r="AE790" i="24" s="1"/>
  <c r="AD800" i="24"/>
  <c r="AE800" i="24" s="1"/>
  <c r="AD810" i="24"/>
  <c r="AE810" i="24" s="1"/>
  <c r="AD819" i="24"/>
  <c r="AE819" i="24" s="1"/>
  <c r="AD840" i="24"/>
  <c r="AE840" i="24" s="1"/>
  <c r="AD732" i="24"/>
  <c r="AE732" i="24" s="1"/>
  <c r="AD741" i="24"/>
  <c r="AE741" i="24" s="1"/>
  <c r="AD751" i="24"/>
  <c r="AE751" i="24" s="1"/>
  <c r="AD762" i="24"/>
  <c r="AE762" i="24" s="1"/>
  <c r="AD771" i="24"/>
  <c r="AE771" i="24" s="1"/>
  <c r="AD791" i="24"/>
  <c r="AE791" i="24" s="1"/>
  <c r="AD811" i="24"/>
  <c r="AE811" i="24" s="1"/>
  <c r="AD820" i="24"/>
  <c r="AE820" i="24" s="1"/>
  <c r="AD830" i="24"/>
  <c r="AE830" i="24" s="1"/>
  <c r="AD841" i="24"/>
  <c r="AE841" i="24" s="1"/>
  <c r="AD733" i="24"/>
  <c r="AE733" i="24" s="1"/>
  <c r="AD742" i="24"/>
  <c r="AE742" i="24" s="1"/>
  <c r="AD752" i="24"/>
  <c r="AE752" i="24" s="1"/>
  <c r="AD763" i="24"/>
  <c r="AE763" i="24" s="1"/>
  <c r="AD772" i="24"/>
  <c r="AE772" i="24" s="1"/>
  <c r="AD782" i="24"/>
  <c r="AE782" i="24" s="1"/>
  <c r="AD792" i="24"/>
  <c r="AE792" i="24" s="1"/>
  <c r="AD801" i="24"/>
  <c r="AE801" i="24" s="1"/>
  <c r="AD821" i="24"/>
  <c r="AE821" i="24" s="1"/>
  <c r="AD831" i="24"/>
  <c r="AE831" i="24" s="1"/>
  <c r="AD743" i="24"/>
  <c r="AE743" i="24" s="1"/>
  <c r="AD773" i="24"/>
  <c r="AE773" i="24" s="1"/>
  <c r="AD793" i="24"/>
  <c r="AE793" i="24" s="1"/>
  <c r="AD802" i="24"/>
  <c r="AE802" i="24" s="1"/>
  <c r="AD812" i="24"/>
  <c r="AE812" i="24" s="1"/>
  <c r="AD822" i="24"/>
  <c r="AE822" i="24" s="1"/>
  <c r="AD832" i="24"/>
  <c r="AE832" i="24" s="1"/>
  <c r="AD842" i="24"/>
  <c r="AE842" i="24" s="1"/>
  <c r="AD745" i="24"/>
  <c r="AE745" i="24" s="1"/>
  <c r="AD775" i="24"/>
  <c r="AE775" i="24" s="1"/>
  <c r="AD734" i="24"/>
  <c r="AE734" i="24" s="1"/>
  <c r="AD744" i="24"/>
  <c r="AE744" i="24" s="1"/>
  <c r="AD753" i="24"/>
  <c r="AE753" i="24" s="1"/>
  <c r="AD764" i="24"/>
  <c r="AE764" i="24" s="1"/>
  <c r="AD774" i="24"/>
  <c r="AE774" i="24" s="1"/>
  <c r="AD783" i="24"/>
  <c r="AE783" i="24" s="1"/>
  <c r="AD803" i="24"/>
  <c r="AE803" i="24" s="1"/>
  <c r="AD813" i="24"/>
  <c r="AE813" i="24" s="1"/>
  <c r="AD823" i="24"/>
  <c r="AE823" i="24" s="1"/>
  <c r="AD833" i="24"/>
  <c r="AE833" i="24" s="1"/>
  <c r="AD735" i="24"/>
  <c r="AE735" i="24" s="1"/>
  <c r="AD758" i="24"/>
  <c r="AE758" i="24" s="1"/>
  <c r="AD787" i="24"/>
  <c r="AE787" i="24" s="1"/>
  <c r="AD814" i="24"/>
  <c r="AE814" i="24" s="1"/>
  <c r="AD836" i="24"/>
  <c r="AE836" i="24" s="1"/>
  <c r="AD736" i="24"/>
  <c r="AE736" i="24" s="1"/>
  <c r="AD815" i="24"/>
  <c r="AE815" i="24" s="1"/>
  <c r="AD824" i="24"/>
  <c r="AE824" i="24" s="1"/>
  <c r="AD846" i="24"/>
  <c r="AE846" i="24" s="1"/>
  <c r="AD765" i="24"/>
  <c r="AE765" i="24" s="1"/>
  <c r="AD845" i="24"/>
  <c r="AE845" i="24" s="1"/>
  <c r="AD798" i="24"/>
  <c r="AE798" i="24" s="1"/>
  <c r="AD737" i="24"/>
  <c r="AE737" i="24" s="1"/>
  <c r="AD766" i="24"/>
  <c r="AE766" i="24" s="1"/>
  <c r="AD794" i="24"/>
  <c r="AE794" i="24" s="1"/>
  <c r="AD816" i="24"/>
  <c r="AE816" i="24" s="1"/>
  <c r="AD837" i="24"/>
  <c r="AE837" i="24" s="1"/>
  <c r="AD746" i="24"/>
  <c r="AE746" i="24" s="1"/>
  <c r="AD738" i="24"/>
  <c r="AE738" i="24" s="1"/>
  <c r="AD767" i="24"/>
  <c r="AE767" i="24" s="1"/>
  <c r="AD795" i="24"/>
  <c r="AE795" i="24" s="1"/>
  <c r="AD817" i="24"/>
  <c r="AE817" i="24" s="1"/>
  <c r="AD843" i="24"/>
  <c r="AE843" i="24" s="1"/>
  <c r="AD768" i="24"/>
  <c r="AE768" i="24" s="1"/>
  <c r="AD796" i="24"/>
  <c r="AE796" i="24" s="1"/>
  <c r="AD844" i="24"/>
  <c r="AE844" i="24" s="1"/>
  <c r="AD797" i="24"/>
  <c r="AE797" i="24" s="1"/>
  <c r="AD776" i="24"/>
  <c r="AE776" i="24" s="1"/>
  <c r="AD756" i="24"/>
  <c r="AE756" i="24" s="1"/>
  <c r="AD785" i="24"/>
  <c r="AE785" i="24" s="1"/>
  <c r="AD806" i="24"/>
  <c r="AE806" i="24" s="1"/>
  <c r="AD834" i="24"/>
  <c r="AE834" i="24" s="1"/>
  <c r="AD757" i="24"/>
  <c r="AE757" i="24" s="1"/>
  <c r="AD786" i="24"/>
  <c r="AE786" i="24" s="1"/>
  <c r="AD807" i="24"/>
  <c r="AE807" i="24" s="1"/>
  <c r="AD835" i="24"/>
  <c r="AE835" i="24" s="1"/>
  <c r="AD747" i="24"/>
  <c r="AE747" i="24" s="1"/>
  <c r="AD847" i="24"/>
  <c r="AE847" i="24" s="1"/>
  <c r="AD754" i="24"/>
  <c r="AE754" i="24" s="1"/>
  <c r="AD755" i="24"/>
  <c r="AE755" i="24" s="1"/>
  <c r="AD777" i="24"/>
  <c r="AE777" i="24" s="1"/>
  <c r="AD804" i="24"/>
  <c r="AE804" i="24" s="1"/>
  <c r="AD805" i="24"/>
  <c r="AE805" i="24" s="1"/>
  <c r="AD825" i="24"/>
  <c r="AE825" i="24" s="1"/>
  <c r="AD826" i="24"/>
  <c r="AE826" i="24" s="1"/>
  <c r="AD827" i="24"/>
  <c r="AE827" i="24" s="1"/>
  <c r="AD778" i="24"/>
  <c r="AE778" i="24" s="1"/>
  <c r="AD784" i="24"/>
  <c r="AE784" i="24" s="1"/>
  <c r="AD1218" i="24"/>
  <c r="AE1218" i="24" s="1"/>
  <c r="AD1227" i="24"/>
  <c r="AE1227" i="24" s="1"/>
  <c r="AD1237" i="24"/>
  <c r="AE1237" i="24" s="1"/>
  <c r="AD1251" i="24"/>
  <c r="AE1251" i="24" s="1"/>
  <c r="AD1273" i="24"/>
  <c r="AE1273" i="24" s="1"/>
  <c r="AD1280" i="24"/>
  <c r="AE1280" i="24" s="1"/>
  <c r="AD1287" i="24"/>
  <c r="AE1287" i="24" s="1"/>
  <c r="AD1301" i="24"/>
  <c r="AE1301" i="24" s="1"/>
  <c r="AD1315" i="24"/>
  <c r="AE1315" i="24" s="1"/>
  <c r="AD1323" i="24"/>
  <c r="AE1323" i="24" s="1"/>
  <c r="AD1209" i="24"/>
  <c r="AE1209" i="24" s="1"/>
  <c r="AD1219" i="24"/>
  <c r="AE1219" i="24" s="1"/>
  <c r="AD1228" i="24"/>
  <c r="AE1228" i="24" s="1"/>
  <c r="AD1245" i="24"/>
  <c r="AE1245" i="24" s="1"/>
  <c r="AD1252" i="24"/>
  <c r="AE1252" i="24" s="1"/>
  <c r="AD1259" i="24"/>
  <c r="AE1259" i="24" s="1"/>
  <c r="AD1266" i="24"/>
  <c r="AE1266" i="24" s="1"/>
  <c r="AD1294" i="24"/>
  <c r="AE1294" i="24" s="1"/>
  <c r="AD1308" i="24"/>
  <c r="AE1308" i="24" s="1"/>
  <c r="AD1316" i="24"/>
  <c r="AE1316" i="24" s="1"/>
  <c r="AD1210" i="24"/>
  <c r="AE1210" i="24" s="1"/>
  <c r="AD1229" i="24"/>
  <c r="AE1229" i="24" s="1"/>
  <c r="AD1238" i="24"/>
  <c r="AE1238" i="24" s="1"/>
  <c r="AD1267" i="24"/>
  <c r="AE1267" i="24" s="1"/>
  <c r="AD1274" i="24"/>
  <c r="AE1274" i="24" s="1"/>
  <c r="AD1281" i="24"/>
  <c r="AE1281" i="24" s="1"/>
  <c r="AD1288" i="24"/>
  <c r="AE1288" i="24" s="1"/>
  <c r="AD1302" i="24"/>
  <c r="AE1302" i="24" s="1"/>
  <c r="AD1309" i="24"/>
  <c r="AE1309" i="24" s="1"/>
  <c r="AD1324" i="24"/>
  <c r="AE1324" i="24" s="1"/>
  <c r="AD1212" i="24"/>
  <c r="AE1212" i="24" s="1"/>
  <c r="AD1231" i="24"/>
  <c r="AE1231" i="24" s="1"/>
  <c r="AD1261" i="24"/>
  <c r="AE1261" i="24" s="1"/>
  <c r="AD1268" i="24"/>
  <c r="AE1268" i="24" s="1"/>
  <c r="AD1275" i="24"/>
  <c r="AE1275" i="24" s="1"/>
  <c r="AD1282" i="24"/>
  <c r="AE1282" i="24" s="1"/>
  <c r="AD1289" i="24"/>
  <c r="AE1289" i="24" s="1"/>
  <c r="AD1296" i="24"/>
  <c r="AE1296" i="24" s="1"/>
  <c r="AD1310" i="24"/>
  <c r="AE1310" i="24" s="1"/>
  <c r="AD1325" i="24"/>
  <c r="AE1325" i="24" s="1"/>
  <c r="AD1213" i="24"/>
  <c r="AE1213" i="24" s="1"/>
  <c r="AD1221" i="24"/>
  <c r="AE1221" i="24" s="1"/>
  <c r="AD1240" i="24"/>
  <c r="AE1240" i="24" s="1"/>
  <c r="AD1247" i="24"/>
  <c r="AE1247" i="24" s="1"/>
  <c r="AD1254" i="24"/>
  <c r="AE1254" i="24" s="1"/>
  <c r="AD1283" i="24"/>
  <c r="AE1283" i="24" s="1"/>
  <c r="AD1297" i="24"/>
  <c r="AE1297" i="24" s="1"/>
  <c r="AD1304" i="24"/>
  <c r="AE1304" i="24" s="1"/>
  <c r="AD1311" i="24"/>
  <c r="AE1311" i="24" s="1"/>
  <c r="AD1318" i="24"/>
  <c r="AE1318" i="24" s="1"/>
  <c r="AD1222" i="24"/>
  <c r="AE1222" i="24" s="1"/>
  <c r="AD1232" i="24"/>
  <c r="AE1232" i="24" s="1"/>
  <c r="AD1255" i="24"/>
  <c r="AE1255" i="24" s="1"/>
  <c r="AD1262" i="24"/>
  <c r="AE1262" i="24" s="1"/>
  <c r="AD1269" i="24"/>
  <c r="AE1269" i="24" s="1"/>
  <c r="AD1276" i="24"/>
  <c r="AE1276" i="24" s="1"/>
  <c r="AD1290" i="24"/>
  <c r="AE1290" i="24" s="1"/>
  <c r="AD1298" i="24"/>
  <c r="AE1298" i="24" s="1"/>
  <c r="AD1326" i="24"/>
  <c r="AE1326" i="24" s="1"/>
  <c r="AD1233" i="24"/>
  <c r="AE1233" i="24" s="1"/>
  <c r="AD1249" i="24"/>
  <c r="AE1249" i="24" s="1"/>
  <c r="AD1263" i="24"/>
  <c r="AE1263" i="24" s="1"/>
  <c r="AD1277" i="24"/>
  <c r="AE1277" i="24" s="1"/>
  <c r="AD1234" i="24"/>
  <c r="AE1234" i="24" s="1"/>
  <c r="AD1278" i="24"/>
  <c r="AE1278" i="24" s="1"/>
  <c r="AD1292" i="24"/>
  <c r="AE1292" i="24" s="1"/>
  <c r="AD1320" i="24"/>
  <c r="AE1320" i="24" s="1"/>
  <c r="AD1312" i="24"/>
  <c r="AE1312" i="24" s="1"/>
  <c r="AD1215" i="24"/>
  <c r="AE1215" i="24" s="1"/>
  <c r="AD1306" i="24"/>
  <c r="AE1306" i="24" s="1"/>
  <c r="AD1216" i="24"/>
  <c r="AE1216" i="24" s="1"/>
  <c r="AD1235" i="24"/>
  <c r="AE1235" i="24" s="1"/>
  <c r="AD1250" i="24"/>
  <c r="AE1250" i="24" s="1"/>
  <c r="AD1264" i="24"/>
  <c r="AE1264" i="24" s="1"/>
  <c r="AD1279" i="24"/>
  <c r="AE1279" i="24" s="1"/>
  <c r="AD1321" i="24"/>
  <c r="AE1321" i="24" s="1"/>
  <c r="AD1270" i="24"/>
  <c r="AE1270" i="24" s="1"/>
  <c r="AD1217" i="24"/>
  <c r="AE1217" i="24" s="1"/>
  <c r="AD1236" i="24"/>
  <c r="AE1236" i="24" s="1"/>
  <c r="AD1265" i="24"/>
  <c r="AE1265" i="24" s="1"/>
  <c r="AD1293" i="24"/>
  <c r="AE1293" i="24" s="1"/>
  <c r="AD1307" i="24"/>
  <c r="AE1307" i="24" s="1"/>
  <c r="AD1322" i="24"/>
  <c r="AE1322" i="24" s="1"/>
  <c r="AD1241" i="24"/>
  <c r="AE1241" i="24" s="1"/>
  <c r="AD1220" i="24"/>
  <c r="AE1220" i="24" s="1"/>
  <c r="AD1239" i="24"/>
  <c r="AE1239" i="24" s="1"/>
  <c r="AD1253" i="24"/>
  <c r="AE1253" i="24" s="1"/>
  <c r="AD1295" i="24"/>
  <c r="AE1295" i="24" s="1"/>
  <c r="AD1223" i="24"/>
  <c r="AE1223" i="24" s="1"/>
  <c r="AD1284" i="24"/>
  <c r="AE1284" i="24" s="1"/>
  <c r="AD1211" i="24"/>
  <c r="AE1211" i="24" s="1"/>
  <c r="AD1230" i="24"/>
  <c r="AE1230" i="24" s="1"/>
  <c r="AD1246" i="24"/>
  <c r="AE1246" i="24" s="1"/>
  <c r="AD1260" i="24"/>
  <c r="AE1260" i="24" s="1"/>
  <c r="AD1303" i="24"/>
  <c r="AE1303" i="24" s="1"/>
  <c r="AD1317" i="24"/>
  <c r="AE1317" i="24" s="1"/>
  <c r="AD1214" i="24"/>
  <c r="AE1214" i="24" s="1"/>
  <c r="AD1248" i="24"/>
  <c r="AE1248" i="24" s="1"/>
  <c r="AD1291" i="24"/>
  <c r="AE1291" i="24" s="1"/>
  <c r="AD1305" i="24"/>
  <c r="AE1305" i="24" s="1"/>
  <c r="AD1319" i="24"/>
  <c r="AE1319" i="24" s="1"/>
  <c r="AD1299" i="24"/>
  <c r="AE1299" i="24" s="1"/>
  <c r="AD1224" i="24"/>
  <c r="AE1224" i="24" s="1"/>
  <c r="AD1313" i="24"/>
  <c r="AE1313" i="24" s="1"/>
  <c r="AD1226" i="24"/>
  <c r="AE1226" i="24" s="1"/>
  <c r="AD1272" i="24"/>
  <c r="AE1272" i="24" s="1"/>
  <c r="AD1314" i="24"/>
  <c r="AE1314" i="24" s="1"/>
  <c r="AD1285" i="24"/>
  <c r="AE1285" i="24" s="1"/>
  <c r="AD1327" i="24"/>
  <c r="AE1327" i="24" s="1"/>
  <c r="AD1242" i="24"/>
  <c r="AE1242" i="24" s="1"/>
  <c r="AD1256" i="24"/>
  <c r="AE1256" i="24" s="1"/>
  <c r="AD1257" i="24"/>
  <c r="AE1257" i="24" s="1"/>
  <c r="AD1225" i="24"/>
  <c r="AE1225" i="24" s="1"/>
  <c r="AD1300" i="24"/>
  <c r="AE1300" i="24" s="1"/>
  <c r="AD1258" i="24"/>
  <c r="AE1258" i="24" s="1"/>
  <c r="AD1271" i="24"/>
  <c r="AE1271" i="24" s="1"/>
  <c r="AD1243" i="24"/>
  <c r="AE1243" i="24" s="1"/>
  <c r="AD1286" i="24"/>
  <c r="AE1286" i="24" s="1"/>
  <c r="AD1328" i="24"/>
  <c r="AE1328" i="24" s="1"/>
  <c r="AD1244" i="24"/>
  <c r="AE1244" i="24" s="1"/>
  <c r="AD857" i="24"/>
  <c r="AE857" i="24" s="1"/>
  <c r="AD867" i="24"/>
  <c r="AE867" i="24" s="1"/>
  <c r="AD887" i="24"/>
  <c r="AE887" i="24" s="1"/>
  <c r="AD907" i="24"/>
  <c r="AE907" i="24" s="1"/>
  <c r="AD915" i="24"/>
  <c r="AE915" i="24" s="1"/>
  <c r="AD926" i="24"/>
  <c r="AE926" i="24" s="1"/>
  <c r="AD936" i="24"/>
  <c r="AE936" i="24" s="1"/>
  <c r="AD945" i="24"/>
  <c r="AE945" i="24" s="1"/>
  <c r="AD955" i="24"/>
  <c r="AE955" i="24" s="1"/>
  <c r="AD964" i="24"/>
  <c r="AE964" i="24" s="1"/>
  <c r="AD858" i="24"/>
  <c r="AE858" i="24" s="1"/>
  <c r="AD868" i="24"/>
  <c r="AE868" i="24" s="1"/>
  <c r="AD878" i="24"/>
  <c r="AE878" i="24" s="1"/>
  <c r="AD888" i="24"/>
  <c r="AE888" i="24" s="1"/>
  <c r="AD897" i="24"/>
  <c r="AE897" i="24" s="1"/>
  <c r="AD916" i="24"/>
  <c r="AE916" i="24" s="1"/>
  <c r="AD927" i="24"/>
  <c r="AE927" i="24" s="1"/>
  <c r="AD937" i="24"/>
  <c r="AE937" i="24" s="1"/>
  <c r="AD946" i="24"/>
  <c r="AE946" i="24" s="1"/>
  <c r="AD965" i="24"/>
  <c r="AE965" i="24" s="1"/>
  <c r="AD849" i="24"/>
  <c r="AE849" i="24" s="1"/>
  <c r="AD859" i="24"/>
  <c r="AE859" i="24" s="1"/>
  <c r="AD869" i="24"/>
  <c r="AE869" i="24" s="1"/>
  <c r="AD889" i="24"/>
  <c r="AE889" i="24" s="1"/>
  <c r="AD898" i="24"/>
  <c r="AE898" i="24" s="1"/>
  <c r="AD908" i="24"/>
  <c r="AE908" i="24" s="1"/>
  <c r="AD917" i="24"/>
  <c r="AE917" i="24" s="1"/>
  <c r="AD928" i="24"/>
  <c r="AE928" i="24" s="1"/>
  <c r="AD947" i="24"/>
  <c r="AE947" i="24" s="1"/>
  <c r="AD956" i="24"/>
  <c r="AE956" i="24" s="1"/>
  <c r="AD966" i="24"/>
  <c r="AE966" i="24" s="1"/>
  <c r="AD850" i="24"/>
  <c r="AE850" i="24" s="1"/>
  <c r="AD870" i="24"/>
  <c r="AE870" i="24" s="1"/>
  <c r="AD879" i="24"/>
  <c r="AE879" i="24" s="1"/>
  <c r="AD851" i="24"/>
  <c r="AE851" i="24" s="1"/>
  <c r="AD860" i="24"/>
  <c r="AE860" i="24" s="1"/>
  <c r="AD871" i="24"/>
  <c r="AE871" i="24" s="1"/>
  <c r="AD880" i="24"/>
  <c r="AE880" i="24" s="1"/>
  <c r="AD900" i="24"/>
  <c r="AE900" i="24" s="1"/>
  <c r="AD909" i="24"/>
  <c r="AE909" i="24" s="1"/>
  <c r="AD919" i="24"/>
  <c r="AE919" i="24" s="1"/>
  <c r="AD930" i="24"/>
  <c r="AE930" i="24" s="1"/>
  <c r="AD939" i="24"/>
  <c r="AE939" i="24" s="1"/>
  <c r="AD949" i="24"/>
  <c r="AE949" i="24" s="1"/>
  <c r="AD958" i="24"/>
  <c r="AE958" i="24" s="1"/>
  <c r="AD852" i="24"/>
  <c r="AE852" i="24" s="1"/>
  <c r="AD861" i="24"/>
  <c r="AE861" i="24" s="1"/>
  <c r="AD881" i="24"/>
  <c r="AE881" i="24" s="1"/>
  <c r="AD891" i="24"/>
  <c r="AE891" i="24" s="1"/>
  <c r="AD901" i="24"/>
  <c r="AE901" i="24" s="1"/>
  <c r="AD910" i="24"/>
  <c r="AE910" i="24" s="1"/>
  <c r="AD920" i="24"/>
  <c r="AE920" i="24" s="1"/>
  <c r="AD931" i="24"/>
  <c r="AE931" i="24" s="1"/>
  <c r="AD940" i="24"/>
  <c r="AE940" i="24" s="1"/>
  <c r="AD959" i="24"/>
  <c r="AE959" i="24" s="1"/>
  <c r="AD968" i="24"/>
  <c r="AE968" i="24" s="1"/>
  <c r="AD853" i="24"/>
  <c r="AE853" i="24" s="1"/>
  <c r="AD862" i="24"/>
  <c r="AE862" i="24" s="1"/>
  <c r="AD872" i="24"/>
  <c r="AE872" i="24" s="1"/>
  <c r="AD882" i="24"/>
  <c r="AE882" i="24" s="1"/>
  <c r="AD892" i="24"/>
  <c r="AE892" i="24" s="1"/>
  <c r="AD911" i="24"/>
  <c r="AE911" i="24" s="1"/>
  <c r="AD921" i="24"/>
  <c r="AE921" i="24" s="1"/>
  <c r="AD941" i="24"/>
  <c r="AE941" i="24" s="1"/>
  <c r="AD950" i="24"/>
  <c r="AE950" i="24" s="1"/>
  <c r="AD960" i="24"/>
  <c r="AE960" i="24" s="1"/>
  <c r="AD856" i="24"/>
  <c r="AE856" i="24" s="1"/>
  <c r="AD903" i="24"/>
  <c r="AE903" i="24" s="1"/>
  <c r="AD923" i="24"/>
  <c r="AE923" i="24" s="1"/>
  <c r="AD943" i="24"/>
  <c r="AE943" i="24" s="1"/>
  <c r="AD863" i="24"/>
  <c r="AE863" i="24" s="1"/>
  <c r="AD904" i="24"/>
  <c r="AE904" i="24" s="1"/>
  <c r="AD924" i="24"/>
  <c r="AE924" i="24" s="1"/>
  <c r="AD962" i="24"/>
  <c r="AE962" i="24" s="1"/>
  <c r="AD951" i="24"/>
  <c r="AE951" i="24" s="1"/>
  <c r="AD884" i="24"/>
  <c r="AE884" i="24" s="1"/>
  <c r="AD864" i="24"/>
  <c r="AE864" i="24" s="1"/>
  <c r="AD885" i="24"/>
  <c r="AE885" i="24" s="1"/>
  <c r="AD905" i="24"/>
  <c r="AE905" i="24" s="1"/>
  <c r="AD925" i="24"/>
  <c r="AE925" i="24" s="1"/>
  <c r="AD944" i="24"/>
  <c r="AE944" i="24" s="1"/>
  <c r="AD932" i="24"/>
  <c r="AE932" i="24" s="1"/>
  <c r="AD873" i="24"/>
  <c r="AE873" i="24" s="1"/>
  <c r="AD913" i="24"/>
  <c r="AE913" i="24" s="1"/>
  <c r="AD865" i="24"/>
  <c r="AE865" i="24" s="1"/>
  <c r="AD886" i="24"/>
  <c r="AE886" i="24" s="1"/>
  <c r="AD906" i="24"/>
  <c r="AE906" i="24" s="1"/>
  <c r="AD963" i="24"/>
  <c r="AE963" i="24" s="1"/>
  <c r="AD866" i="24"/>
  <c r="AE866" i="24" s="1"/>
  <c r="AD893" i="24"/>
  <c r="AE893" i="24" s="1"/>
  <c r="AD912" i="24"/>
  <c r="AE912" i="24" s="1"/>
  <c r="AD894" i="24"/>
  <c r="AE894" i="24" s="1"/>
  <c r="AD890" i="24"/>
  <c r="AE890" i="24" s="1"/>
  <c r="AD929" i="24"/>
  <c r="AE929" i="24" s="1"/>
  <c r="AD948" i="24"/>
  <c r="AE948" i="24" s="1"/>
  <c r="AD967" i="24"/>
  <c r="AE967" i="24" s="1"/>
  <c r="AD877" i="24"/>
  <c r="AE877" i="24" s="1"/>
  <c r="AD899" i="24"/>
  <c r="AE899" i="24" s="1"/>
  <c r="AD918" i="24"/>
  <c r="AE918" i="24" s="1"/>
  <c r="AD938" i="24"/>
  <c r="AE938" i="24" s="1"/>
  <c r="AD957" i="24"/>
  <c r="AE957" i="24" s="1"/>
  <c r="AD855" i="24"/>
  <c r="AE855" i="24" s="1"/>
  <c r="AD883" i="24"/>
  <c r="AE883" i="24" s="1"/>
  <c r="AD902" i="24"/>
  <c r="AE902" i="24" s="1"/>
  <c r="AD922" i="24"/>
  <c r="AE922" i="24" s="1"/>
  <c r="AD942" i="24"/>
  <c r="AE942" i="24" s="1"/>
  <c r="AD961" i="24"/>
  <c r="AE961" i="24" s="1"/>
  <c r="AD933" i="24"/>
  <c r="AE933" i="24" s="1"/>
  <c r="AD895" i="24"/>
  <c r="AE895" i="24" s="1"/>
  <c r="AD914" i="24"/>
  <c r="AE914" i="24" s="1"/>
  <c r="AD934" i="24"/>
  <c r="AE934" i="24" s="1"/>
  <c r="AD854" i="24"/>
  <c r="AE854" i="24" s="1"/>
  <c r="AD935" i="24"/>
  <c r="AE935" i="24" s="1"/>
  <c r="AD874" i="24"/>
  <c r="AE874" i="24" s="1"/>
  <c r="AD952" i="24"/>
  <c r="AE952" i="24" s="1"/>
  <c r="AD896" i="24"/>
  <c r="AE896" i="24" s="1"/>
  <c r="AD875" i="24"/>
  <c r="AE875" i="24" s="1"/>
  <c r="AD953" i="24"/>
  <c r="AE953" i="24" s="1"/>
  <c r="AD876" i="24"/>
  <c r="AE876" i="24" s="1"/>
  <c r="AD954" i="24"/>
  <c r="AE954" i="24" s="1"/>
  <c r="AD1336" i="24"/>
  <c r="AE1336" i="24" s="1"/>
  <c r="AD1351" i="24"/>
  <c r="AE1351" i="24" s="1"/>
  <c r="AD1403" i="24"/>
  <c r="AE1403" i="24" s="1"/>
  <c r="AD1417" i="24"/>
  <c r="AE1417" i="24" s="1"/>
  <c r="AD1431" i="24"/>
  <c r="AE1431" i="24" s="1"/>
  <c r="AD1438" i="24"/>
  <c r="AE1438" i="24" s="1"/>
  <c r="AD1330" i="24"/>
  <c r="AE1330" i="24" s="1"/>
  <c r="AD1337" i="24"/>
  <c r="AE1337" i="24" s="1"/>
  <c r="AD1344" i="24"/>
  <c r="AE1344" i="24" s="1"/>
  <c r="AD1352" i="24"/>
  <c r="AE1352" i="24" s="1"/>
  <c r="AD1359" i="24"/>
  <c r="AE1359" i="24" s="1"/>
  <c r="AD1366" i="24"/>
  <c r="AE1366" i="24" s="1"/>
  <c r="AD1374" i="24"/>
  <c r="AE1374" i="24" s="1"/>
  <c r="AD1381" i="24"/>
  <c r="AE1381" i="24" s="1"/>
  <c r="AD1389" i="24"/>
  <c r="AE1389" i="24" s="1"/>
  <c r="AD1396" i="24"/>
  <c r="AE1396" i="24" s="1"/>
  <c r="AD1411" i="24"/>
  <c r="AE1411" i="24" s="1"/>
  <c r="AD1418" i="24"/>
  <c r="AE1418" i="24" s="1"/>
  <c r="AD1425" i="24"/>
  <c r="AE1425" i="24" s="1"/>
  <c r="AD1432" i="24"/>
  <c r="AE1432" i="24" s="1"/>
  <c r="AD1439" i="24"/>
  <c r="AE1439" i="24" s="1"/>
  <c r="AD1447" i="24"/>
  <c r="AE1447" i="24" s="1"/>
  <c r="AD1360" i="24"/>
  <c r="AE1360" i="24" s="1"/>
  <c r="AD1382" i="24"/>
  <c r="AE1382" i="24" s="1"/>
  <c r="AD1390" i="24"/>
  <c r="AE1390" i="24" s="1"/>
  <c r="AD1404" i="24"/>
  <c r="AE1404" i="24" s="1"/>
  <c r="AD1412" i="24"/>
  <c r="AE1412" i="24" s="1"/>
  <c r="AD1419" i="24"/>
  <c r="AE1419" i="24" s="1"/>
  <c r="AD1448" i="24"/>
  <c r="AE1448" i="24" s="1"/>
  <c r="AD1346" i="24"/>
  <c r="AE1346" i="24" s="1"/>
  <c r="AD1361" i="24"/>
  <c r="AE1361" i="24" s="1"/>
  <c r="AD1376" i="24"/>
  <c r="AE1376" i="24" s="1"/>
  <c r="AD1391" i="24"/>
  <c r="AE1391" i="24" s="1"/>
  <c r="AD1398" i="24"/>
  <c r="AE1398" i="24" s="1"/>
  <c r="AD1332" i="24"/>
  <c r="AE1332" i="24" s="1"/>
  <c r="AD1339" i="24"/>
  <c r="AE1339" i="24" s="1"/>
  <c r="AD1347" i="24"/>
  <c r="AE1347" i="24" s="1"/>
  <c r="AD1354" i="24"/>
  <c r="AE1354" i="24" s="1"/>
  <c r="AD1368" i="24"/>
  <c r="AE1368" i="24" s="1"/>
  <c r="AD1384" i="24"/>
  <c r="AE1384" i="24" s="1"/>
  <c r="AD1399" i="24"/>
  <c r="AE1399" i="24" s="1"/>
  <c r="AD1427" i="24"/>
  <c r="AE1427" i="24" s="1"/>
  <c r="AD1434" i="24"/>
  <c r="AE1434" i="24" s="1"/>
  <c r="AD1441" i="24"/>
  <c r="AE1441" i="24" s="1"/>
  <c r="AD1340" i="24"/>
  <c r="AE1340" i="24" s="1"/>
  <c r="AD1362" i="24"/>
  <c r="AE1362" i="24" s="1"/>
  <c r="AD1369" i="24"/>
  <c r="AE1369" i="24" s="1"/>
  <c r="AD1377" i="24"/>
  <c r="AE1377" i="24" s="1"/>
  <c r="AD1392" i="24"/>
  <c r="AE1392" i="24" s="1"/>
  <c r="AD1400" i="24"/>
  <c r="AE1400" i="24" s="1"/>
  <c r="AD1407" i="24"/>
  <c r="AE1407" i="24" s="1"/>
  <c r="AD1414" i="24"/>
  <c r="AE1414" i="24" s="1"/>
  <c r="AD1421" i="24"/>
  <c r="AE1421" i="24" s="1"/>
  <c r="AD1442" i="24"/>
  <c r="AE1442" i="24" s="1"/>
  <c r="AD1334" i="24"/>
  <c r="AE1334" i="24" s="1"/>
  <c r="AD1349" i="24"/>
  <c r="AE1349" i="24" s="1"/>
  <c r="AD1363" i="24"/>
  <c r="AE1363" i="24" s="1"/>
  <c r="AD1393" i="24"/>
  <c r="AE1393" i="24" s="1"/>
  <c r="AD1430" i="24"/>
  <c r="AE1430" i="24" s="1"/>
  <c r="AD1443" i="24"/>
  <c r="AE1443" i="24" s="1"/>
  <c r="AD1364" i="24"/>
  <c r="AE1364" i="24" s="1"/>
  <c r="AD1379" i="24"/>
  <c r="AE1379" i="24" s="1"/>
  <c r="AD1408" i="24"/>
  <c r="AE1408" i="24" s="1"/>
  <c r="AD1420" i="24"/>
  <c r="AE1420" i="24" s="1"/>
  <c r="AD1444" i="24"/>
  <c r="AE1444" i="24" s="1"/>
  <c r="AD1423" i="24"/>
  <c r="AE1423" i="24" s="1"/>
  <c r="AD1394" i="24"/>
  <c r="AE1394" i="24" s="1"/>
  <c r="AD1335" i="24"/>
  <c r="AE1335" i="24" s="1"/>
  <c r="AD1350" i="24"/>
  <c r="AE1350" i="24" s="1"/>
  <c r="AD1433" i="24"/>
  <c r="AE1433" i="24" s="1"/>
  <c r="AD1445" i="24"/>
  <c r="AE1445" i="24" s="1"/>
  <c r="AD1370" i="24"/>
  <c r="AE1370" i="24" s="1"/>
  <c r="AD1436" i="24"/>
  <c r="AE1436" i="24" s="1"/>
  <c r="AD1365" i="24"/>
  <c r="AE1365" i="24" s="1"/>
  <c r="AD1380" i="24"/>
  <c r="AE1380" i="24" s="1"/>
  <c r="AD1395" i="24"/>
  <c r="AE1395" i="24" s="1"/>
  <c r="AD1409" i="24"/>
  <c r="AE1409" i="24" s="1"/>
  <c r="AD1422" i="24"/>
  <c r="AE1422" i="24" s="1"/>
  <c r="AD1446" i="24"/>
  <c r="AE1446" i="24" s="1"/>
  <c r="AD1385" i="24"/>
  <c r="AE1385" i="24" s="1"/>
  <c r="AD1338" i="24"/>
  <c r="AE1338" i="24" s="1"/>
  <c r="AD1353" i="24"/>
  <c r="AE1353" i="24" s="1"/>
  <c r="AD1367" i="24"/>
  <c r="AE1367" i="24" s="1"/>
  <c r="AD1383" i="24"/>
  <c r="AE1383" i="24" s="1"/>
  <c r="AD1397" i="24"/>
  <c r="AE1397" i="24" s="1"/>
  <c r="AD1410" i="24"/>
  <c r="AE1410" i="24" s="1"/>
  <c r="AD1435" i="24"/>
  <c r="AE1435" i="24" s="1"/>
  <c r="AD1355" i="24"/>
  <c r="AE1355" i="24" s="1"/>
  <c r="AD1331" i="24"/>
  <c r="AE1331" i="24" s="1"/>
  <c r="AD1345" i="24"/>
  <c r="AE1345" i="24" s="1"/>
  <c r="AD1375" i="24"/>
  <c r="AE1375" i="24" s="1"/>
  <c r="AD1405" i="24"/>
  <c r="AE1405" i="24" s="1"/>
  <c r="AD1416" i="24"/>
  <c r="AE1416" i="24" s="1"/>
  <c r="AD1333" i="24"/>
  <c r="AE1333" i="24" s="1"/>
  <c r="AD1348" i="24"/>
  <c r="AE1348" i="24" s="1"/>
  <c r="AD1378" i="24"/>
  <c r="AE1378" i="24" s="1"/>
  <c r="AD1406" i="24"/>
  <c r="AE1406" i="24" s="1"/>
  <c r="AD1429" i="24"/>
  <c r="AE1429" i="24" s="1"/>
  <c r="AD1357" i="24"/>
  <c r="AE1357" i="24" s="1"/>
  <c r="AD1402" i="24"/>
  <c r="AE1402" i="24" s="1"/>
  <c r="AD1386" i="24"/>
  <c r="AE1386" i="24" s="1"/>
  <c r="AD1387" i="24"/>
  <c r="AE1387" i="24" s="1"/>
  <c r="AD1343" i="24"/>
  <c r="AE1343" i="24" s="1"/>
  <c r="AD1437" i="24"/>
  <c r="AE1437" i="24" s="1"/>
  <c r="AD1358" i="24"/>
  <c r="AE1358" i="24" s="1"/>
  <c r="AD1440" i="24"/>
  <c r="AE1440" i="24" s="1"/>
  <c r="AD1371" i="24"/>
  <c r="AE1371" i="24" s="1"/>
  <c r="AD1413" i="24"/>
  <c r="AE1413" i="24" s="1"/>
  <c r="AD1341" i="24"/>
  <c r="AE1341" i="24" s="1"/>
  <c r="AD1424" i="24"/>
  <c r="AE1424" i="24" s="1"/>
  <c r="AD1426" i="24"/>
  <c r="AE1426" i="24" s="1"/>
  <c r="AD1388" i="24"/>
  <c r="AE1388" i="24" s="1"/>
  <c r="AD1356" i="24"/>
  <c r="AE1356" i="24" s="1"/>
  <c r="AD1342" i="24"/>
  <c r="AE1342" i="24" s="1"/>
  <c r="AD1428" i="24"/>
  <c r="AE1428" i="24" s="1"/>
  <c r="AD1401" i="24"/>
  <c r="AE1401" i="24" s="1"/>
  <c r="AD1372" i="24"/>
  <c r="AE1372" i="24" s="1"/>
  <c r="AD1415" i="24"/>
  <c r="AE1415" i="24" s="1"/>
  <c r="AD1329" i="24"/>
  <c r="AE1329" i="24" s="1"/>
  <c r="AD1373" i="24"/>
  <c r="AE1373" i="24" s="1"/>
  <c r="AD1092" i="24"/>
  <c r="AE1092" i="24" s="1"/>
  <c r="AD1101" i="24"/>
  <c r="AE1101" i="24" s="1"/>
  <c r="AD1121" i="24"/>
  <c r="AE1121" i="24" s="1"/>
  <c r="AD1130" i="24"/>
  <c r="AE1130" i="24" s="1"/>
  <c r="AD1141" i="24"/>
  <c r="AE1141" i="24" s="1"/>
  <c r="AD1150" i="24"/>
  <c r="AE1150" i="24" s="1"/>
  <c r="AD1160" i="24"/>
  <c r="AE1160" i="24" s="1"/>
  <c r="AD1169" i="24"/>
  <c r="AE1169" i="24" s="1"/>
  <c r="AD1188" i="24"/>
  <c r="AE1188" i="24" s="1"/>
  <c r="AD1198" i="24"/>
  <c r="AE1198" i="24" s="1"/>
  <c r="AD1208" i="24"/>
  <c r="AE1208" i="24" s="1"/>
  <c r="AD1093" i="24"/>
  <c r="AE1093" i="24" s="1"/>
  <c r="AD1102" i="24"/>
  <c r="AE1102" i="24" s="1"/>
  <c r="AD1112" i="24"/>
  <c r="AE1112" i="24" s="1"/>
  <c r="AD1122" i="24"/>
  <c r="AE1122" i="24" s="1"/>
  <c r="AD1151" i="24"/>
  <c r="AE1151" i="24" s="1"/>
  <c r="AD1170" i="24"/>
  <c r="AE1170" i="24" s="1"/>
  <c r="AD1179" i="24"/>
  <c r="AE1179" i="24" s="1"/>
  <c r="AD1189" i="24"/>
  <c r="AE1189" i="24" s="1"/>
  <c r="AD1199" i="24"/>
  <c r="AE1199" i="24" s="1"/>
  <c r="AD1103" i="24"/>
  <c r="AE1103" i="24" s="1"/>
  <c r="AD1123" i="24"/>
  <c r="AE1123" i="24" s="1"/>
  <c r="AD1131" i="24"/>
  <c r="AE1131" i="24" s="1"/>
  <c r="AD1142" i="24"/>
  <c r="AE1142" i="24" s="1"/>
  <c r="AD1152" i="24"/>
  <c r="AE1152" i="24" s="1"/>
  <c r="AD1161" i="24"/>
  <c r="AE1161" i="24" s="1"/>
  <c r="AD1171" i="24"/>
  <c r="AE1171" i="24" s="1"/>
  <c r="AD1180" i="24"/>
  <c r="AE1180" i="24" s="1"/>
  <c r="AD1190" i="24"/>
  <c r="AE1190" i="24" s="1"/>
  <c r="AD1200" i="24"/>
  <c r="AE1200" i="24" s="1"/>
  <c r="AD1105" i="24"/>
  <c r="AE1105" i="24" s="1"/>
  <c r="AD1114" i="24"/>
  <c r="AE1114" i="24" s="1"/>
  <c r="AD1124" i="24"/>
  <c r="AE1124" i="24" s="1"/>
  <c r="AD1133" i="24"/>
  <c r="AE1133" i="24" s="1"/>
  <c r="AD1144" i="24"/>
  <c r="AE1144" i="24" s="1"/>
  <c r="AD1163" i="24"/>
  <c r="AE1163" i="24" s="1"/>
  <c r="AD1172" i="24"/>
  <c r="AE1172" i="24" s="1"/>
  <c r="AD1182" i="24"/>
  <c r="AE1182" i="24" s="1"/>
  <c r="AD1192" i="24"/>
  <c r="AE1192" i="24" s="1"/>
  <c r="AD1202" i="24"/>
  <c r="AE1202" i="24" s="1"/>
  <c r="AD1095" i="24"/>
  <c r="AE1095" i="24" s="1"/>
  <c r="AD1106" i="24"/>
  <c r="AE1106" i="24" s="1"/>
  <c r="AD1115" i="24"/>
  <c r="AE1115" i="24" s="1"/>
  <c r="AD1134" i="24"/>
  <c r="AE1134" i="24" s="1"/>
  <c r="AD1145" i="24"/>
  <c r="AE1145" i="24" s="1"/>
  <c r="AD1154" i="24"/>
  <c r="AE1154" i="24" s="1"/>
  <c r="AD1164" i="24"/>
  <c r="AE1164" i="24" s="1"/>
  <c r="AD1173" i="24"/>
  <c r="AE1173" i="24" s="1"/>
  <c r="AD1183" i="24"/>
  <c r="AE1183" i="24" s="1"/>
  <c r="AD1193" i="24"/>
  <c r="AE1193" i="24" s="1"/>
  <c r="AD1096" i="24"/>
  <c r="AE1096" i="24" s="1"/>
  <c r="AD1116" i="24"/>
  <c r="AE1116" i="24" s="1"/>
  <c r="AD1125" i="24"/>
  <c r="AE1125" i="24" s="1"/>
  <c r="AD1135" i="24"/>
  <c r="AE1135" i="24" s="1"/>
  <c r="AD1146" i="24"/>
  <c r="AE1146" i="24" s="1"/>
  <c r="AD1155" i="24"/>
  <c r="AE1155" i="24" s="1"/>
  <c r="AD1165" i="24"/>
  <c r="AE1165" i="24" s="1"/>
  <c r="AD1174" i="24"/>
  <c r="AE1174" i="24" s="1"/>
  <c r="AD1194" i="24"/>
  <c r="AE1194" i="24" s="1"/>
  <c r="AD1203" i="24"/>
  <c r="AE1203" i="24" s="1"/>
  <c r="AD1098" i="24"/>
  <c r="AE1098" i="24" s="1"/>
  <c r="AD1137" i="24"/>
  <c r="AE1137" i="24" s="1"/>
  <c r="AD1157" i="24"/>
  <c r="AE1157" i="24" s="1"/>
  <c r="AD1176" i="24"/>
  <c r="AE1176" i="24" s="1"/>
  <c r="AD1099" i="24"/>
  <c r="AE1099" i="24" s="1"/>
  <c r="AD1138" i="24"/>
  <c r="AE1138" i="24" s="1"/>
  <c r="AD1158" i="24"/>
  <c r="AE1158" i="24" s="1"/>
  <c r="AD1177" i="24"/>
  <c r="AE1177" i="24" s="1"/>
  <c r="AD1196" i="24"/>
  <c r="AE1196" i="24" s="1"/>
  <c r="AD1127" i="24"/>
  <c r="AE1127" i="24" s="1"/>
  <c r="AD1166" i="24"/>
  <c r="AE1166" i="24" s="1"/>
  <c r="AD1118" i="24"/>
  <c r="AE1118" i="24" s="1"/>
  <c r="AD1119" i="24"/>
  <c r="AE1119" i="24" s="1"/>
  <c r="AD1139" i="24"/>
  <c r="AE1139" i="24" s="1"/>
  <c r="AD1159" i="24"/>
  <c r="AE1159" i="24" s="1"/>
  <c r="AD1147" i="24"/>
  <c r="AE1147" i="24" s="1"/>
  <c r="AD1204" i="24"/>
  <c r="AE1204" i="24" s="1"/>
  <c r="AD1100" i="24"/>
  <c r="AE1100" i="24" s="1"/>
  <c r="AD1120" i="24"/>
  <c r="AE1120" i="24" s="1"/>
  <c r="AD1140" i="24"/>
  <c r="AE1140" i="24" s="1"/>
  <c r="AD1178" i="24"/>
  <c r="AE1178" i="24" s="1"/>
  <c r="AD1197" i="24"/>
  <c r="AE1197" i="24" s="1"/>
  <c r="AD1126" i="24"/>
  <c r="AE1126" i="24" s="1"/>
  <c r="AD1184" i="24"/>
  <c r="AE1184" i="24" s="1"/>
  <c r="AD1104" i="24"/>
  <c r="AE1104" i="24" s="1"/>
  <c r="AD1143" i="24"/>
  <c r="AE1143" i="24" s="1"/>
  <c r="AD1162" i="24"/>
  <c r="AE1162" i="24" s="1"/>
  <c r="AD1181" i="24"/>
  <c r="AE1181" i="24" s="1"/>
  <c r="AD1201" i="24"/>
  <c r="AE1201" i="24" s="1"/>
  <c r="AD1107" i="24"/>
  <c r="AE1107" i="24" s="1"/>
  <c r="AD1108" i="24"/>
  <c r="AE1108" i="24" s="1"/>
  <c r="AD1094" i="24"/>
  <c r="AE1094" i="24" s="1"/>
  <c r="AD1113" i="24"/>
  <c r="AE1113" i="24" s="1"/>
  <c r="AD1132" i="24"/>
  <c r="AE1132" i="24" s="1"/>
  <c r="AD1153" i="24"/>
  <c r="AE1153" i="24" s="1"/>
  <c r="AD1191" i="24"/>
  <c r="AE1191" i="24" s="1"/>
  <c r="AD1097" i="24"/>
  <c r="AE1097" i="24" s="1"/>
  <c r="AD1117" i="24"/>
  <c r="AE1117" i="24" s="1"/>
  <c r="AD1136" i="24"/>
  <c r="AE1136" i="24" s="1"/>
  <c r="AD1156" i="24"/>
  <c r="AE1156" i="24" s="1"/>
  <c r="AD1175" i="24"/>
  <c r="AE1175" i="24" s="1"/>
  <c r="AD1195" i="24"/>
  <c r="AE1195" i="24" s="1"/>
  <c r="AD1089" i="24"/>
  <c r="AE1089" i="24" s="1"/>
  <c r="AD1205" i="24"/>
  <c r="AE1205" i="24" s="1"/>
  <c r="AD1206" i="24"/>
  <c r="AE1206" i="24" s="1"/>
  <c r="AD1207" i="24"/>
  <c r="AE1207" i="24" s="1"/>
  <c r="AD1148" i="24"/>
  <c r="AE1148" i="24" s="1"/>
  <c r="AD1149" i="24"/>
  <c r="AE1149" i="24" s="1"/>
  <c r="AD1090" i="24"/>
  <c r="AE1090" i="24" s="1"/>
  <c r="AD1167" i="24"/>
  <c r="AE1167" i="24" s="1"/>
  <c r="AD1091" i="24"/>
  <c r="AE1091" i="24" s="1"/>
  <c r="AD1168" i="24"/>
  <c r="AE1168" i="24" s="1"/>
  <c r="AD1109" i="24"/>
  <c r="AE1109" i="24" s="1"/>
  <c r="AD1185" i="24"/>
  <c r="AE1185" i="24" s="1"/>
  <c r="AD1128" i="24"/>
  <c r="AE1128" i="24" s="1"/>
  <c r="AD1129" i="24"/>
  <c r="AE1129" i="24" s="1"/>
  <c r="AD1110" i="24"/>
  <c r="AE1110" i="24" s="1"/>
  <c r="AD1186" i="24"/>
  <c r="AE1186" i="24" s="1"/>
  <c r="AD1111" i="24"/>
  <c r="AE1111" i="24" s="1"/>
  <c r="AD1187" i="24"/>
  <c r="AE1187" i="24" s="1"/>
  <c r="AD673" i="22"/>
  <c r="AE673" i="22" s="1"/>
  <c r="AO38" i="21"/>
  <c r="AO41" i="21"/>
  <c r="AD511" i="22"/>
  <c r="AE511" i="22" s="1"/>
  <c r="AD203" i="20"/>
  <c r="AE203" i="20" s="1"/>
  <c r="AD235" i="20"/>
  <c r="AE235" i="20" s="1"/>
  <c r="AD230" i="20"/>
  <c r="AE230" i="20" s="1"/>
  <c r="AD228" i="20"/>
  <c r="AE228" i="20" s="1"/>
  <c r="AD225" i="20"/>
  <c r="AE225" i="20" s="1"/>
  <c r="AD223" i="20"/>
  <c r="AE223" i="20" s="1"/>
  <c r="AD208" i="20"/>
  <c r="AE208" i="20" s="1"/>
  <c r="AD216" i="20"/>
  <c r="AE216" i="20" s="1"/>
  <c r="AD211" i="20"/>
  <c r="AE211" i="20" s="1"/>
  <c r="AD196" i="20"/>
  <c r="AE196" i="20" s="1"/>
  <c r="AD140" i="20"/>
  <c r="AE140" i="20" s="1"/>
  <c r="AO38" i="19"/>
  <c r="AD191" i="20"/>
  <c r="AE191" i="20" s="1"/>
  <c r="AD214" i="20"/>
  <c r="AE214" i="20" s="1"/>
  <c r="AD209" i="20"/>
  <c r="AE209" i="20" s="1"/>
  <c r="AD199" i="20"/>
  <c r="AE199" i="20" s="1"/>
  <c r="AD213" i="20"/>
  <c r="AE213" i="20" s="1"/>
  <c r="AD192" i="20"/>
  <c r="AE192" i="20" s="1"/>
  <c r="AD206" i="20"/>
  <c r="AE206" i="20" s="1"/>
  <c r="AD220" i="20"/>
  <c r="AE220" i="20" s="1"/>
  <c r="AD204" i="20"/>
  <c r="AE204" i="20" s="1"/>
  <c r="AD218" i="20"/>
  <c r="AE218" i="20" s="1"/>
  <c r="AD226" i="20"/>
  <c r="AE226" i="20" s="1"/>
  <c r="AD221" i="20"/>
  <c r="AE221" i="20" s="1"/>
  <c r="AD215" i="20"/>
  <c r="AE215" i="20" s="1"/>
  <c r="AD573" i="20"/>
  <c r="AE573" i="20" s="1"/>
  <c r="AD568" i="20"/>
  <c r="AE568" i="20" s="1"/>
  <c r="AD531" i="20"/>
  <c r="AE531" i="20" s="1"/>
  <c r="AD589" i="20"/>
  <c r="AE589" i="20" s="1"/>
  <c r="AD534" i="20"/>
  <c r="AE534" i="20" s="1"/>
  <c r="AD374" i="20"/>
  <c r="AE374" i="20" s="1"/>
  <c r="AD736" i="20"/>
  <c r="AE736" i="20" s="1"/>
  <c r="AD759" i="20"/>
  <c r="AE759" i="20" s="1"/>
  <c r="AD770" i="20"/>
  <c r="AE770" i="20" s="1"/>
  <c r="AD780" i="20"/>
  <c r="AE780" i="20" s="1"/>
  <c r="AD791" i="20"/>
  <c r="AE791" i="20" s="1"/>
  <c r="AD811" i="20"/>
  <c r="AE811" i="20" s="1"/>
  <c r="AD821" i="20"/>
  <c r="AE821" i="20" s="1"/>
  <c r="AD831" i="20"/>
  <c r="AE831" i="20" s="1"/>
  <c r="AD841" i="20"/>
  <c r="AE841" i="20" s="1"/>
  <c r="AD737" i="20"/>
  <c r="AE737" i="20" s="1"/>
  <c r="AD748" i="20"/>
  <c r="AE748" i="20" s="1"/>
  <c r="AD771" i="20"/>
  <c r="AE771" i="20" s="1"/>
  <c r="AD781" i="20"/>
  <c r="AE781" i="20" s="1"/>
  <c r="AD792" i="20"/>
  <c r="AE792" i="20" s="1"/>
  <c r="AD801" i="20"/>
  <c r="AE801" i="20" s="1"/>
  <c r="AD812" i="20"/>
  <c r="AE812" i="20" s="1"/>
  <c r="AD822" i="20"/>
  <c r="AE822" i="20" s="1"/>
  <c r="AD832" i="20"/>
  <c r="AE832" i="20" s="1"/>
  <c r="AD842" i="20"/>
  <c r="AE842" i="20" s="1"/>
  <c r="AD738" i="20"/>
  <c r="AE738" i="20" s="1"/>
  <c r="AD749" i="20"/>
  <c r="AE749" i="20" s="1"/>
  <c r="AD760" i="20"/>
  <c r="AE760" i="20" s="1"/>
  <c r="AD772" i="20"/>
  <c r="AE772" i="20" s="1"/>
  <c r="AD782" i="20"/>
  <c r="AE782" i="20" s="1"/>
  <c r="AD793" i="20"/>
  <c r="AE793" i="20" s="1"/>
  <c r="AD823" i="20"/>
  <c r="AE823" i="20" s="1"/>
  <c r="AD833" i="20"/>
  <c r="AE833" i="20" s="1"/>
  <c r="AD843" i="20"/>
  <c r="AE843" i="20" s="1"/>
  <c r="AD735" i="20"/>
  <c r="AE735" i="20" s="1"/>
  <c r="AD746" i="20"/>
  <c r="AE746" i="20" s="1"/>
  <c r="AD757" i="20"/>
  <c r="AE757" i="20" s="1"/>
  <c r="AD768" i="20"/>
  <c r="AE768" i="20" s="1"/>
  <c r="AD778" i="20"/>
  <c r="AE778" i="20" s="1"/>
  <c r="AD789" i="20"/>
  <c r="AE789" i="20" s="1"/>
  <c r="AD799" i="20"/>
  <c r="AE799" i="20" s="1"/>
  <c r="AD809" i="20"/>
  <c r="AE809" i="20" s="1"/>
  <c r="AD829" i="20"/>
  <c r="AE829" i="20" s="1"/>
  <c r="AD741" i="20"/>
  <c r="AE741" i="20" s="1"/>
  <c r="AD756" i="20"/>
  <c r="AE756" i="20" s="1"/>
  <c r="AD774" i="20"/>
  <c r="AE774" i="20" s="1"/>
  <c r="AD788" i="20"/>
  <c r="AE788" i="20" s="1"/>
  <c r="AD804" i="20"/>
  <c r="AE804" i="20" s="1"/>
  <c r="AD819" i="20"/>
  <c r="AE819" i="20" s="1"/>
  <c r="AD836" i="20"/>
  <c r="AE836" i="20" s="1"/>
  <c r="AD742" i="20"/>
  <c r="AE742" i="20" s="1"/>
  <c r="AD758" i="20"/>
  <c r="AE758" i="20" s="1"/>
  <c r="AD775" i="20"/>
  <c r="AE775" i="20" s="1"/>
  <c r="AD790" i="20"/>
  <c r="AE790" i="20" s="1"/>
  <c r="AD805" i="20"/>
  <c r="AE805" i="20" s="1"/>
  <c r="AD820" i="20"/>
  <c r="AE820" i="20" s="1"/>
  <c r="AD837" i="20"/>
  <c r="AE837" i="20" s="1"/>
  <c r="AD743" i="20"/>
  <c r="AE743" i="20" s="1"/>
  <c r="AD761" i="20"/>
  <c r="AE761" i="20" s="1"/>
  <c r="AD776" i="20"/>
  <c r="AE776" i="20" s="1"/>
  <c r="AD794" i="20"/>
  <c r="AE794" i="20" s="1"/>
  <c r="AD806" i="20"/>
  <c r="AE806" i="20" s="1"/>
  <c r="AD824" i="20"/>
  <c r="AE824" i="20" s="1"/>
  <c r="AD740" i="20"/>
  <c r="AE740" i="20" s="1"/>
  <c r="AD764" i="20"/>
  <c r="AE764" i="20" s="1"/>
  <c r="AD784" i="20"/>
  <c r="AE784" i="20" s="1"/>
  <c r="AD803" i="20"/>
  <c r="AE803" i="20" s="1"/>
  <c r="AD826" i="20"/>
  <c r="AE826" i="20" s="1"/>
  <c r="AD845" i="20"/>
  <c r="AE845" i="20" s="1"/>
  <c r="AD773" i="20"/>
  <c r="AE773" i="20" s="1"/>
  <c r="AD731" i="20"/>
  <c r="AE731" i="20" s="1"/>
  <c r="AD815" i="20"/>
  <c r="AE815" i="20" s="1"/>
  <c r="AD753" i="20"/>
  <c r="AE753" i="20" s="1"/>
  <c r="AD838" i="20"/>
  <c r="AE838" i="20" s="1"/>
  <c r="AD733" i="20"/>
  <c r="AE733" i="20" s="1"/>
  <c r="AD744" i="20"/>
  <c r="AE744" i="20" s="1"/>
  <c r="AD765" i="20"/>
  <c r="AE765" i="20" s="1"/>
  <c r="AD785" i="20"/>
  <c r="AE785" i="20" s="1"/>
  <c r="AD807" i="20"/>
  <c r="AE807" i="20" s="1"/>
  <c r="AD827" i="20"/>
  <c r="AE827" i="20" s="1"/>
  <c r="AD846" i="20"/>
  <c r="AE846" i="20" s="1"/>
  <c r="AD769" i="20"/>
  <c r="AE769" i="20" s="1"/>
  <c r="AD751" i="20"/>
  <c r="AE751" i="20" s="1"/>
  <c r="AD814" i="20"/>
  <c r="AE814" i="20" s="1"/>
  <c r="AD834" i="20"/>
  <c r="AE834" i="20" s="1"/>
  <c r="AD796" i="20"/>
  <c r="AE796" i="20" s="1"/>
  <c r="AD777" i="20"/>
  <c r="AE777" i="20" s="1"/>
  <c r="AD816" i="20"/>
  <c r="AE816" i="20" s="1"/>
  <c r="AD754" i="20"/>
  <c r="AE754" i="20" s="1"/>
  <c r="AD745" i="20"/>
  <c r="AE745" i="20" s="1"/>
  <c r="AD766" i="20"/>
  <c r="AE766" i="20" s="1"/>
  <c r="AD786" i="20"/>
  <c r="AE786" i="20" s="1"/>
  <c r="AD808" i="20"/>
  <c r="AE808" i="20" s="1"/>
  <c r="AD847" i="20"/>
  <c r="AE847" i="20" s="1"/>
  <c r="AD747" i="20"/>
  <c r="AE747" i="20" s="1"/>
  <c r="AD767" i="20"/>
  <c r="AE767" i="20" s="1"/>
  <c r="AD787" i="20"/>
  <c r="AE787" i="20" s="1"/>
  <c r="AD810" i="20"/>
  <c r="AE810" i="20" s="1"/>
  <c r="AD828" i="20"/>
  <c r="AE828" i="20" s="1"/>
  <c r="AD848" i="20"/>
  <c r="AE848" i="20" s="1"/>
  <c r="AD729" i="20"/>
  <c r="AE729" i="20" s="1"/>
  <c r="AD750" i="20"/>
  <c r="AE750" i="20" s="1"/>
  <c r="AD813" i="20"/>
  <c r="AE813" i="20" s="1"/>
  <c r="AD830" i="20"/>
  <c r="AE830" i="20" s="1"/>
  <c r="AD730" i="20"/>
  <c r="AE730" i="20" s="1"/>
  <c r="AD795" i="20"/>
  <c r="AE795" i="20" s="1"/>
  <c r="AD752" i="20"/>
  <c r="AE752" i="20" s="1"/>
  <c r="AD835" i="20"/>
  <c r="AE835" i="20" s="1"/>
  <c r="AD732" i="20"/>
  <c r="AE732" i="20" s="1"/>
  <c r="AD797" i="20"/>
  <c r="AE797" i="20" s="1"/>
  <c r="AD817" i="20"/>
  <c r="AE817" i="20" s="1"/>
  <c r="AD762" i="20"/>
  <c r="AE762" i="20" s="1"/>
  <c r="AD783" i="20"/>
  <c r="AE783" i="20" s="1"/>
  <c r="AD800" i="20"/>
  <c r="AE800" i="20" s="1"/>
  <c r="AD818" i="20"/>
  <c r="AE818" i="20" s="1"/>
  <c r="AD840" i="20"/>
  <c r="AE840" i="20" s="1"/>
  <c r="AD844" i="20"/>
  <c r="AE844" i="20" s="1"/>
  <c r="AD755" i="20"/>
  <c r="AE755" i="20" s="1"/>
  <c r="AD763" i="20"/>
  <c r="AE763" i="20" s="1"/>
  <c r="AD779" i="20"/>
  <c r="AE779" i="20" s="1"/>
  <c r="AD798" i="20"/>
  <c r="AE798" i="20" s="1"/>
  <c r="AD825" i="20"/>
  <c r="AE825" i="20" s="1"/>
  <c r="AD839" i="20"/>
  <c r="AE839" i="20" s="1"/>
  <c r="AD734" i="20"/>
  <c r="AE734" i="20" s="1"/>
  <c r="AD739" i="20"/>
  <c r="AE739" i="20" s="1"/>
  <c r="AD802" i="20"/>
  <c r="AE802" i="20" s="1"/>
  <c r="AD201" i="20"/>
  <c r="AE201" i="20" s="1"/>
  <c r="AD566" i="20"/>
  <c r="AE566" i="20" s="1"/>
  <c r="AD517" i="20"/>
  <c r="AE517" i="20" s="1"/>
  <c r="AO41" i="19"/>
  <c r="AD194" i="20"/>
  <c r="AE194" i="20" s="1"/>
  <c r="AD593" i="20"/>
  <c r="AE593" i="20" s="1"/>
  <c r="AD529" i="20"/>
  <c r="AE529" i="20" s="1"/>
  <c r="AD1209" i="20"/>
  <c r="AE1209" i="20" s="1"/>
  <c r="AD1231" i="20"/>
  <c r="AE1231" i="20" s="1"/>
  <c r="AD1242" i="20"/>
  <c r="AE1242" i="20" s="1"/>
  <c r="AD1253" i="20"/>
  <c r="AE1253" i="20" s="1"/>
  <c r="AD1263" i="20"/>
  <c r="AE1263" i="20" s="1"/>
  <c r="AD1272" i="20"/>
  <c r="AE1272" i="20" s="1"/>
  <c r="AD1283" i="20"/>
  <c r="AE1283" i="20" s="1"/>
  <c r="AD1293" i="20"/>
  <c r="AE1293" i="20" s="1"/>
  <c r="AD1304" i="20"/>
  <c r="AE1304" i="20" s="1"/>
  <c r="AD1316" i="20"/>
  <c r="AE1316" i="20" s="1"/>
  <c r="AD1326" i="20"/>
  <c r="AE1326" i="20" s="1"/>
  <c r="AD1210" i="20"/>
  <c r="AE1210" i="20" s="1"/>
  <c r="AD1221" i="20"/>
  <c r="AE1221" i="20" s="1"/>
  <c r="AD1232" i="20"/>
  <c r="AE1232" i="20" s="1"/>
  <c r="AD1243" i="20"/>
  <c r="AE1243" i="20" s="1"/>
  <c r="AD1264" i="20"/>
  <c r="AE1264" i="20" s="1"/>
  <c r="AD1273" i="20"/>
  <c r="AE1273" i="20" s="1"/>
  <c r="AD1284" i="20"/>
  <c r="AE1284" i="20" s="1"/>
  <c r="AD1294" i="20"/>
  <c r="AE1294" i="20" s="1"/>
  <c r="AD1305" i="20"/>
  <c r="AE1305" i="20" s="1"/>
  <c r="AD1317" i="20"/>
  <c r="AE1317" i="20" s="1"/>
  <c r="AD1327" i="20"/>
  <c r="AE1327" i="20" s="1"/>
  <c r="AD1219" i="20"/>
  <c r="AE1219" i="20" s="1"/>
  <c r="AD1241" i="20"/>
  <c r="AE1241" i="20" s="1"/>
  <c r="AD1252" i="20"/>
  <c r="AE1252" i="20" s="1"/>
  <c r="AD1261" i="20"/>
  <c r="AE1261" i="20" s="1"/>
  <c r="AD1271" i="20"/>
  <c r="AE1271" i="20" s="1"/>
  <c r="AD1281" i="20"/>
  <c r="AE1281" i="20" s="1"/>
  <c r="AD1291" i="20"/>
  <c r="AE1291" i="20" s="1"/>
  <c r="AD1302" i="20"/>
  <c r="AE1302" i="20" s="1"/>
  <c r="AD1314" i="20"/>
  <c r="AE1314" i="20" s="1"/>
  <c r="AD1325" i="20"/>
  <c r="AE1325" i="20" s="1"/>
  <c r="AD1223" i="20"/>
  <c r="AE1223" i="20" s="1"/>
  <c r="AD1237" i="20"/>
  <c r="AE1237" i="20" s="1"/>
  <c r="AD1251" i="20"/>
  <c r="AE1251" i="20" s="1"/>
  <c r="AD1265" i="20"/>
  <c r="AE1265" i="20" s="1"/>
  <c r="AD1290" i="20"/>
  <c r="AE1290" i="20" s="1"/>
  <c r="AD1307" i="20"/>
  <c r="AE1307" i="20" s="1"/>
  <c r="AD1322" i="20"/>
  <c r="AE1322" i="20" s="1"/>
  <c r="AD1224" i="20"/>
  <c r="AE1224" i="20" s="1"/>
  <c r="AD1238" i="20"/>
  <c r="AE1238" i="20" s="1"/>
  <c r="AD1266" i="20"/>
  <c r="AE1266" i="20" s="1"/>
  <c r="AD1278" i="20"/>
  <c r="AE1278" i="20" s="1"/>
  <c r="AD1292" i="20"/>
  <c r="AE1292" i="20" s="1"/>
  <c r="AD1308" i="20"/>
  <c r="AE1308" i="20" s="1"/>
  <c r="AD1323" i="20"/>
  <c r="AE1323" i="20" s="1"/>
  <c r="AD1211" i="20"/>
  <c r="AE1211" i="20" s="1"/>
  <c r="AD1225" i="20"/>
  <c r="AE1225" i="20" s="1"/>
  <c r="AD1239" i="20"/>
  <c r="AE1239" i="20" s="1"/>
  <c r="AD1254" i="20"/>
  <c r="AE1254" i="20" s="1"/>
  <c r="AD1228" i="20"/>
  <c r="AE1228" i="20" s="1"/>
  <c r="AD1247" i="20"/>
  <c r="AE1247" i="20" s="1"/>
  <c r="AD1280" i="20"/>
  <c r="AE1280" i="20" s="1"/>
  <c r="AD1298" i="20"/>
  <c r="AE1298" i="20" s="1"/>
  <c r="AD1315" i="20"/>
  <c r="AE1315" i="20" s="1"/>
  <c r="AD1212" i="20"/>
  <c r="AE1212" i="20" s="1"/>
  <c r="AD1229" i="20"/>
  <c r="AE1229" i="20" s="1"/>
  <c r="AD1248" i="20"/>
  <c r="AE1248" i="20" s="1"/>
  <c r="AD1267" i="20"/>
  <c r="AE1267" i="20" s="1"/>
  <c r="AD1282" i="20"/>
  <c r="AE1282" i="20" s="1"/>
  <c r="AD1299" i="20"/>
  <c r="AE1299" i="20" s="1"/>
  <c r="AD1318" i="20"/>
  <c r="AE1318" i="20" s="1"/>
  <c r="AD1320" i="20"/>
  <c r="AE1320" i="20" s="1"/>
  <c r="AD1309" i="20"/>
  <c r="AE1309" i="20" s="1"/>
  <c r="AD1286" i="20"/>
  <c r="AE1286" i="20" s="1"/>
  <c r="AD1234" i="20"/>
  <c r="AE1234" i="20" s="1"/>
  <c r="AD1270" i="20"/>
  <c r="AE1270" i="20" s="1"/>
  <c r="AD1321" i="20"/>
  <c r="AE1321" i="20" s="1"/>
  <c r="AD1216" i="20"/>
  <c r="AE1216" i="20" s="1"/>
  <c r="AD1256" i="20"/>
  <c r="AE1256" i="20" s="1"/>
  <c r="AD1288" i="20"/>
  <c r="AE1288" i="20" s="1"/>
  <c r="AD1324" i="20"/>
  <c r="AE1324" i="20" s="1"/>
  <c r="AD1217" i="20"/>
  <c r="AE1217" i="20" s="1"/>
  <c r="AD1257" i="20"/>
  <c r="AE1257" i="20" s="1"/>
  <c r="AD1306" i="20"/>
  <c r="AE1306" i="20" s="1"/>
  <c r="AD1218" i="20"/>
  <c r="AE1218" i="20" s="1"/>
  <c r="AD1258" i="20"/>
  <c r="AE1258" i="20" s="1"/>
  <c r="AD1289" i="20"/>
  <c r="AE1289" i="20" s="1"/>
  <c r="AD1213" i="20"/>
  <c r="AE1213" i="20" s="1"/>
  <c r="AD1230" i="20"/>
  <c r="AE1230" i="20" s="1"/>
  <c r="AD1249" i="20"/>
  <c r="AE1249" i="20" s="1"/>
  <c r="AD1268" i="20"/>
  <c r="AE1268" i="20" s="1"/>
  <c r="AD1285" i="20"/>
  <c r="AE1285" i="20" s="1"/>
  <c r="AD1300" i="20"/>
  <c r="AE1300" i="20" s="1"/>
  <c r="AD1319" i="20"/>
  <c r="AE1319" i="20" s="1"/>
  <c r="AD1214" i="20"/>
  <c r="AE1214" i="20" s="1"/>
  <c r="AD1233" i="20"/>
  <c r="AE1233" i="20" s="1"/>
  <c r="AD1250" i="20"/>
  <c r="AE1250" i="20" s="1"/>
  <c r="AD1269" i="20"/>
  <c r="AE1269" i="20" s="1"/>
  <c r="AD1215" i="20"/>
  <c r="AE1215" i="20" s="1"/>
  <c r="AD1255" i="20"/>
  <c r="AE1255" i="20" s="1"/>
  <c r="AD1287" i="20"/>
  <c r="AE1287" i="20" s="1"/>
  <c r="AD1301" i="20"/>
  <c r="AE1301" i="20" s="1"/>
  <c r="AD1235" i="20"/>
  <c r="AE1235" i="20" s="1"/>
  <c r="AD1303" i="20"/>
  <c r="AE1303" i="20" s="1"/>
  <c r="AD1236" i="20"/>
  <c r="AE1236" i="20" s="1"/>
  <c r="AD1240" i="20"/>
  <c r="AE1240" i="20" s="1"/>
  <c r="AD1274" i="20"/>
  <c r="AE1274" i="20" s="1"/>
  <c r="AD1226" i="20"/>
  <c r="AE1226" i="20" s="1"/>
  <c r="AD1245" i="20"/>
  <c r="AE1245" i="20" s="1"/>
  <c r="AD1260" i="20"/>
  <c r="AE1260" i="20" s="1"/>
  <c r="AD1277" i="20"/>
  <c r="AE1277" i="20" s="1"/>
  <c r="AD1296" i="20"/>
  <c r="AE1296" i="20" s="1"/>
  <c r="AD1312" i="20"/>
  <c r="AE1312" i="20" s="1"/>
  <c r="AD1276" i="20"/>
  <c r="AE1276" i="20" s="1"/>
  <c r="AD1220" i="20"/>
  <c r="AE1220" i="20" s="1"/>
  <c r="AD1222" i="20"/>
  <c r="AE1222" i="20" s="1"/>
  <c r="AD1295" i="20"/>
  <c r="AE1295" i="20" s="1"/>
  <c r="AD1297" i="20"/>
  <c r="AE1297" i="20" s="1"/>
  <c r="AD1244" i="20"/>
  <c r="AE1244" i="20" s="1"/>
  <c r="AD1246" i="20"/>
  <c r="AE1246" i="20" s="1"/>
  <c r="AD1259" i="20"/>
  <c r="AE1259" i="20" s="1"/>
  <c r="AD1279" i="20"/>
  <c r="AE1279" i="20" s="1"/>
  <c r="AD1227" i="20"/>
  <c r="AE1227" i="20" s="1"/>
  <c r="AD1310" i="20"/>
  <c r="AE1310" i="20" s="1"/>
  <c r="AD1311" i="20"/>
  <c r="AE1311" i="20" s="1"/>
  <c r="AD1313" i="20"/>
  <c r="AE1313" i="20" s="1"/>
  <c r="AD1328" i="20"/>
  <c r="AE1328" i="20" s="1"/>
  <c r="AD1262" i="20"/>
  <c r="AE1262" i="20" s="1"/>
  <c r="AD1275" i="20"/>
  <c r="AE1275" i="20" s="1"/>
  <c r="AD189" i="20"/>
  <c r="AE189" i="20" s="1"/>
  <c r="AD596" i="20"/>
  <c r="AE596" i="20" s="1"/>
  <c r="AD532" i="20"/>
  <c r="AE532" i="20" s="1"/>
  <c r="AD553" i="20"/>
  <c r="AE553" i="20" s="1"/>
  <c r="AD522" i="20"/>
  <c r="AE522" i="20" s="1"/>
  <c r="AD1338" i="20"/>
  <c r="AE1338" i="20" s="1"/>
  <c r="AD1348" i="20"/>
  <c r="AE1348" i="20" s="1"/>
  <c r="AD1360" i="20"/>
  <c r="AE1360" i="20" s="1"/>
  <c r="AD1370" i="20"/>
  <c r="AE1370" i="20" s="1"/>
  <c r="AD1381" i="20"/>
  <c r="AE1381" i="20" s="1"/>
  <c r="AD1393" i="20"/>
  <c r="AE1393" i="20" s="1"/>
  <c r="AD1403" i="20"/>
  <c r="AE1403" i="20" s="1"/>
  <c r="AD1414" i="20"/>
  <c r="AE1414" i="20" s="1"/>
  <c r="AD1424" i="20"/>
  <c r="AE1424" i="20" s="1"/>
  <c r="AD1434" i="20"/>
  <c r="AE1434" i="20" s="1"/>
  <c r="AD1446" i="20"/>
  <c r="AE1446" i="20" s="1"/>
  <c r="AD1339" i="20"/>
  <c r="AE1339" i="20" s="1"/>
  <c r="AD1349" i="20"/>
  <c r="AE1349" i="20" s="1"/>
  <c r="AD1361" i="20"/>
  <c r="AE1361" i="20" s="1"/>
  <c r="AD1371" i="20"/>
  <c r="AE1371" i="20" s="1"/>
  <c r="AD1382" i="20"/>
  <c r="AE1382" i="20" s="1"/>
  <c r="AD1394" i="20"/>
  <c r="AE1394" i="20" s="1"/>
  <c r="AD1404" i="20"/>
  <c r="AE1404" i="20" s="1"/>
  <c r="AD1425" i="20"/>
  <c r="AE1425" i="20" s="1"/>
  <c r="AD1435" i="20"/>
  <c r="AE1435" i="20" s="1"/>
  <c r="AD1447" i="20"/>
  <c r="AE1447" i="20" s="1"/>
  <c r="AD1336" i="20"/>
  <c r="AE1336" i="20" s="1"/>
  <c r="AD1346" i="20"/>
  <c r="AE1346" i="20" s="1"/>
  <c r="AD1358" i="20"/>
  <c r="AE1358" i="20" s="1"/>
  <c r="AD1368" i="20"/>
  <c r="AE1368" i="20" s="1"/>
  <c r="AD1379" i="20"/>
  <c r="AE1379" i="20" s="1"/>
  <c r="AD1391" i="20"/>
  <c r="AE1391" i="20" s="1"/>
  <c r="AD1401" i="20"/>
  <c r="AE1401" i="20" s="1"/>
  <c r="AD1412" i="20"/>
  <c r="AE1412" i="20" s="1"/>
  <c r="AD1422" i="20"/>
  <c r="AE1422" i="20" s="1"/>
  <c r="AD1433" i="20"/>
  <c r="AE1433" i="20" s="1"/>
  <c r="AD1444" i="20"/>
  <c r="AE1444" i="20" s="1"/>
  <c r="AD1335" i="20"/>
  <c r="AE1335" i="20" s="1"/>
  <c r="AD1351" i="20"/>
  <c r="AE1351" i="20" s="1"/>
  <c r="AD1365" i="20"/>
  <c r="AE1365" i="20" s="1"/>
  <c r="AD1396" i="20"/>
  <c r="AE1396" i="20" s="1"/>
  <c r="AD1421" i="20"/>
  <c r="AE1421" i="20" s="1"/>
  <c r="AD1437" i="20"/>
  <c r="AE1437" i="20" s="1"/>
  <c r="AD1337" i="20"/>
  <c r="AE1337" i="20" s="1"/>
  <c r="AD1352" i="20"/>
  <c r="AE1352" i="20" s="1"/>
  <c r="AD1366" i="20"/>
  <c r="AE1366" i="20" s="1"/>
  <c r="AD1380" i="20"/>
  <c r="AE1380" i="20" s="1"/>
  <c r="AD1409" i="20"/>
  <c r="AE1409" i="20" s="1"/>
  <c r="AD1423" i="20"/>
  <c r="AE1423" i="20" s="1"/>
  <c r="AD1438" i="20"/>
  <c r="AE1438" i="20" s="1"/>
  <c r="AD1332" i="20"/>
  <c r="AE1332" i="20" s="1"/>
  <c r="AD1350" i="20"/>
  <c r="AE1350" i="20" s="1"/>
  <c r="AD1386" i="20"/>
  <c r="AE1386" i="20" s="1"/>
  <c r="AD1402" i="20"/>
  <c r="AE1402" i="20" s="1"/>
  <c r="AD1418" i="20"/>
  <c r="AE1418" i="20" s="1"/>
  <c r="AD1436" i="20"/>
  <c r="AE1436" i="20" s="1"/>
  <c r="AD1333" i="20"/>
  <c r="AE1333" i="20" s="1"/>
  <c r="AD1353" i="20"/>
  <c r="AE1353" i="20" s="1"/>
  <c r="AD1369" i="20"/>
  <c r="AE1369" i="20" s="1"/>
  <c r="AD1387" i="20"/>
  <c r="AE1387" i="20" s="1"/>
  <c r="AD1405" i="20"/>
  <c r="AE1405" i="20" s="1"/>
  <c r="AD1419" i="20"/>
  <c r="AE1419" i="20" s="1"/>
  <c r="AD1439" i="20"/>
  <c r="AE1439" i="20" s="1"/>
  <c r="AD1410" i="20"/>
  <c r="AE1410" i="20" s="1"/>
  <c r="AD1411" i="20"/>
  <c r="AE1411" i="20" s="1"/>
  <c r="AD1429" i="20"/>
  <c r="AE1429" i="20" s="1"/>
  <c r="AD1356" i="20"/>
  <c r="AE1356" i="20" s="1"/>
  <c r="AD1408" i="20"/>
  <c r="AE1408" i="20" s="1"/>
  <c r="AD1442" i="20"/>
  <c r="AE1442" i="20" s="1"/>
  <c r="AD1357" i="20"/>
  <c r="AE1357" i="20" s="1"/>
  <c r="AD1392" i="20"/>
  <c r="AE1392" i="20" s="1"/>
  <c r="AD1443" i="20"/>
  <c r="AE1443" i="20" s="1"/>
  <c r="AD1376" i="20"/>
  <c r="AE1376" i="20" s="1"/>
  <c r="AD1445" i="20"/>
  <c r="AE1445" i="20" s="1"/>
  <c r="AD1343" i="20"/>
  <c r="AE1343" i="20" s="1"/>
  <c r="AD1397" i="20"/>
  <c r="AE1397" i="20" s="1"/>
  <c r="AD1448" i="20"/>
  <c r="AE1448" i="20" s="1"/>
  <c r="AD1334" i="20"/>
  <c r="AE1334" i="20" s="1"/>
  <c r="AD1354" i="20"/>
  <c r="AE1354" i="20" s="1"/>
  <c r="AD1372" i="20"/>
  <c r="AE1372" i="20" s="1"/>
  <c r="AD1388" i="20"/>
  <c r="AE1388" i="20" s="1"/>
  <c r="AD1406" i="20"/>
  <c r="AE1406" i="20" s="1"/>
  <c r="AD1420" i="20"/>
  <c r="AE1420" i="20" s="1"/>
  <c r="AD1440" i="20"/>
  <c r="AE1440" i="20" s="1"/>
  <c r="AD1340" i="20"/>
  <c r="AE1340" i="20" s="1"/>
  <c r="AD1355" i="20"/>
  <c r="AE1355" i="20" s="1"/>
  <c r="AD1373" i="20"/>
  <c r="AE1373" i="20" s="1"/>
  <c r="AD1389" i="20"/>
  <c r="AE1389" i="20" s="1"/>
  <c r="AD1407" i="20"/>
  <c r="AE1407" i="20" s="1"/>
  <c r="AD1426" i="20"/>
  <c r="AE1426" i="20" s="1"/>
  <c r="AD1441" i="20"/>
  <c r="AE1441" i="20" s="1"/>
  <c r="AD1341" i="20"/>
  <c r="AE1341" i="20" s="1"/>
  <c r="AD1374" i="20"/>
  <c r="AE1374" i="20" s="1"/>
  <c r="AD1390" i="20"/>
  <c r="AE1390" i="20" s="1"/>
  <c r="AD1342" i="20"/>
  <c r="AE1342" i="20" s="1"/>
  <c r="AD1375" i="20"/>
  <c r="AE1375" i="20" s="1"/>
  <c r="AD1427" i="20"/>
  <c r="AE1427" i="20" s="1"/>
  <c r="AD1359" i="20"/>
  <c r="AE1359" i="20" s="1"/>
  <c r="AD1395" i="20"/>
  <c r="AE1395" i="20" s="1"/>
  <c r="AD1428" i="20"/>
  <c r="AE1428" i="20" s="1"/>
  <c r="AD1377" i="20"/>
  <c r="AE1377" i="20" s="1"/>
  <c r="AD1413" i="20"/>
  <c r="AE1413" i="20" s="1"/>
  <c r="AD1330" i="20"/>
  <c r="AE1330" i="20" s="1"/>
  <c r="AD1345" i="20"/>
  <c r="AE1345" i="20" s="1"/>
  <c r="AD1364" i="20"/>
  <c r="AE1364" i="20" s="1"/>
  <c r="AD1384" i="20"/>
  <c r="AE1384" i="20" s="1"/>
  <c r="AD1399" i="20"/>
  <c r="AE1399" i="20" s="1"/>
  <c r="AD1416" i="20"/>
  <c r="AE1416" i="20" s="1"/>
  <c r="AD1432" i="20"/>
  <c r="AE1432" i="20" s="1"/>
  <c r="AD1344" i="20"/>
  <c r="AE1344" i="20" s="1"/>
  <c r="AD1430" i="20"/>
  <c r="AE1430" i="20" s="1"/>
  <c r="AD1431" i="20"/>
  <c r="AE1431" i="20" s="1"/>
  <c r="AD1378" i="20"/>
  <c r="AE1378" i="20" s="1"/>
  <c r="AD1383" i="20"/>
  <c r="AE1383" i="20" s="1"/>
  <c r="AD1385" i="20"/>
  <c r="AE1385" i="20" s="1"/>
  <c r="AD1329" i="20"/>
  <c r="AE1329" i="20" s="1"/>
  <c r="AD1331" i="20"/>
  <c r="AE1331" i="20" s="1"/>
  <c r="AD1347" i="20"/>
  <c r="AE1347" i="20" s="1"/>
  <c r="AD1417" i="20"/>
  <c r="AE1417" i="20" s="1"/>
  <c r="AD1362" i="20"/>
  <c r="AE1362" i="20" s="1"/>
  <c r="AD1363" i="20"/>
  <c r="AE1363" i="20" s="1"/>
  <c r="AD1367" i="20"/>
  <c r="AE1367" i="20" s="1"/>
  <c r="AD1398" i="20"/>
  <c r="AE1398" i="20" s="1"/>
  <c r="AD1400" i="20"/>
  <c r="AE1400" i="20" s="1"/>
  <c r="AD1415" i="20"/>
  <c r="AE1415" i="20" s="1"/>
  <c r="AD557" i="20"/>
  <c r="AE557" i="20" s="1"/>
  <c r="AD505" i="20"/>
  <c r="AE505" i="20" s="1"/>
  <c r="AD584" i="20"/>
  <c r="AE584" i="20" s="1"/>
  <c r="AD1089" i="20"/>
  <c r="AE1089" i="20" s="1"/>
  <c r="AD1101" i="20"/>
  <c r="AE1101" i="20" s="1"/>
  <c r="AD1113" i="20"/>
  <c r="AE1113" i="20" s="1"/>
  <c r="AD1134" i="20"/>
  <c r="AE1134" i="20" s="1"/>
  <c r="AD1145" i="20"/>
  <c r="AE1145" i="20" s="1"/>
  <c r="AD1155" i="20"/>
  <c r="AE1155" i="20" s="1"/>
  <c r="AD1166" i="20"/>
  <c r="AE1166" i="20" s="1"/>
  <c r="AD1178" i="20"/>
  <c r="AE1178" i="20" s="1"/>
  <c r="AD1188" i="20"/>
  <c r="AE1188" i="20" s="1"/>
  <c r="AD1198" i="20"/>
  <c r="AE1198" i="20" s="1"/>
  <c r="AD1090" i="20"/>
  <c r="AE1090" i="20" s="1"/>
  <c r="AD1102" i="20"/>
  <c r="AE1102" i="20" s="1"/>
  <c r="AD1114" i="20"/>
  <c r="AE1114" i="20" s="1"/>
  <c r="AD1125" i="20"/>
  <c r="AE1125" i="20" s="1"/>
  <c r="AD1135" i="20"/>
  <c r="AE1135" i="20" s="1"/>
  <c r="AD1146" i="20"/>
  <c r="AE1146" i="20" s="1"/>
  <c r="AD1156" i="20"/>
  <c r="AE1156" i="20" s="1"/>
  <c r="AD1167" i="20"/>
  <c r="AE1167" i="20" s="1"/>
  <c r="AD1189" i="20"/>
  <c r="AE1189" i="20" s="1"/>
  <c r="AD1199" i="20"/>
  <c r="AE1199" i="20" s="1"/>
  <c r="AD1099" i="20"/>
  <c r="AE1099" i="20" s="1"/>
  <c r="AD1111" i="20"/>
  <c r="AE1111" i="20" s="1"/>
  <c r="AD1123" i="20"/>
  <c r="AE1123" i="20" s="1"/>
  <c r="AD1133" i="20"/>
  <c r="AE1133" i="20" s="1"/>
  <c r="AD1143" i="20"/>
  <c r="AE1143" i="20" s="1"/>
  <c r="AD1154" i="20"/>
  <c r="AE1154" i="20" s="1"/>
  <c r="AD1164" i="20"/>
  <c r="AE1164" i="20" s="1"/>
  <c r="AD1176" i="20"/>
  <c r="AE1176" i="20" s="1"/>
  <c r="AD1186" i="20"/>
  <c r="AE1186" i="20" s="1"/>
  <c r="AD1197" i="20"/>
  <c r="AE1197" i="20" s="1"/>
  <c r="AD1207" i="20"/>
  <c r="AE1207" i="20" s="1"/>
  <c r="AD1092" i="20"/>
  <c r="AE1092" i="20" s="1"/>
  <c r="AD1107" i="20"/>
  <c r="AE1107" i="20" s="1"/>
  <c r="AD1122" i="20"/>
  <c r="AE1122" i="20" s="1"/>
  <c r="AD1150" i="20"/>
  <c r="AE1150" i="20" s="1"/>
  <c r="AD1163" i="20"/>
  <c r="AE1163" i="20" s="1"/>
  <c r="AD1180" i="20"/>
  <c r="AE1180" i="20" s="1"/>
  <c r="AD1194" i="20"/>
  <c r="AE1194" i="20" s="1"/>
  <c r="AD1206" i="20"/>
  <c r="AE1206" i="20" s="1"/>
  <c r="AD1093" i="20"/>
  <c r="AE1093" i="20" s="1"/>
  <c r="AD1108" i="20"/>
  <c r="AE1108" i="20" s="1"/>
  <c r="AD1124" i="20"/>
  <c r="AE1124" i="20" s="1"/>
  <c r="AD1137" i="20"/>
  <c r="AE1137" i="20" s="1"/>
  <c r="AD1151" i="20"/>
  <c r="AE1151" i="20" s="1"/>
  <c r="AD1165" i="20"/>
  <c r="AE1165" i="20" s="1"/>
  <c r="AD1181" i="20"/>
  <c r="AE1181" i="20" s="1"/>
  <c r="AD1195" i="20"/>
  <c r="AE1195" i="20" s="1"/>
  <c r="AD1208" i="20"/>
  <c r="AE1208" i="20" s="1"/>
  <c r="AD1094" i="20"/>
  <c r="AE1094" i="20" s="1"/>
  <c r="AD1109" i="20"/>
  <c r="AE1109" i="20" s="1"/>
  <c r="AD1138" i="20"/>
  <c r="AE1138" i="20" s="1"/>
  <c r="AD1152" i="20"/>
  <c r="AE1152" i="20" s="1"/>
  <c r="AD1168" i="20"/>
  <c r="AE1168" i="20" s="1"/>
  <c r="AD1182" i="20"/>
  <c r="AE1182" i="20" s="1"/>
  <c r="AD1196" i="20"/>
  <c r="AE1196" i="20" s="1"/>
  <c r="AD1091" i="20"/>
  <c r="AE1091" i="20" s="1"/>
  <c r="AD1115" i="20"/>
  <c r="AE1115" i="20" s="1"/>
  <c r="AD1131" i="20"/>
  <c r="AE1131" i="20" s="1"/>
  <c r="AD1149" i="20"/>
  <c r="AE1149" i="20" s="1"/>
  <c r="AD1171" i="20"/>
  <c r="AE1171" i="20" s="1"/>
  <c r="AD1190" i="20"/>
  <c r="AE1190" i="20" s="1"/>
  <c r="AD1095" i="20"/>
  <c r="AE1095" i="20" s="1"/>
  <c r="AD1116" i="20"/>
  <c r="AE1116" i="20" s="1"/>
  <c r="AD1132" i="20"/>
  <c r="AE1132" i="20" s="1"/>
  <c r="AD1153" i="20"/>
  <c r="AE1153" i="20" s="1"/>
  <c r="AD1172" i="20"/>
  <c r="AE1172" i="20" s="1"/>
  <c r="AD1191" i="20"/>
  <c r="AE1191" i="20" s="1"/>
  <c r="AD1140" i="20"/>
  <c r="AE1140" i="20" s="1"/>
  <c r="AD1141" i="20"/>
  <c r="AE1141" i="20" s="1"/>
  <c r="AD1183" i="20"/>
  <c r="AE1183" i="20" s="1"/>
  <c r="AD1098" i="20"/>
  <c r="AE1098" i="20" s="1"/>
  <c r="AD1139" i="20"/>
  <c r="AE1139" i="20" s="1"/>
  <c r="AD1120" i="20"/>
  <c r="AE1120" i="20" s="1"/>
  <c r="AD1158" i="20"/>
  <c r="AE1158" i="20" s="1"/>
  <c r="AD1177" i="20"/>
  <c r="AE1177" i="20" s="1"/>
  <c r="AD1121" i="20"/>
  <c r="AE1121" i="20" s="1"/>
  <c r="AD1179" i="20"/>
  <c r="AE1179" i="20" s="1"/>
  <c r="AD1126" i="20"/>
  <c r="AE1126" i="20" s="1"/>
  <c r="AD1160" i="20"/>
  <c r="AE1160" i="20" s="1"/>
  <c r="AD1096" i="20"/>
  <c r="AE1096" i="20" s="1"/>
  <c r="AD1117" i="20"/>
  <c r="AE1117" i="20" s="1"/>
  <c r="AD1173" i="20"/>
  <c r="AE1173" i="20" s="1"/>
  <c r="AD1192" i="20"/>
  <c r="AE1192" i="20" s="1"/>
  <c r="AD1097" i="20"/>
  <c r="AE1097" i="20" s="1"/>
  <c r="AD1118" i="20"/>
  <c r="AE1118" i="20" s="1"/>
  <c r="AD1136" i="20"/>
  <c r="AE1136" i="20" s="1"/>
  <c r="AD1157" i="20"/>
  <c r="AE1157" i="20" s="1"/>
  <c r="AD1174" i="20"/>
  <c r="AE1174" i="20" s="1"/>
  <c r="AD1193" i="20"/>
  <c r="AE1193" i="20" s="1"/>
  <c r="AD1119" i="20"/>
  <c r="AE1119" i="20" s="1"/>
  <c r="AD1175" i="20"/>
  <c r="AE1175" i="20" s="1"/>
  <c r="AD1100" i="20"/>
  <c r="AE1100" i="20" s="1"/>
  <c r="AD1103" i="20"/>
  <c r="AE1103" i="20" s="1"/>
  <c r="AD1159" i="20"/>
  <c r="AE1159" i="20" s="1"/>
  <c r="AD1200" i="20"/>
  <c r="AE1200" i="20" s="1"/>
  <c r="AD1104" i="20"/>
  <c r="AE1104" i="20" s="1"/>
  <c r="AD1142" i="20"/>
  <c r="AE1142" i="20" s="1"/>
  <c r="AD1201" i="20"/>
  <c r="AE1201" i="20" s="1"/>
  <c r="AD1110" i="20"/>
  <c r="AE1110" i="20" s="1"/>
  <c r="AD1129" i="20"/>
  <c r="AE1129" i="20" s="1"/>
  <c r="AD1148" i="20"/>
  <c r="AE1148" i="20" s="1"/>
  <c r="AD1169" i="20"/>
  <c r="AE1169" i="20" s="1"/>
  <c r="AD1185" i="20"/>
  <c r="AE1185" i="20" s="1"/>
  <c r="AD1204" i="20"/>
  <c r="AE1204" i="20" s="1"/>
  <c r="AD1128" i="20"/>
  <c r="AE1128" i="20" s="1"/>
  <c r="AD1203" i="20"/>
  <c r="AE1203" i="20" s="1"/>
  <c r="AD1105" i="20"/>
  <c r="AE1105" i="20" s="1"/>
  <c r="AD1187" i="20"/>
  <c r="AE1187" i="20" s="1"/>
  <c r="AD1202" i="20"/>
  <c r="AE1202" i="20" s="1"/>
  <c r="AD1130" i="20"/>
  <c r="AE1130" i="20" s="1"/>
  <c r="AD1205" i="20"/>
  <c r="AE1205" i="20" s="1"/>
  <c r="AD1144" i="20"/>
  <c r="AE1144" i="20" s="1"/>
  <c r="AD1147" i="20"/>
  <c r="AE1147" i="20" s="1"/>
  <c r="AD1161" i="20"/>
  <c r="AE1161" i="20" s="1"/>
  <c r="AD1162" i="20"/>
  <c r="AE1162" i="20" s="1"/>
  <c r="AD1170" i="20"/>
  <c r="AE1170" i="20" s="1"/>
  <c r="AD1184" i="20"/>
  <c r="AE1184" i="20" s="1"/>
  <c r="AD1106" i="20"/>
  <c r="AE1106" i="20" s="1"/>
  <c r="AD1112" i="20"/>
  <c r="AE1112" i="20" s="1"/>
  <c r="AD1127" i="20"/>
  <c r="AE1127" i="20" s="1"/>
  <c r="AD202" i="20"/>
  <c r="AE202" i="20" s="1"/>
  <c r="AD320" i="20"/>
  <c r="AE320" i="20" s="1"/>
  <c r="AD197" i="20"/>
  <c r="AE197" i="20" s="1"/>
  <c r="AD190" i="20"/>
  <c r="AE190" i="20" s="1"/>
  <c r="AD561" i="20"/>
  <c r="AE561" i="20" s="1"/>
  <c r="AD232" i="20"/>
  <c r="AE232" i="20" s="1"/>
  <c r="AD490" i="20"/>
  <c r="AE490" i="20" s="1"/>
  <c r="AD518" i="20"/>
  <c r="AE518" i="20" s="1"/>
  <c r="AD974" i="20"/>
  <c r="AE974" i="20" s="1"/>
  <c r="AD985" i="20"/>
  <c r="AE985" i="20" s="1"/>
  <c r="AD996" i="20"/>
  <c r="AE996" i="20" s="1"/>
  <c r="AD1006" i="20"/>
  <c r="AE1006" i="20" s="1"/>
  <c r="AD1016" i="20"/>
  <c r="AE1016" i="20" s="1"/>
  <c r="AD1026" i="20"/>
  <c r="AE1026" i="20" s="1"/>
  <c r="AD1036" i="20"/>
  <c r="AE1036" i="20" s="1"/>
  <c r="AD1047" i="20"/>
  <c r="AE1047" i="20" s="1"/>
  <c r="AD1056" i="20"/>
  <c r="AE1056" i="20" s="1"/>
  <c r="AD1068" i="20"/>
  <c r="AE1068" i="20" s="1"/>
  <c r="AD1079" i="20"/>
  <c r="AE1079" i="20" s="1"/>
  <c r="AD975" i="20"/>
  <c r="AE975" i="20" s="1"/>
  <c r="AD986" i="20"/>
  <c r="AE986" i="20" s="1"/>
  <c r="AD997" i="20"/>
  <c r="AE997" i="20" s="1"/>
  <c r="AD1007" i="20"/>
  <c r="AE1007" i="20" s="1"/>
  <c r="AD1017" i="20"/>
  <c r="AE1017" i="20" s="1"/>
  <c r="AD1027" i="20"/>
  <c r="AE1027" i="20" s="1"/>
  <c r="AD1037" i="20"/>
  <c r="AE1037" i="20" s="1"/>
  <c r="AD1057" i="20"/>
  <c r="AE1057" i="20" s="1"/>
  <c r="AD1069" i="20"/>
  <c r="AE1069" i="20" s="1"/>
  <c r="AD972" i="20"/>
  <c r="AE972" i="20" s="1"/>
  <c r="AD983" i="20"/>
  <c r="AE983" i="20" s="1"/>
  <c r="AD994" i="20"/>
  <c r="AE994" i="20" s="1"/>
  <c r="AD1014" i="20"/>
  <c r="AE1014" i="20" s="1"/>
  <c r="AD1024" i="20"/>
  <c r="AE1024" i="20" s="1"/>
  <c r="AD1034" i="20"/>
  <c r="AE1034" i="20" s="1"/>
  <c r="AD1045" i="20"/>
  <c r="AE1045" i="20" s="1"/>
  <c r="AD1054" i="20"/>
  <c r="AE1054" i="20" s="1"/>
  <c r="AD1066" i="20"/>
  <c r="AE1066" i="20" s="1"/>
  <c r="AD1077" i="20"/>
  <c r="AE1077" i="20" s="1"/>
  <c r="AD1087" i="20"/>
  <c r="AE1087" i="20" s="1"/>
  <c r="AD979" i="20"/>
  <c r="AE979" i="20" s="1"/>
  <c r="AD993" i="20"/>
  <c r="AE993" i="20" s="1"/>
  <c r="AD1009" i="20"/>
  <c r="AE1009" i="20" s="1"/>
  <c r="AD1021" i="20"/>
  <c r="AE1021" i="20" s="1"/>
  <c r="AD1033" i="20"/>
  <c r="AE1033" i="20" s="1"/>
  <c r="AD1049" i="20"/>
  <c r="AE1049" i="20" s="1"/>
  <c r="AD1062" i="20"/>
  <c r="AE1062" i="20" s="1"/>
  <c r="AD1076" i="20"/>
  <c r="AE1076" i="20" s="1"/>
  <c r="AD980" i="20"/>
  <c r="AE980" i="20" s="1"/>
  <c r="AD995" i="20"/>
  <c r="AE995" i="20" s="1"/>
  <c r="AD1010" i="20"/>
  <c r="AE1010" i="20" s="1"/>
  <c r="AD1022" i="20"/>
  <c r="AE1022" i="20" s="1"/>
  <c r="AD1035" i="20"/>
  <c r="AE1035" i="20" s="1"/>
  <c r="AD1050" i="20"/>
  <c r="AE1050" i="20" s="1"/>
  <c r="AD1063" i="20"/>
  <c r="AE1063" i="20" s="1"/>
  <c r="AD1078" i="20"/>
  <c r="AE1078" i="20" s="1"/>
  <c r="AD981" i="20"/>
  <c r="AE981" i="20" s="1"/>
  <c r="AD998" i="20"/>
  <c r="AE998" i="20" s="1"/>
  <c r="AD1023" i="20"/>
  <c r="AE1023" i="20" s="1"/>
  <c r="AD1051" i="20"/>
  <c r="AE1051" i="20" s="1"/>
  <c r="AD1064" i="20"/>
  <c r="AE1064" i="20" s="1"/>
  <c r="AD1080" i="20"/>
  <c r="AE1080" i="20" s="1"/>
  <c r="AD978" i="20"/>
  <c r="AE978" i="20" s="1"/>
  <c r="AD1000" i="20"/>
  <c r="AE1000" i="20" s="1"/>
  <c r="AD1018" i="20"/>
  <c r="AE1018" i="20" s="1"/>
  <c r="AD1032" i="20"/>
  <c r="AE1032" i="20" s="1"/>
  <c r="AD1053" i="20"/>
  <c r="AE1053" i="20" s="1"/>
  <c r="AD1072" i="20"/>
  <c r="AE1072" i="20" s="1"/>
  <c r="AD982" i="20"/>
  <c r="AE982" i="20" s="1"/>
  <c r="AD1001" i="20"/>
  <c r="AE1001" i="20" s="1"/>
  <c r="AD1019" i="20"/>
  <c r="AE1019" i="20" s="1"/>
  <c r="AD1038" i="20"/>
  <c r="AE1038" i="20" s="1"/>
  <c r="AD1073" i="20"/>
  <c r="AE1073" i="20" s="1"/>
  <c r="AD1043" i="20"/>
  <c r="AE1043" i="20" s="1"/>
  <c r="AD1065" i="20"/>
  <c r="AE1065" i="20" s="1"/>
  <c r="AD988" i="20"/>
  <c r="AE988" i="20" s="1"/>
  <c r="AD1059" i="20"/>
  <c r="AE1059" i="20" s="1"/>
  <c r="AD970" i="20"/>
  <c r="AE970" i="20" s="1"/>
  <c r="AD1005" i="20"/>
  <c r="AE1005" i="20" s="1"/>
  <c r="AD1042" i="20"/>
  <c r="AE1042" i="20" s="1"/>
  <c r="AD1082" i="20"/>
  <c r="AE1082" i="20" s="1"/>
  <c r="AD990" i="20"/>
  <c r="AE990" i="20" s="1"/>
  <c r="AD1028" i="20"/>
  <c r="AE1028" i="20" s="1"/>
  <c r="AD991" i="20"/>
  <c r="AE991" i="20" s="1"/>
  <c r="AD1083" i="20"/>
  <c r="AE1083" i="20" s="1"/>
  <c r="AD984" i="20"/>
  <c r="AE984" i="20" s="1"/>
  <c r="AD1002" i="20"/>
  <c r="AE1002" i="20" s="1"/>
  <c r="AD1039" i="20"/>
  <c r="AE1039" i="20" s="1"/>
  <c r="AD1055" i="20"/>
  <c r="AE1055" i="20" s="1"/>
  <c r="AD1074" i="20"/>
  <c r="AE1074" i="20" s="1"/>
  <c r="AD987" i="20"/>
  <c r="AE987" i="20" s="1"/>
  <c r="AD1003" i="20"/>
  <c r="AE1003" i="20" s="1"/>
  <c r="AD1020" i="20"/>
  <c r="AE1020" i="20" s="1"/>
  <c r="AD1040" i="20"/>
  <c r="AE1040" i="20" s="1"/>
  <c r="AD1058" i="20"/>
  <c r="AE1058" i="20" s="1"/>
  <c r="AD1075" i="20"/>
  <c r="AE1075" i="20" s="1"/>
  <c r="AD969" i="20"/>
  <c r="AE969" i="20" s="1"/>
  <c r="AD1004" i="20"/>
  <c r="AE1004" i="20" s="1"/>
  <c r="AD1041" i="20"/>
  <c r="AE1041" i="20" s="1"/>
  <c r="AD1081" i="20"/>
  <c r="AE1081" i="20" s="1"/>
  <c r="AD989" i="20"/>
  <c r="AE989" i="20" s="1"/>
  <c r="AD1025" i="20"/>
  <c r="AE1025" i="20" s="1"/>
  <c r="AD1060" i="20"/>
  <c r="AE1060" i="20" s="1"/>
  <c r="AD971" i="20"/>
  <c r="AE971" i="20" s="1"/>
  <c r="AD1008" i="20"/>
  <c r="AE1008" i="20" s="1"/>
  <c r="AD1061" i="20"/>
  <c r="AE1061" i="20" s="1"/>
  <c r="AD1011" i="20"/>
  <c r="AE1011" i="20" s="1"/>
  <c r="AD1044" i="20"/>
  <c r="AE1044" i="20" s="1"/>
  <c r="AD976" i="20"/>
  <c r="AE976" i="20" s="1"/>
  <c r="AD999" i="20"/>
  <c r="AE999" i="20" s="1"/>
  <c r="AD1013" i="20"/>
  <c r="AE1013" i="20" s="1"/>
  <c r="AD1030" i="20"/>
  <c r="AE1030" i="20" s="1"/>
  <c r="AD1052" i="20"/>
  <c r="AE1052" i="20" s="1"/>
  <c r="AD1071" i="20"/>
  <c r="AE1071" i="20" s="1"/>
  <c r="AD1086" i="20"/>
  <c r="AE1086" i="20" s="1"/>
  <c r="AD1048" i="20"/>
  <c r="AE1048" i="20" s="1"/>
  <c r="AD1067" i="20"/>
  <c r="AE1067" i="20" s="1"/>
  <c r="AD1070" i="20"/>
  <c r="AE1070" i="20" s="1"/>
  <c r="AD1084" i="20"/>
  <c r="AE1084" i="20" s="1"/>
  <c r="AD1012" i="20"/>
  <c r="AE1012" i="20" s="1"/>
  <c r="AD1085" i="20"/>
  <c r="AE1085" i="20" s="1"/>
  <c r="AD1088" i="20"/>
  <c r="AE1088" i="20" s="1"/>
  <c r="AD1031" i="20"/>
  <c r="AE1031" i="20" s="1"/>
  <c r="AD1046" i="20"/>
  <c r="AE1046" i="20" s="1"/>
  <c r="AD977" i="20"/>
  <c r="AE977" i="20" s="1"/>
  <c r="AD992" i="20"/>
  <c r="AE992" i="20" s="1"/>
  <c r="AD1015" i="20"/>
  <c r="AE1015" i="20" s="1"/>
  <c r="AD1029" i="20"/>
  <c r="AE1029" i="20" s="1"/>
  <c r="AD973" i="20"/>
  <c r="AE973" i="20" s="1"/>
  <c r="AD550" i="20"/>
  <c r="AE550" i="20" s="1"/>
  <c r="AD595" i="20"/>
  <c r="AE595" i="20" s="1"/>
  <c r="AD497" i="20"/>
  <c r="AE497" i="20" s="1"/>
  <c r="AD852" i="20"/>
  <c r="AE852" i="20" s="1"/>
  <c r="AD873" i="20"/>
  <c r="AE873" i="20" s="1"/>
  <c r="AD883" i="20"/>
  <c r="AE883" i="20" s="1"/>
  <c r="AD895" i="20"/>
  <c r="AE895" i="20" s="1"/>
  <c r="AD905" i="20"/>
  <c r="AE905" i="20" s="1"/>
  <c r="AD925" i="20"/>
  <c r="AE925" i="20" s="1"/>
  <c r="AD935" i="20"/>
  <c r="AE935" i="20" s="1"/>
  <c r="AD944" i="20"/>
  <c r="AE944" i="20" s="1"/>
  <c r="AD955" i="20"/>
  <c r="AE955" i="20" s="1"/>
  <c r="AD964" i="20"/>
  <c r="AE964" i="20" s="1"/>
  <c r="AD853" i="20"/>
  <c r="AE853" i="20" s="1"/>
  <c r="AD864" i="20"/>
  <c r="AE864" i="20" s="1"/>
  <c r="AD874" i="20"/>
  <c r="AE874" i="20" s="1"/>
  <c r="AD884" i="20"/>
  <c r="AE884" i="20" s="1"/>
  <c r="AD896" i="20"/>
  <c r="AE896" i="20" s="1"/>
  <c r="AD906" i="20"/>
  <c r="AE906" i="20" s="1"/>
  <c r="AD916" i="20"/>
  <c r="AE916" i="20" s="1"/>
  <c r="AD926" i="20"/>
  <c r="AE926" i="20" s="1"/>
  <c r="AD936" i="20"/>
  <c r="AE936" i="20" s="1"/>
  <c r="AD945" i="20"/>
  <c r="AE945" i="20" s="1"/>
  <c r="AD956" i="20"/>
  <c r="AE956" i="20" s="1"/>
  <c r="AD965" i="20"/>
  <c r="AE965" i="20" s="1"/>
  <c r="AD854" i="20"/>
  <c r="AE854" i="20" s="1"/>
  <c r="AD865" i="20"/>
  <c r="AE865" i="20" s="1"/>
  <c r="AD885" i="20"/>
  <c r="AE885" i="20" s="1"/>
  <c r="AD907" i="20"/>
  <c r="AE907" i="20" s="1"/>
  <c r="AD917" i="20"/>
  <c r="AE917" i="20" s="1"/>
  <c r="AD850" i="20"/>
  <c r="AE850" i="20" s="1"/>
  <c r="AD862" i="20"/>
  <c r="AE862" i="20" s="1"/>
  <c r="AD872" i="20"/>
  <c r="AE872" i="20" s="1"/>
  <c r="AD881" i="20"/>
  <c r="AE881" i="20" s="1"/>
  <c r="AD893" i="20"/>
  <c r="AE893" i="20" s="1"/>
  <c r="AD914" i="20"/>
  <c r="AE914" i="20" s="1"/>
  <c r="AD942" i="20"/>
  <c r="AE942" i="20" s="1"/>
  <c r="AD953" i="20"/>
  <c r="AE953" i="20" s="1"/>
  <c r="AD849" i="20"/>
  <c r="AE849" i="20" s="1"/>
  <c r="AD868" i="20"/>
  <c r="AE868" i="20" s="1"/>
  <c r="AD898" i="20"/>
  <c r="AE898" i="20" s="1"/>
  <c r="AD912" i="20"/>
  <c r="AE912" i="20" s="1"/>
  <c r="AD952" i="20"/>
  <c r="AE952" i="20" s="1"/>
  <c r="AD967" i="20"/>
  <c r="AE967" i="20" s="1"/>
  <c r="AD851" i="20"/>
  <c r="AE851" i="20" s="1"/>
  <c r="AD869" i="20"/>
  <c r="AE869" i="20" s="1"/>
  <c r="AD880" i="20"/>
  <c r="AE880" i="20" s="1"/>
  <c r="AD899" i="20"/>
  <c r="AE899" i="20" s="1"/>
  <c r="AD913" i="20"/>
  <c r="AE913" i="20" s="1"/>
  <c r="AD928" i="20"/>
  <c r="AE928" i="20" s="1"/>
  <c r="AD940" i="20"/>
  <c r="AE940" i="20" s="1"/>
  <c r="AD954" i="20"/>
  <c r="AE954" i="20" s="1"/>
  <c r="AD968" i="20"/>
  <c r="AE968" i="20" s="1"/>
  <c r="AD855" i="20"/>
  <c r="AE855" i="20" s="1"/>
  <c r="AD882" i="20"/>
  <c r="AE882" i="20" s="1"/>
  <c r="AD900" i="20"/>
  <c r="AE900" i="20" s="1"/>
  <c r="AD915" i="20"/>
  <c r="AE915" i="20" s="1"/>
  <c r="AD929" i="20"/>
  <c r="AE929" i="20" s="1"/>
  <c r="AD941" i="20"/>
  <c r="AE941" i="20" s="1"/>
  <c r="AD957" i="20"/>
  <c r="AE957" i="20" s="1"/>
  <c r="AD867" i="20"/>
  <c r="AE867" i="20" s="1"/>
  <c r="AD888" i="20"/>
  <c r="AE888" i="20" s="1"/>
  <c r="AD909" i="20"/>
  <c r="AE909" i="20" s="1"/>
  <c r="AD927" i="20"/>
  <c r="AE927" i="20" s="1"/>
  <c r="AD946" i="20"/>
  <c r="AE946" i="20" s="1"/>
  <c r="AD961" i="20"/>
  <c r="AE961" i="20" s="1"/>
  <c r="AD962" i="20"/>
  <c r="AE962" i="20" s="1"/>
  <c r="AD920" i="20"/>
  <c r="AE920" i="20" s="1"/>
  <c r="AD938" i="20"/>
  <c r="AE938" i="20" s="1"/>
  <c r="AD870" i="20"/>
  <c r="AE870" i="20" s="1"/>
  <c r="AD889" i="20"/>
  <c r="AE889" i="20" s="1"/>
  <c r="AD930" i="20"/>
  <c r="AE930" i="20" s="1"/>
  <c r="AD947" i="20"/>
  <c r="AE947" i="20" s="1"/>
  <c r="AD875" i="20"/>
  <c r="AE875" i="20" s="1"/>
  <c r="AD933" i="20"/>
  <c r="AE933" i="20" s="1"/>
  <c r="AD919" i="20"/>
  <c r="AE919" i="20" s="1"/>
  <c r="AD951" i="20"/>
  <c r="AE951" i="20" s="1"/>
  <c r="AD858" i="20"/>
  <c r="AE858" i="20" s="1"/>
  <c r="AD876" i="20"/>
  <c r="AE876" i="20" s="1"/>
  <c r="AD937" i="20"/>
  <c r="AE937" i="20" s="1"/>
  <c r="AD877" i="20"/>
  <c r="AE877" i="20" s="1"/>
  <c r="AD901" i="20"/>
  <c r="AE901" i="20" s="1"/>
  <c r="AD871" i="20"/>
  <c r="AE871" i="20" s="1"/>
  <c r="AD890" i="20"/>
  <c r="AE890" i="20" s="1"/>
  <c r="AD910" i="20"/>
  <c r="AE910" i="20" s="1"/>
  <c r="AD931" i="20"/>
  <c r="AE931" i="20" s="1"/>
  <c r="AD948" i="20"/>
  <c r="AE948" i="20" s="1"/>
  <c r="AD963" i="20"/>
  <c r="AE963" i="20" s="1"/>
  <c r="AD891" i="20"/>
  <c r="AE891" i="20" s="1"/>
  <c r="AD911" i="20"/>
  <c r="AE911" i="20" s="1"/>
  <c r="AD932" i="20"/>
  <c r="AE932" i="20" s="1"/>
  <c r="AD949" i="20"/>
  <c r="AE949" i="20" s="1"/>
  <c r="AD966" i="20"/>
  <c r="AE966" i="20" s="1"/>
  <c r="AD856" i="20"/>
  <c r="AE856" i="20" s="1"/>
  <c r="AD892" i="20"/>
  <c r="AE892" i="20" s="1"/>
  <c r="AD918" i="20"/>
  <c r="AE918" i="20" s="1"/>
  <c r="AD950" i="20"/>
  <c r="AE950" i="20" s="1"/>
  <c r="AD857" i="20"/>
  <c r="AE857" i="20" s="1"/>
  <c r="AD894" i="20"/>
  <c r="AE894" i="20" s="1"/>
  <c r="AD934" i="20"/>
  <c r="AE934" i="20" s="1"/>
  <c r="AD897" i="20"/>
  <c r="AE897" i="20" s="1"/>
  <c r="AD859" i="20"/>
  <c r="AE859" i="20" s="1"/>
  <c r="AD863" i="20"/>
  <c r="AE863" i="20" s="1"/>
  <c r="AD886" i="20"/>
  <c r="AE886" i="20" s="1"/>
  <c r="AD904" i="20"/>
  <c r="AE904" i="20" s="1"/>
  <c r="AD923" i="20"/>
  <c r="AE923" i="20" s="1"/>
  <c r="AD903" i="20"/>
  <c r="AE903" i="20" s="1"/>
  <c r="AD921" i="20"/>
  <c r="AE921" i="20" s="1"/>
  <c r="AD924" i="20"/>
  <c r="AE924" i="20" s="1"/>
  <c r="AD939" i="20"/>
  <c r="AE939" i="20" s="1"/>
  <c r="AD943" i="20"/>
  <c r="AE943" i="20" s="1"/>
  <c r="AD958" i="20"/>
  <c r="AE958" i="20" s="1"/>
  <c r="AD959" i="20"/>
  <c r="AE959" i="20" s="1"/>
  <c r="AD902" i="20"/>
  <c r="AE902" i="20" s="1"/>
  <c r="AD908" i="20"/>
  <c r="AE908" i="20" s="1"/>
  <c r="AD922" i="20"/>
  <c r="AE922" i="20" s="1"/>
  <c r="AD860" i="20"/>
  <c r="AE860" i="20" s="1"/>
  <c r="AD861" i="20"/>
  <c r="AE861" i="20" s="1"/>
  <c r="AD866" i="20"/>
  <c r="AE866" i="20" s="1"/>
  <c r="AD878" i="20"/>
  <c r="AE878" i="20" s="1"/>
  <c r="AD879" i="20"/>
  <c r="AE879" i="20" s="1"/>
  <c r="AD887" i="20"/>
  <c r="AE887" i="20" s="1"/>
  <c r="AD960" i="20"/>
  <c r="AE960" i="20" s="1"/>
  <c r="AD48" i="18"/>
  <c r="AE48" i="18" s="1"/>
  <c r="AD406" i="18"/>
  <c r="AE406" i="18" s="1"/>
  <c r="AD22" i="18"/>
  <c r="AE22" i="18" s="1"/>
  <c r="AD341" i="18"/>
  <c r="AE341" i="18" s="1"/>
  <c r="AD343" i="18"/>
  <c r="AE343" i="18" s="1"/>
  <c r="AD33" i="18"/>
  <c r="AE33" i="18" s="1"/>
  <c r="AD31" i="18"/>
  <c r="AE31" i="18" s="1"/>
  <c r="AD42" i="18"/>
  <c r="AE42" i="18" s="1"/>
  <c r="AD29" i="18"/>
  <c r="AE29" i="18" s="1"/>
  <c r="AD34" i="18"/>
  <c r="AE34" i="18" s="1"/>
  <c r="AD376" i="18"/>
  <c r="AE376" i="18" s="1"/>
  <c r="AD352" i="18"/>
  <c r="AE352" i="18" s="1"/>
  <c r="AD9" i="18"/>
  <c r="AE9" i="18" s="1"/>
  <c r="AD220" i="18"/>
  <c r="AE220" i="18" s="1"/>
  <c r="AD214" i="18"/>
  <c r="AE214" i="18" s="1"/>
  <c r="AD208" i="18"/>
  <c r="AE208" i="18" s="1"/>
  <c r="AD310" i="18"/>
  <c r="AE310" i="18" s="1"/>
  <c r="AD202" i="18"/>
  <c r="AE202" i="18" s="1"/>
  <c r="AD204" i="18"/>
  <c r="AE204" i="18" s="1"/>
  <c r="AD374" i="18"/>
  <c r="AE374" i="18" s="1"/>
  <c r="AD390" i="18"/>
  <c r="AE390" i="18" s="1"/>
  <c r="AD394" i="18"/>
  <c r="AE394" i="18" s="1"/>
  <c r="AD354" i="18"/>
  <c r="AE354" i="18" s="1"/>
  <c r="AD231" i="18"/>
  <c r="AE231" i="18" s="1"/>
  <c r="AD386" i="18"/>
  <c r="AE386" i="18" s="1"/>
  <c r="AD330" i="18"/>
  <c r="AE330" i="18" s="1"/>
  <c r="AD392" i="18"/>
  <c r="AE392" i="18" s="1"/>
  <c r="AD340" i="18"/>
  <c r="AE340" i="18" s="1"/>
  <c r="AD411" i="18"/>
  <c r="AE411" i="18" s="1"/>
  <c r="AO35" i="17"/>
  <c r="AD326" i="18"/>
  <c r="AE326" i="18" s="1"/>
  <c r="AD226" i="18"/>
  <c r="AE226" i="18" s="1"/>
  <c r="AD224" i="18"/>
  <c r="AE224" i="18" s="1"/>
  <c r="AD331" i="18"/>
  <c r="AE331" i="18" s="1"/>
  <c r="AD217" i="18"/>
  <c r="AE217" i="18" s="1"/>
  <c r="AD206" i="18"/>
  <c r="AE206" i="18" s="1"/>
  <c r="AD338" i="18"/>
  <c r="AE338" i="18" s="1"/>
  <c r="AD527" i="18"/>
  <c r="AE527" i="18" s="1"/>
  <c r="AD522" i="18"/>
  <c r="AE522" i="18" s="1"/>
  <c r="AD219" i="18"/>
  <c r="AE219" i="18" s="1"/>
  <c r="AD327" i="18"/>
  <c r="AE327" i="18" s="1"/>
  <c r="AD378" i="18"/>
  <c r="AE378" i="18" s="1"/>
  <c r="AD382" i="18"/>
  <c r="AE382" i="18" s="1"/>
  <c r="AD223" i="18"/>
  <c r="AE223" i="18" s="1"/>
  <c r="AD329" i="18"/>
  <c r="AE329" i="18" s="1"/>
  <c r="AO38" i="17"/>
  <c r="AD235" i="18"/>
  <c r="AE235" i="18" s="1"/>
  <c r="AD339" i="18"/>
  <c r="AE339" i="18" s="1"/>
  <c r="AD516" i="18"/>
  <c r="AE516" i="18" s="1"/>
  <c r="AD197" i="18"/>
  <c r="AE197" i="18" s="1"/>
  <c r="AD332" i="18"/>
  <c r="AE332" i="18" s="1"/>
  <c r="AD199" i="18"/>
  <c r="AE199" i="18" s="1"/>
  <c r="AD356" i="18"/>
  <c r="AE356" i="18" s="1"/>
  <c r="AD21" i="18"/>
  <c r="AE21" i="18" s="1"/>
  <c r="AD379" i="18"/>
  <c r="AE379" i="18" s="1"/>
  <c r="AD205" i="18"/>
  <c r="AE205" i="18" s="1"/>
  <c r="AD36" i="18"/>
  <c r="AE36" i="18" s="1"/>
  <c r="AD348" i="18"/>
  <c r="AE348" i="18" s="1"/>
  <c r="AD317" i="18"/>
  <c r="AE317" i="18" s="1"/>
  <c r="AD526" i="18"/>
  <c r="AE526" i="18" s="1"/>
  <c r="AD503" i="18"/>
  <c r="AE503" i="18" s="1"/>
  <c r="AD501" i="18"/>
  <c r="AE501" i="18" s="1"/>
  <c r="AD402" i="18"/>
  <c r="AE402" i="18" s="1"/>
  <c r="AD377" i="18"/>
  <c r="AE377" i="18" s="1"/>
  <c r="AD314" i="18"/>
  <c r="AE314" i="18" s="1"/>
  <c r="AD521" i="18"/>
  <c r="AE521" i="18" s="1"/>
  <c r="AD19" i="18"/>
  <c r="AE19" i="18" s="1"/>
  <c r="AD389" i="18"/>
  <c r="AE389" i="18" s="1"/>
  <c r="AD209" i="18"/>
  <c r="AE209" i="18" s="1"/>
  <c r="AD318" i="18"/>
  <c r="AE318" i="18" s="1"/>
  <c r="AD319" i="18"/>
  <c r="AE319" i="18" s="1"/>
  <c r="AD536" i="18"/>
  <c r="AE536" i="18" s="1"/>
  <c r="AD17" i="18"/>
  <c r="AE17" i="18" s="1"/>
  <c r="AD211" i="18"/>
  <c r="AE211" i="18" s="1"/>
  <c r="AD346" i="18"/>
  <c r="AE346" i="18" s="1"/>
  <c r="AD321" i="18"/>
  <c r="AE321" i="18" s="1"/>
  <c r="AD517" i="18"/>
  <c r="AE517" i="18" s="1"/>
  <c r="AD399" i="18"/>
  <c r="AE399" i="18" s="1"/>
  <c r="AD738" i="18"/>
  <c r="AE738" i="18" s="1"/>
  <c r="AD747" i="18"/>
  <c r="AE747" i="18" s="1"/>
  <c r="AD758" i="18"/>
  <c r="AE758" i="18" s="1"/>
  <c r="AD769" i="18"/>
  <c r="AE769" i="18" s="1"/>
  <c r="AD779" i="18"/>
  <c r="AE779" i="18" s="1"/>
  <c r="AD788" i="18"/>
  <c r="AE788" i="18" s="1"/>
  <c r="AD798" i="18"/>
  <c r="AE798" i="18" s="1"/>
  <c r="AD807" i="18"/>
  <c r="AE807" i="18" s="1"/>
  <c r="AD817" i="18"/>
  <c r="AE817" i="18" s="1"/>
  <c r="AD826" i="18"/>
  <c r="AE826" i="18" s="1"/>
  <c r="AD836" i="18"/>
  <c r="AE836" i="18" s="1"/>
  <c r="AD846" i="18"/>
  <c r="AE846" i="18" s="1"/>
  <c r="AD739" i="18"/>
  <c r="AE739" i="18" s="1"/>
  <c r="AD748" i="18"/>
  <c r="AE748" i="18" s="1"/>
  <c r="AD759" i="18"/>
  <c r="AE759" i="18" s="1"/>
  <c r="AD780" i="18"/>
  <c r="AE780" i="18" s="1"/>
  <c r="AD799" i="18"/>
  <c r="AE799" i="18" s="1"/>
  <c r="AD808" i="18"/>
  <c r="AE808" i="18" s="1"/>
  <c r="AD818" i="18"/>
  <c r="AE818" i="18" s="1"/>
  <c r="AD827" i="18"/>
  <c r="AE827" i="18" s="1"/>
  <c r="AD837" i="18"/>
  <c r="AE837" i="18" s="1"/>
  <c r="AD847" i="18"/>
  <c r="AE847" i="18" s="1"/>
  <c r="AD740" i="18"/>
  <c r="AE740" i="18" s="1"/>
  <c r="AD749" i="18"/>
  <c r="AE749" i="18" s="1"/>
  <c r="AD760" i="18"/>
  <c r="AE760" i="18" s="1"/>
  <c r="AD770" i="18"/>
  <c r="AE770" i="18" s="1"/>
  <c r="AD789" i="18"/>
  <c r="AE789" i="18" s="1"/>
  <c r="AD809" i="18"/>
  <c r="AE809" i="18" s="1"/>
  <c r="AD828" i="18"/>
  <c r="AE828" i="18" s="1"/>
  <c r="AD838" i="18"/>
  <c r="AE838" i="18" s="1"/>
  <c r="AD848" i="18"/>
  <c r="AE848" i="18" s="1"/>
  <c r="AD731" i="18"/>
  <c r="AE731" i="18" s="1"/>
  <c r="AD752" i="18"/>
  <c r="AE752" i="18" s="1"/>
  <c r="AD772" i="18"/>
  <c r="AE772" i="18" s="1"/>
  <c r="AD782" i="18"/>
  <c r="AE782" i="18" s="1"/>
  <c r="AD792" i="18"/>
  <c r="AE792" i="18" s="1"/>
  <c r="AD802" i="18"/>
  <c r="AE802" i="18" s="1"/>
  <c r="AD812" i="18"/>
  <c r="AE812" i="18" s="1"/>
  <c r="AD821" i="18"/>
  <c r="AE821" i="18" s="1"/>
  <c r="AD831" i="18"/>
  <c r="AE831" i="18" s="1"/>
  <c r="AD741" i="18"/>
  <c r="AE741" i="18" s="1"/>
  <c r="AD755" i="18"/>
  <c r="AE755" i="18" s="1"/>
  <c r="AD786" i="18"/>
  <c r="AE786" i="18" s="1"/>
  <c r="AD801" i="18"/>
  <c r="AE801" i="18" s="1"/>
  <c r="AD815" i="18"/>
  <c r="AE815" i="18" s="1"/>
  <c r="AD830" i="18"/>
  <c r="AE830" i="18" s="1"/>
  <c r="AD843" i="18"/>
  <c r="AE843" i="18" s="1"/>
  <c r="AD742" i="18"/>
  <c r="AE742" i="18" s="1"/>
  <c r="AD756" i="18"/>
  <c r="AE756" i="18" s="1"/>
  <c r="AD773" i="18"/>
  <c r="AE773" i="18" s="1"/>
  <c r="AD803" i="18"/>
  <c r="AE803" i="18" s="1"/>
  <c r="AD816" i="18"/>
  <c r="AE816" i="18" s="1"/>
  <c r="AD844" i="18"/>
  <c r="AE844" i="18" s="1"/>
  <c r="AD743" i="18"/>
  <c r="AE743" i="18" s="1"/>
  <c r="AD757" i="18"/>
  <c r="AE757" i="18" s="1"/>
  <c r="AD774" i="18"/>
  <c r="AE774" i="18" s="1"/>
  <c r="AD787" i="18"/>
  <c r="AE787" i="18" s="1"/>
  <c r="AD804" i="18"/>
  <c r="AE804" i="18" s="1"/>
  <c r="AD832" i="18"/>
  <c r="AE832" i="18" s="1"/>
  <c r="AD845" i="18"/>
  <c r="AE845" i="18" s="1"/>
  <c r="AD730" i="18"/>
  <c r="AE730" i="18" s="1"/>
  <c r="AD762" i="18"/>
  <c r="AE762" i="18" s="1"/>
  <c r="AD776" i="18"/>
  <c r="AE776" i="18" s="1"/>
  <c r="AD791" i="18"/>
  <c r="AE791" i="18" s="1"/>
  <c r="AD805" i="18"/>
  <c r="AE805" i="18" s="1"/>
  <c r="AD820" i="18"/>
  <c r="AE820" i="18" s="1"/>
  <c r="AD834" i="18"/>
  <c r="AE834" i="18" s="1"/>
  <c r="AD732" i="18"/>
  <c r="AE732" i="18" s="1"/>
  <c r="AD745" i="18"/>
  <c r="AE745" i="18" s="1"/>
  <c r="AD763" i="18"/>
  <c r="AE763" i="18" s="1"/>
  <c r="AD777" i="18"/>
  <c r="AE777" i="18" s="1"/>
  <c r="AD793" i="18"/>
  <c r="AE793" i="18" s="1"/>
  <c r="AD806" i="18"/>
  <c r="AE806" i="18" s="1"/>
  <c r="AD822" i="18"/>
  <c r="AE822" i="18" s="1"/>
  <c r="AD733" i="18"/>
  <c r="AE733" i="18" s="1"/>
  <c r="AD746" i="18"/>
  <c r="AE746" i="18" s="1"/>
  <c r="AD764" i="18"/>
  <c r="AE764" i="18" s="1"/>
  <c r="AD778" i="18"/>
  <c r="AE778" i="18" s="1"/>
  <c r="AD794" i="18"/>
  <c r="AE794" i="18" s="1"/>
  <c r="AD823" i="18"/>
  <c r="AE823" i="18" s="1"/>
  <c r="AD835" i="18"/>
  <c r="AE835" i="18" s="1"/>
  <c r="AD734" i="18"/>
  <c r="AE734" i="18" s="1"/>
  <c r="AD750" i="18"/>
  <c r="AE750" i="18" s="1"/>
  <c r="AD765" i="18"/>
  <c r="AE765" i="18" s="1"/>
  <c r="AD781" i="18"/>
  <c r="AE781" i="18" s="1"/>
  <c r="AD795" i="18"/>
  <c r="AE795" i="18" s="1"/>
  <c r="AD810" i="18"/>
  <c r="AE810" i="18" s="1"/>
  <c r="AD824" i="18"/>
  <c r="AE824" i="18" s="1"/>
  <c r="AD839" i="18"/>
  <c r="AE839" i="18" s="1"/>
  <c r="AD754" i="18"/>
  <c r="AE754" i="18" s="1"/>
  <c r="AD813" i="18"/>
  <c r="AE813" i="18" s="1"/>
  <c r="AD783" i="18"/>
  <c r="AE783" i="18" s="1"/>
  <c r="AD819" i="18"/>
  <c r="AE819" i="18" s="1"/>
  <c r="AD761" i="18"/>
  <c r="AE761" i="18" s="1"/>
  <c r="AD796" i="18"/>
  <c r="AE796" i="18" s="1"/>
  <c r="AD829" i="18"/>
  <c r="AE829" i="18" s="1"/>
  <c r="AD737" i="18"/>
  <c r="AE737" i="18" s="1"/>
  <c r="AD744" i="18"/>
  <c r="AE744" i="18" s="1"/>
  <c r="AD784" i="18"/>
  <c r="AE784" i="18" s="1"/>
  <c r="AD753" i="18"/>
  <c r="AE753" i="18" s="1"/>
  <c r="AD766" i="18"/>
  <c r="AE766" i="18" s="1"/>
  <c r="AD797" i="18"/>
  <c r="AE797" i="18" s="1"/>
  <c r="AD833" i="18"/>
  <c r="AE833" i="18" s="1"/>
  <c r="AD771" i="18"/>
  <c r="AE771" i="18" s="1"/>
  <c r="AD825" i="18"/>
  <c r="AE825" i="18" s="1"/>
  <c r="AD729" i="18"/>
  <c r="AE729" i="18" s="1"/>
  <c r="AD767" i="18"/>
  <c r="AE767" i="18" s="1"/>
  <c r="AD800" i="18"/>
  <c r="AE800" i="18" s="1"/>
  <c r="AD840" i="18"/>
  <c r="AE840" i="18" s="1"/>
  <c r="AD811" i="18"/>
  <c r="AE811" i="18" s="1"/>
  <c r="AD775" i="18"/>
  <c r="AE775" i="18" s="1"/>
  <c r="AD814" i="18"/>
  <c r="AE814" i="18" s="1"/>
  <c r="AD735" i="18"/>
  <c r="AE735" i="18" s="1"/>
  <c r="AD768" i="18"/>
  <c r="AE768" i="18" s="1"/>
  <c r="AD841" i="18"/>
  <c r="AE841" i="18" s="1"/>
  <c r="AD736" i="18"/>
  <c r="AE736" i="18" s="1"/>
  <c r="AD842" i="18"/>
  <c r="AE842" i="18" s="1"/>
  <c r="AD751" i="18"/>
  <c r="AE751" i="18" s="1"/>
  <c r="AD785" i="18"/>
  <c r="AE785" i="18" s="1"/>
  <c r="AD790" i="18"/>
  <c r="AE790" i="18" s="1"/>
  <c r="AD492" i="18"/>
  <c r="AE492" i="18" s="1"/>
  <c r="AD513" i="18"/>
  <c r="AE513" i="18" s="1"/>
  <c r="AD528" i="18"/>
  <c r="AE528" i="18" s="1"/>
  <c r="AD518" i="18"/>
  <c r="AE518" i="18" s="1"/>
  <c r="AD355" i="18"/>
  <c r="AE355" i="18" s="1"/>
  <c r="AD728" i="18"/>
  <c r="AE728" i="18" s="1"/>
  <c r="AD190" i="18"/>
  <c r="AE190" i="18" s="1"/>
  <c r="AD232" i="18"/>
  <c r="AE232" i="18" s="1"/>
  <c r="AD312" i="18"/>
  <c r="AE312" i="18" s="1"/>
  <c r="AD344" i="18"/>
  <c r="AE344" i="18" s="1"/>
  <c r="AD345" i="18"/>
  <c r="AE345" i="18" s="1"/>
  <c r="AD502" i="18"/>
  <c r="AE502" i="18" s="1"/>
  <c r="AD491" i="18"/>
  <c r="AE491" i="18" s="1"/>
  <c r="AD218" i="18"/>
  <c r="AE218" i="18" s="1"/>
  <c r="AD1338" i="18"/>
  <c r="AE1338" i="18" s="1"/>
  <c r="AD1345" i="18"/>
  <c r="AE1345" i="18" s="1"/>
  <c r="AD1354" i="18"/>
  <c r="AE1354" i="18" s="1"/>
  <c r="AD1364" i="18"/>
  <c r="AE1364" i="18" s="1"/>
  <c r="AD1373" i="18"/>
  <c r="AE1373" i="18" s="1"/>
  <c r="AD1381" i="18"/>
  <c r="AE1381" i="18" s="1"/>
  <c r="AD1389" i="18"/>
  <c r="AE1389" i="18" s="1"/>
  <c r="AD1398" i="18"/>
  <c r="AE1398" i="18" s="1"/>
  <c r="AD1406" i="18"/>
  <c r="AE1406" i="18" s="1"/>
  <c r="AD1414" i="18"/>
  <c r="AE1414" i="18" s="1"/>
  <c r="AD1422" i="18"/>
  <c r="AE1422" i="18" s="1"/>
  <c r="AD1431" i="18"/>
  <c r="AE1431" i="18" s="1"/>
  <c r="AD1439" i="18"/>
  <c r="AE1439" i="18" s="1"/>
  <c r="AD1448" i="18"/>
  <c r="AE1448" i="18" s="1"/>
  <c r="AD1330" i="18"/>
  <c r="AE1330" i="18" s="1"/>
  <c r="AD1346" i="18"/>
  <c r="AE1346" i="18" s="1"/>
  <c r="AD1355" i="18"/>
  <c r="AE1355" i="18" s="1"/>
  <c r="AD1365" i="18"/>
  <c r="AE1365" i="18" s="1"/>
  <c r="AD1374" i="18"/>
  <c r="AE1374" i="18" s="1"/>
  <c r="AD1382" i="18"/>
  <c r="AE1382" i="18" s="1"/>
  <c r="AD1390" i="18"/>
  <c r="AE1390" i="18" s="1"/>
  <c r="AD1399" i="18"/>
  <c r="AE1399" i="18" s="1"/>
  <c r="AD1407" i="18"/>
  <c r="AE1407" i="18" s="1"/>
  <c r="AD1415" i="18"/>
  <c r="AE1415" i="18" s="1"/>
  <c r="AD1440" i="18"/>
  <c r="AE1440" i="18" s="1"/>
  <c r="AD1333" i="18"/>
  <c r="AE1333" i="18" s="1"/>
  <c r="AD1341" i="18"/>
  <c r="AE1341" i="18" s="1"/>
  <c r="AD1359" i="18"/>
  <c r="AE1359" i="18" s="1"/>
  <c r="AD1368" i="18"/>
  <c r="AE1368" i="18" s="1"/>
  <c r="AD1376" i="18"/>
  <c r="AE1376" i="18" s="1"/>
  <c r="AD1384" i="18"/>
  <c r="AE1384" i="18" s="1"/>
  <c r="AD1393" i="18"/>
  <c r="AE1393" i="18" s="1"/>
  <c r="AD1410" i="18"/>
  <c r="AE1410" i="18" s="1"/>
  <c r="AD1417" i="18"/>
  <c r="AE1417" i="18" s="1"/>
  <c r="AD1434" i="18"/>
  <c r="AE1434" i="18" s="1"/>
  <c r="AD1443" i="18"/>
  <c r="AE1443" i="18" s="1"/>
  <c r="AD1329" i="18"/>
  <c r="AE1329" i="18" s="1"/>
  <c r="AD1340" i="18"/>
  <c r="AE1340" i="18" s="1"/>
  <c r="AD1351" i="18"/>
  <c r="AE1351" i="18" s="1"/>
  <c r="AD1363" i="18"/>
  <c r="AE1363" i="18" s="1"/>
  <c r="AD1386" i="18"/>
  <c r="AE1386" i="18" s="1"/>
  <c r="AD1419" i="18"/>
  <c r="AE1419" i="18" s="1"/>
  <c r="AD1430" i="18"/>
  <c r="AE1430" i="18" s="1"/>
  <c r="AD1442" i="18"/>
  <c r="AE1442" i="18" s="1"/>
  <c r="AD1331" i="18"/>
  <c r="AE1331" i="18" s="1"/>
  <c r="AD1352" i="18"/>
  <c r="AE1352" i="18" s="1"/>
  <c r="AD1387" i="18"/>
  <c r="AE1387" i="18" s="1"/>
  <c r="AD1400" i="18"/>
  <c r="AE1400" i="18" s="1"/>
  <c r="AD1420" i="18"/>
  <c r="AE1420" i="18" s="1"/>
  <c r="AD1432" i="18"/>
  <c r="AE1432" i="18" s="1"/>
  <c r="AD1444" i="18"/>
  <c r="AE1444" i="18" s="1"/>
  <c r="AD1342" i="18"/>
  <c r="AE1342" i="18" s="1"/>
  <c r="AD1366" i="18"/>
  <c r="AE1366" i="18" s="1"/>
  <c r="AD1377" i="18"/>
  <c r="AE1377" i="18" s="1"/>
  <c r="AD1411" i="18"/>
  <c r="AE1411" i="18" s="1"/>
  <c r="AD1421" i="18"/>
  <c r="AE1421" i="18" s="1"/>
  <c r="AD1433" i="18"/>
  <c r="AE1433" i="18" s="1"/>
  <c r="AD1445" i="18"/>
  <c r="AE1445" i="18" s="1"/>
  <c r="AD1356" i="18"/>
  <c r="AE1356" i="18" s="1"/>
  <c r="AD1369" i="18"/>
  <c r="AE1369" i="18" s="1"/>
  <c r="AD1378" i="18"/>
  <c r="AE1378" i="18" s="1"/>
  <c r="AD1391" i="18"/>
  <c r="AE1391" i="18" s="1"/>
  <c r="AD1402" i="18"/>
  <c r="AE1402" i="18" s="1"/>
  <c r="AD1412" i="18"/>
  <c r="AE1412" i="18" s="1"/>
  <c r="AD1423" i="18"/>
  <c r="AE1423" i="18" s="1"/>
  <c r="AD1334" i="18"/>
  <c r="AE1334" i="18" s="1"/>
  <c r="AD1344" i="18"/>
  <c r="AE1344" i="18" s="1"/>
  <c r="AD1357" i="18"/>
  <c r="AE1357" i="18" s="1"/>
  <c r="AD1379" i="18"/>
  <c r="AE1379" i="18" s="1"/>
  <c r="AD1392" i="18"/>
  <c r="AE1392" i="18" s="1"/>
  <c r="AD1403" i="18"/>
  <c r="AE1403" i="18" s="1"/>
  <c r="AD1413" i="18"/>
  <c r="AE1413" i="18" s="1"/>
  <c r="AD1435" i="18"/>
  <c r="AE1435" i="18" s="1"/>
  <c r="AD1447" i="18"/>
  <c r="AE1447" i="18" s="1"/>
  <c r="AD1335" i="18"/>
  <c r="AE1335" i="18" s="1"/>
  <c r="AD1358" i="18"/>
  <c r="AE1358" i="18" s="1"/>
  <c r="AD1370" i="18"/>
  <c r="AE1370" i="18" s="1"/>
  <c r="AD1380" i="18"/>
  <c r="AE1380" i="18" s="1"/>
  <c r="AD1424" i="18"/>
  <c r="AE1424" i="18" s="1"/>
  <c r="AD1348" i="18"/>
  <c r="AE1348" i="18" s="1"/>
  <c r="AD1371" i="18"/>
  <c r="AE1371" i="18" s="1"/>
  <c r="AD1395" i="18"/>
  <c r="AE1395" i="18" s="1"/>
  <c r="AD1416" i="18"/>
  <c r="AE1416" i="18" s="1"/>
  <c r="AD1437" i="18"/>
  <c r="AE1437" i="18" s="1"/>
  <c r="AD1405" i="18"/>
  <c r="AE1405" i="18" s="1"/>
  <c r="AD1427" i="18"/>
  <c r="AE1427" i="18" s="1"/>
  <c r="AD1362" i="18"/>
  <c r="AE1362" i="18" s="1"/>
  <c r="AD1428" i="18"/>
  <c r="AE1428" i="18" s="1"/>
  <c r="AD1367" i="18"/>
  <c r="AE1367" i="18" s="1"/>
  <c r="AD1349" i="18"/>
  <c r="AE1349" i="18" s="1"/>
  <c r="AD1372" i="18"/>
  <c r="AE1372" i="18" s="1"/>
  <c r="AD1438" i="18"/>
  <c r="AE1438" i="18" s="1"/>
  <c r="AD1383" i="18"/>
  <c r="AE1383" i="18" s="1"/>
  <c r="AD1408" i="18"/>
  <c r="AE1408" i="18" s="1"/>
  <c r="AD1409" i="18"/>
  <c r="AE1409" i="18" s="1"/>
  <c r="AD1350" i="18"/>
  <c r="AE1350" i="18" s="1"/>
  <c r="AD1396" i="18"/>
  <c r="AE1396" i="18" s="1"/>
  <c r="AD1418" i="18"/>
  <c r="AE1418" i="18" s="1"/>
  <c r="AD1441" i="18"/>
  <c r="AE1441" i="18" s="1"/>
  <c r="AD1360" i="18"/>
  <c r="AE1360" i="18" s="1"/>
  <c r="AD1425" i="18"/>
  <c r="AE1425" i="18" s="1"/>
  <c r="AD1375" i="18"/>
  <c r="AE1375" i="18" s="1"/>
  <c r="AD1397" i="18"/>
  <c r="AE1397" i="18" s="1"/>
  <c r="AD1361" i="18"/>
  <c r="AE1361" i="18" s="1"/>
  <c r="AD1385" i="18"/>
  <c r="AE1385" i="18" s="1"/>
  <c r="AD1429" i="18"/>
  <c r="AE1429" i="18" s="1"/>
  <c r="AD1343" i="18"/>
  <c r="AE1343" i="18" s="1"/>
  <c r="AD1332" i="18"/>
  <c r="AE1332" i="18" s="1"/>
  <c r="AD1353" i="18"/>
  <c r="AE1353" i="18" s="1"/>
  <c r="AD1401" i="18"/>
  <c r="AE1401" i="18" s="1"/>
  <c r="AD1446" i="18"/>
  <c r="AE1446" i="18" s="1"/>
  <c r="AD1336" i="18"/>
  <c r="AE1336" i="18" s="1"/>
  <c r="AD1404" i="18"/>
  <c r="AE1404" i="18" s="1"/>
  <c r="AD1337" i="18"/>
  <c r="AE1337" i="18" s="1"/>
  <c r="AD1426" i="18"/>
  <c r="AE1426" i="18" s="1"/>
  <c r="AD1339" i="18"/>
  <c r="AE1339" i="18" s="1"/>
  <c r="AD1347" i="18"/>
  <c r="AE1347" i="18" s="1"/>
  <c r="AD1388" i="18"/>
  <c r="AE1388" i="18" s="1"/>
  <c r="AD1394" i="18"/>
  <c r="AE1394" i="18" s="1"/>
  <c r="AD1436" i="18"/>
  <c r="AE1436" i="18" s="1"/>
  <c r="AD494" i="18"/>
  <c r="AE494" i="18" s="1"/>
  <c r="AD535" i="18"/>
  <c r="AE535" i="18" s="1"/>
  <c r="AD500" i="18"/>
  <c r="AE500" i="18" s="1"/>
  <c r="AD489" i="18"/>
  <c r="AE489" i="18" s="1"/>
  <c r="AD504" i="18"/>
  <c r="AE504" i="18" s="1"/>
  <c r="AD493" i="18"/>
  <c r="AE493" i="18" s="1"/>
  <c r="AD1211" i="18"/>
  <c r="AE1211" i="18" s="1"/>
  <c r="AD1220" i="18"/>
  <c r="AE1220" i="18" s="1"/>
  <c r="AD1258" i="18"/>
  <c r="AE1258" i="18" s="1"/>
  <c r="AD1277" i="18"/>
  <c r="AE1277" i="18" s="1"/>
  <c r="AD1311" i="18"/>
  <c r="AE1311" i="18" s="1"/>
  <c r="AD1319" i="18"/>
  <c r="AE1319" i="18" s="1"/>
  <c r="AD1212" i="18"/>
  <c r="AE1212" i="18" s="1"/>
  <c r="AD1221" i="18"/>
  <c r="AE1221" i="18" s="1"/>
  <c r="AD1231" i="18"/>
  <c r="AE1231" i="18" s="1"/>
  <c r="AD1240" i="18"/>
  <c r="AE1240" i="18" s="1"/>
  <c r="AD1249" i="18"/>
  <c r="AE1249" i="18" s="1"/>
  <c r="AD1259" i="18"/>
  <c r="AE1259" i="18" s="1"/>
  <c r="AD1268" i="18"/>
  <c r="AE1268" i="18" s="1"/>
  <c r="AD1285" i="18"/>
  <c r="AE1285" i="18" s="1"/>
  <c r="AD1293" i="18"/>
  <c r="AE1293" i="18" s="1"/>
  <c r="AD1303" i="18"/>
  <c r="AE1303" i="18" s="1"/>
  <c r="AD1320" i="18"/>
  <c r="AE1320" i="18" s="1"/>
  <c r="AD1215" i="18"/>
  <c r="AE1215" i="18" s="1"/>
  <c r="AD1234" i="18"/>
  <c r="AE1234" i="18" s="1"/>
  <c r="AD1244" i="18"/>
  <c r="AE1244" i="18" s="1"/>
  <c r="AD1253" i="18"/>
  <c r="AE1253" i="18" s="1"/>
  <c r="AD1271" i="18"/>
  <c r="AE1271" i="18" s="1"/>
  <c r="AD1296" i="18"/>
  <c r="AE1296" i="18" s="1"/>
  <c r="AD1306" i="18"/>
  <c r="AE1306" i="18" s="1"/>
  <c r="AD1315" i="18"/>
  <c r="AE1315" i="18" s="1"/>
  <c r="AD1324" i="18"/>
  <c r="AE1324" i="18" s="1"/>
  <c r="AD1219" i="18"/>
  <c r="AE1219" i="18" s="1"/>
  <c r="AD1233" i="18"/>
  <c r="AE1233" i="18" s="1"/>
  <c r="AD1257" i="18"/>
  <c r="AE1257" i="18" s="1"/>
  <c r="AD1270" i="18"/>
  <c r="AE1270" i="18" s="1"/>
  <c r="AD1281" i="18"/>
  <c r="AE1281" i="18" s="1"/>
  <c r="AD1292" i="18"/>
  <c r="AE1292" i="18" s="1"/>
  <c r="AD1305" i="18"/>
  <c r="AE1305" i="18" s="1"/>
  <c r="AD1222" i="18"/>
  <c r="AE1222" i="18" s="1"/>
  <c r="AD1235" i="18"/>
  <c r="AE1235" i="18" s="1"/>
  <c r="AD1246" i="18"/>
  <c r="AE1246" i="18" s="1"/>
  <c r="AD1282" i="18"/>
  <c r="AE1282" i="18" s="1"/>
  <c r="AD1307" i="18"/>
  <c r="AE1307" i="18" s="1"/>
  <c r="AD1317" i="18"/>
  <c r="AE1317" i="18" s="1"/>
  <c r="AD1209" i="18"/>
  <c r="AE1209" i="18" s="1"/>
  <c r="AD1223" i="18"/>
  <c r="AE1223" i="18" s="1"/>
  <c r="AD1236" i="18"/>
  <c r="AE1236" i="18" s="1"/>
  <c r="AD1247" i="18"/>
  <c r="AE1247" i="18" s="1"/>
  <c r="AD1260" i="18"/>
  <c r="AE1260" i="18" s="1"/>
  <c r="AD1272" i="18"/>
  <c r="AE1272" i="18" s="1"/>
  <c r="AD1283" i="18"/>
  <c r="AE1283" i="18" s="1"/>
  <c r="AD1294" i="18"/>
  <c r="AE1294" i="18" s="1"/>
  <c r="AD1213" i="18"/>
  <c r="AE1213" i="18" s="1"/>
  <c r="AD1225" i="18"/>
  <c r="AE1225" i="18" s="1"/>
  <c r="AD1238" i="18"/>
  <c r="AE1238" i="18" s="1"/>
  <c r="AD1250" i="18"/>
  <c r="AE1250" i="18" s="1"/>
  <c r="AD1262" i="18"/>
  <c r="AE1262" i="18" s="1"/>
  <c r="AD1274" i="18"/>
  <c r="AE1274" i="18" s="1"/>
  <c r="AD1297" i="18"/>
  <c r="AE1297" i="18" s="1"/>
  <c r="AD1309" i="18"/>
  <c r="AE1309" i="18" s="1"/>
  <c r="AD1321" i="18"/>
  <c r="AE1321" i="18" s="1"/>
  <c r="AD1226" i="18"/>
  <c r="AE1226" i="18" s="1"/>
  <c r="AD1251" i="18"/>
  <c r="AE1251" i="18" s="1"/>
  <c r="AD1263" i="18"/>
  <c r="AE1263" i="18" s="1"/>
  <c r="AD1275" i="18"/>
  <c r="AE1275" i="18" s="1"/>
  <c r="AD1286" i="18"/>
  <c r="AE1286" i="18" s="1"/>
  <c r="AD1298" i="18"/>
  <c r="AE1298" i="18" s="1"/>
  <c r="AD1310" i="18"/>
  <c r="AE1310" i="18" s="1"/>
  <c r="AD1322" i="18"/>
  <c r="AE1322" i="18" s="1"/>
  <c r="AD1214" i="18"/>
  <c r="AE1214" i="18" s="1"/>
  <c r="AD1227" i="18"/>
  <c r="AE1227" i="18" s="1"/>
  <c r="AD1239" i="18"/>
  <c r="AE1239" i="18" s="1"/>
  <c r="AD1252" i="18"/>
  <c r="AE1252" i="18" s="1"/>
  <c r="AD1264" i="18"/>
  <c r="AE1264" i="18" s="1"/>
  <c r="AD1276" i="18"/>
  <c r="AE1276" i="18" s="1"/>
  <c r="AD1287" i="18"/>
  <c r="AE1287" i="18" s="1"/>
  <c r="AD1299" i="18"/>
  <c r="AE1299" i="18" s="1"/>
  <c r="AD1323" i="18"/>
  <c r="AE1323" i="18" s="1"/>
  <c r="AD1229" i="18"/>
  <c r="AE1229" i="18" s="1"/>
  <c r="AD1254" i="18"/>
  <c r="AE1254" i="18" s="1"/>
  <c r="AD1301" i="18"/>
  <c r="AE1301" i="18" s="1"/>
  <c r="AD1216" i="18"/>
  <c r="AE1216" i="18" s="1"/>
  <c r="AD1313" i="18"/>
  <c r="AE1313" i="18" s="1"/>
  <c r="AD1267" i="18"/>
  <c r="AE1267" i="18" s="1"/>
  <c r="AD1269" i="18"/>
  <c r="AE1269" i="18" s="1"/>
  <c r="AD1316" i="18"/>
  <c r="AE1316" i="18" s="1"/>
  <c r="AD1224" i="18"/>
  <c r="AE1224" i="18" s="1"/>
  <c r="AD1228" i="18"/>
  <c r="AE1228" i="18" s="1"/>
  <c r="AD1230" i="18"/>
  <c r="AE1230" i="18" s="1"/>
  <c r="AD1279" i="18"/>
  <c r="AE1279" i="18" s="1"/>
  <c r="AD1302" i="18"/>
  <c r="AE1302" i="18" s="1"/>
  <c r="AD1326" i="18"/>
  <c r="AE1326" i="18" s="1"/>
  <c r="AD1289" i="18"/>
  <c r="AE1289" i="18" s="1"/>
  <c r="AD1290" i="18"/>
  <c r="AE1290" i="18" s="1"/>
  <c r="AD1291" i="18"/>
  <c r="AE1291" i="18" s="1"/>
  <c r="AD1245" i="18"/>
  <c r="AE1245" i="18" s="1"/>
  <c r="AD1295" i="18"/>
  <c r="AE1295" i="18" s="1"/>
  <c r="AD1300" i="18"/>
  <c r="AE1300" i="18" s="1"/>
  <c r="AD1255" i="18"/>
  <c r="AE1255" i="18" s="1"/>
  <c r="AD1280" i="18"/>
  <c r="AE1280" i="18" s="1"/>
  <c r="AD1304" i="18"/>
  <c r="AE1304" i="18" s="1"/>
  <c r="AD1327" i="18"/>
  <c r="AE1327" i="18" s="1"/>
  <c r="AD1288" i="18"/>
  <c r="AE1288" i="18" s="1"/>
  <c r="AD1318" i="18"/>
  <c r="AE1318" i="18" s="1"/>
  <c r="AD1232" i="18"/>
  <c r="AE1232" i="18" s="1"/>
  <c r="AD1256" i="18"/>
  <c r="AE1256" i="18" s="1"/>
  <c r="AD1328" i="18"/>
  <c r="AE1328" i="18" s="1"/>
  <c r="AD1265" i="18"/>
  <c r="AE1265" i="18" s="1"/>
  <c r="AD1312" i="18"/>
  <c r="AE1312" i="18" s="1"/>
  <c r="AD1266" i="18"/>
  <c r="AE1266" i="18" s="1"/>
  <c r="AD1217" i="18"/>
  <c r="AE1217" i="18" s="1"/>
  <c r="AD1314" i="18"/>
  <c r="AE1314" i="18" s="1"/>
  <c r="AD1210" i="18"/>
  <c r="AE1210" i="18" s="1"/>
  <c r="AD1237" i="18"/>
  <c r="AE1237" i="18" s="1"/>
  <c r="AD1261" i="18"/>
  <c r="AE1261" i="18" s="1"/>
  <c r="AD1284" i="18"/>
  <c r="AE1284" i="18" s="1"/>
  <c r="AD1308" i="18"/>
  <c r="AE1308" i="18" s="1"/>
  <c r="AD1241" i="18"/>
  <c r="AE1241" i="18" s="1"/>
  <c r="AD1242" i="18"/>
  <c r="AE1242" i="18" s="1"/>
  <c r="AD1243" i="18"/>
  <c r="AE1243" i="18" s="1"/>
  <c r="AD1218" i="18"/>
  <c r="AE1218" i="18" s="1"/>
  <c r="AD1248" i="18"/>
  <c r="AE1248" i="18" s="1"/>
  <c r="AD1273" i="18"/>
  <c r="AE1273" i="18" s="1"/>
  <c r="AD1278" i="18"/>
  <c r="AE1278" i="18" s="1"/>
  <c r="AD1325" i="18"/>
  <c r="AE1325" i="18" s="1"/>
  <c r="AD490" i="18"/>
  <c r="AE490" i="18" s="1"/>
  <c r="AD532" i="18"/>
  <c r="AE532" i="18" s="1"/>
  <c r="AD523" i="18"/>
  <c r="AE523" i="18" s="1"/>
  <c r="AD1097" i="18"/>
  <c r="AE1097" i="18" s="1"/>
  <c r="AD1117" i="18"/>
  <c r="AE1117" i="18" s="1"/>
  <c r="AD1127" i="18"/>
  <c r="AE1127" i="18" s="1"/>
  <c r="AD1136" i="18"/>
  <c r="AE1136" i="18" s="1"/>
  <c r="AD1165" i="18"/>
  <c r="AE1165" i="18" s="1"/>
  <c r="AD1175" i="18"/>
  <c r="AE1175" i="18" s="1"/>
  <c r="AD1184" i="18"/>
  <c r="AE1184" i="18" s="1"/>
  <c r="AD1192" i="18"/>
  <c r="AE1192" i="18" s="1"/>
  <c r="AD1202" i="18"/>
  <c r="AE1202" i="18" s="1"/>
  <c r="AD1098" i="18"/>
  <c r="AE1098" i="18" s="1"/>
  <c r="AD1108" i="18"/>
  <c r="AE1108" i="18" s="1"/>
  <c r="AD1118" i="18"/>
  <c r="AE1118" i="18" s="1"/>
  <c r="AD1128" i="18"/>
  <c r="AE1128" i="18" s="1"/>
  <c r="AD1137" i="18"/>
  <c r="AE1137" i="18" s="1"/>
  <c r="AD1147" i="18"/>
  <c r="AE1147" i="18" s="1"/>
  <c r="AD1156" i="18"/>
  <c r="AE1156" i="18" s="1"/>
  <c r="AD1166" i="18"/>
  <c r="AE1166" i="18" s="1"/>
  <c r="AD1176" i="18"/>
  <c r="AE1176" i="18" s="1"/>
  <c r="AD1193" i="18"/>
  <c r="AE1193" i="18" s="1"/>
  <c r="AD1203" i="18"/>
  <c r="AE1203" i="18" s="1"/>
  <c r="AD1092" i="18"/>
  <c r="AE1092" i="18" s="1"/>
  <c r="AD1102" i="18"/>
  <c r="AE1102" i="18" s="1"/>
  <c r="AD1111" i="18"/>
  <c r="AE1111" i="18" s="1"/>
  <c r="AD1122" i="18"/>
  <c r="AE1122" i="18" s="1"/>
  <c r="AD1131" i="18"/>
  <c r="AE1131" i="18" s="1"/>
  <c r="AD1140" i="18"/>
  <c r="AE1140" i="18" s="1"/>
  <c r="AD1150" i="18"/>
  <c r="AE1150" i="18" s="1"/>
  <c r="AD1170" i="18"/>
  <c r="AE1170" i="18" s="1"/>
  <c r="AD1187" i="18"/>
  <c r="AE1187" i="18" s="1"/>
  <c r="AD1196" i="18"/>
  <c r="AE1196" i="18" s="1"/>
  <c r="AD1206" i="18"/>
  <c r="AE1206" i="18" s="1"/>
  <c r="AD1094" i="18"/>
  <c r="AE1094" i="18" s="1"/>
  <c r="AD1107" i="18"/>
  <c r="AE1107" i="18" s="1"/>
  <c r="AD1121" i="18"/>
  <c r="AE1121" i="18" s="1"/>
  <c r="AD1133" i="18"/>
  <c r="AE1133" i="18" s="1"/>
  <c r="AD1146" i="18"/>
  <c r="AE1146" i="18" s="1"/>
  <c r="AD1159" i="18"/>
  <c r="AE1159" i="18" s="1"/>
  <c r="AD1172" i="18"/>
  <c r="AE1172" i="18" s="1"/>
  <c r="AD1183" i="18"/>
  <c r="AE1183" i="18" s="1"/>
  <c r="AD1195" i="18"/>
  <c r="AE1195" i="18" s="1"/>
  <c r="AD1208" i="18"/>
  <c r="AE1208" i="18" s="1"/>
  <c r="AD1095" i="18"/>
  <c r="AE1095" i="18" s="1"/>
  <c r="AD1109" i="18"/>
  <c r="AE1109" i="18" s="1"/>
  <c r="AD1134" i="18"/>
  <c r="AE1134" i="18" s="1"/>
  <c r="AD1148" i="18"/>
  <c r="AE1148" i="18" s="1"/>
  <c r="AD1160" i="18"/>
  <c r="AE1160" i="18" s="1"/>
  <c r="AD1185" i="18"/>
  <c r="AE1185" i="18" s="1"/>
  <c r="AD1197" i="18"/>
  <c r="AE1197" i="18" s="1"/>
  <c r="AD1110" i="18"/>
  <c r="AE1110" i="18" s="1"/>
  <c r="AD1123" i="18"/>
  <c r="AE1123" i="18" s="1"/>
  <c r="AD1149" i="18"/>
  <c r="AE1149" i="18" s="1"/>
  <c r="AD1173" i="18"/>
  <c r="AE1173" i="18" s="1"/>
  <c r="AD1198" i="18"/>
  <c r="AE1198" i="18" s="1"/>
  <c r="AD1099" i="18"/>
  <c r="AE1099" i="18" s="1"/>
  <c r="AD1112" i="18"/>
  <c r="AE1112" i="18" s="1"/>
  <c r="AD1124" i="18"/>
  <c r="AE1124" i="18" s="1"/>
  <c r="AD1151" i="18"/>
  <c r="AE1151" i="18" s="1"/>
  <c r="AD1162" i="18"/>
  <c r="AE1162" i="18" s="1"/>
  <c r="AD1177" i="18"/>
  <c r="AE1177" i="18" s="1"/>
  <c r="AD1188" i="18"/>
  <c r="AE1188" i="18" s="1"/>
  <c r="AD1200" i="18"/>
  <c r="AE1200" i="18" s="1"/>
  <c r="AD1100" i="18"/>
  <c r="AE1100" i="18" s="1"/>
  <c r="AD1113" i="18"/>
  <c r="AE1113" i="18" s="1"/>
  <c r="AD1125" i="18"/>
  <c r="AE1125" i="18" s="1"/>
  <c r="AD1138" i="18"/>
  <c r="AE1138" i="18" s="1"/>
  <c r="AD1152" i="18"/>
  <c r="AE1152" i="18" s="1"/>
  <c r="AD1163" i="18"/>
  <c r="AE1163" i="18" s="1"/>
  <c r="AD1101" i="18"/>
  <c r="AE1101" i="18" s="1"/>
  <c r="AD1114" i="18"/>
  <c r="AE1114" i="18" s="1"/>
  <c r="AD1126" i="18"/>
  <c r="AE1126" i="18" s="1"/>
  <c r="AD1139" i="18"/>
  <c r="AE1139" i="18" s="1"/>
  <c r="AD1153" i="18"/>
  <c r="AE1153" i="18" s="1"/>
  <c r="AD1164" i="18"/>
  <c r="AE1164" i="18" s="1"/>
  <c r="AD1178" i="18"/>
  <c r="AE1178" i="18" s="1"/>
  <c r="AD1189" i="18"/>
  <c r="AE1189" i="18" s="1"/>
  <c r="AD1201" i="18"/>
  <c r="AE1201" i="18" s="1"/>
  <c r="AD1089" i="18"/>
  <c r="AE1089" i="18" s="1"/>
  <c r="AD1103" i="18"/>
  <c r="AE1103" i="18" s="1"/>
  <c r="AD1115" i="18"/>
  <c r="AE1115" i="18" s="1"/>
  <c r="AD1141" i="18"/>
  <c r="AE1141" i="18" s="1"/>
  <c r="AD1093" i="18"/>
  <c r="AE1093" i="18" s="1"/>
  <c r="AD1154" i="18"/>
  <c r="AE1154" i="18" s="1"/>
  <c r="AD1180" i="18"/>
  <c r="AE1180" i="18" s="1"/>
  <c r="AD1204" i="18"/>
  <c r="AE1204" i="18" s="1"/>
  <c r="AD1106" i="18"/>
  <c r="AE1106" i="18" s="1"/>
  <c r="AD1144" i="18"/>
  <c r="AE1144" i="18" s="1"/>
  <c r="AD1090" i="18"/>
  <c r="AE1090" i="18" s="1"/>
  <c r="AD1129" i="18"/>
  <c r="AE1129" i="18" s="1"/>
  <c r="AD1155" i="18"/>
  <c r="AE1155" i="18" s="1"/>
  <c r="AD1181" i="18"/>
  <c r="AE1181" i="18" s="1"/>
  <c r="AD1205" i="18"/>
  <c r="AE1205" i="18" s="1"/>
  <c r="AD1191" i="18"/>
  <c r="AE1191" i="18" s="1"/>
  <c r="AD1169" i="18"/>
  <c r="AE1169" i="18" s="1"/>
  <c r="AD1143" i="18"/>
  <c r="AE1143" i="18" s="1"/>
  <c r="AD1174" i="18"/>
  <c r="AE1174" i="18" s="1"/>
  <c r="AD1096" i="18"/>
  <c r="AE1096" i="18" s="1"/>
  <c r="AD1130" i="18"/>
  <c r="AE1130" i="18" s="1"/>
  <c r="AD1157" i="18"/>
  <c r="AE1157" i="18" s="1"/>
  <c r="AD1182" i="18"/>
  <c r="AE1182" i="18" s="1"/>
  <c r="AD1207" i="18"/>
  <c r="AE1207" i="18" s="1"/>
  <c r="AD1190" i="18"/>
  <c r="AE1190" i="18" s="1"/>
  <c r="AD1145" i="18"/>
  <c r="AE1145" i="18" s="1"/>
  <c r="AD1179" i="18"/>
  <c r="AE1179" i="18" s="1"/>
  <c r="AD1104" i="18"/>
  <c r="AE1104" i="18" s="1"/>
  <c r="AD1158" i="18"/>
  <c r="AE1158" i="18" s="1"/>
  <c r="AD1132" i="18"/>
  <c r="AE1132" i="18" s="1"/>
  <c r="AD1168" i="18"/>
  <c r="AE1168" i="18" s="1"/>
  <c r="AD1194" i="18"/>
  <c r="AE1194" i="18" s="1"/>
  <c r="AD1199" i="18"/>
  <c r="AE1199" i="18" s="1"/>
  <c r="AD1105" i="18"/>
  <c r="AE1105" i="18" s="1"/>
  <c r="AD1161" i="18"/>
  <c r="AE1161" i="18" s="1"/>
  <c r="AD1186" i="18"/>
  <c r="AE1186" i="18" s="1"/>
  <c r="AD1167" i="18"/>
  <c r="AE1167" i="18" s="1"/>
  <c r="AD1135" i="18"/>
  <c r="AE1135" i="18" s="1"/>
  <c r="AD1142" i="18"/>
  <c r="AE1142" i="18" s="1"/>
  <c r="AD1116" i="18"/>
  <c r="AE1116" i="18" s="1"/>
  <c r="AD1171" i="18"/>
  <c r="AE1171" i="18" s="1"/>
  <c r="AD1119" i="18"/>
  <c r="AE1119" i="18" s="1"/>
  <c r="AD1091" i="18"/>
  <c r="AE1091" i="18" s="1"/>
  <c r="AD1120" i="18"/>
  <c r="AE1120" i="18" s="1"/>
  <c r="AD191" i="18"/>
  <c r="AE191" i="18" s="1"/>
  <c r="AD236" i="18"/>
  <c r="AE236" i="18" s="1"/>
  <c r="AD193" i="18"/>
  <c r="AE193" i="18" s="1"/>
  <c r="AD227" i="18"/>
  <c r="AE227" i="18" s="1"/>
  <c r="AD230" i="18"/>
  <c r="AE230" i="18" s="1"/>
  <c r="AD342" i="18"/>
  <c r="AE342" i="18" s="1"/>
  <c r="AD506" i="18"/>
  <c r="AE506" i="18" s="1"/>
  <c r="AD495" i="18"/>
  <c r="AE495" i="18" s="1"/>
  <c r="AD512" i="18"/>
  <c r="AE512" i="18" s="1"/>
  <c r="AD529" i="18"/>
  <c r="AE529" i="18" s="1"/>
  <c r="AD505" i="18"/>
  <c r="AE505" i="18" s="1"/>
  <c r="AD982" i="18"/>
  <c r="AE982" i="18" s="1"/>
  <c r="AD991" i="18"/>
  <c r="AE991" i="18" s="1"/>
  <c r="AD1000" i="18"/>
  <c r="AE1000" i="18" s="1"/>
  <c r="AD1012" i="18"/>
  <c r="AE1012" i="18" s="1"/>
  <c r="AD1022" i="18"/>
  <c r="AE1022" i="18" s="1"/>
  <c r="AD1030" i="18"/>
  <c r="AE1030" i="18" s="1"/>
  <c r="AD1041" i="18"/>
  <c r="AE1041" i="18" s="1"/>
  <c r="AD1051" i="18"/>
  <c r="AE1051" i="18" s="1"/>
  <c r="AD1060" i="18"/>
  <c r="AE1060" i="18" s="1"/>
  <c r="AD1078" i="18"/>
  <c r="AE1078" i="18" s="1"/>
  <c r="AD1087" i="18"/>
  <c r="AE1087" i="18" s="1"/>
  <c r="AD973" i="18"/>
  <c r="AE973" i="18" s="1"/>
  <c r="AD983" i="18"/>
  <c r="AE983" i="18" s="1"/>
  <c r="AD992" i="18"/>
  <c r="AE992" i="18" s="1"/>
  <c r="AD1001" i="18"/>
  <c r="AE1001" i="18" s="1"/>
  <c r="AD1013" i="18"/>
  <c r="AE1013" i="18" s="1"/>
  <c r="AD1031" i="18"/>
  <c r="AE1031" i="18" s="1"/>
  <c r="AD1061" i="18"/>
  <c r="AE1061" i="18" s="1"/>
  <c r="AD1070" i="18"/>
  <c r="AE1070" i="18" s="1"/>
  <c r="AD1079" i="18"/>
  <c r="AE1079" i="18" s="1"/>
  <c r="AD1088" i="18"/>
  <c r="AE1088" i="18" s="1"/>
  <c r="AD974" i="18"/>
  <c r="AE974" i="18" s="1"/>
  <c r="AD984" i="18"/>
  <c r="AE984" i="18" s="1"/>
  <c r="AD1002" i="18"/>
  <c r="AE1002" i="18" s="1"/>
  <c r="AD976" i="18"/>
  <c r="AE976" i="18" s="1"/>
  <c r="AD995" i="18"/>
  <c r="AE995" i="18" s="1"/>
  <c r="AD1005" i="18"/>
  <c r="AE1005" i="18" s="1"/>
  <c r="AD1025" i="18"/>
  <c r="AE1025" i="18" s="1"/>
  <c r="AD1035" i="18"/>
  <c r="AE1035" i="18" s="1"/>
  <c r="AD1045" i="18"/>
  <c r="AE1045" i="18" s="1"/>
  <c r="AD1054" i="18"/>
  <c r="AE1054" i="18" s="1"/>
  <c r="AD1064" i="18"/>
  <c r="AE1064" i="18" s="1"/>
  <c r="AD1073" i="18"/>
  <c r="AE1073" i="18" s="1"/>
  <c r="AD1082" i="18"/>
  <c r="AE1082" i="18" s="1"/>
  <c r="AD988" i="18"/>
  <c r="AE988" i="18" s="1"/>
  <c r="AD1004" i="18"/>
  <c r="AE1004" i="18" s="1"/>
  <c r="AD1018" i="18"/>
  <c r="AE1018" i="18" s="1"/>
  <c r="AD1044" i="18"/>
  <c r="AE1044" i="18" s="1"/>
  <c r="AD1057" i="18"/>
  <c r="AE1057" i="18" s="1"/>
  <c r="AD1069" i="18"/>
  <c r="AE1069" i="18" s="1"/>
  <c r="AD1081" i="18"/>
  <c r="AE1081" i="18" s="1"/>
  <c r="AD977" i="18"/>
  <c r="AE977" i="18" s="1"/>
  <c r="AD989" i="18"/>
  <c r="AE989" i="18" s="1"/>
  <c r="AD1006" i="18"/>
  <c r="AE1006" i="18" s="1"/>
  <c r="AD1019" i="18"/>
  <c r="AE1019" i="18" s="1"/>
  <c r="AD1032" i="18"/>
  <c r="AE1032" i="18" s="1"/>
  <c r="AD1046" i="18"/>
  <c r="AE1046" i="18" s="1"/>
  <c r="AD1083" i="18"/>
  <c r="AE1083" i="18" s="1"/>
  <c r="AD978" i="18"/>
  <c r="AE978" i="18" s="1"/>
  <c r="AD990" i="18"/>
  <c r="AE990" i="18" s="1"/>
  <c r="AD1007" i="18"/>
  <c r="AE1007" i="18" s="1"/>
  <c r="AD1020" i="18"/>
  <c r="AE1020" i="18" s="1"/>
  <c r="AD1033" i="18"/>
  <c r="AE1033" i="18" s="1"/>
  <c r="AD1047" i="18"/>
  <c r="AE1047" i="18" s="1"/>
  <c r="AD1058" i="18"/>
  <c r="AE1058" i="18" s="1"/>
  <c r="AD1071" i="18"/>
  <c r="AE1071" i="18" s="1"/>
  <c r="AD979" i="18"/>
  <c r="AE979" i="18" s="1"/>
  <c r="AD994" i="18"/>
  <c r="AE994" i="18" s="1"/>
  <c r="AD1009" i="18"/>
  <c r="AE1009" i="18" s="1"/>
  <c r="AD1023" i="18"/>
  <c r="AE1023" i="18" s="1"/>
  <c r="AD1036" i="18"/>
  <c r="AE1036" i="18" s="1"/>
  <c r="AD1048" i="18"/>
  <c r="AE1048" i="18" s="1"/>
  <c r="AD1062" i="18"/>
  <c r="AE1062" i="18" s="1"/>
  <c r="AD1074" i="18"/>
  <c r="AE1074" i="18" s="1"/>
  <c r="AD1085" i="18"/>
  <c r="AE1085" i="18" s="1"/>
  <c r="AD980" i="18"/>
  <c r="AE980" i="18" s="1"/>
  <c r="AD996" i="18"/>
  <c r="AE996" i="18" s="1"/>
  <c r="AD1010" i="18"/>
  <c r="AE1010" i="18" s="1"/>
  <c r="AD1037" i="18"/>
  <c r="AE1037" i="18" s="1"/>
  <c r="AD1049" i="18"/>
  <c r="AE1049" i="18" s="1"/>
  <c r="AD1075" i="18"/>
  <c r="AE1075" i="18" s="1"/>
  <c r="AD1086" i="18"/>
  <c r="AE1086" i="18" s="1"/>
  <c r="AD969" i="18"/>
  <c r="AE969" i="18" s="1"/>
  <c r="AD981" i="18"/>
  <c r="AE981" i="18" s="1"/>
  <c r="AD997" i="18"/>
  <c r="AE997" i="18" s="1"/>
  <c r="AD1011" i="18"/>
  <c r="AE1011" i="18" s="1"/>
  <c r="AD1024" i="18"/>
  <c r="AE1024" i="18" s="1"/>
  <c r="AD1038" i="18"/>
  <c r="AE1038" i="18" s="1"/>
  <c r="AD1050" i="18"/>
  <c r="AE1050" i="18" s="1"/>
  <c r="AD1063" i="18"/>
  <c r="AE1063" i="18" s="1"/>
  <c r="AD1076" i="18"/>
  <c r="AE1076" i="18" s="1"/>
  <c r="AD1014" i="18"/>
  <c r="AE1014" i="18" s="1"/>
  <c r="AD1026" i="18"/>
  <c r="AE1026" i="18" s="1"/>
  <c r="AD1052" i="18"/>
  <c r="AE1052" i="18" s="1"/>
  <c r="AD970" i="18"/>
  <c r="AE970" i="18" s="1"/>
  <c r="AD999" i="18"/>
  <c r="AE999" i="18" s="1"/>
  <c r="AD1034" i="18"/>
  <c r="AE1034" i="18" s="1"/>
  <c r="AD1066" i="18"/>
  <c r="AE1066" i="18" s="1"/>
  <c r="AD1053" i="18"/>
  <c r="AE1053" i="18" s="1"/>
  <c r="AD993" i="18"/>
  <c r="AE993" i="18" s="1"/>
  <c r="AD971" i="18"/>
  <c r="AE971" i="18" s="1"/>
  <c r="AD1003" i="18"/>
  <c r="AE1003" i="18" s="1"/>
  <c r="AD1039" i="18"/>
  <c r="AE1039" i="18" s="1"/>
  <c r="AD1067" i="18"/>
  <c r="AE1067" i="18" s="1"/>
  <c r="AD987" i="18"/>
  <c r="AE987" i="18" s="1"/>
  <c r="AD998" i="18"/>
  <c r="AE998" i="18" s="1"/>
  <c r="AD972" i="18"/>
  <c r="AE972" i="18" s="1"/>
  <c r="AD1008" i="18"/>
  <c r="AE1008" i="18" s="1"/>
  <c r="AD1040" i="18"/>
  <c r="AE1040" i="18" s="1"/>
  <c r="AD1068" i="18"/>
  <c r="AE1068" i="18" s="1"/>
  <c r="AD985" i="18"/>
  <c r="AE985" i="18" s="1"/>
  <c r="AD1017" i="18"/>
  <c r="AE1017" i="18" s="1"/>
  <c r="AD1084" i="18"/>
  <c r="AE1084" i="18" s="1"/>
  <c r="AD975" i="18"/>
  <c r="AE975" i="18" s="1"/>
  <c r="AD1042" i="18"/>
  <c r="AE1042" i="18" s="1"/>
  <c r="AD1072" i="18"/>
  <c r="AE1072" i="18" s="1"/>
  <c r="AD1016" i="18"/>
  <c r="AE1016" i="18" s="1"/>
  <c r="AD1080" i="18"/>
  <c r="AE1080" i="18" s="1"/>
  <c r="AD1055" i="18"/>
  <c r="AE1055" i="18" s="1"/>
  <c r="AD1056" i="18"/>
  <c r="AE1056" i="18" s="1"/>
  <c r="AD1028" i="18"/>
  <c r="AE1028" i="18" s="1"/>
  <c r="AD1015" i="18"/>
  <c r="AE1015" i="18" s="1"/>
  <c r="AD1043" i="18"/>
  <c r="AE1043" i="18" s="1"/>
  <c r="AD1077" i="18"/>
  <c r="AE1077" i="18" s="1"/>
  <c r="AD986" i="18"/>
  <c r="AE986" i="18" s="1"/>
  <c r="AD1021" i="18"/>
  <c r="AE1021" i="18" s="1"/>
  <c r="AD1027" i="18"/>
  <c r="AE1027" i="18" s="1"/>
  <c r="AD1065" i="18"/>
  <c r="AE1065" i="18" s="1"/>
  <c r="AD1059" i="18"/>
  <c r="AE1059" i="18" s="1"/>
  <c r="AD1029" i="18"/>
  <c r="AE1029" i="18" s="1"/>
  <c r="AD876" i="18"/>
  <c r="AE876" i="18" s="1"/>
  <c r="AD894" i="18"/>
  <c r="AE894" i="18" s="1"/>
  <c r="AD905" i="18"/>
  <c r="AE905" i="18" s="1"/>
  <c r="AD924" i="18"/>
  <c r="AE924" i="18" s="1"/>
  <c r="AD934" i="18"/>
  <c r="AE934" i="18" s="1"/>
  <c r="AD944" i="18"/>
  <c r="AE944" i="18" s="1"/>
  <c r="AD954" i="18"/>
  <c r="AE954" i="18" s="1"/>
  <c r="AD964" i="18"/>
  <c r="AE964" i="18" s="1"/>
  <c r="AD856" i="18"/>
  <c r="AE856" i="18" s="1"/>
  <c r="AD866" i="18"/>
  <c r="AE866" i="18" s="1"/>
  <c r="AD877" i="18"/>
  <c r="AE877" i="18" s="1"/>
  <c r="AD886" i="18"/>
  <c r="AE886" i="18" s="1"/>
  <c r="AD895" i="18"/>
  <c r="AE895" i="18" s="1"/>
  <c r="AD906" i="18"/>
  <c r="AE906" i="18" s="1"/>
  <c r="AD915" i="18"/>
  <c r="AE915" i="18" s="1"/>
  <c r="AD925" i="18"/>
  <c r="AE925" i="18" s="1"/>
  <c r="AD935" i="18"/>
  <c r="AE935" i="18" s="1"/>
  <c r="AD965" i="18"/>
  <c r="AE965" i="18" s="1"/>
  <c r="AD896" i="18"/>
  <c r="AE896" i="18" s="1"/>
  <c r="AD945" i="18"/>
  <c r="AE945" i="18" s="1"/>
  <c r="AD966" i="18"/>
  <c r="AE966" i="18" s="1"/>
  <c r="AD857" i="18"/>
  <c r="AE857" i="18" s="1"/>
  <c r="AD867" i="18"/>
  <c r="AE867" i="18" s="1"/>
  <c r="AD887" i="18"/>
  <c r="AE887" i="18" s="1"/>
  <c r="AD916" i="18"/>
  <c r="AE916" i="18" s="1"/>
  <c r="AD926" i="18"/>
  <c r="AE926" i="18" s="1"/>
  <c r="AD936" i="18"/>
  <c r="AE936" i="18" s="1"/>
  <c r="AD955" i="18"/>
  <c r="AE955" i="18" s="1"/>
  <c r="AD850" i="18"/>
  <c r="AE850" i="18" s="1"/>
  <c r="AD860" i="18"/>
  <c r="AE860" i="18" s="1"/>
  <c r="AD870" i="18"/>
  <c r="AE870" i="18" s="1"/>
  <c r="AD879" i="18"/>
  <c r="AE879" i="18" s="1"/>
  <c r="AD889" i="18"/>
  <c r="AE889" i="18" s="1"/>
  <c r="AD899" i="18"/>
  <c r="AE899" i="18" s="1"/>
  <c r="AD908" i="18"/>
  <c r="AE908" i="18" s="1"/>
  <c r="AD929" i="18"/>
  <c r="AE929" i="18" s="1"/>
  <c r="AD938" i="18"/>
  <c r="AE938" i="18" s="1"/>
  <c r="AD948" i="18"/>
  <c r="AE948" i="18" s="1"/>
  <c r="AD957" i="18"/>
  <c r="AE957" i="18" s="1"/>
  <c r="AD968" i="18"/>
  <c r="AE968" i="18" s="1"/>
  <c r="AD859" i="18"/>
  <c r="AE859" i="18" s="1"/>
  <c r="AD873" i="18"/>
  <c r="AE873" i="18" s="1"/>
  <c r="AD902" i="18"/>
  <c r="AE902" i="18" s="1"/>
  <c r="AD918" i="18"/>
  <c r="AE918" i="18" s="1"/>
  <c r="AD932" i="18"/>
  <c r="AE932" i="18" s="1"/>
  <c r="AD947" i="18"/>
  <c r="AE947" i="18" s="1"/>
  <c r="AD961" i="18"/>
  <c r="AE961" i="18" s="1"/>
  <c r="AD861" i="18"/>
  <c r="AE861" i="18" s="1"/>
  <c r="AD874" i="18"/>
  <c r="AE874" i="18" s="1"/>
  <c r="AD890" i="18"/>
  <c r="AE890" i="18" s="1"/>
  <c r="AD903" i="18"/>
  <c r="AE903" i="18" s="1"/>
  <c r="AD919" i="18"/>
  <c r="AE919" i="18" s="1"/>
  <c r="AD933" i="18"/>
  <c r="AE933" i="18" s="1"/>
  <c r="AD949" i="18"/>
  <c r="AE949" i="18" s="1"/>
  <c r="AD962" i="18"/>
  <c r="AE962" i="18" s="1"/>
  <c r="AD875" i="18"/>
  <c r="AE875" i="18" s="1"/>
  <c r="AD904" i="18"/>
  <c r="AE904" i="18" s="1"/>
  <c r="AD920" i="18"/>
  <c r="AE920" i="18" s="1"/>
  <c r="AD963" i="18"/>
  <c r="AE963" i="18" s="1"/>
  <c r="AD849" i="18"/>
  <c r="AE849" i="18" s="1"/>
  <c r="AD863" i="18"/>
  <c r="AE863" i="18" s="1"/>
  <c r="AD951" i="18"/>
  <c r="AE951" i="18" s="1"/>
  <c r="AD967" i="18"/>
  <c r="AE967" i="18" s="1"/>
  <c r="AD851" i="18"/>
  <c r="AE851" i="18" s="1"/>
  <c r="AD864" i="18"/>
  <c r="AE864" i="18" s="1"/>
  <c r="AD880" i="18"/>
  <c r="AE880" i="18" s="1"/>
  <c r="AD892" i="18"/>
  <c r="AE892" i="18" s="1"/>
  <c r="AD909" i="18"/>
  <c r="AE909" i="18" s="1"/>
  <c r="AD922" i="18"/>
  <c r="AE922" i="18" s="1"/>
  <c r="AD939" i="18"/>
  <c r="AE939" i="18" s="1"/>
  <c r="AD952" i="18"/>
  <c r="AE952" i="18" s="1"/>
  <c r="AD852" i="18"/>
  <c r="AE852" i="18" s="1"/>
  <c r="AD865" i="18"/>
  <c r="AE865" i="18" s="1"/>
  <c r="AD881" i="18"/>
  <c r="AE881" i="18" s="1"/>
  <c r="AD893" i="18"/>
  <c r="AE893" i="18" s="1"/>
  <c r="AD910" i="18"/>
  <c r="AE910" i="18" s="1"/>
  <c r="AD923" i="18"/>
  <c r="AE923" i="18" s="1"/>
  <c r="AD953" i="18"/>
  <c r="AE953" i="18" s="1"/>
  <c r="AD853" i="18"/>
  <c r="AE853" i="18" s="1"/>
  <c r="AD868" i="18"/>
  <c r="AE868" i="18" s="1"/>
  <c r="AD882" i="18"/>
  <c r="AE882" i="18" s="1"/>
  <c r="AD897" i="18"/>
  <c r="AE897" i="18" s="1"/>
  <c r="AD911" i="18"/>
  <c r="AE911" i="18" s="1"/>
  <c r="AD927" i="18"/>
  <c r="AE927" i="18" s="1"/>
  <c r="AD940" i="18"/>
  <c r="AE940" i="18" s="1"/>
  <c r="AD956" i="18"/>
  <c r="AE956" i="18" s="1"/>
  <c r="AD862" i="18"/>
  <c r="AE862" i="18" s="1"/>
  <c r="AD900" i="18"/>
  <c r="AE900" i="18" s="1"/>
  <c r="AD931" i="18"/>
  <c r="AE931" i="18" s="1"/>
  <c r="AD950" i="18"/>
  <c r="AE950" i="18" s="1"/>
  <c r="AD884" i="18"/>
  <c r="AE884" i="18" s="1"/>
  <c r="AD921" i="18"/>
  <c r="AE921" i="18" s="1"/>
  <c r="AD891" i="18"/>
  <c r="AE891" i="18" s="1"/>
  <c r="AD858" i="18"/>
  <c r="AE858" i="18" s="1"/>
  <c r="AD869" i="18"/>
  <c r="AE869" i="18" s="1"/>
  <c r="AD937" i="18"/>
  <c r="AE937" i="18" s="1"/>
  <c r="AD914" i="18"/>
  <c r="AE914" i="18" s="1"/>
  <c r="AD958" i="18"/>
  <c r="AE958" i="18" s="1"/>
  <c r="AD959" i="18"/>
  <c r="AE959" i="18" s="1"/>
  <c r="AD901" i="18"/>
  <c r="AE901" i="18" s="1"/>
  <c r="AD941" i="18"/>
  <c r="AE941" i="18" s="1"/>
  <c r="AD878" i="18"/>
  <c r="AE878" i="18" s="1"/>
  <c r="AD885" i="18"/>
  <c r="AE885" i="18" s="1"/>
  <c r="AD928" i="18"/>
  <c r="AE928" i="18" s="1"/>
  <c r="AD930" i="18"/>
  <c r="AE930" i="18" s="1"/>
  <c r="AD871" i="18"/>
  <c r="AE871" i="18" s="1"/>
  <c r="AD907" i="18"/>
  <c r="AE907" i="18" s="1"/>
  <c r="AD942" i="18"/>
  <c r="AE942" i="18" s="1"/>
  <c r="AD913" i="18"/>
  <c r="AE913" i="18" s="1"/>
  <c r="AD883" i="18"/>
  <c r="AE883" i="18" s="1"/>
  <c r="AD917" i="18"/>
  <c r="AE917" i="18" s="1"/>
  <c r="AD888" i="18"/>
  <c r="AE888" i="18" s="1"/>
  <c r="AD855" i="18"/>
  <c r="AE855" i="18" s="1"/>
  <c r="AD872" i="18"/>
  <c r="AE872" i="18" s="1"/>
  <c r="AD912" i="18"/>
  <c r="AE912" i="18" s="1"/>
  <c r="AD943" i="18"/>
  <c r="AE943" i="18" s="1"/>
  <c r="AD946" i="18"/>
  <c r="AE946" i="18" s="1"/>
  <c r="AD854" i="18"/>
  <c r="AE854" i="18" s="1"/>
  <c r="AD960" i="18"/>
  <c r="AE960" i="18" s="1"/>
  <c r="AD898" i="18"/>
  <c r="AE898" i="18" s="1"/>
  <c r="AD207" i="18"/>
  <c r="AE207" i="18" s="1"/>
  <c r="AD519" i="18"/>
  <c r="AE519" i="18" s="1"/>
  <c r="AD534" i="18"/>
  <c r="AE534" i="18" s="1"/>
  <c r="AD680" i="22"/>
  <c r="AE680" i="22" s="1"/>
  <c r="AD706" i="22"/>
  <c r="AE706" i="22" s="1"/>
  <c r="AD522" i="22"/>
  <c r="AE522" i="22" s="1"/>
  <c r="AD669" i="22"/>
  <c r="AE669" i="22" s="1"/>
  <c r="AD712" i="22"/>
  <c r="AE712" i="22" s="1"/>
  <c r="AD508" i="22"/>
  <c r="AE508" i="22" s="1"/>
  <c r="AD691" i="22"/>
  <c r="AE691" i="22" s="1"/>
  <c r="AD695" i="22"/>
  <c r="AE695" i="22" s="1"/>
  <c r="AD533" i="22"/>
  <c r="AE533" i="22" s="1"/>
  <c r="AD697" i="22"/>
  <c r="AE697" i="22" s="1"/>
  <c r="AD526" i="22"/>
  <c r="AE526" i="22" s="1"/>
  <c r="AD523" i="22"/>
  <c r="AE523" i="22" s="1"/>
  <c r="AD705" i="22"/>
  <c r="AE705" i="22" s="1"/>
  <c r="AD685" i="22"/>
  <c r="AE685" i="22" s="1"/>
  <c r="AD496" i="22"/>
  <c r="AE496" i="22" s="1"/>
  <c r="AD492" i="22"/>
  <c r="AE492" i="22" s="1"/>
  <c r="AD520" i="22"/>
  <c r="AE520" i="22" s="1"/>
  <c r="AD670" i="22"/>
  <c r="AE670" i="22" s="1"/>
  <c r="AD711" i="22"/>
  <c r="AE711" i="22" s="1"/>
  <c r="AD689" i="22"/>
  <c r="AE689" i="22" s="1"/>
  <c r="AD678" i="22"/>
  <c r="AE678" i="22" s="1"/>
  <c r="AD713" i="22"/>
  <c r="AE713" i="22" s="1"/>
  <c r="AD527" i="22"/>
  <c r="AE527" i="22" s="1"/>
  <c r="AD524" i="22"/>
  <c r="AE524" i="22" s="1"/>
  <c r="AD682" i="22"/>
  <c r="AE682" i="22" s="1"/>
  <c r="AD698" i="22"/>
  <c r="AE698" i="22" s="1"/>
  <c r="AD497" i="22"/>
  <c r="AE497" i="22" s="1"/>
  <c r="AD530" i="22"/>
  <c r="AE530" i="22" s="1"/>
  <c r="AD535" i="22"/>
  <c r="AE535" i="22" s="1"/>
  <c r="AD525" i="22"/>
  <c r="AE525" i="22" s="1"/>
  <c r="AD129" i="22"/>
  <c r="AE129" i="22" s="1"/>
  <c r="AD168" i="22"/>
  <c r="AE168" i="22" s="1"/>
  <c r="AD710" i="22"/>
  <c r="AE710" i="22" s="1"/>
  <c r="AD1335" i="22"/>
  <c r="AE1335" i="22" s="1"/>
  <c r="AD1354" i="22"/>
  <c r="AE1354" i="22" s="1"/>
  <c r="AD1363" i="22"/>
  <c r="AE1363" i="22" s="1"/>
  <c r="AD1371" i="22"/>
  <c r="AE1371" i="22" s="1"/>
  <c r="AD1390" i="22"/>
  <c r="AE1390" i="22" s="1"/>
  <c r="AD1399" i="22"/>
  <c r="AE1399" i="22" s="1"/>
  <c r="AD1407" i="22"/>
  <c r="AE1407" i="22" s="1"/>
  <c r="AD1426" i="22"/>
  <c r="AE1426" i="22" s="1"/>
  <c r="AD1441" i="22"/>
  <c r="AE1441" i="22" s="1"/>
  <c r="AD1345" i="22"/>
  <c r="AE1345" i="22" s="1"/>
  <c r="AD1355" i="22"/>
  <c r="AE1355" i="22" s="1"/>
  <c r="AD1381" i="22"/>
  <c r="AE1381" i="22" s="1"/>
  <c r="AD1391" i="22"/>
  <c r="AE1391" i="22" s="1"/>
  <c r="AD1417" i="22"/>
  <c r="AE1417" i="22" s="1"/>
  <c r="AD1427" i="22"/>
  <c r="AE1427" i="22" s="1"/>
  <c r="AD1434" i="22"/>
  <c r="AE1434" i="22" s="1"/>
  <c r="AD1442" i="22"/>
  <c r="AE1442" i="22" s="1"/>
  <c r="AD1336" i="22"/>
  <c r="AE1336" i="22" s="1"/>
  <c r="AD1346" i="22"/>
  <c r="AE1346" i="22" s="1"/>
  <c r="AD1356" i="22"/>
  <c r="AE1356" i="22" s="1"/>
  <c r="AD1364" i="22"/>
  <c r="AE1364" i="22" s="1"/>
  <c r="AD1372" i="22"/>
  <c r="AE1372" i="22" s="1"/>
  <c r="AD1382" i="22"/>
  <c r="AE1382" i="22" s="1"/>
  <c r="AD1392" i="22"/>
  <c r="AE1392" i="22" s="1"/>
  <c r="AD1400" i="22"/>
  <c r="AE1400" i="22" s="1"/>
  <c r="AD1408" i="22"/>
  <c r="AE1408" i="22" s="1"/>
  <c r="AD1418" i="22"/>
  <c r="AE1418" i="22" s="1"/>
  <c r="AD1435" i="22"/>
  <c r="AE1435" i="22" s="1"/>
  <c r="AD1337" i="22"/>
  <c r="AE1337" i="22" s="1"/>
  <c r="AD1347" i="22"/>
  <c r="AE1347" i="22" s="1"/>
  <c r="AD1373" i="22"/>
  <c r="AE1373" i="22" s="1"/>
  <c r="AD1383" i="22"/>
  <c r="AE1383" i="22" s="1"/>
  <c r="AD1409" i="22"/>
  <c r="AE1409" i="22" s="1"/>
  <c r="AD1419" i="22"/>
  <c r="AE1419" i="22" s="1"/>
  <c r="AD1428" i="22"/>
  <c r="AE1428" i="22" s="1"/>
  <c r="AD1436" i="22"/>
  <c r="AE1436" i="22" s="1"/>
  <c r="AD1443" i="22"/>
  <c r="AE1443" i="22" s="1"/>
  <c r="AD1329" i="22"/>
  <c r="AE1329" i="22" s="1"/>
  <c r="AD1338" i="22"/>
  <c r="AE1338" i="22" s="1"/>
  <c r="AD1348" i="22"/>
  <c r="AE1348" i="22" s="1"/>
  <c r="AD1357" i="22"/>
  <c r="AE1357" i="22" s="1"/>
  <c r="AD1365" i="22"/>
  <c r="AE1365" i="22" s="1"/>
  <c r="AD1374" i="22"/>
  <c r="AE1374" i="22" s="1"/>
  <c r="AD1384" i="22"/>
  <c r="AE1384" i="22" s="1"/>
  <c r="AD1393" i="22"/>
  <c r="AE1393" i="22" s="1"/>
  <c r="AD1401" i="22"/>
  <c r="AE1401" i="22" s="1"/>
  <c r="AD1410" i="22"/>
  <c r="AE1410" i="22" s="1"/>
  <c r="AD1420" i="22"/>
  <c r="AE1420" i="22" s="1"/>
  <c r="AD1429" i="22"/>
  <c r="AE1429" i="22" s="1"/>
  <c r="AD1339" i="22"/>
  <c r="AE1339" i="22" s="1"/>
  <c r="AD1349" i="22"/>
  <c r="AE1349" i="22" s="1"/>
  <c r="AD1375" i="22"/>
  <c r="AE1375" i="22" s="1"/>
  <c r="AD1385" i="22"/>
  <c r="AE1385" i="22" s="1"/>
  <c r="AD1411" i="22"/>
  <c r="AE1411" i="22" s="1"/>
  <c r="AD1421" i="22"/>
  <c r="AE1421" i="22" s="1"/>
  <c r="AD1430" i="22"/>
  <c r="AE1430" i="22" s="1"/>
  <c r="AD1437" i="22"/>
  <c r="AE1437" i="22" s="1"/>
  <c r="AD1444" i="22"/>
  <c r="AE1444" i="22" s="1"/>
  <c r="AD1334" i="22"/>
  <c r="AE1334" i="22" s="1"/>
  <c r="AD1343" i="22"/>
  <c r="AE1343" i="22" s="1"/>
  <c r="AD1352" i="22"/>
  <c r="AE1352" i="22" s="1"/>
  <c r="AD1361" i="22"/>
  <c r="AE1361" i="22" s="1"/>
  <c r="AD1370" i="22"/>
  <c r="AE1370" i="22" s="1"/>
  <c r="AD1379" i="22"/>
  <c r="AE1379" i="22" s="1"/>
  <c r="AD1388" i="22"/>
  <c r="AE1388" i="22" s="1"/>
  <c r="AD1397" i="22"/>
  <c r="AE1397" i="22" s="1"/>
  <c r="AD1406" i="22"/>
  <c r="AE1406" i="22" s="1"/>
  <c r="AD1415" i="22"/>
  <c r="AE1415" i="22" s="1"/>
  <c r="AD1424" i="22"/>
  <c r="AE1424" i="22" s="1"/>
  <c r="AD1447" i="22"/>
  <c r="AE1447" i="22" s="1"/>
  <c r="AD1344" i="22"/>
  <c r="AE1344" i="22" s="1"/>
  <c r="AD1353" i="22"/>
  <c r="AE1353" i="22" s="1"/>
  <c r="AD1362" i="22"/>
  <c r="AE1362" i="22" s="1"/>
  <c r="AD1380" i="22"/>
  <c r="AE1380" i="22" s="1"/>
  <c r="AD1389" i="22"/>
  <c r="AE1389" i="22" s="1"/>
  <c r="AD1398" i="22"/>
  <c r="AE1398" i="22" s="1"/>
  <c r="AD1416" i="22"/>
  <c r="AE1416" i="22" s="1"/>
  <c r="AD1425" i="22"/>
  <c r="AE1425" i="22" s="1"/>
  <c r="AD1433" i="22"/>
  <c r="AE1433" i="22" s="1"/>
  <c r="AD1440" i="22"/>
  <c r="AE1440" i="22" s="1"/>
  <c r="AD1448" i="22"/>
  <c r="AE1448" i="22" s="1"/>
  <c r="AD1377" i="22"/>
  <c r="AE1377" i="22" s="1"/>
  <c r="AD1403" i="22"/>
  <c r="AE1403" i="22" s="1"/>
  <c r="AD1431" i="22"/>
  <c r="AE1431" i="22" s="1"/>
  <c r="AD1439" i="22"/>
  <c r="AE1439" i="22" s="1"/>
  <c r="AD1422" i="22"/>
  <c r="AE1422" i="22" s="1"/>
  <c r="AD1367" i="22"/>
  <c r="AE1367" i="22" s="1"/>
  <c r="AD1423" i="22"/>
  <c r="AE1423" i="22" s="1"/>
  <c r="AD1351" i="22"/>
  <c r="AE1351" i="22" s="1"/>
  <c r="AD1404" i="22"/>
  <c r="AE1404" i="22" s="1"/>
  <c r="AD1366" i="22"/>
  <c r="AE1366" i="22" s="1"/>
  <c r="AD1378" i="22"/>
  <c r="AE1378" i="22" s="1"/>
  <c r="AD1405" i="22"/>
  <c r="AE1405" i="22" s="1"/>
  <c r="AD1432" i="22"/>
  <c r="AE1432" i="22" s="1"/>
  <c r="AD1341" i="22"/>
  <c r="AE1341" i="22" s="1"/>
  <c r="AD1368" i="22"/>
  <c r="AE1368" i="22" s="1"/>
  <c r="AD1330" i="22"/>
  <c r="AE1330" i="22" s="1"/>
  <c r="AD1358" i="22"/>
  <c r="AE1358" i="22" s="1"/>
  <c r="AD1386" i="22"/>
  <c r="AE1386" i="22" s="1"/>
  <c r="AD1412" i="22"/>
  <c r="AE1412" i="22" s="1"/>
  <c r="AD1395" i="22"/>
  <c r="AE1395" i="22" s="1"/>
  <c r="AD1331" i="22"/>
  <c r="AE1331" i="22" s="1"/>
  <c r="AD1413" i="22"/>
  <c r="AE1413" i="22" s="1"/>
  <c r="AD1438" i="22"/>
  <c r="AE1438" i="22" s="1"/>
  <c r="AD1360" i="22"/>
  <c r="AE1360" i="22" s="1"/>
  <c r="AD1340" i="22"/>
  <c r="AE1340" i="22" s="1"/>
  <c r="AD1332" i="22"/>
  <c r="AE1332" i="22" s="1"/>
  <c r="AD1359" i="22"/>
  <c r="AE1359" i="22" s="1"/>
  <c r="AD1387" i="22"/>
  <c r="AE1387" i="22" s="1"/>
  <c r="AD1333" i="22"/>
  <c r="AE1333" i="22" s="1"/>
  <c r="AD1394" i="22"/>
  <c r="AE1394" i="22" s="1"/>
  <c r="AD1342" i="22"/>
  <c r="AE1342" i="22" s="1"/>
  <c r="AD1369" i="22"/>
  <c r="AE1369" i="22" s="1"/>
  <c r="AD1396" i="22"/>
  <c r="AE1396" i="22" s="1"/>
  <c r="AD1446" i="22"/>
  <c r="AE1446" i="22" s="1"/>
  <c r="AD1445" i="22"/>
  <c r="AE1445" i="22" s="1"/>
  <c r="AD1350" i="22"/>
  <c r="AE1350" i="22" s="1"/>
  <c r="AD1376" i="22"/>
  <c r="AE1376" i="22" s="1"/>
  <c r="AD1402" i="22"/>
  <c r="AE1402" i="22" s="1"/>
  <c r="AD1414" i="22"/>
  <c r="AE1414" i="22" s="1"/>
  <c r="AD170" i="22"/>
  <c r="AE170" i="22" s="1"/>
  <c r="AD174" i="22"/>
  <c r="AE174" i="22" s="1"/>
  <c r="AD163" i="22"/>
  <c r="AE163" i="22" s="1"/>
  <c r="AD504" i="22"/>
  <c r="AE504" i="22" s="1"/>
  <c r="AD493" i="22"/>
  <c r="AE493" i="22" s="1"/>
  <c r="AD521" i="22"/>
  <c r="AE521" i="22" s="1"/>
  <c r="AD528" i="22"/>
  <c r="AE528" i="22" s="1"/>
  <c r="AD131" i="22"/>
  <c r="AE131" i="22" s="1"/>
  <c r="AD144" i="22"/>
  <c r="AE144" i="22" s="1"/>
  <c r="AD156" i="22"/>
  <c r="AE156" i="22" s="1"/>
  <c r="AD509" i="22"/>
  <c r="AE509" i="22" s="1"/>
  <c r="AD500" i="22"/>
  <c r="AE500" i="22" s="1"/>
  <c r="AD532" i="22"/>
  <c r="AE532" i="22" s="1"/>
  <c r="AD531" i="22"/>
  <c r="AE531" i="22" s="1"/>
  <c r="AD133" i="22"/>
  <c r="AE133" i="22" s="1"/>
  <c r="AD147" i="22"/>
  <c r="AE147" i="22" s="1"/>
  <c r="AD160" i="22"/>
  <c r="AE160" i="22" s="1"/>
  <c r="AD676" i="22"/>
  <c r="AE676" i="22" s="1"/>
  <c r="AD139" i="22"/>
  <c r="AE139" i="22" s="1"/>
  <c r="AD515" i="22"/>
  <c r="AE515" i="22" s="1"/>
  <c r="AD505" i="22"/>
  <c r="AE505" i="22" s="1"/>
  <c r="AD506" i="22"/>
  <c r="AE506" i="22" s="1"/>
  <c r="AD534" i="22"/>
  <c r="AE534" i="22" s="1"/>
  <c r="AD137" i="22"/>
  <c r="AE137" i="22" s="1"/>
  <c r="AD140" i="22"/>
  <c r="AE140" i="22" s="1"/>
  <c r="AD335" i="22"/>
  <c r="AE335" i="22" s="1"/>
  <c r="AD130" i="22"/>
  <c r="AE130" i="22" s="1"/>
  <c r="AD161" i="22"/>
  <c r="AE161" i="22" s="1"/>
  <c r="AD514" i="22"/>
  <c r="AE514" i="22" s="1"/>
  <c r="AD490" i="22"/>
  <c r="AE490" i="22" s="1"/>
  <c r="AD491" i="22"/>
  <c r="AE491" i="22" s="1"/>
  <c r="AD529" i="22"/>
  <c r="AE529" i="22" s="1"/>
  <c r="AD155" i="22"/>
  <c r="AE155" i="22" s="1"/>
  <c r="AD166" i="22"/>
  <c r="AE166" i="22" s="1"/>
  <c r="AD675" i="22"/>
  <c r="AE675" i="22" s="1"/>
  <c r="AD686" i="22"/>
  <c r="AE686" i="22" s="1"/>
  <c r="AD154" i="22"/>
  <c r="AE154" i="22" s="1"/>
  <c r="AD489" i="22"/>
  <c r="AE489" i="22" s="1"/>
  <c r="AD173" i="22"/>
  <c r="AE173" i="22" s="1"/>
  <c r="AD1211" i="22"/>
  <c r="AE1211" i="22" s="1"/>
  <c r="AD1222" i="22"/>
  <c r="AE1222" i="22" s="1"/>
  <c r="AD1233" i="22"/>
  <c r="AE1233" i="22" s="1"/>
  <c r="AD1243" i="22"/>
  <c r="AE1243" i="22" s="1"/>
  <c r="AD1253" i="22"/>
  <c r="AE1253" i="22" s="1"/>
  <c r="AD1262" i="22"/>
  <c r="AE1262" i="22" s="1"/>
  <c r="AD1281" i="22"/>
  <c r="AE1281" i="22" s="1"/>
  <c r="AD1291" i="22"/>
  <c r="AE1291" i="22" s="1"/>
  <c r="AD1299" i="22"/>
  <c r="AE1299" i="22" s="1"/>
  <c r="AD1318" i="22"/>
  <c r="AE1318" i="22" s="1"/>
  <c r="AD1327" i="22"/>
  <c r="AE1327" i="22" s="1"/>
  <c r="AD1212" i="22"/>
  <c r="AE1212" i="22" s="1"/>
  <c r="AD1223" i="22"/>
  <c r="AE1223" i="22" s="1"/>
  <c r="AD1234" i="22"/>
  <c r="AE1234" i="22" s="1"/>
  <c r="AD1244" i="22"/>
  <c r="AE1244" i="22" s="1"/>
  <c r="AD1254" i="22"/>
  <c r="AE1254" i="22" s="1"/>
  <c r="AD1273" i="22"/>
  <c r="AE1273" i="22" s="1"/>
  <c r="AD1309" i="22"/>
  <c r="AE1309" i="22" s="1"/>
  <c r="AD1319" i="22"/>
  <c r="AE1319" i="22" s="1"/>
  <c r="AD1213" i="22"/>
  <c r="AE1213" i="22" s="1"/>
  <c r="AD1235" i="22"/>
  <c r="AE1235" i="22" s="1"/>
  <c r="AD1245" i="22"/>
  <c r="AE1245" i="22" s="1"/>
  <c r="AD1263" i="22"/>
  <c r="AE1263" i="22" s="1"/>
  <c r="AD1274" i="22"/>
  <c r="AE1274" i="22" s="1"/>
  <c r="AD1282" i="22"/>
  <c r="AE1282" i="22" s="1"/>
  <c r="AD1292" i="22"/>
  <c r="AE1292" i="22" s="1"/>
  <c r="AD1300" i="22"/>
  <c r="AE1300" i="22" s="1"/>
  <c r="AD1310" i="22"/>
  <c r="AE1310" i="22" s="1"/>
  <c r="AD1320" i="22"/>
  <c r="AE1320" i="22" s="1"/>
  <c r="AD1328" i="22"/>
  <c r="AE1328" i="22" s="1"/>
  <c r="AD1214" i="22"/>
  <c r="AE1214" i="22" s="1"/>
  <c r="AD1224" i="22"/>
  <c r="AE1224" i="22" s="1"/>
  <c r="AD1246" i="22"/>
  <c r="AE1246" i="22" s="1"/>
  <c r="AD1255" i="22"/>
  <c r="AE1255" i="22" s="1"/>
  <c r="AD1264" i="22"/>
  <c r="AE1264" i="22" s="1"/>
  <c r="AD1275" i="22"/>
  <c r="AE1275" i="22" s="1"/>
  <c r="AD1283" i="22"/>
  <c r="AE1283" i="22" s="1"/>
  <c r="AD1301" i="22"/>
  <c r="AE1301" i="22" s="1"/>
  <c r="AD1311" i="22"/>
  <c r="AE1311" i="22" s="1"/>
  <c r="AD1215" i="22"/>
  <c r="AE1215" i="22" s="1"/>
  <c r="AD1225" i="22"/>
  <c r="AE1225" i="22" s="1"/>
  <c r="AD1236" i="22"/>
  <c r="AE1236" i="22" s="1"/>
  <c r="AD1247" i="22"/>
  <c r="AE1247" i="22" s="1"/>
  <c r="AD1256" i="22"/>
  <c r="AE1256" i="22" s="1"/>
  <c r="AD1265" i="22"/>
  <c r="AE1265" i="22" s="1"/>
  <c r="AD1284" i="22"/>
  <c r="AE1284" i="22" s="1"/>
  <c r="AD1293" i="22"/>
  <c r="AE1293" i="22" s="1"/>
  <c r="AD1302" i="22"/>
  <c r="AE1302" i="22" s="1"/>
  <c r="AD1312" i="22"/>
  <c r="AE1312" i="22" s="1"/>
  <c r="AD1321" i="22"/>
  <c r="AE1321" i="22" s="1"/>
  <c r="AD1216" i="22"/>
  <c r="AE1216" i="22" s="1"/>
  <c r="AD1226" i="22"/>
  <c r="AE1226" i="22" s="1"/>
  <c r="AD1237" i="22"/>
  <c r="AE1237" i="22" s="1"/>
  <c r="AD1248" i="22"/>
  <c r="AE1248" i="22" s="1"/>
  <c r="AD1266" i="22"/>
  <c r="AE1266" i="22" s="1"/>
  <c r="AD1276" i="22"/>
  <c r="AE1276" i="22" s="1"/>
  <c r="AD1285" i="22"/>
  <c r="AE1285" i="22" s="1"/>
  <c r="AD1303" i="22"/>
  <c r="AE1303" i="22" s="1"/>
  <c r="AD1313" i="22"/>
  <c r="AE1313" i="22" s="1"/>
  <c r="AD1209" i="22"/>
  <c r="AE1209" i="22" s="1"/>
  <c r="AD1220" i="22"/>
  <c r="AE1220" i="22" s="1"/>
  <c r="AD1231" i="22"/>
  <c r="AE1231" i="22" s="1"/>
  <c r="AD1241" i="22"/>
  <c r="AE1241" i="22" s="1"/>
  <c r="AD1260" i="22"/>
  <c r="AE1260" i="22" s="1"/>
  <c r="AD1271" i="22"/>
  <c r="AE1271" i="22" s="1"/>
  <c r="AD1280" i="22"/>
  <c r="AE1280" i="22" s="1"/>
  <c r="AD1289" i="22"/>
  <c r="AE1289" i="22" s="1"/>
  <c r="AD1298" i="22"/>
  <c r="AE1298" i="22" s="1"/>
  <c r="AD1307" i="22"/>
  <c r="AE1307" i="22" s="1"/>
  <c r="AD1316" i="22"/>
  <c r="AE1316" i="22" s="1"/>
  <c r="AD1325" i="22"/>
  <c r="AE1325" i="22" s="1"/>
  <c r="AD1210" i="22"/>
  <c r="AE1210" i="22" s="1"/>
  <c r="AD1221" i="22"/>
  <c r="AE1221" i="22" s="1"/>
  <c r="AD1232" i="22"/>
  <c r="AE1232" i="22" s="1"/>
  <c r="AD1242" i="22"/>
  <c r="AE1242" i="22" s="1"/>
  <c r="AD1252" i="22"/>
  <c r="AE1252" i="22" s="1"/>
  <c r="AD1261" i="22"/>
  <c r="AE1261" i="22" s="1"/>
  <c r="AD1272" i="22"/>
  <c r="AE1272" i="22" s="1"/>
  <c r="AD1290" i="22"/>
  <c r="AE1290" i="22" s="1"/>
  <c r="AD1308" i="22"/>
  <c r="AE1308" i="22" s="1"/>
  <c r="AD1317" i="22"/>
  <c r="AE1317" i="22" s="1"/>
  <c r="AD1326" i="22"/>
  <c r="AE1326" i="22" s="1"/>
  <c r="AD1268" i="22"/>
  <c r="AE1268" i="22" s="1"/>
  <c r="AD1295" i="22"/>
  <c r="AE1295" i="22" s="1"/>
  <c r="AD1279" i="22"/>
  <c r="AE1279" i="22" s="1"/>
  <c r="AD1227" i="22"/>
  <c r="AE1227" i="22" s="1"/>
  <c r="AD1239" i="22"/>
  <c r="AE1239" i="22" s="1"/>
  <c r="AD1269" i="22"/>
  <c r="AE1269" i="22" s="1"/>
  <c r="AD1296" i="22"/>
  <c r="AE1296" i="22" s="1"/>
  <c r="AD1323" i="22"/>
  <c r="AE1323" i="22" s="1"/>
  <c r="AD1306" i="22"/>
  <c r="AE1306" i="22" s="1"/>
  <c r="AD1258" i="22"/>
  <c r="AE1258" i="22" s="1"/>
  <c r="AD1240" i="22"/>
  <c r="AE1240" i="22" s="1"/>
  <c r="AD1270" i="22"/>
  <c r="AE1270" i="22" s="1"/>
  <c r="AD1297" i="22"/>
  <c r="AE1297" i="22" s="1"/>
  <c r="AD1324" i="22"/>
  <c r="AE1324" i="22" s="1"/>
  <c r="AD1277" i="22"/>
  <c r="AE1277" i="22" s="1"/>
  <c r="AD1304" i="22"/>
  <c r="AE1304" i="22" s="1"/>
  <c r="AD1251" i="22"/>
  <c r="AE1251" i="22" s="1"/>
  <c r="AD1217" i="22"/>
  <c r="AE1217" i="22" s="1"/>
  <c r="AD1249" i="22"/>
  <c r="AE1249" i="22" s="1"/>
  <c r="AD1278" i="22"/>
  <c r="AE1278" i="22" s="1"/>
  <c r="AD1305" i="22"/>
  <c r="AE1305" i="22" s="1"/>
  <c r="AD1257" i="22"/>
  <c r="AE1257" i="22" s="1"/>
  <c r="AD1228" i="22"/>
  <c r="AE1228" i="22" s="1"/>
  <c r="AD1315" i="22"/>
  <c r="AE1315" i="22" s="1"/>
  <c r="AD1218" i="22"/>
  <c r="AE1218" i="22" s="1"/>
  <c r="AD1250" i="22"/>
  <c r="AE1250" i="22" s="1"/>
  <c r="AD1287" i="22"/>
  <c r="AE1287" i="22" s="1"/>
  <c r="AD1230" i="22"/>
  <c r="AE1230" i="22" s="1"/>
  <c r="AD1259" i="22"/>
  <c r="AE1259" i="22" s="1"/>
  <c r="AD1288" i="22"/>
  <c r="AE1288" i="22" s="1"/>
  <c r="AD1219" i="22"/>
  <c r="AE1219" i="22" s="1"/>
  <c r="AD1286" i="22"/>
  <c r="AE1286" i="22" s="1"/>
  <c r="AD1229" i="22"/>
  <c r="AE1229" i="22" s="1"/>
  <c r="AD1238" i="22"/>
  <c r="AE1238" i="22" s="1"/>
  <c r="AD1267" i="22"/>
  <c r="AE1267" i="22" s="1"/>
  <c r="AD1294" i="22"/>
  <c r="AE1294" i="22" s="1"/>
  <c r="AD1322" i="22"/>
  <c r="AE1322" i="22" s="1"/>
  <c r="AD1314" i="22"/>
  <c r="AE1314" i="22" s="1"/>
  <c r="AD1089" i="22"/>
  <c r="AE1089" i="22" s="1"/>
  <c r="AD1098" i="22"/>
  <c r="AE1098" i="22" s="1"/>
  <c r="AD1108" i="22"/>
  <c r="AE1108" i="22" s="1"/>
  <c r="AD1117" i="22"/>
  <c r="AE1117" i="22" s="1"/>
  <c r="AD1137" i="22"/>
  <c r="AE1137" i="22" s="1"/>
  <c r="AD1146" i="22"/>
  <c r="AE1146" i="22" s="1"/>
  <c r="AD1157" i="22"/>
  <c r="AE1157" i="22" s="1"/>
  <c r="AD1167" i="22"/>
  <c r="AE1167" i="22" s="1"/>
  <c r="AD1179" i="22"/>
  <c r="AE1179" i="22" s="1"/>
  <c r="AD1189" i="22"/>
  <c r="AE1189" i="22" s="1"/>
  <c r="AD1200" i="22"/>
  <c r="AE1200" i="22" s="1"/>
  <c r="AD1090" i="22"/>
  <c r="AE1090" i="22" s="1"/>
  <c r="AD1099" i="22"/>
  <c r="AE1099" i="22" s="1"/>
  <c r="AD1118" i="22"/>
  <c r="AE1118" i="22" s="1"/>
  <c r="AD1128" i="22"/>
  <c r="AE1128" i="22" s="1"/>
  <c r="AD1147" i="22"/>
  <c r="AE1147" i="22" s="1"/>
  <c r="AD1158" i="22"/>
  <c r="AE1158" i="22" s="1"/>
  <c r="AD1168" i="22"/>
  <c r="AE1168" i="22" s="1"/>
  <c r="AD1180" i="22"/>
  <c r="AE1180" i="22" s="1"/>
  <c r="AD1190" i="22"/>
  <c r="AE1190" i="22" s="1"/>
  <c r="AD1201" i="22"/>
  <c r="AE1201" i="22" s="1"/>
  <c r="AD1091" i="22"/>
  <c r="AE1091" i="22" s="1"/>
  <c r="AD1100" i="22"/>
  <c r="AE1100" i="22" s="1"/>
  <c r="AD1109" i="22"/>
  <c r="AE1109" i="22" s="1"/>
  <c r="AD1119" i="22"/>
  <c r="AE1119" i="22" s="1"/>
  <c r="AD1129" i="22"/>
  <c r="AE1129" i="22" s="1"/>
  <c r="AD1138" i="22"/>
  <c r="AE1138" i="22" s="1"/>
  <c r="AD1148" i="22"/>
  <c r="AE1148" i="22" s="1"/>
  <c r="AD1159" i="22"/>
  <c r="AE1159" i="22" s="1"/>
  <c r="AD1169" i="22"/>
  <c r="AE1169" i="22" s="1"/>
  <c r="AD1191" i="22"/>
  <c r="AE1191" i="22" s="1"/>
  <c r="AD1202" i="22"/>
  <c r="AE1202" i="22" s="1"/>
  <c r="AD1101" i="22"/>
  <c r="AE1101" i="22" s="1"/>
  <c r="AD1120" i="22"/>
  <c r="AE1120" i="22" s="1"/>
  <c r="AD1130" i="22"/>
  <c r="AE1130" i="22" s="1"/>
  <c r="AD1149" i="22"/>
  <c r="AE1149" i="22" s="1"/>
  <c r="AD1160" i="22"/>
  <c r="AE1160" i="22" s="1"/>
  <c r="AD1170" i="22"/>
  <c r="AE1170" i="22" s="1"/>
  <c r="AD1181" i="22"/>
  <c r="AE1181" i="22" s="1"/>
  <c r="AD1192" i="22"/>
  <c r="AE1192" i="22" s="1"/>
  <c r="AD1092" i="22"/>
  <c r="AE1092" i="22" s="1"/>
  <c r="AD1110" i="22"/>
  <c r="AE1110" i="22" s="1"/>
  <c r="AD1121" i="22"/>
  <c r="AE1121" i="22" s="1"/>
  <c r="AD1139" i="22"/>
  <c r="AE1139" i="22" s="1"/>
  <c r="AD1150" i="22"/>
  <c r="AE1150" i="22" s="1"/>
  <c r="AD1161" i="22"/>
  <c r="AE1161" i="22" s="1"/>
  <c r="AD1171" i="22"/>
  <c r="AE1171" i="22" s="1"/>
  <c r="AD1182" i="22"/>
  <c r="AE1182" i="22" s="1"/>
  <c r="AD1193" i="22"/>
  <c r="AE1193" i="22" s="1"/>
  <c r="AD1203" i="22"/>
  <c r="AE1203" i="22" s="1"/>
  <c r="AD1093" i="22"/>
  <c r="AE1093" i="22" s="1"/>
  <c r="AD1102" i="22"/>
  <c r="AE1102" i="22" s="1"/>
  <c r="AD1111" i="22"/>
  <c r="AE1111" i="22" s="1"/>
  <c r="AD1122" i="22"/>
  <c r="AE1122" i="22" s="1"/>
  <c r="AD1131" i="22"/>
  <c r="AE1131" i="22" s="1"/>
  <c r="AD1140" i="22"/>
  <c r="AE1140" i="22" s="1"/>
  <c r="AD1151" i="22"/>
  <c r="AE1151" i="22" s="1"/>
  <c r="AD1162" i="22"/>
  <c r="AE1162" i="22" s="1"/>
  <c r="AD1172" i="22"/>
  <c r="AE1172" i="22" s="1"/>
  <c r="AD1183" i="22"/>
  <c r="AE1183" i="22" s="1"/>
  <c r="AD1194" i="22"/>
  <c r="AE1194" i="22" s="1"/>
  <c r="AD1204" i="22"/>
  <c r="AE1204" i="22" s="1"/>
  <c r="AD1096" i="22"/>
  <c r="AE1096" i="22" s="1"/>
  <c r="AD1106" i="22"/>
  <c r="AE1106" i="22" s="1"/>
  <c r="AD1126" i="22"/>
  <c r="AE1126" i="22" s="1"/>
  <c r="AD1135" i="22"/>
  <c r="AE1135" i="22" s="1"/>
  <c r="AD1155" i="22"/>
  <c r="AE1155" i="22" s="1"/>
  <c r="AD1166" i="22"/>
  <c r="AE1166" i="22" s="1"/>
  <c r="AD1177" i="22"/>
  <c r="AE1177" i="22" s="1"/>
  <c r="AD1199" i="22"/>
  <c r="AE1199" i="22" s="1"/>
  <c r="AD1097" i="22"/>
  <c r="AE1097" i="22" s="1"/>
  <c r="AD1107" i="22"/>
  <c r="AE1107" i="22" s="1"/>
  <c r="AD1116" i="22"/>
  <c r="AE1116" i="22" s="1"/>
  <c r="AD1127" i="22"/>
  <c r="AE1127" i="22" s="1"/>
  <c r="AD1136" i="22"/>
  <c r="AE1136" i="22" s="1"/>
  <c r="AD1145" i="22"/>
  <c r="AE1145" i="22" s="1"/>
  <c r="AD1156" i="22"/>
  <c r="AE1156" i="22" s="1"/>
  <c r="AD1178" i="22"/>
  <c r="AE1178" i="22" s="1"/>
  <c r="AD1188" i="22"/>
  <c r="AE1188" i="22" s="1"/>
  <c r="AD1113" i="22"/>
  <c r="AE1113" i="22" s="1"/>
  <c r="AD1142" i="22"/>
  <c r="AE1142" i="22" s="1"/>
  <c r="AD1174" i="22"/>
  <c r="AE1174" i="22" s="1"/>
  <c r="AD1206" i="22"/>
  <c r="AE1206" i="22" s="1"/>
  <c r="AD1164" i="22"/>
  <c r="AE1164" i="22" s="1"/>
  <c r="AD1114" i="22"/>
  <c r="AE1114" i="22" s="1"/>
  <c r="AD1143" i="22"/>
  <c r="AE1143" i="22" s="1"/>
  <c r="AD1175" i="22"/>
  <c r="AE1175" i="22" s="1"/>
  <c r="AD1207" i="22"/>
  <c r="AE1207" i="22" s="1"/>
  <c r="AD1163" i="22"/>
  <c r="AE1163" i="22" s="1"/>
  <c r="AD1132" i="22"/>
  <c r="AE1132" i="22" s="1"/>
  <c r="AD1115" i="22"/>
  <c r="AE1115" i="22" s="1"/>
  <c r="AD1144" i="22"/>
  <c r="AE1144" i="22" s="1"/>
  <c r="AD1176" i="22"/>
  <c r="AE1176" i="22" s="1"/>
  <c r="AD1208" i="22"/>
  <c r="AE1208" i="22" s="1"/>
  <c r="AD1125" i="22"/>
  <c r="AE1125" i="22" s="1"/>
  <c r="AD1094" i="22"/>
  <c r="AE1094" i="22" s="1"/>
  <c r="AD1123" i="22"/>
  <c r="AE1123" i="22" s="1"/>
  <c r="AD1184" i="22"/>
  <c r="AE1184" i="22" s="1"/>
  <c r="AD1104" i="22"/>
  <c r="AE1104" i="22" s="1"/>
  <c r="AD1124" i="22"/>
  <c r="AE1124" i="22" s="1"/>
  <c r="AD1152" i="22"/>
  <c r="AE1152" i="22" s="1"/>
  <c r="AD1185" i="22"/>
  <c r="AE1185" i="22" s="1"/>
  <c r="AD1187" i="22"/>
  <c r="AE1187" i="22" s="1"/>
  <c r="AD1103" i="22"/>
  <c r="AE1103" i="22" s="1"/>
  <c r="AD1133" i="22"/>
  <c r="AE1133" i="22" s="1"/>
  <c r="AD1197" i="22"/>
  <c r="AE1197" i="22" s="1"/>
  <c r="AD1095" i="22"/>
  <c r="AE1095" i="22" s="1"/>
  <c r="AD1153" i="22"/>
  <c r="AE1153" i="22" s="1"/>
  <c r="AD1186" i="22"/>
  <c r="AE1186" i="22" s="1"/>
  <c r="AD1195" i="22"/>
  <c r="AE1195" i="22" s="1"/>
  <c r="AD1105" i="22"/>
  <c r="AE1105" i="22" s="1"/>
  <c r="AD1134" i="22"/>
  <c r="AE1134" i="22" s="1"/>
  <c r="AD1165" i="22"/>
  <c r="AE1165" i="22" s="1"/>
  <c r="AD1198" i="22"/>
  <c r="AE1198" i="22" s="1"/>
  <c r="AD1112" i="22"/>
  <c r="AE1112" i="22" s="1"/>
  <c r="AD1141" i="22"/>
  <c r="AE1141" i="22" s="1"/>
  <c r="AD1173" i="22"/>
  <c r="AE1173" i="22" s="1"/>
  <c r="AD1205" i="22"/>
  <c r="AE1205" i="22" s="1"/>
  <c r="AD1154" i="22"/>
  <c r="AE1154" i="22" s="1"/>
  <c r="AD1196" i="22"/>
  <c r="AE1196" i="22" s="1"/>
  <c r="AD679" i="22"/>
  <c r="AE679" i="22" s="1"/>
  <c r="AD690" i="22"/>
  <c r="AE690" i="22" s="1"/>
  <c r="AD414" i="22"/>
  <c r="AE414" i="22" s="1"/>
  <c r="AD738" i="22"/>
  <c r="AE738" i="22" s="1"/>
  <c r="AD747" i="22"/>
  <c r="AE747" i="22" s="1"/>
  <c r="AD763" i="22"/>
  <c r="AE763" i="22" s="1"/>
  <c r="AD771" i="22"/>
  <c r="AE771" i="22" s="1"/>
  <c r="AD779" i="22"/>
  <c r="AE779" i="22" s="1"/>
  <c r="AD787" i="22"/>
  <c r="AE787" i="22" s="1"/>
  <c r="AD796" i="22"/>
  <c r="AE796" i="22" s="1"/>
  <c r="AD805" i="22"/>
  <c r="AE805" i="22" s="1"/>
  <c r="AD814" i="22"/>
  <c r="AE814" i="22" s="1"/>
  <c r="AD822" i="22"/>
  <c r="AE822" i="22" s="1"/>
  <c r="AD832" i="22"/>
  <c r="AE832" i="22" s="1"/>
  <c r="AD841" i="22"/>
  <c r="AE841" i="22" s="1"/>
  <c r="AD730" i="22"/>
  <c r="AE730" i="22" s="1"/>
  <c r="AD739" i="22"/>
  <c r="AE739" i="22" s="1"/>
  <c r="AD755" i="22"/>
  <c r="AE755" i="22" s="1"/>
  <c r="AD764" i="22"/>
  <c r="AE764" i="22" s="1"/>
  <c r="AD780" i="22"/>
  <c r="AE780" i="22" s="1"/>
  <c r="AD788" i="22"/>
  <c r="AE788" i="22" s="1"/>
  <c r="AD806" i="22"/>
  <c r="AE806" i="22" s="1"/>
  <c r="AD823" i="22"/>
  <c r="AE823" i="22" s="1"/>
  <c r="AD842" i="22"/>
  <c r="AE842" i="22" s="1"/>
  <c r="AD740" i="22"/>
  <c r="AE740" i="22" s="1"/>
  <c r="AD748" i="22"/>
  <c r="AE748" i="22" s="1"/>
  <c r="AD772" i="22"/>
  <c r="AE772" i="22" s="1"/>
  <c r="AD781" i="22"/>
  <c r="AE781" i="22" s="1"/>
  <c r="AD789" i="22"/>
  <c r="AE789" i="22" s="1"/>
  <c r="AD797" i="22"/>
  <c r="AE797" i="22" s="1"/>
  <c r="AD815" i="22"/>
  <c r="AE815" i="22" s="1"/>
  <c r="AD824" i="22"/>
  <c r="AE824" i="22" s="1"/>
  <c r="AD833" i="22"/>
  <c r="AE833" i="22" s="1"/>
  <c r="AD731" i="22"/>
  <c r="AE731" i="22" s="1"/>
  <c r="AD741" i="22"/>
  <c r="AE741" i="22" s="1"/>
  <c r="AD756" i="22"/>
  <c r="AE756" i="22" s="1"/>
  <c r="AD765" i="22"/>
  <c r="AE765" i="22" s="1"/>
  <c r="AD782" i="22"/>
  <c r="AE782" i="22" s="1"/>
  <c r="AD798" i="22"/>
  <c r="AE798" i="22" s="1"/>
  <c r="AD807" i="22"/>
  <c r="AE807" i="22" s="1"/>
  <c r="AD816" i="22"/>
  <c r="AE816" i="22" s="1"/>
  <c r="AD825" i="22"/>
  <c r="AE825" i="22" s="1"/>
  <c r="AD834" i="22"/>
  <c r="AE834" i="22" s="1"/>
  <c r="AD843" i="22"/>
  <c r="AE843" i="22" s="1"/>
  <c r="AD732" i="22"/>
  <c r="AE732" i="22" s="1"/>
  <c r="AD749" i="22"/>
  <c r="AE749" i="22" s="1"/>
  <c r="AD757" i="22"/>
  <c r="AE757" i="22" s="1"/>
  <c r="AD773" i="22"/>
  <c r="AE773" i="22" s="1"/>
  <c r="AD790" i="22"/>
  <c r="AE790" i="22" s="1"/>
  <c r="AD799" i="22"/>
  <c r="AE799" i="22" s="1"/>
  <c r="AD817" i="22"/>
  <c r="AE817" i="22" s="1"/>
  <c r="AD835" i="22"/>
  <c r="AE835" i="22" s="1"/>
  <c r="AD733" i="22"/>
  <c r="AE733" i="22" s="1"/>
  <c r="AD742" i="22"/>
  <c r="AE742" i="22" s="1"/>
  <c r="AD758" i="22"/>
  <c r="AE758" i="22" s="1"/>
  <c r="AD766" i="22"/>
  <c r="AE766" i="22" s="1"/>
  <c r="AD774" i="22"/>
  <c r="AE774" i="22" s="1"/>
  <c r="AD783" i="22"/>
  <c r="AE783" i="22" s="1"/>
  <c r="AD800" i="22"/>
  <c r="AE800" i="22" s="1"/>
  <c r="AD808" i="22"/>
  <c r="AE808" i="22" s="1"/>
  <c r="AD818" i="22"/>
  <c r="AE818" i="22" s="1"/>
  <c r="AD826" i="22"/>
  <c r="AE826" i="22" s="1"/>
  <c r="AD836" i="22"/>
  <c r="AE836" i="22" s="1"/>
  <c r="AD844" i="22"/>
  <c r="AE844" i="22" s="1"/>
  <c r="AD734" i="22"/>
  <c r="AE734" i="22" s="1"/>
  <c r="AD809" i="22"/>
  <c r="AE809" i="22" s="1"/>
  <c r="AD827" i="22"/>
  <c r="AE827" i="22" s="1"/>
  <c r="AD845" i="22"/>
  <c r="AE845" i="22" s="1"/>
  <c r="AD746" i="22"/>
  <c r="AE746" i="22" s="1"/>
  <c r="AD761" i="22"/>
  <c r="AE761" i="22" s="1"/>
  <c r="AD769" i="22"/>
  <c r="AE769" i="22" s="1"/>
  <c r="AD778" i="22"/>
  <c r="AE778" i="22" s="1"/>
  <c r="AD794" i="22"/>
  <c r="AE794" i="22" s="1"/>
  <c r="AD813" i="22"/>
  <c r="AE813" i="22" s="1"/>
  <c r="AD821" i="22"/>
  <c r="AE821" i="22" s="1"/>
  <c r="AD830" i="22"/>
  <c r="AE830" i="22" s="1"/>
  <c r="AD729" i="22"/>
  <c r="AE729" i="22" s="1"/>
  <c r="AD737" i="22"/>
  <c r="AE737" i="22" s="1"/>
  <c r="AD754" i="22"/>
  <c r="AE754" i="22" s="1"/>
  <c r="AD762" i="22"/>
  <c r="AE762" i="22" s="1"/>
  <c r="AD770" i="22"/>
  <c r="AE770" i="22" s="1"/>
  <c r="AD786" i="22"/>
  <c r="AE786" i="22" s="1"/>
  <c r="AD795" i="22"/>
  <c r="AE795" i="22" s="1"/>
  <c r="AD804" i="22"/>
  <c r="AE804" i="22" s="1"/>
  <c r="AD831" i="22"/>
  <c r="AE831" i="22" s="1"/>
  <c r="AD840" i="22"/>
  <c r="AE840" i="22" s="1"/>
  <c r="AD760" i="22"/>
  <c r="AE760" i="22" s="1"/>
  <c r="AD819" i="22"/>
  <c r="AE819" i="22" s="1"/>
  <c r="AD736" i="22"/>
  <c r="AE736" i="22" s="1"/>
  <c r="AD785" i="22"/>
  <c r="AE785" i="22" s="1"/>
  <c r="AD820" i="22"/>
  <c r="AE820" i="22" s="1"/>
  <c r="AD791" i="22"/>
  <c r="AE791" i="22" s="1"/>
  <c r="AD743" i="22"/>
  <c r="AE743" i="22" s="1"/>
  <c r="AD767" i="22"/>
  <c r="AE767" i="22" s="1"/>
  <c r="AD744" i="22"/>
  <c r="AE744" i="22" s="1"/>
  <c r="AD792" i="22"/>
  <c r="AE792" i="22" s="1"/>
  <c r="AD828" i="22"/>
  <c r="AE828" i="22" s="1"/>
  <c r="AD775" i="22"/>
  <c r="AE775" i="22" s="1"/>
  <c r="AD801" i="22"/>
  <c r="AE801" i="22" s="1"/>
  <c r="AD837" i="22"/>
  <c r="AE837" i="22" s="1"/>
  <c r="AD751" i="22"/>
  <c r="AE751" i="22" s="1"/>
  <c r="AD776" i="22"/>
  <c r="AE776" i="22" s="1"/>
  <c r="AD802" i="22"/>
  <c r="AE802" i="22" s="1"/>
  <c r="AD838" i="22"/>
  <c r="AE838" i="22" s="1"/>
  <c r="AD752" i="22"/>
  <c r="AE752" i="22" s="1"/>
  <c r="AD777" i="22"/>
  <c r="AE777" i="22" s="1"/>
  <c r="AD803" i="22"/>
  <c r="AE803" i="22" s="1"/>
  <c r="AD839" i="22"/>
  <c r="AE839" i="22" s="1"/>
  <c r="AD753" i="22"/>
  <c r="AE753" i="22" s="1"/>
  <c r="AD810" i="22"/>
  <c r="AE810" i="22" s="1"/>
  <c r="AD846" i="22"/>
  <c r="AE846" i="22" s="1"/>
  <c r="AD745" i="22"/>
  <c r="AE745" i="22" s="1"/>
  <c r="AD768" i="22"/>
  <c r="AE768" i="22" s="1"/>
  <c r="AD793" i="22"/>
  <c r="AE793" i="22" s="1"/>
  <c r="AD829" i="22"/>
  <c r="AE829" i="22" s="1"/>
  <c r="AD759" i="22"/>
  <c r="AE759" i="22" s="1"/>
  <c r="AD811" i="22"/>
  <c r="AE811" i="22" s="1"/>
  <c r="AD847" i="22"/>
  <c r="AE847" i="22" s="1"/>
  <c r="AD750" i="22"/>
  <c r="AE750" i="22" s="1"/>
  <c r="AD735" i="22"/>
  <c r="AE735" i="22" s="1"/>
  <c r="AD784" i="22"/>
  <c r="AE784" i="22" s="1"/>
  <c r="AD812" i="22"/>
  <c r="AE812" i="22" s="1"/>
  <c r="AD848" i="22"/>
  <c r="AE848" i="22" s="1"/>
  <c r="AD518" i="22"/>
  <c r="AE518" i="22" s="1"/>
  <c r="AD498" i="22"/>
  <c r="AE498" i="22" s="1"/>
  <c r="AD513" i="22"/>
  <c r="AE513" i="22" s="1"/>
  <c r="AD681" i="22"/>
  <c r="AE681" i="22" s="1"/>
  <c r="AD696" i="22"/>
  <c r="AE696" i="22" s="1"/>
  <c r="AD159" i="22"/>
  <c r="AE159" i="22" s="1"/>
  <c r="AD536" i="22"/>
  <c r="AE536" i="22" s="1"/>
  <c r="AD501" i="22"/>
  <c r="AE501" i="22" s="1"/>
  <c r="AD502" i="22"/>
  <c r="AE502" i="22" s="1"/>
  <c r="AD503" i="22"/>
  <c r="AE503" i="22" s="1"/>
  <c r="AD172" i="22"/>
  <c r="AE172" i="22" s="1"/>
  <c r="AD145" i="22"/>
  <c r="AE145" i="22" s="1"/>
  <c r="AD494" i="22"/>
  <c r="AE494" i="22" s="1"/>
  <c r="AD507" i="22"/>
  <c r="AE507" i="22" s="1"/>
  <c r="AD510" i="22"/>
  <c r="AE510" i="22" s="1"/>
  <c r="AD516" i="22"/>
  <c r="AE516" i="22" s="1"/>
  <c r="AD141" i="22"/>
  <c r="AE141" i="22" s="1"/>
  <c r="AD162" i="22"/>
  <c r="AE162" i="22" s="1"/>
  <c r="AD495" i="22"/>
  <c r="AE495" i="22" s="1"/>
  <c r="AD148" i="22"/>
  <c r="AE148" i="22" s="1"/>
  <c r="AD499" i="22"/>
  <c r="AE499" i="22" s="1"/>
  <c r="AD512" i="22"/>
  <c r="AE512" i="22" s="1"/>
  <c r="AD517" i="22"/>
  <c r="AE517" i="22" s="1"/>
  <c r="AD153" i="22"/>
  <c r="AE153" i="22" s="1"/>
  <c r="AD850" i="22"/>
  <c r="AE850" i="22" s="1"/>
  <c r="AD858" i="22"/>
  <c r="AE858" i="22" s="1"/>
  <c r="AD868" i="22"/>
  <c r="AE868" i="22" s="1"/>
  <c r="AD878" i="22"/>
  <c r="AE878" i="22" s="1"/>
  <c r="AD896" i="22"/>
  <c r="AE896" i="22" s="1"/>
  <c r="AD907" i="22"/>
  <c r="AE907" i="22" s="1"/>
  <c r="AD925" i="22"/>
  <c r="AE925" i="22" s="1"/>
  <c r="AD935" i="22"/>
  <c r="AE935" i="22" s="1"/>
  <c r="AD945" i="22"/>
  <c r="AE945" i="22" s="1"/>
  <c r="AD954" i="22"/>
  <c r="AE954" i="22" s="1"/>
  <c r="AD964" i="22"/>
  <c r="AE964" i="22" s="1"/>
  <c r="AD859" i="22"/>
  <c r="AE859" i="22" s="1"/>
  <c r="AD869" i="22"/>
  <c r="AE869" i="22" s="1"/>
  <c r="AD887" i="22"/>
  <c r="AE887" i="22" s="1"/>
  <c r="AD897" i="22"/>
  <c r="AE897" i="22" s="1"/>
  <c r="AD908" i="22"/>
  <c r="AE908" i="22" s="1"/>
  <c r="AD916" i="22"/>
  <c r="AE916" i="22" s="1"/>
  <c r="AD926" i="22"/>
  <c r="AE926" i="22" s="1"/>
  <c r="AD946" i="22"/>
  <c r="AE946" i="22" s="1"/>
  <c r="AD955" i="22"/>
  <c r="AE955" i="22" s="1"/>
  <c r="AD851" i="22"/>
  <c r="AE851" i="22" s="1"/>
  <c r="AD860" i="22"/>
  <c r="AE860" i="22" s="1"/>
  <c r="AD870" i="22"/>
  <c r="AE870" i="22" s="1"/>
  <c r="AD879" i="22"/>
  <c r="AE879" i="22" s="1"/>
  <c r="AD888" i="22"/>
  <c r="AE888" i="22" s="1"/>
  <c r="AD898" i="22"/>
  <c r="AE898" i="22" s="1"/>
  <c r="AD917" i="22"/>
  <c r="AE917" i="22" s="1"/>
  <c r="AD927" i="22"/>
  <c r="AE927" i="22" s="1"/>
  <c r="AD936" i="22"/>
  <c r="AE936" i="22" s="1"/>
  <c r="AD947" i="22"/>
  <c r="AE947" i="22" s="1"/>
  <c r="AD956" i="22"/>
  <c r="AE956" i="22" s="1"/>
  <c r="AD965" i="22"/>
  <c r="AE965" i="22" s="1"/>
  <c r="AD852" i="22"/>
  <c r="AE852" i="22" s="1"/>
  <c r="AD861" i="22"/>
  <c r="AE861" i="22" s="1"/>
  <c r="AD871" i="22"/>
  <c r="AE871" i="22" s="1"/>
  <c r="AD889" i="22"/>
  <c r="AE889" i="22" s="1"/>
  <c r="AD899" i="22"/>
  <c r="AE899" i="22" s="1"/>
  <c r="AD909" i="22"/>
  <c r="AE909" i="22" s="1"/>
  <c r="AD918" i="22"/>
  <c r="AE918" i="22" s="1"/>
  <c r="AD928" i="22"/>
  <c r="AE928" i="22" s="1"/>
  <c r="AD937" i="22"/>
  <c r="AE937" i="22" s="1"/>
  <c r="AD957" i="22"/>
  <c r="AE957" i="22" s="1"/>
  <c r="AD853" i="22"/>
  <c r="AE853" i="22" s="1"/>
  <c r="AD872" i="22"/>
  <c r="AE872" i="22" s="1"/>
  <c r="AD880" i="22"/>
  <c r="AE880" i="22" s="1"/>
  <c r="AD890" i="22"/>
  <c r="AE890" i="22" s="1"/>
  <c r="AD910" i="22"/>
  <c r="AE910" i="22" s="1"/>
  <c r="AD919" i="22"/>
  <c r="AE919" i="22" s="1"/>
  <c r="AD938" i="22"/>
  <c r="AE938" i="22" s="1"/>
  <c r="AD948" i="22"/>
  <c r="AE948" i="22" s="1"/>
  <c r="AD966" i="22"/>
  <c r="AE966" i="22" s="1"/>
  <c r="AD854" i="22"/>
  <c r="AE854" i="22" s="1"/>
  <c r="AD862" i="22"/>
  <c r="AE862" i="22" s="1"/>
  <c r="AD881" i="22"/>
  <c r="AE881" i="22" s="1"/>
  <c r="AD891" i="22"/>
  <c r="AE891" i="22" s="1"/>
  <c r="AD900" i="22"/>
  <c r="AE900" i="22" s="1"/>
  <c r="AD911" i="22"/>
  <c r="AE911" i="22" s="1"/>
  <c r="AD920" i="22"/>
  <c r="AE920" i="22" s="1"/>
  <c r="AD929" i="22"/>
  <c r="AE929" i="22" s="1"/>
  <c r="AD939" i="22"/>
  <c r="AE939" i="22" s="1"/>
  <c r="AD949" i="22"/>
  <c r="AE949" i="22" s="1"/>
  <c r="AD958" i="22"/>
  <c r="AE958" i="22" s="1"/>
  <c r="AD967" i="22"/>
  <c r="AE967" i="22" s="1"/>
  <c r="AD849" i="22"/>
  <c r="AE849" i="22" s="1"/>
  <c r="AD857" i="22"/>
  <c r="AE857" i="22" s="1"/>
  <c r="AD866" i="22"/>
  <c r="AE866" i="22" s="1"/>
  <c r="AD876" i="22"/>
  <c r="AE876" i="22" s="1"/>
  <c r="AD894" i="22"/>
  <c r="AE894" i="22" s="1"/>
  <c r="AD905" i="22"/>
  <c r="AE905" i="22" s="1"/>
  <c r="AD923" i="22"/>
  <c r="AE923" i="22" s="1"/>
  <c r="AD933" i="22"/>
  <c r="AE933" i="22" s="1"/>
  <c r="AD944" i="22"/>
  <c r="AE944" i="22" s="1"/>
  <c r="AD952" i="22"/>
  <c r="AE952" i="22" s="1"/>
  <c r="AD962" i="22"/>
  <c r="AE962" i="22" s="1"/>
  <c r="AD867" i="22"/>
  <c r="AE867" i="22" s="1"/>
  <c r="AD877" i="22"/>
  <c r="AE877" i="22" s="1"/>
  <c r="AD886" i="22"/>
  <c r="AE886" i="22" s="1"/>
  <c r="AD895" i="22"/>
  <c r="AE895" i="22" s="1"/>
  <c r="AD906" i="22"/>
  <c r="AE906" i="22" s="1"/>
  <c r="AD915" i="22"/>
  <c r="AE915" i="22" s="1"/>
  <c r="AD924" i="22"/>
  <c r="AE924" i="22" s="1"/>
  <c r="AD934" i="22"/>
  <c r="AE934" i="22" s="1"/>
  <c r="AD953" i="22"/>
  <c r="AE953" i="22" s="1"/>
  <c r="AD963" i="22"/>
  <c r="AE963" i="22" s="1"/>
  <c r="AD855" i="22"/>
  <c r="AE855" i="22" s="1"/>
  <c r="AD883" i="22"/>
  <c r="AE883" i="22" s="1"/>
  <c r="AD912" i="22"/>
  <c r="AE912" i="22" s="1"/>
  <c r="AD941" i="22"/>
  <c r="AE941" i="22" s="1"/>
  <c r="AD902" i="22"/>
  <c r="AE902" i="22" s="1"/>
  <c r="AD903" i="22"/>
  <c r="AE903" i="22" s="1"/>
  <c r="AD856" i="22"/>
  <c r="AE856" i="22" s="1"/>
  <c r="AD884" i="22"/>
  <c r="AE884" i="22" s="1"/>
  <c r="AD913" i="22"/>
  <c r="AE913" i="22" s="1"/>
  <c r="AD942" i="22"/>
  <c r="AE942" i="22" s="1"/>
  <c r="AD874" i="22"/>
  <c r="AE874" i="22" s="1"/>
  <c r="AD885" i="22"/>
  <c r="AE885" i="22" s="1"/>
  <c r="AD914" i="22"/>
  <c r="AE914" i="22" s="1"/>
  <c r="AD943" i="22"/>
  <c r="AE943" i="22" s="1"/>
  <c r="AD863" i="22"/>
  <c r="AE863" i="22" s="1"/>
  <c r="AD892" i="22"/>
  <c r="AE892" i="22" s="1"/>
  <c r="AD921" i="22"/>
  <c r="AE921" i="22" s="1"/>
  <c r="AD950" i="22"/>
  <c r="AE950" i="22" s="1"/>
  <c r="AD959" i="22"/>
  <c r="AE959" i="22" s="1"/>
  <c r="AD865" i="22"/>
  <c r="AE865" i="22" s="1"/>
  <c r="AD930" i="22"/>
  <c r="AE930" i="22" s="1"/>
  <c r="AD875" i="22"/>
  <c r="AE875" i="22" s="1"/>
  <c r="AD960" i="22"/>
  <c r="AE960" i="22" s="1"/>
  <c r="AD864" i="22"/>
  <c r="AE864" i="22" s="1"/>
  <c r="AD893" i="22"/>
  <c r="AE893" i="22" s="1"/>
  <c r="AD922" i="22"/>
  <c r="AE922" i="22" s="1"/>
  <c r="AD951" i="22"/>
  <c r="AE951" i="22" s="1"/>
  <c r="AD873" i="22"/>
  <c r="AE873" i="22" s="1"/>
  <c r="AD904" i="22"/>
  <c r="AE904" i="22" s="1"/>
  <c r="AD932" i="22"/>
  <c r="AE932" i="22" s="1"/>
  <c r="AD961" i="22"/>
  <c r="AE961" i="22" s="1"/>
  <c r="AD901" i="22"/>
  <c r="AE901" i="22" s="1"/>
  <c r="AD931" i="22"/>
  <c r="AE931" i="22" s="1"/>
  <c r="AD882" i="22"/>
  <c r="AE882" i="22" s="1"/>
  <c r="AD940" i="22"/>
  <c r="AE940" i="22" s="1"/>
  <c r="AD968" i="22"/>
  <c r="AE968" i="22" s="1"/>
  <c r="AD702" i="22"/>
  <c r="AE702" i="22" s="1"/>
  <c r="L29" i="16"/>
  <c r="AD973" i="22"/>
  <c r="AE973" i="22" s="1"/>
  <c r="AD993" i="22"/>
  <c r="AE993" i="22" s="1"/>
  <c r="AD1012" i="22"/>
  <c r="AE1012" i="22" s="1"/>
  <c r="AD1022" i="22"/>
  <c r="AE1022" i="22" s="1"/>
  <c r="AD1040" i="22"/>
  <c r="AE1040" i="22" s="1"/>
  <c r="AD1051" i="22"/>
  <c r="AE1051" i="22" s="1"/>
  <c r="AD1069" i="22"/>
  <c r="AE1069" i="22" s="1"/>
  <c r="AD1079" i="22"/>
  <c r="AE1079" i="22" s="1"/>
  <c r="AD974" i="22"/>
  <c r="AE974" i="22" s="1"/>
  <c r="AD984" i="22"/>
  <c r="AE984" i="22" s="1"/>
  <c r="AD1002" i="22"/>
  <c r="AE1002" i="22" s="1"/>
  <c r="AD1013" i="22"/>
  <c r="AE1013" i="22" s="1"/>
  <c r="AD1031" i="22"/>
  <c r="AE1031" i="22" s="1"/>
  <c r="AD1041" i="22"/>
  <c r="AE1041" i="22" s="1"/>
  <c r="AD1052" i="22"/>
  <c r="AE1052" i="22" s="1"/>
  <c r="AD1060" i="22"/>
  <c r="AE1060" i="22" s="1"/>
  <c r="AD1070" i="22"/>
  <c r="AE1070" i="22" s="1"/>
  <c r="AD975" i="22"/>
  <c r="AE975" i="22" s="1"/>
  <c r="AD985" i="22"/>
  <c r="AE985" i="22" s="1"/>
  <c r="AD994" i="22"/>
  <c r="AE994" i="22" s="1"/>
  <c r="AD1003" i="22"/>
  <c r="AE1003" i="22" s="1"/>
  <c r="AD1014" i="22"/>
  <c r="AE1014" i="22" s="1"/>
  <c r="AD1023" i="22"/>
  <c r="AE1023" i="22" s="1"/>
  <c r="AD1032" i="22"/>
  <c r="AE1032" i="22" s="1"/>
  <c r="AD1042" i="22"/>
  <c r="AE1042" i="22" s="1"/>
  <c r="AD1061" i="22"/>
  <c r="AE1061" i="22" s="1"/>
  <c r="AD1071" i="22"/>
  <c r="AE1071" i="22" s="1"/>
  <c r="AD1080" i="22"/>
  <c r="AE1080" i="22" s="1"/>
  <c r="AD976" i="22"/>
  <c r="AE976" i="22" s="1"/>
  <c r="AD986" i="22"/>
  <c r="AE986" i="22" s="1"/>
  <c r="AD1004" i="22"/>
  <c r="AE1004" i="22" s="1"/>
  <c r="AD1015" i="22"/>
  <c r="AE1015" i="22" s="1"/>
  <c r="AD1033" i="22"/>
  <c r="AE1033" i="22" s="1"/>
  <c r="AD1043" i="22"/>
  <c r="AE1043" i="22" s="1"/>
  <c r="AD1053" i="22"/>
  <c r="AE1053" i="22" s="1"/>
  <c r="AD1062" i="22"/>
  <c r="AE1062" i="22" s="1"/>
  <c r="AD1072" i="22"/>
  <c r="AE1072" i="22" s="1"/>
  <c r="AD1081" i="22"/>
  <c r="AE1081" i="22" s="1"/>
  <c r="AD977" i="22"/>
  <c r="AE977" i="22" s="1"/>
  <c r="AD995" i="22"/>
  <c r="AE995" i="22" s="1"/>
  <c r="AD1005" i="22"/>
  <c r="AE1005" i="22" s="1"/>
  <c r="AD1016" i="22"/>
  <c r="AE1016" i="22" s="1"/>
  <c r="AD1024" i="22"/>
  <c r="AE1024" i="22" s="1"/>
  <c r="AD1034" i="22"/>
  <c r="AE1034" i="22" s="1"/>
  <c r="AD1054" i="22"/>
  <c r="AE1054" i="22" s="1"/>
  <c r="AD1063" i="22"/>
  <c r="AE1063" i="22" s="1"/>
  <c r="AD1082" i="22"/>
  <c r="AE1082" i="22" s="1"/>
  <c r="AD978" i="22"/>
  <c r="AE978" i="22" s="1"/>
  <c r="AD987" i="22"/>
  <c r="AE987" i="22" s="1"/>
  <c r="AD996" i="22"/>
  <c r="AE996" i="22" s="1"/>
  <c r="AD1006" i="22"/>
  <c r="AE1006" i="22" s="1"/>
  <c r="AD1025" i="22"/>
  <c r="AE1025" i="22" s="1"/>
  <c r="AD1035" i="22"/>
  <c r="AE1035" i="22" s="1"/>
  <c r="AD1044" i="22"/>
  <c r="AE1044" i="22" s="1"/>
  <c r="AD1055" i="22"/>
  <c r="AE1055" i="22" s="1"/>
  <c r="AD1064" i="22"/>
  <c r="AE1064" i="22" s="1"/>
  <c r="AD1073" i="22"/>
  <c r="AE1073" i="22" s="1"/>
  <c r="AD1083" i="22"/>
  <c r="AE1083" i="22" s="1"/>
  <c r="AD982" i="22"/>
  <c r="AE982" i="22" s="1"/>
  <c r="AD991" i="22"/>
  <c r="AE991" i="22" s="1"/>
  <c r="AD1010" i="22"/>
  <c r="AE1010" i="22" s="1"/>
  <c r="AD1020" i="22"/>
  <c r="AE1020" i="22" s="1"/>
  <c r="AD1038" i="22"/>
  <c r="AE1038" i="22" s="1"/>
  <c r="AD1049" i="22"/>
  <c r="AE1049" i="22" s="1"/>
  <c r="AD1067" i="22"/>
  <c r="AE1067" i="22" s="1"/>
  <c r="AD1077" i="22"/>
  <c r="AE1077" i="22" s="1"/>
  <c r="AD1088" i="22"/>
  <c r="AE1088" i="22" s="1"/>
  <c r="AD972" i="22"/>
  <c r="AE972" i="22" s="1"/>
  <c r="AD983" i="22"/>
  <c r="AE983" i="22" s="1"/>
  <c r="AD992" i="22"/>
  <c r="AE992" i="22" s="1"/>
  <c r="AD1001" i="22"/>
  <c r="AE1001" i="22" s="1"/>
  <c r="AD1011" i="22"/>
  <c r="AE1011" i="22" s="1"/>
  <c r="AD1021" i="22"/>
  <c r="AE1021" i="22" s="1"/>
  <c r="AD1030" i="22"/>
  <c r="AE1030" i="22" s="1"/>
  <c r="AD1039" i="22"/>
  <c r="AE1039" i="22" s="1"/>
  <c r="AD1050" i="22"/>
  <c r="AE1050" i="22" s="1"/>
  <c r="AD1059" i="22"/>
  <c r="AE1059" i="22" s="1"/>
  <c r="AD1068" i="22"/>
  <c r="AE1068" i="22" s="1"/>
  <c r="AD1078" i="22"/>
  <c r="AE1078" i="22" s="1"/>
  <c r="AD969" i="22"/>
  <c r="AE969" i="22" s="1"/>
  <c r="AD998" i="22"/>
  <c r="AE998" i="22" s="1"/>
  <c r="AD1027" i="22"/>
  <c r="AE1027" i="22" s="1"/>
  <c r="AD1056" i="22"/>
  <c r="AE1056" i="22" s="1"/>
  <c r="AD1085" i="22"/>
  <c r="AE1085" i="22" s="1"/>
  <c r="AD970" i="22"/>
  <c r="AE970" i="22" s="1"/>
  <c r="AD999" i="22"/>
  <c r="AE999" i="22" s="1"/>
  <c r="AD1028" i="22"/>
  <c r="AE1028" i="22" s="1"/>
  <c r="AD1057" i="22"/>
  <c r="AE1057" i="22" s="1"/>
  <c r="AD1086" i="22"/>
  <c r="AE1086" i="22" s="1"/>
  <c r="AD981" i="22"/>
  <c r="AE981" i="22" s="1"/>
  <c r="AD989" i="22"/>
  <c r="AE989" i="22" s="1"/>
  <c r="AD971" i="22"/>
  <c r="AE971" i="22" s="1"/>
  <c r="AD1000" i="22"/>
  <c r="AE1000" i="22" s="1"/>
  <c r="AD1029" i="22"/>
  <c r="AE1029" i="22" s="1"/>
  <c r="AD1058" i="22"/>
  <c r="AE1058" i="22" s="1"/>
  <c r="AD1087" i="22"/>
  <c r="AE1087" i="22" s="1"/>
  <c r="AD1017" i="22"/>
  <c r="AE1017" i="22" s="1"/>
  <c r="AD1074" i="22"/>
  <c r="AE1074" i="22" s="1"/>
  <c r="AD1075" i="22"/>
  <c r="AE1075" i="22" s="1"/>
  <c r="AD979" i="22"/>
  <c r="AE979" i="22" s="1"/>
  <c r="AD1007" i="22"/>
  <c r="AE1007" i="22" s="1"/>
  <c r="AD1036" i="22"/>
  <c r="AE1036" i="22" s="1"/>
  <c r="AD1065" i="22"/>
  <c r="AE1065" i="22" s="1"/>
  <c r="AD1045" i="22"/>
  <c r="AE1045" i="22" s="1"/>
  <c r="AD980" i="22"/>
  <c r="AE980" i="22" s="1"/>
  <c r="AD1009" i="22"/>
  <c r="AE1009" i="22" s="1"/>
  <c r="AD1008" i="22"/>
  <c r="AE1008" i="22" s="1"/>
  <c r="AD1037" i="22"/>
  <c r="AE1037" i="22" s="1"/>
  <c r="AD1066" i="22"/>
  <c r="AE1066" i="22" s="1"/>
  <c r="AD988" i="22"/>
  <c r="AE988" i="22" s="1"/>
  <c r="AD1019" i="22"/>
  <c r="AE1019" i="22" s="1"/>
  <c r="AD990" i="22"/>
  <c r="AE990" i="22" s="1"/>
  <c r="AD1048" i="22"/>
  <c r="AE1048" i="22" s="1"/>
  <c r="AD1076" i="22"/>
  <c r="AE1076" i="22" s="1"/>
  <c r="AD1046" i="22"/>
  <c r="AE1046" i="22" s="1"/>
  <c r="AD997" i="22"/>
  <c r="AE997" i="22" s="1"/>
  <c r="AD1026" i="22"/>
  <c r="AE1026" i="22" s="1"/>
  <c r="AD1084" i="22"/>
  <c r="AE1084" i="22" s="1"/>
  <c r="AD1018" i="22"/>
  <c r="AE1018" i="22" s="1"/>
  <c r="AD1047" i="22"/>
  <c r="AE1047" i="22" s="1"/>
  <c r="E49" i="16"/>
  <c r="AD725" i="24"/>
  <c r="AE725" i="24" s="1"/>
  <c r="AD721" i="24"/>
  <c r="AE721" i="24" s="1"/>
  <c r="AD717" i="24"/>
  <c r="AE717" i="24" s="1"/>
  <c r="AD726" i="24"/>
  <c r="AE726" i="24" s="1"/>
  <c r="AD728" i="24"/>
  <c r="AE728" i="24" s="1"/>
  <c r="AD724" i="24"/>
  <c r="AE724" i="24" s="1"/>
  <c r="AD720" i="24"/>
  <c r="AE720" i="24" s="1"/>
  <c r="AD718" i="24"/>
  <c r="AE718" i="24" s="1"/>
  <c r="AD727" i="24"/>
  <c r="AE727" i="24" s="1"/>
  <c r="AD723" i="24"/>
  <c r="AE723" i="24" s="1"/>
  <c r="AJ41" i="23" s="1"/>
  <c r="AD719" i="24"/>
  <c r="AE719" i="24" s="1"/>
  <c r="AD722" i="24"/>
  <c r="AE722" i="24" s="1"/>
  <c r="E48" i="16"/>
  <c r="AD665" i="24"/>
  <c r="AE665" i="24" s="1"/>
  <c r="AD661" i="24"/>
  <c r="AE661" i="24" s="1"/>
  <c r="AD657" i="24"/>
  <c r="AE657" i="24" s="1"/>
  <c r="AD666" i="24"/>
  <c r="AE666" i="24" s="1"/>
  <c r="AD668" i="24"/>
  <c r="AE668" i="24" s="1"/>
  <c r="AD664" i="24"/>
  <c r="AE664" i="24" s="1"/>
  <c r="AD660" i="24"/>
  <c r="AE660" i="24" s="1"/>
  <c r="AD667" i="24"/>
  <c r="AE667" i="24" s="1"/>
  <c r="AD663" i="24"/>
  <c r="AE663" i="24" s="1"/>
  <c r="AD659" i="24"/>
  <c r="AE659" i="24" s="1"/>
  <c r="AD662" i="24"/>
  <c r="AE662" i="24" s="1"/>
  <c r="AD658" i="24"/>
  <c r="AE658" i="24" s="1"/>
  <c r="AO35" i="21"/>
  <c r="AD674" i="22"/>
  <c r="AE674" i="22" s="1"/>
  <c r="AD671" i="22"/>
  <c r="AE671" i="22" s="1"/>
  <c r="AD687" i="22"/>
  <c r="AE687" i="22" s="1"/>
  <c r="AD703" i="22"/>
  <c r="AE703" i="22" s="1"/>
  <c r="AD688" i="22"/>
  <c r="AE688" i="22" s="1"/>
  <c r="AD704" i="22"/>
  <c r="AE704" i="22" s="1"/>
  <c r="AD309" i="22"/>
  <c r="AE309" i="22" s="1"/>
  <c r="AD316" i="22"/>
  <c r="AE316" i="22" s="1"/>
  <c r="AD318" i="22"/>
  <c r="AE318" i="22" s="1"/>
  <c r="AD325" i="22"/>
  <c r="AE325" i="22" s="1"/>
  <c r="AD707" i="22"/>
  <c r="AE707" i="22" s="1"/>
  <c r="AD692" i="22"/>
  <c r="AE692" i="22" s="1"/>
  <c r="AD708" i="22"/>
  <c r="AE708" i="22" s="1"/>
  <c r="AD321" i="22"/>
  <c r="AE321" i="22" s="1"/>
  <c r="AD337" i="22"/>
  <c r="AE337" i="22" s="1"/>
  <c r="AD146" i="22"/>
  <c r="AE146" i="22" s="1"/>
  <c r="AD135" i="22"/>
  <c r="AE135" i="22" s="1"/>
  <c r="AD138" i="22"/>
  <c r="AE138" i="22" s="1"/>
  <c r="AD151" i="22"/>
  <c r="AE151" i="22" s="1"/>
  <c r="AD167" i="22"/>
  <c r="AE167" i="22" s="1"/>
  <c r="AD672" i="22"/>
  <c r="AE672" i="22" s="1"/>
  <c r="AD677" i="22"/>
  <c r="AE677" i="22" s="1"/>
  <c r="AD693" i="22"/>
  <c r="AE693" i="22" s="1"/>
  <c r="AD709" i="22"/>
  <c r="AE709" i="22" s="1"/>
  <c r="AD694" i="22"/>
  <c r="AE694" i="22" s="1"/>
  <c r="AD324" i="22"/>
  <c r="AE324" i="22" s="1"/>
  <c r="AD346" i="22"/>
  <c r="AE346" i="22" s="1"/>
  <c r="AD313" i="22"/>
  <c r="AE313" i="22" s="1"/>
  <c r="AD355" i="22"/>
  <c r="AE355" i="22" s="1"/>
  <c r="L32" i="16"/>
  <c r="AD728" i="22"/>
  <c r="AE728" i="22" s="1"/>
  <c r="AD724" i="22"/>
  <c r="AE724" i="22" s="1"/>
  <c r="AD720" i="22"/>
  <c r="AE720" i="22" s="1"/>
  <c r="AD727" i="22"/>
  <c r="AE727" i="22" s="1"/>
  <c r="AD723" i="22"/>
  <c r="AE723" i="22" s="1"/>
  <c r="AD719" i="22"/>
  <c r="AE719" i="22" s="1"/>
  <c r="AD726" i="22"/>
  <c r="AE726" i="22" s="1"/>
  <c r="AD722" i="22"/>
  <c r="AE722" i="22" s="1"/>
  <c r="AD718" i="22"/>
  <c r="AE718" i="22" s="1"/>
  <c r="AD725" i="22"/>
  <c r="AE725" i="22" s="1"/>
  <c r="AD721" i="22"/>
  <c r="AE721" i="22" s="1"/>
  <c r="AD717" i="22"/>
  <c r="AE717" i="22" s="1"/>
  <c r="L31" i="16"/>
  <c r="AD668" i="22"/>
  <c r="AE668" i="22" s="1"/>
  <c r="AD664" i="22"/>
  <c r="AE664" i="22" s="1"/>
  <c r="AD660" i="22"/>
  <c r="AE660" i="22" s="1"/>
  <c r="AD667" i="22"/>
  <c r="AE667" i="22" s="1"/>
  <c r="AD663" i="22"/>
  <c r="AE663" i="22" s="1"/>
  <c r="AD659" i="22"/>
  <c r="AE659" i="22" s="1"/>
  <c r="AD666" i="22"/>
  <c r="AE666" i="22" s="1"/>
  <c r="AD662" i="22"/>
  <c r="AE662" i="22" s="1"/>
  <c r="AD658" i="22"/>
  <c r="AE658" i="22" s="1"/>
  <c r="AD665" i="22"/>
  <c r="AE665" i="22" s="1"/>
  <c r="AD661" i="22"/>
  <c r="AE661" i="22" s="1"/>
  <c r="AD657" i="22"/>
  <c r="AE657" i="22" s="1"/>
  <c r="AD330" i="22"/>
  <c r="AE330" i="22" s="1"/>
  <c r="AD152" i="22"/>
  <c r="AE152" i="22" s="1"/>
  <c r="AD158" i="22"/>
  <c r="AE158" i="22" s="1"/>
  <c r="AD142" i="22"/>
  <c r="AE142" i="22" s="1"/>
  <c r="AD150" i="22"/>
  <c r="AE150" i="22" s="1"/>
  <c r="AD171" i="22"/>
  <c r="AE171" i="22" s="1"/>
  <c r="AD345" i="22"/>
  <c r="AE345" i="22" s="1"/>
  <c r="AD317" i="22"/>
  <c r="AE317" i="22" s="1"/>
  <c r="AD143" i="22"/>
  <c r="AE143" i="22" s="1"/>
  <c r="AD132" i="22"/>
  <c r="AE132" i="22" s="1"/>
  <c r="AD165" i="22"/>
  <c r="AE165" i="22" s="1"/>
  <c r="AD149" i="22"/>
  <c r="AE149" i="22" s="1"/>
  <c r="AD157" i="22"/>
  <c r="AE157" i="22" s="1"/>
  <c r="AD164" i="22"/>
  <c r="AE164" i="22" s="1"/>
  <c r="AD136" i="22"/>
  <c r="AE136" i="22" s="1"/>
  <c r="AD684" i="22"/>
  <c r="AE684" i="22" s="1"/>
  <c r="AD683" i="22"/>
  <c r="AE683" i="22" s="1"/>
  <c r="AD699" i="22"/>
  <c r="AE699" i="22" s="1"/>
  <c r="AD715" i="22"/>
  <c r="AE715" i="22" s="1"/>
  <c r="AD700" i="22"/>
  <c r="AE700" i="22" s="1"/>
  <c r="AD716" i="22"/>
  <c r="AE716" i="22" s="1"/>
  <c r="AD348" i="22"/>
  <c r="AE348" i="22" s="1"/>
  <c r="AD323" i="22"/>
  <c r="AE323" i="22" s="1"/>
  <c r="AD588" i="20"/>
  <c r="AE588" i="20" s="1"/>
  <c r="AD559" i="20"/>
  <c r="AE559" i="20" s="1"/>
  <c r="AD560" i="20"/>
  <c r="AE560" i="20" s="1"/>
  <c r="AD372" i="20"/>
  <c r="AE372" i="20" s="1"/>
  <c r="E32" i="16"/>
  <c r="AD721" i="20"/>
  <c r="AE721" i="20" s="1"/>
  <c r="AD728" i="20"/>
  <c r="AE728" i="20" s="1"/>
  <c r="AD724" i="20"/>
  <c r="AE724" i="20" s="1"/>
  <c r="AD720" i="20"/>
  <c r="AE720" i="20" s="1"/>
  <c r="AD717" i="20"/>
  <c r="AE717" i="20" s="1"/>
  <c r="AD727" i="20"/>
  <c r="AE727" i="20" s="1"/>
  <c r="AD723" i="20"/>
  <c r="AE723" i="20" s="1"/>
  <c r="AD719" i="20"/>
  <c r="AE719" i="20" s="1"/>
  <c r="AD726" i="20"/>
  <c r="AE726" i="20" s="1"/>
  <c r="AD722" i="20"/>
  <c r="AE722" i="20" s="1"/>
  <c r="AD718" i="20"/>
  <c r="AE718" i="20" s="1"/>
  <c r="AD725" i="20"/>
  <c r="AE725" i="20" s="1"/>
  <c r="E31" i="16"/>
  <c r="AD668" i="20"/>
  <c r="AE668" i="20" s="1"/>
  <c r="AD664" i="20"/>
  <c r="AE664" i="20" s="1"/>
  <c r="AD660" i="20"/>
  <c r="AE660" i="20" s="1"/>
  <c r="AD665" i="20"/>
  <c r="AE665" i="20" s="1"/>
  <c r="AD667" i="20"/>
  <c r="AE667" i="20" s="1"/>
  <c r="AD663" i="20"/>
  <c r="AE663" i="20" s="1"/>
  <c r="AD659" i="20"/>
  <c r="AE659" i="20" s="1"/>
  <c r="AD666" i="20"/>
  <c r="AE666" i="20" s="1"/>
  <c r="AD662" i="20"/>
  <c r="AE662" i="20" s="1"/>
  <c r="AD658" i="20"/>
  <c r="AE658" i="20" s="1"/>
  <c r="AD661" i="20"/>
  <c r="AE661" i="20" s="1"/>
  <c r="AD657" i="20"/>
  <c r="AE657" i="20" s="1"/>
  <c r="AD567" i="20"/>
  <c r="AE567" i="20" s="1"/>
  <c r="AD571" i="20"/>
  <c r="AE571" i="20" s="1"/>
  <c r="AD575" i="20"/>
  <c r="AE575" i="20" s="1"/>
  <c r="AD594" i="20"/>
  <c r="AE594" i="20" s="1"/>
  <c r="AD577" i="20"/>
  <c r="AE577" i="20" s="1"/>
  <c r="AD578" i="20"/>
  <c r="AE578" i="20" s="1"/>
  <c r="AD555" i="20"/>
  <c r="AE555" i="20" s="1"/>
  <c r="AD586" i="20"/>
  <c r="AE586" i="20" s="1"/>
  <c r="AD388" i="18"/>
  <c r="AE388" i="18" s="1"/>
  <c r="AD375" i="18"/>
  <c r="AE375" i="18" s="1"/>
  <c r="AD203" i="18"/>
  <c r="AE203" i="18" s="1"/>
  <c r="AD221" i="18"/>
  <c r="AE221" i="18" s="1"/>
  <c r="AD405" i="18"/>
  <c r="AE405" i="18" s="1"/>
  <c r="AD212" i="18"/>
  <c r="AE212" i="18" s="1"/>
  <c r="AD309" i="18"/>
  <c r="AE309" i="18" s="1"/>
  <c r="AD333" i="18"/>
  <c r="AE333" i="18" s="1"/>
  <c r="AD222" i="18"/>
  <c r="AE222" i="18" s="1"/>
  <c r="AD413" i="18"/>
  <c r="AE413" i="18" s="1"/>
  <c r="AD194" i="18"/>
  <c r="AE194" i="18" s="1"/>
  <c r="AD404" i="18"/>
  <c r="AE404" i="18" s="1"/>
  <c r="AD196" i="18"/>
  <c r="AE196" i="18" s="1"/>
  <c r="AD195" i="18"/>
  <c r="AE195" i="18" s="1"/>
  <c r="AD215" i="18"/>
  <c r="AE215" i="18" s="1"/>
  <c r="AD229" i="18"/>
  <c r="AE229" i="18" s="1"/>
  <c r="AD198" i="18"/>
  <c r="AE198" i="18" s="1"/>
  <c r="AD228" i="18"/>
  <c r="AE228" i="18" s="1"/>
  <c r="AD351" i="18"/>
  <c r="AE351" i="18" s="1"/>
  <c r="AD57" i="18"/>
  <c r="AE57" i="18" s="1"/>
  <c r="AD58" i="18"/>
  <c r="AE58" i="18" s="1"/>
  <c r="AD63" i="18"/>
  <c r="AE63" i="18" s="1"/>
  <c r="E47" i="16"/>
  <c r="AD608" i="24"/>
  <c r="AE608" i="24" s="1"/>
  <c r="AD605" i="24"/>
  <c r="AE605" i="24" s="1"/>
  <c r="AD602" i="24"/>
  <c r="AE602" i="24" s="1"/>
  <c r="AD599" i="24"/>
  <c r="AE599" i="24" s="1"/>
  <c r="AD601" i="24"/>
  <c r="AE601" i="24" s="1"/>
  <c r="AD607" i="24"/>
  <c r="AE607" i="24" s="1"/>
  <c r="AD604" i="24"/>
  <c r="AE604" i="24" s="1"/>
  <c r="AD598" i="24"/>
  <c r="AE598" i="24" s="1"/>
  <c r="AD606" i="24"/>
  <c r="AE606" i="24" s="1"/>
  <c r="AD603" i="24"/>
  <c r="AE603" i="24" s="1"/>
  <c r="AD600" i="24"/>
  <c r="AE600" i="24" s="1"/>
  <c r="AD597" i="24"/>
  <c r="AE597" i="24" s="1"/>
  <c r="E46" i="16"/>
  <c r="AD548" i="24"/>
  <c r="AE548" i="24" s="1"/>
  <c r="AD545" i="24"/>
  <c r="AE545" i="24" s="1"/>
  <c r="AD542" i="24"/>
  <c r="AE542" i="24" s="1"/>
  <c r="AD541" i="24"/>
  <c r="AE541" i="24" s="1"/>
  <c r="AD543" i="24"/>
  <c r="AE543" i="24" s="1"/>
  <c r="AD539" i="24"/>
  <c r="AE539" i="24" s="1"/>
  <c r="AD540" i="24"/>
  <c r="AE540" i="24" s="1"/>
  <c r="AD547" i="24"/>
  <c r="AE547" i="24" s="1"/>
  <c r="AD544" i="24"/>
  <c r="AE544" i="24" s="1"/>
  <c r="AD538" i="24"/>
  <c r="AE538" i="24" s="1"/>
  <c r="AD537" i="24"/>
  <c r="AE537" i="24" s="1"/>
  <c r="AD546" i="24"/>
  <c r="AE546" i="24" s="1"/>
  <c r="E45" i="16"/>
  <c r="AD488" i="24"/>
  <c r="AE488" i="24" s="1"/>
  <c r="AD484" i="24"/>
  <c r="AE484" i="24" s="1"/>
  <c r="AD487" i="24"/>
  <c r="AE487" i="24" s="1"/>
  <c r="AD481" i="24"/>
  <c r="AE481" i="24" s="1"/>
  <c r="AD478" i="24"/>
  <c r="AE478" i="24" s="1"/>
  <c r="AD482" i="24"/>
  <c r="AE482" i="24" s="1"/>
  <c r="AD486" i="24"/>
  <c r="AE486" i="24" s="1"/>
  <c r="AD483" i="24"/>
  <c r="AE483" i="24" s="1"/>
  <c r="AD480" i="24"/>
  <c r="AE480" i="24" s="1"/>
  <c r="AD477" i="24"/>
  <c r="AE477" i="24" s="1"/>
  <c r="AJ37" i="23" s="1"/>
  <c r="AD485" i="24"/>
  <c r="AE485" i="24" s="1"/>
  <c r="AD479" i="24"/>
  <c r="AE479" i="24" s="1"/>
  <c r="E44" i="16"/>
  <c r="AD428" i="24"/>
  <c r="AE428" i="24" s="1"/>
  <c r="AD419" i="24"/>
  <c r="AE419" i="24" s="1"/>
  <c r="AD427" i="24"/>
  <c r="AE427" i="24" s="1"/>
  <c r="AD426" i="24"/>
  <c r="AE426" i="24" s="1"/>
  <c r="AD423" i="24"/>
  <c r="AE423" i="24" s="1"/>
  <c r="AD420" i="24"/>
  <c r="AE420" i="24" s="1"/>
  <c r="AD417" i="24"/>
  <c r="AE417" i="24" s="1"/>
  <c r="AJ36" i="23" s="1"/>
  <c r="AD425" i="24"/>
  <c r="AE425" i="24" s="1"/>
  <c r="AD422" i="24"/>
  <c r="AE422" i="24" s="1"/>
  <c r="AD424" i="24"/>
  <c r="AE424" i="24" s="1"/>
  <c r="AD421" i="24"/>
  <c r="AE421" i="24" s="1"/>
  <c r="AD418" i="24"/>
  <c r="AE418" i="24" s="1"/>
  <c r="E43" i="16"/>
  <c r="AD365" i="24"/>
  <c r="AE365" i="24" s="1"/>
  <c r="AD362" i="24"/>
  <c r="AE362" i="24" s="1"/>
  <c r="AD364" i="24"/>
  <c r="AE364" i="24" s="1"/>
  <c r="AD367" i="24"/>
  <c r="AE367" i="24" s="1"/>
  <c r="AD358" i="24"/>
  <c r="AE358" i="24" s="1"/>
  <c r="AD363" i="24"/>
  <c r="AE363" i="24" s="1"/>
  <c r="AD366" i="24"/>
  <c r="AE366" i="24" s="1"/>
  <c r="AD360" i="24"/>
  <c r="AE360" i="24" s="1"/>
  <c r="AD357" i="24"/>
  <c r="AE357" i="24" s="1"/>
  <c r="AD368" i="24"/>
  <c r="AE368" i="24" s="1"/>
  <c r="AD359" i="24"/>
  <c r="AE359" i="24" s="1"/>
  <c r="AD361" i="24"/>
  <c r="AE361" i="24" s="1"/>
  <c r="E42" i="16"/>
  <c r="AD307" i="24"/>
  <c r="AE307" i="24" s="1"/>
  <c r="AD304" i="24"/>
  <c r="AE304" i="24" s="1"/>
  <c r="AD301" i="24"/>
  <c r="AE301" i="24" s="1"/>
  <c r="AD298" i="24"/>
  <c r="AE298" i="24" s="1"/>
  <c r="AD305" i="24"/>
  <c r="AE305" i="24" s="1"/>
  <c r="AD299" i="24"/>
  <c r="AE299" i="24" s="1"/>
  <c r="AD306" i="24"/>
  <c r="AE306" i="24" s="1"/>
  <c r="AD303" i="24"/>
  <c r="AE303" i="24" s="1"/>
  <c r="AD300" i="24"/>
  <c r="AE300" i="24" s="1"/>
  <c r="AD297" i="24"/>
  <c r="AE297" i="24" s="1"/>
  <c r="AD308" i="24"/>
  <c r="AE308" i="24" s="1"/>
  <c r="AD302" i="24"/>
  <c r="AE302" i="24" s="1"/>
  <c r="E41" i="16"/>
  <c r="AD248" i="24"/>
  <c r="AE248" i="24" s="1"/>
  <c r="AD245" i="24"/>
  <c r="AE245" i="24" s="1"/>
  <c r="AD242" i="24"/>
  <c r="AE242" i="24" s="1"/>
  <c r="AD239" i="24"/>
  <c r="AE239" i="24" s="1"/>
  <c r="AD247" i="24"/>
  <c r="AE247" i="24" s="1"/>
  <c r="AD244" i="24"/>
  <c r="AE244" i="24" s="1"/>
  <c r="AD241" i="24"/>
  <c r="AE241" i="24" s="1"/>
  <c r="AD238" i="24"/>
  <c r="AE238" i="24" s="1"/>
  <c r="AD246" i="24"/>
  <c r="AE246" i="24" s="1"/>
  <c r="AD243" i="24"/>
  <c r="AE243" i="24" s="1"/>
  <c r="AD240" i="24"/>
  <c r="AE240" i="24" s="1"/>
  <c r="AD237" i="24"/>
  <c r="AE237" i="24" s="1"/>
  <c r="E52" i="16"/>
  <c r="AD188" i="24"/>
  <c r="AE188" i="24" s="1"/>
  <c r="AD181" i="24"/>
  <c r="AE181" i="24" s="1"/>
  <c r="AD178" i="24"/>
  <c r="AE178" i="24" s="1"/>
  <c r="AD183" i="24"/>
  <c r="AE183" i="24" s="1"/>
  <c r="AD180" i="24"/>
  <c r="AE180" i="24" s="1"/>
  <c r="AD179" i="24"/>
  <c r="AE179" i="24" s="1"/>
  <c r="AD187" i="24"/>
  <c r="AE187" i="24" s="1"/>
  <c r="AD186" i="24"/>
  <c r="AE186" i="24" s="1"/>
  <c r="AD177" i="24"/>
  <c r="AE177" i="24" s="1"/>
  <c r="AD185" i="24"/>
  <c r="AE185" i="24" s="1"/>
  <c r="AD182" i="24"/>
  <c r="AE182" i="24" s="1"/>
  <c r="AD184" i="24"/>
  <c r="AE184" i="24" s="1"/>
  <c r="E51" i="16"/>
  <c r="AD128" i="24"/>
  <c r="AE128" i="24" s="1"/>
  <c r="AD125" i="24"/>
  <c r="AE125" i="24" s="1"/>
  <c r="AD122" i="24"/>
  <c r="AE122" i="24" s="1"/>
  <c r="AD119" i="24"/>
  <c r="AE119" i="24" s="1"/>
  <c r="AD121" i="24"/>
  <c r="AE121" i="24" s="1"/>
  <c r="AD118" i="24"/>
  <c r="AE118" i="24" s="1"/>
  <c r="AD124" i="24"/>
  <c r="AE124" i="24" s="1"/>
  <c r="AD127" i="24"/>
  <c r="AE127" i="24" s="1"/>
  <c r="AD126" i="24"/>
  <c r="AE126" i="24" s="1"/>
  <c r="AD123" i="24"/>
  <c r="AE123" i="24" s="1"/>
  <c r="AD120" i="24"/>
  <c r="AE120" i="24" s="1"/>
  <c r="AD117" i="24"/>
  <c r="AE117" i="24" s="1"/>
  <c r="E50" i="16"/>
  <c r="AD57" i="24"/>
  <c r="AE57" i="24" s="1"/>
  <c r="AD63" i="24"/>
  <c r="AE63" i="24" s="1"/>
  <c r="AD58" i="24"/>
  <c r="AE58" i="24" s="1"/>
  <c r="AD64" i="24"/>
  <c r="AE64" i="24" s="1"/>
  <c r="AD59" i="24"/>
  <c r="AE59" i="24" s="1"/>
  <c r="AD65" i="24"/>
  <c r="AE65" i="24" s="1"/>
  <c r="AD68" i="24"/>
  <c r="AE68" i="24" s="1"/>
  <c r="AD60" i="24"/>
  <c r="AE60" i="24" s="1"/>
  <c r="AD66" i="24"/>
  <c r="AE66" i="24" s="1"/>
  <c r="AD61" i="24"/>
  <c r="AE61" i="24" s="1"/>
  <c r="AD67" i="24"/>
  <c r="AE67" i="24" s="1"/>
  <c r="AD62" i="24"/>
  <c r="AE62" i="24" s="1"/>
  <c r="AD342" i="22"/>
  <c r="AE342" i="22" s="1"/>
  <c r="AD328" i="22"/>
  <c r="AE328" i="22" s="1"/>
  <c r="AD320" i="22"/>
  <c r="AE320" i="22" s="1"/>
  <c r="L30" i="16"/>
  <c r="AD608" i="22"/>
  <c r="AE608" i="22" s="1"/>
  <c r="AD605" i="22"/>
  <c r="AE605" i="22" s="1"/>
  <c r="AD602" i="22"/>
  <c r="AE602" i="22" s="1"/>
  <c r="AD599" i="22"/>
  <c r="AE599" i="22" s="1"/>
  <c r="AD607" i="22"/>
  <c r="AE607" i="22" s="1"/>
  <c r="AD604" i="22"/>
  <c r="AE604" i="22" s="1"/>
  <c r="AD601" i="22"/>
  <c r="AE601" i="22" s="1"/>
  <c r="AD598" i="22"/>
  <c r="AE598" i="22" s="1"/>
  <c r="AD606" i="22"/>
  <c r="AE606" i="22" s="1"/>
  <c r="AD603" i="22"/>
  <c r="AE603" i="22" s="1"/>
  <c r="AD600" i="22"/>
  <c r="AE600" i="22" s="1"/>
  <c r="AD597" i="22"/>
  <c r="AE597" i="22" s="1"/>
  <c r="AD343" i="22"/>
  <c r="AE343" i="22" s="1"/>
  <c r="AD332" i="22"/>
  <c r="AE332" i="22" s="1"/>
  <c r="AD548" i="22"/>
  <c r="AE548" i="22" s="1"/>
  <c r="AD541" i="22"/>
  <c r="AE541" i="22" s="1"/>
  <c r="AD543" i="22"/>
  <c r="AE543" i="22" s="1"/>
  <c r="AD538" i="22"/>
  <c r="AE538" i="22" s="1"/>
  <c r="AD545" i="22"/>
  <c r="AE545" i="22" s="1"/>
  <c r="AD540" i="22"/>
  <c r="AE540" i="22" s="1"/>
  <c r="AD547" i="22"/>
  <c r="AE547" i="22" s="1"/>
  <c r="AD542" i="22"/>
  <c r="AE542" i="22" s="1"/>
  <c r="AD544" i="22"/>
  <c r="AE544" i="22" s="1"/>
  <c r="AD537" i="22"/>
  <c r="AE537" i="22" s="1"/>
  <c r="AD546" i="22"/>
  <c r="AE546" i="22" s="1"/>
  <c r="AD539" i="22"/>
  <c r="AE539" i="22" s="1"/>
  <c r="AD372" i="22"/>
  <c r="AE372" i="22" s="1"/>
  <c r="AD383" i="22"/>
  <c r="AE383" i="22" s="1"/>
  <c r="L28" i="16"/>
  <c r="AD488" i="22"/>
  <c r="AE488" i="22" s="1"/>
  <c r="AD485" i="22"/>
  <c r="AE485" i="22" s="1"/>
  <c r="AD482" i="22"/>
  <c r="AE482" i="22" s="1"/>
  <c r="AD481" i="22"/>
  <c r="AE481" i="22" s="1"/>
  <c r="AD479" i="22"/>
  <c r="AE479" i="22" s="1"/>
  <c r="AD487" i="22"/>
  <c r="AE487" i="22" s="1"/>
  <c r="AD484" i="22"/>
  <c r="AE484" i="22" s="1"/>
  <c r="AD478" i="22"/>
  <c r="AE478" i="22" s="1"/>
  <c r="AD486" i="22"/>
  <c r="AE486" i="22" s="1"/>
  <c r="AD483" i="22"/>
  <c r="AE483" i="22" s="1"/>
  <c r="AD480" i="22"/>
  <c r="AE480" i="22" s="1"/>
  <c r="AD477" i="22"/>
  <c r="AE477" i="22" s="1"/>
  <c r="AJ37" i="21" s="1"/>
  <c r="L27" i="16"/>
  <c r="AD428" i="22"/>
  <c r="AE428" i="22" s="1"/>
  <c r="AD425" i="22"/>
  <c r="AE425" i="22" s="1"/>
  <c r="AD417" i="22"/>
  <c r="AE417" i="22" s="1"/>
  <c r="AD420" i="22"/>
  <c r="AE420" i="22" s="1"/>
  <c r="AD422" i="22"/>
  <c r="AE422" i="22" s="1"/>
  <c r="AD419" i="22"/>
  <c r="AE419" i="22" s="1"/>
  <c r="AD427" i="22"/>
  <c r="AE427" i="22" s="1"/>
  <c r="AD424" i="22"/>
  <c r="AE424" i="22" s="1"/>
  <c r="AD421" i="22"/>
  <c r="AE421" i="22" s="1"/>
  <c r="AD418" i="22"/>
  <c r="AE418" i="22" s="1"/>
  <c r="AD423" i="22"/>
  <c r="AE423" i="22" s="1"/>
  <c r="AD426" i="22"/>
  <c r="AE426" i="22" s="1"/>
  <c r="AD341" i="22"/>
  <c r="AE341" i="22" s="1"/>
  <c r="AD339" i="22"/>
  <c r="AE339" i="22" s="1"/>
  <c r="AD319" i="22"/>
  <c r="AE319" i="22" s="1"/>
  <c r="AD349" i="22"/>
  <c r="AE349" i="22" s="1"/>
  <c r="L26" i="16"/>
  <c r="AD368" i="22"/>
  <c r="AE368" i="22" s="1"/>
  <c r="AD365" i="22"/>
  <c r="AE365" i="22" s="1"/>
  <c r="AD362" i="22"/>
  <c r="AE362" i="22" s="1"/>
  <c r="AD357" i="22"/>
  <c r="AE357" i="22" s="1"/>
  <c r="AD359" i="22"/>
  <c r="AE359" i="22" s="1"/>
  <c r="AD360" i="22"/>
  <c r="AE360" i="22" s="1"/>
  <c r="AD367" i="22"/>
  <c r="AE367" i="22" s="1"/>
  <c r="AD364" i="22"/>
  <c r="AE364" i="22" s="1"/>
  <c r="AD361" i="22"/>
  <c r="AE361" i="22" s="1"/>
  <c r="AD358" i="22"/>
  <c r="AE358" i="22" s="1"/>
  <c r="AD366" i="22"/>
  <c r="AE366" i="22" s="1"/>
  <c r="AD363" i="22"/>
  <c r="AE363" i="22" s="1"/>
  <c r="L25" i="16"/>
  <c r="AD308" i="22"/>
  <c r="AE308" i="22" s="1"/>
  <c r="AD305" i="22"/>
  <c r="AE305" i="22" s="1"/>
  <c r="AD302" i="22"/>
  <c r="AE302" i="22" s="1"/>
  <c r="AD299" i="22"/>
  <c r="AE299" i="22" s="1"/>
  <c r="AD301" i="22"/>
  <c r="AE301" i="22" s="1"/>
  <c r="AD304" i="22"/>
  <c r="AE304" i="22" s="1"/>
  <c r="AD307" i="22"/>
  <c r="AE307" i="22" s="1"/>
  <c r="AD298" i="22"/>
  <c r="AE298" i="22" s="1"/>
  <c r="AD306" i="22"/>
  <c r="AE306" i="22" s="1"/>
  <c r="AD303" i="22"/>
  <c r="AE303" i="22" s="1"/>
  <c r="AD300" i="22"/>
  <c r="AE300" i="22" s="1"/>
  <c r="AD297" i="22"/>
  <c r="AE297" i="22" s="1"/>
  <c r="AD327" i="22"/>
  <c r="AE327" i="22" s="1"/>
  <c r="AD354" i="22"/>
  <c r="AE354" i="22" s="1"/>
  <c r="AD334" i="22"/>
  <c r="AE334" i="22" s="1"/>
  <c r="AD314" i="22"/>
  <c r="AE314" i="22" s="1"/>
  <c r="AD338" i="22"/>
  <c r="AE338" i="22" s="1"/>
  <c r="AD393" i="22"/>
  <c r="AE393" i="22" s="1"/>
  <c r="AD344" i="22"/>
  <c r="AE344" i="22" s="1"/>
  <c r="AD379" i="22"/>
  <c r="AE379" i="22" s="1"/>
  <c r="L24" i="16"/>
  <c r="AD248" i="22"/>
  <c r="AE248" i="22" s="1"/>
  <c r="AD245" i="22"/>
  <c r="AE245" i="22" s="1"/>
  <c r="AD242" i="22"/>
  <c r="AE242" i="22" s="1"/>
  <c r="AD239" i="22"/>
  <c r="AE239" i="22" s="1"/>
  <c r="AD241" i="22"/>
  <c r="AE241" i="22" s="1"/>
  <c r="AD244" i="22"/>
  <c r="AE244" i="22" s="1"/>
  <c r="AD247" i="22"/>
  <c r="AE247" i="22" s="1"/>
  <c r="AD238" i="22"/>
  <c r="AE238" i="22" s="1"/>
  <c r="AD246" i="22"/>
  <c r="AE246" i="22" s="1"/>
  <c r="AD243" i="22"/>
  <c r="AE243" i="22" s="1"/>
  <c r="AD240" i="22"/>
  <c r="AE240" i="22" s="1"/>
  <c r="AD237" i="22"/>
  <c r="AE237" i="22" s="1"/>
  <c r="AD400" i="22"/>
  <c r="AE400" i="22" s="1"/>
  <c r="AD312" i="22"/>
  <c r="AE312" i="22" s="1"/>
  <c r="AD336" i="22"/>
  <c r="AE336" i="22" s="1"/>
  <c r="AD310" i="22"/>
  <c r="AE310" i="22" s="1"/>
  <c r="AD331" i="22"/>
  <c r="AE331" i="22" s="1"/>
  <c r="AD352" i="22"/>
  <c r="AE352" i="22" s="1"/>
  <c r="AD326" i="22"/>
  <c r="AE326" i="22" s="1"/>
  <c r="AD350" i="22"/>
  <c r="AE350" i="22" s="1"/>
  <c r="L33" i="16"/>
  <c r="AD57" i="22"/>
  <c r="AE57" i="22" s="1"/>
  <c r="AD63" i="22"/>
  <c r="AE63" i="22" s="1"/>
  <c r="AD58" i="22"/>
  <c r="AE58" i="22" s="1"/>
  <c r="AD64" i="22"/>
  <c r="AE64" i="22" s="1"/>
  <c r="AD60" i="22"/>
  <c r="AE60" i="22" s="1"/>
  <c r="AD59" i="22"/>
  <c r="AE59" i="22" s="1"/>
  <c r="AD65" i="22"/>
  <c r="AE65" i="22" s="1"/>
  <c r="AD66" i="22"/>
  <c r="AE66" i="22" s="1"/>
  <c r="AD61" i="22"/>
  <c r="AE61" i="22" s="1"/>
  <c r="AD67" i="22"/>
  <c r="AE67" i="22" s="1"/>
  <c r="AD62" i="22"/>
  <c r="AE62" i="22" s="1"/>
  <c r="AD68" i="22"/>
  <c r="AE68" i="22" s="1"/>
  <c r="L34" i="16"/>
  <c r="AD117" i="22"/>
  <c r="AE117" i="22" s="1"/>
  <c r="AD123" i="22"/>
  <c r="AE123" i="22" s="1"/>
  <c r="AD126" i="22"/>
  <c r="AE126" i="22" s="1"/>
  <c r="AD118" i="22"/>
  <c r="AE118" i="22" s="1"/>
  <c r="AD124" i="22"/>
  <c r="AE124" i="22" s="1"/>
  <c r="AD120" i="22"/>
  <c r="AE120" i="22" s="1"/>
  <c r="AD119" i="22"/>
  <c r="AE119" i="22" s="1"/>
  <c r="AD125" i="22"/>
  <c r="AE125" i="22" s="1"/>
  <c r="AD121" i="22"/>
  <c r="AE121" i="22" s="1"/>
  <c r="AD127" i="22"/>
  <c r="AE127" i="22" s="1"/>
  <c r="AD122" i="22"/>
  <c r="AE122" i="22" s="1"/>
  <c r="AD128" i="22"/>
  <c r="AE128" i="22" s="1"/>
  <c r="AD175" i="22"/>
  <c r="AE175" i="22" s="1"/>
  <c r="AD177" i="22"/>
  <c r="AE177" i="22" s="1"/>
  <c r="AD183" i="22"/>
  <c r="AE183" i="22" s="1"/>
  <c r="AD178" i="22"/>
  <c r="AE178" i="22" s="1"/>
  <c r="AD184" i="22"/>
  <c r="AE184" i="22" s="1"/>
  <c r="AD180" i="22"/>
  <c r="AE180" i="22" s="1"/>
  <c r="AD179" i="22"/>
  <c r="AE179" i="22" s="1"/>
  <c r="AD185" i="22"/>
  <c r="AE185" i="22" s="1"/>
  <c r="AD186" i="22"/>
  <c r="AE186" i="22" s="1"/>
  <c r="AD181" i="22"/>
  <c r="AE181" i="22" s="1"/>
  <c r="AD187" i="22"/>
  <c r="AE187" i="22" s="1"/>
  <c r="AD182" i="22"/>
  <c r="AE182" i="22" s="1"/>
  <c r="AD188" i="22"/>
  <c r="AE188" i="22" s="1"/>
  <c r="AD408" i="22"/>
  <c r="AE408" i="22" s="1"/>
  <c r="AD315" i="22"/>
  <c r="AE315" i="22" s="1"/>
  <c r="AD333" i="22"/>
  <c r="AE333" i="22" s="1"/>
  <c r="AD351" i="22"/>
  <c r="AE351" i="22" s="1"/>
  <c r="AD322" i="22"/>
  <c r="AE322" i="22" s="1"/>
  <c r="AD340" i="22"/>
  <c r="AE340" i="22" s="1"/>
  <c r="AD311" i="22"/>
  <c r="AE311" i="22" s="1"/>
  <c r="AD329" i="22"/>
  <c r="AE329" i="22" s="1"/>
  <c r="AD347" i="22"/>
  <c r="AE347" i="22" s="1"/>
  <c r="AD353" i="22"/>
  <c r="AE353" i="22" s="1"/>
  <c r="AD412" i="22"/>
  <c r="AE412" i="22" s="1"/>
  <c r="AD384" i="22"/>
  <c r="AE384" i="22" s="1"/>
  <c r="AD373" i="22"/>
  <c r="AE373" i="22" s="1"/>
  <c r="AD394" i="22"/>
  <c r="AE394" i="22" s="1"/>
  <c r="AD377" i="22"/>
  <c r="AE377" i="22" s="1"/>
  <c r="AD398" i="22"/>
  <c r="AE398" i="22" s="1"/>
  <c r="AD411" i="22"/>
  <c r="AE411" i="22" s="1"/>
  <c r="AO36" i="21"/>
  <c r="AD416" i="22"/>
  <c r="AE416" i="22" s="1"/>
  <c r="AD390" i="22"/>
  <c r="AE390" i="22" s="1"/>
  <c r="AD376" i="22"/>
  <c r="AE376" i="22" s="1"/>
  <c r="AD397" i="22"/>
  <c r="AE397" i="22" s="1"/>
  <c r="AD380" i="22"/>
  <c r="AE380" i="22" s="1"/>
  <c r="AD405" i="22"/>
  <c r="AE405" i="22" s="1"/>
  <c r="AD407" i="22"/>
  <c r="AE407" i="22" s="1"/>
  <c r="AD375" i="22"/>
  <c r="AE375" i="22" s="1"/>
  <c r="AD396" i="22"/>
  <c r="AE396" i="22" s="1"/>
  <c r="AD382" i="22"/>
  <c r="AE382" i="22" s="1"/>
  <c r="AD404" i="22"/>
  <c r="AE404" i="22" s="1"/>
  <c r="AD389" i="22"/>
  <c r="AE389" i="22" s="1"/>
  <c r="AD413" i="22"/>
  <c r="AE413" i="22" s="1"/>
  <c r="AD378" i="22"/>
  <c r="AE378" i="22" s="1"/>
  <c r="AD403" i="22"/>
  <c r="AE403" i="22" s="1"/>
  <c r="AD385" i="22"/>
  <c r="AE385" i="22" s="1"/>
  <c r="AD371" i="22"/>
  <c r="AE371" i="22" s="1"/>
  <c r="AD392" i="22"/>
  <c r="AE392" i="22" s="1"/>
  <c r="AD399" i="22"/>
  <c r="AE399" i="22" s="1"/>
  <c r="AD409" i="22"/>
  <c r="AE409" i="22" s="1"/>
  <c r="AD381" i="22"/>
  <c r="AE381" i="22" s="1"/>
  <c r="AD410" i="22"/>
  <c r="AE410" i="22" s="1"/>
  <c r="AD391" i="22"/>
  <c r="AE391" i="22" s="1"/>
  <c r="AD374" i="22"/>
  <c r="AE374" i="22" s="1"/>
  <c r="AD395" i="22"/>
  <c r="AE395" i="22" s="1"/>
  <c r="AD406" i="22"/>
  <c r="AE406" i="22" s="1"/>
  <c r="AD356" i="22"/>
  <c r="AE356" i="22" s="1"/>
  <c r="L15" i="16"/>
  <c r="AD717" i="18"/>
  <c r="AE717" i="18" s="1"/>
  <c r="AD722" i="18"/>
  <c r="AE722" i="18" s="1"/>
  <c r="AD719" i="18"/>
  <c r="AE719" i="18" s="1"/>
  <c r="AD718" i="18"/>
  <c r="AE718" i="18" s="1"/>
  <c r="AD727" i="18"/>
  <c r="AE727" i="18" s="1"/>
  <c r="AD724" i="18"/>
  <c r="AE724" i="18" s="1"/>
  <c r="AD721" i="18"/>
  <c r="AE721" i="18" s="1"/>
  <c r="AD726" i="18"/>
  <c r="AE726" i="18" s="1"/>
  <c r="AD723" i="18"/>
  <c r="AE723" i="18" s="1"/>
  <c r="AD720" i="18"/>
  <c r="AE720" i="18" s="1"/>
  <c r="AD725" i="18"/>
  <c r="AE725" i="18" s="1"/>
  <c r="L14" i="16"/>
  <c r="AD666" i="18"/>
  <c r="AE666" i="18" s="1"/>
  <c r="AD663" i="18"/>
  <c r="AE663" i="18" s="1"/>
  <c r="AD660" i="18"/>
  <c r="AE660" i="18" s="1"/>
  <c r="AD657" i="18"/>
  <c r="AE657" i="18" s="1"/>
  <c r="AD668" i="18"/>
  <c r="AE668" i="18" s="1"/>
  <c r="AD665" i="18"/>
  <c r="AE665" i="18" s="1"/>
  <c r="AD662" i="18"/>
  <c r="AE662" i="18" s="1"/>
  <c r="AD659" i="18"/>
  <c r="AE659" i="18" s="1"/>
  <c r="AD664" i="18"/>
  <c r="AE664" i="18" s="1"/>
  <c r="AD658" i="18"/>
  <c r="AE658" i="18" s="1"/>
  <c r="AD667" i="18"/>
  <c r="AE667" i="18" s="1"/>
  <c r="AD661" i="18"/>
  <c r="AE661" i="18" s="1"/>
  <c r="AD690" i="20"/>
  <c r="AE690" i="20" s="1"/>
  <c r="AD491" i="20"/>
  <c r="AE491" i="20" s="1"/>
  <c r="E30" i="16"/>
  <c r="AD608" i="20"/>
  <c r="AE608" i="20" s="1"/>
  <c r="AD605" i="20"/>
  <c r="AE605" i="20" s="1"/>
  <c r="AD602" i="20"/>
  <c r="AE602" i="20" s="1"/>
  <c r="AD599" i="20"/>
  <c r="AE599" i="20" s="1"/>
  <c r="AD607" i="20"/>
  <c r="AE607" i="20" s="1"/>
  <c r="AD604" i="20"/>
  <c r="AE604" i="20" s="1"/>
  <c r="AD601" i="20"/>
  <c r="AE601" i="20" s="1"/>
  <c r="AD598" i="20"/>
  <c r="AE598" i="20" s="1"/>
  <c r="AD606" i="20"/>
  <c r="AE606" i="20" s="1"/>
  <c r="AD603" i="20"/>
  <c r="AE603" i="20" s="1"/>
  <c r="AD600" i="20"/>
  <c r="AE600" i="20" s="1"/>
  <c r="AD597" i="20"/>
  <c r="AE597" i="20" s="1"/>
  <c r="AD713" i="20"/>
  <c r="AE713" i="20" s="1"/>
  <c r="AD394" i="20"/>
  <c r="AE394" i="20" s="1"/>
  <c r="AD700" i="20"/>
  <c r="AE700" i="20" s="1"/>
  <c r="AD406" i="20"/>
  <c r="AE406" i="20" s="1"/>
  <c r="AD704" i="20"/>
  <c r="AE704" i="20" s="1"/>
  <c r="AD398" i="20"/>
  <c r="AE398" i="20" s="1"/>
  <c r="E29" i="16"/>
  <c r="AD548" i="20"/>
  <c r="AE548" i="20" s="1"/>
  <c r="AD545" i="20"/>
  <c r="AE545" i="20" s="1"/>
  <c r="AD542" i="20"/>
  <c r="AE542" i="20" s="1"/>
  <c r="AD539" i="20"/>
  <c r="AE539" i="20" s="1"/>
  <c r="AD547" i="20"/>
  <c r="AE547" i="20" s="1"/>
  <c r="AD544" i="20"/>
  <c r="AE544" i="20" s="1"/>
  <c r="AD541" i="20"/>
  <c r="AE541" i="20" s="1"/>
  <c r="AD538" i="20"/>
  <c r="AE538" i="20" s="1"/>
  <c r="AD546" i="20"/>
  <c r="AE546" i="20" s="1"/>
  <c r="AD543" i="20"/>
  <c r="AE543" i="20" s="1"/>
  <c r="AD540" i="20"/>
  <c r="AE540" i="20" s="1"/>
  <c r="AD537" i="20"/>
  <c r="AE537" i="20" s="1"/>
  <c r="AJ38" i="19" s="1"/>
  <c r="AD415" i="20"/>
  <c r="AE415" i="20" s="1"/>
  <c r="AD503" i="20"/>
  <c r="AE503" i="20" s="1"/>
  <c r="AD524" i="20"/>
  <c r="AE524" i="20" s="1"/>
  <c r="E28" i="16"/>
  <c r="AD488" i="20"/>
  <c r="AE488" i="20" s="1"/>
  <c r="AD485" i="20"/>
  <c r="AE485" i="20" s="1"/>
  <c r="AD482" i="20"/>
  <c r="AE482" i="20" s="1"/>
  <c r="AD479" i="20"/>
  <c r="AE479" i="20" s="1"/>
  <c r="AD487" i="20"/>
  <c r="AE487" i="20" s="1"/>
  <c r="AD484" i="20"/>
  <c r="AE484" i="20" s="1"/>
  <c r="AD481" i="20"/>
  <c r="AE481" i="20" s="1"/>
  <c r="AD478" i="20"/>
  <c r="AE478" i="20" s="1"/>
  <c r="AD486" i="20"/>
  <c r="AE486" i="20" s="1"/>
  <c r="AD483" i="20"/>
  <c r="AE483" i="20" s="1"/>
  <c r="AD480" i="20"/>
  <c r="AE480" i="20" s="1"/>
  <c r="AD477" i="20"/>
  <c r="AE477" i="20" s="1"/>
  <c r="AD686" i="20"/>
  <c r="AE686" i="20" s="1"/>
  <c r="AD692" i="20"/>
  <c r="AE692" i="20" s="1"/>
  <c r="AD519" i="20"/>
  <c r="AE519" i="20" s="1"/>
  <c r="AD511" i="20"/>
  <c r="AE511" i="20" s="1"/>
  <c r="AD527" i="20"/>
  <c r="AE527" i="20" s="1"/>
  <c r="AD411" i="20"/>
  <c r="AE411" i="20" s="1"/>
  <c r="AD428" i="20"/>
  <c r="AE428" i="20" s="1"/>
  <c r="AD425" i="20"/>
  <c r="AE425" i="20" s="1"/>
  <c r="AD422" i="20"/>
  <c r="AE422" i="20" s="1"/>
  <c r="AD419" i="20"/>
  <c r="AE419" i="20" s="1"/>
  <c r="AD424" i="20"/>
  <c r="AE424" i="20" s="1"/>
  <c r="AD427" i="20"/>
  <c r="AE427" i="20" s="1"/>
  <c r="AD418" i="20"/>
  <c r="AE418" i="20" s="1"/>
  <c r="AD426" i="20"/>
  <c r="AE426" i="20" s="1"/>
  <c r="AD423" i="20"/>
  <c r="AE423" i="20" s="1"/>
  <c r="AD420" i="20"/>
  <c r="AE420" i="20" s="1"/>
  <c r="AD417" i="20"/>
  <c r="AE417" i="20" s="1"/>
  <c r="AD421" i="20"/>
  <c r="AE421" i="20" s="1"/>
  <c r="AD347" i="20"/>
  <c r="AE347" i="20" s="1"/>
  <c r="AD311" i="20"/>
  <c r="AE311" i="20" s="1"/>
  <c r="AD671" i="20"/>
  <c r="AE671" i="20" s="1"/>
  <c r="AD339" i="20"/>
  <c r="AE339" i="20" s="1"/>
  <c r="AD383" i="20"/>
  <c r="AE383" i="20" s="1"/>
  <c r="AD325" i="20"/>
  <c r="AE325" i="20" s="1"/>
  <c r="AD681" i="20"/>
  <c r="AE681" i="20" s="1"/>
  <c r="AD513" i="20"/>
  <c r="AE513" i="20" s="1"/>
  <c r="AD493" i="20"/>
  <c r="AE493" i="20" s="1"/>
  <c r="AD526" i="20"/>
  <c r="AE526" i="20" s="1"/>
  <c r="AD536" i="20"/>
  <c r="AE536" i="20" s="1"/>
  <c r="E26" i="16"/>
  <c r="AD368" i="20"/>
  <c r="AE368" i="20" s="1"/>
  <c r="AD365" i="20"/>
  <c r="AE365" i="20" s="1"/>
  <c r="AD362" i="20"/>
  <c r="AE362" i="20" s="1"/>
  <c r="AD359" i="20"/>
  <c r="AE359" i="20" s="1"/>
  <c r="AD360" i="20"/>
  <c r="AE360" i="20" s="1"/>
  <c r="AD357" i="20"/>
  <c r="AE357" i="20" s="1"/>
  <c r="AJ35" i="19" s="1"/>
  <c r="AD363" i="20"/>
  <c r="AE363" i="20" s="1"/>
  <c r="AD367" i="20"/>
  <c r="AE367" i="20" s="1"/>
  <c r="AD364" i="20"/>
  <c r="AE364" i="20" s="1"/>
  <c r="AD361" i="20"/>
  <c r="AE361" i="20" s="1"/>
  <c r="AD358" i="20"/>
  <c r="AE358" i="20" s="1"/>
  <c r="AD366" i="20"/>
  <c r="AE366" i="20" s="1"/>
  <c r="AD371" i="20"/>
  <c r="AE371" i="20" s="1"/>
  <c r="AD346" i="20"/>
  <c r="AE346" i="20" s="1"/>
  <c r="AD334" i="20"/>
  <c r="AE334" i="20" s="1"/>
  <c r="AD688" i="20"/>
  <c r="AE688" i="20" s="1"/>
  <c r="AD683" i="20"/>
  <c r="AE683" i="20" s="1"/>
  <c r="AD489" i="20"/>
  <c r="AE489" i="20" s="1"/>
  <c r="AD509" i="20"/>
  <c r="AE509" i="20" s="1"/>
  <c r="AD512" i="20"/>
  <c r="AE512" i="20" s="1"/>
  <c r="AD494" i="20"/>
  <c r="AE494" i="20" s="1"/>
  <c r="AD676" i="20"/>
  <c r="AE676" i="20" s="1"/>
  <c r="AD693" i="20"/>
  <c r="AE693" i="20" s="1"/>
  <c r="AD500" i="20"/>
  <c r="AE500" i="20" s="1"/>
  <c r="E25" i="16"/>
  <c r="AD308" i="20"/>
  <c r="AE308" i="20" s="1"/>
  <c r="AD307" i="20"/>
  <c r="AE307" i="20" s="1"/>
  <c r="AD301" i="20"/>
  <c r="AE301" i="20" s="1"/>
  <c r="AD306" i="20"/>
  <c r="AE306" i="20" s="1"/>
  <c r="AD303" i="20"/>
  <c r="AE303" i="20" s="1"/>
  <c r="AD300" i="20"/>
  <c r="AE300" i="20" s="1"/>
  <c r="AD297" i="20"/>
  <c r="AE297" i="20" s="1"/>
  <c r="AJ34" i="19" s="1"/>
  <c r="AD305" i="20"/>
  <c r="AE305" i="20" s="1"/>
  <c r="AD302" i="20"/>
  <c r="AE302" i="20" s="1"/>
  <c r="AD299" i="20"/>
  <c r="AE299" i="20" s="1"/>
  <c r="AD304" i="20"/>
  <c r="AE304" i="20" s="1"/>
  <c r="AD298" i="20"/>
  <c r="AE298" i="20" s="1"/>
  <c r="AD348" i="20"/>
  <c r="AE348" i="20" s="1"/>
  <c r="AD321" i="20"/>
  <c r="AE321" i="20" s="1"/>
  <c r="AD335" i="20"/>
  <c r="AE335" i="20" s="1"/>
  <c r="AD349" i="20"/>
  <c r="AE349" i="20" s="1"/>
  <c r="AD314" i="20"/>
  <c r="AE314" i="20" s="1"/>
  <c r="AD330" i="20"/>
  <c r="AE330" i="20" s="1"/>
  <c r="AD397" i="20"/>
  <c r="AE397" i="20" s="1"/>
  <c r="AD309" i="20"/>
  <c r="AE309" i="20" s="1"/>
  <c r="AD323" i="20"/>
  <c r="AE323" i="20" s="1"/>
  <c r="AD337" i="20"/>
  <c r="AE337" i="20" s="1"/>
  <c r="AD354" i="20"/>
  <c r="AE354" i="20" s="1"/>
  <c r="AD318" i="20"/>
  <c r="AE318" i="20" s="1"/>
  <c r="AD332" i="20"/>
  <c r="AE332" i="20" s="1"/>
  <c r="AD674" i="20"/>
  <c r="AE674" i="20" s="1"/>
  <c r="AD689" i="20"/>
  <c r="AE689" i="20" s="1"/>
  <c r="AD716" i="20"/>
  <c r="AE716" i="20" s="1"/>
  <c r="AD528" i="20"/>
  <c r="AE528" i="20" s="1"/>
  <c r="AD501" i="20"/>
  <c r="AE501" i="20" s="1"/>
  <c r="AD520" i="20"/>
  <c r="AE520" i="20" s="1"/>
  <c r="AD521" i="20"/>
  <c r="AE521" i="20" s="1"/>
  <c r="AD496" i="20"/>
  <c r="AE496" i="20" s="1"/>
  <c r="AD313" i="20"/>
  <c r="AE313" i="20" s="1"/>
  <c r="AD327" i="20"/>
  <c r="AE327" i="20" s="1"/>
  <c r="AD352" i="20"/>
  <c r="AE352" i="20" s="1"/>
  <c r="AD322" i="20"/>
  <c r="AE322" i="20" s="1"/>
  <c r="AD336" i="20"/>
  <c r="AE336" i="20" s="1"/>
  <c r="AD353" i="20"/>
  <c r="AE353" i="20" s="1"/>
  <c r="AD351" i="20"/>
  <c r="AE351" i="20" s="1"/>
  <c r="AO35" i="19"/>
  <c r="AD341" i="20"/>
  <c r="AE341" i="20" s="1"/>
  <c r="AD315" i="20"/>
  <c r="AE315" i="20" s="1"/>
  <c r="AD331" i="20"/>
  <c r="AE331" i="20" s="1"/>
  <c r="AD356" i="20"/>
  <c r="AE356" i="20" s="1"/>
  <c r="AD310" i="20"/>
  <c r="AE310" i="20" s="1"/>
  <c r="AD324" i="20"/>
  <c r="AE324" i="20" s="1"/>
  <c r="AD338" i="20"/>
  <c r="AE338" i="20" s="1"/>
  <c r="AD248" i="20"/>
  <c r="AE248" i="20" s="1"/>
  <c r="AD247" i="20"/>
  <c r="AE247" i="20" s="1"/>
  <c r="AD244" i="20"/>
  <c r="AE244" i="20" s="1"/>
  <c r="AD241" i="20"/>
  <c r="AE241" i="20" s="1"/>
  <c r="AD238" i="20"/>
  <c r="AE238" i="20" s="1"/>
  <c r="AD246" i="20"/>
  <c r="AE246" i="20" s="1"/>
  <c r="AD243" i="20"/>
  <c r="AE243" i="20" s="1"/>
  <c r="AD240" i="20"/>
  <c r="AE240" i="20" s="1"/>
  <c r="AD237" i="20"/>
  <c r="AE237" i="20" s="1"/>
  <c r="AD245" i="20"/>
  <c r="AE245" i="20" s="1"/>
  <c r="AD242" i="20"/>
  <c r="AE242" i="20" s="1"/>
  <c r="AD239" i="20"/>
  <c r="AE239" i="20" s="1"/>
  <c r="AD343" i="20"/>
  <c r="AE343" i="20" s="1"/>
  <c r="AD319" i="20"/>
  <c r="AE319" i="20" s="1"/>
  <c r="AD333" i="20"/>
  <c r="AE333" i="20" s="1"/>
  <c r="AD342" i="20"/>
  <c r="AE342" i="20" s="1"/>
  <c r="AD312" i="20"/>
  <c r="AE312" i="20" s="1"/>
  <c r="AD326" i="20"/>
  <c r="AE326" i="20" s="1"/>
  <c r="AD350" i="20"/>
  <c r="AE350" i="20" s="1"/>
  <c r="AD552" i="20"/>
  <c r="AE552" i="20" s="1"/>
  <c r="AD558" i="20"/>
  <c r="AE558" i="20" s="1"/>
  <c r="AD564" i="20"/>
  <c r="AE564" i="20" s="1"/>
  <c r="AD556" i="20"/>
  <c r="AE556" i="20" s="1"/>
  <c r="AD574" i="20"/>
  <c r="AE574" i="20" s="1"/>
  <c r="AD592" i="20"/>
  <c r="AE592" i="20" s="1"/>
  <c r="AD563" i="20"/>
  <c r="AE563" i="20" s="1"/>
  <c r="AD581" i="20"/>
  <c r="AE581" i="20" s="1"/>
  <c r="AD370" i="20"/>
  <c r="AE370" i="20" s="1"/>
  <c r="AD385" i="20"/>
  <c r="AE385" i="20" s="1"/>
  <c r="AD410" i="20"/>
  <c r="AE410" i="20" s="1"/>
  <c r="AD669" i="20"/>
  <c r="AE669" i="20" s="1"/>
  <c r="AD701" i="20"/>
  <c r="AE701" i="20" s="1"/>
  <c r="AD525" i="20"/>
  <c r="AE525" i="20" s="1"/>
  <c r="AD499" i="20"/>
  <c r="AE499" i="20" s="1"/>
  <c r="AD514" i="20"/>
  <c r="AE514" i="20" s="1"/>
  <c r="AD535" i="20"/>
  <c r="AE535" i="20" s="1"/>
  <c r="AD530" i="20"/>
  <c r="AE530" i="20" s="1"/>
  <c r="AD502" i="20"/>
  <c r="AE502" i="20" s="1"/>
  <c r="AD176" i="20"/>
  <c r="AE176" i="20" s="1"/>
  <c r="AD188" i="20"/>
  <c r="AE188" i="20" s="1"/>
  <c r="AD185" i="20"/>
  <c r="AE185" i="20" s="1"/>
  <c r="AD177" i="20"/>
  <c r="AE177" i="20" s="1"/>
  <c r="AD182" i="20"/>
  <c r="AE182" i="20" s="1"/>
  <c r="AD179" i="20"/>
  <c r="AE179" i="20" s="1"/>
  <c r="AD187" i="20"/>
  <c r="AE187" i="20" s="1"/>
  <c r="AD184" i="20"/>
  <c r="AE184" i="20" s="1"/>
  <c r="AD178" i="20"/>
  <c r="AE178" i="20" s="1"/>
  <c r="AD181" i="20"/>
  <c r="AE181" i="20" s="1"/>
  <c r="AD186" i="20"/>
  <c r="AE186" i="20" s="1"/>
  <c r="AD183" i="20"/>
  <c r="AE183" i="20" s="1"/>
  <c r="AD180" i="20"/>
  <c r="AE180" i="20" s="1"/>
  <c r="AD570" i="20"/>
  <c r="AE570" i="20" s="1"/>
  <c r="AD576" i="20"/>
  <c r="AE576" i="20" s="1"/>
  <c r="AD582" i="20"/>
  <c r="AE582" i="20" s="1"/>
  <c r="AD562" i="20"/>
  <c r="AE562" i="20" s="1"/>
  <c r="AD580" i="20"/>
  <c r="AE580" i="20" s="1"/>
  <c r="AD551" i="20"/>
  <c r="AE551" i="20" s="1"/>
  <c r="AD569" i="20"/>
  <c r="AE569" i="20" s="1"/>
  <c r="AD587" i="20"/>
  <c r="AE587" i="20" s="1"/>
  <c r="AD139" i="20"/>
  <c r="AE139" i="20" s="1"/>
  <c r="AD579" i="20"/>
  <c r="AE579" i="20" s="1"/>
  <c r="AD585" i="20"/>
  <c r="AE585" i="20" s="1"/>
  <c r="AD591" i="20"/>
  <c r="AE591" i="20" s="1"/>
  <c r="AD565" i="20"/>
  <c r="AE565" i="20" s="1"/>
  <c r="AD583" i="20"/>
  <c r="AE583" i="20" s="1"/>
  <c r="AD554" i="20"/>
  <c r="AE554" i="20" s="1"/>
  <c r="AD572" i="20"/>
  <c r="AE572" i="20" s="1"/>
  <c r="AD590" i="20"/>
  <c r="AE590" i="20" s="1"/>
  <c r="AD504" i="20"/>
  <c r="AE504" i="20" s="1"/>
  <c r="E34" i="16"/>
  <c r="AD128" i="20"/>
  <c r="AE128" i="20" s="1"/>
  <c r="AD125" i="20"/>
  <c r="AE125" i="20" s="1"/>
  <c r="AD122" i="20"/>
  <c r="AE122" i="20" s="1"/>
  <c r="AD127" i="20"/>
  <c r="AE127" i="20" s="1"/>
  <c r="AD124" i="20"/>
  <c r="AE124" i="20" s="1"/>
  <c r="AD121" i="20"/>
  <c r="AE121" i="20" s="1"/>
  <c r="AD118" i="20"/>
  <c r="AE118" i="20" s="1"/>
  <c r="AD126" i="20"/>
  <c r="AE126" i="20" s="1"/>
  <c r="AD123" i="20"/>
  <c r="AE123" i="20" s="1"/>
  <c r="AJ43" i="19" s="1"/>
  <c r="AD120" i="20"/>
  <c r="AE120" i="20" s="1"/>
  <c r="AD117" i="20"/>
  <c r="AE117" i="20" s="1"/>
  <c r="AD119" i="20"/>
  <c r="AE119" i="20" s="1"/>
  <c r="AD14" i="20"/>
  <c r="AE14" i="20" s="1"/>
  <c r="AD57" i="20"/>
  <c r="AE57" i="20" s="1"/>
  <c r="AD63" i="20"/>
  <c r="AE63" i="20" s="1"/>
  <c r="AD58" i="20"/>
  <c r="AE58" i="20" s="1"/>
  <c r="AD64" i="20"/>
  <c r="AE64" i="20" s="1"/>
  <c r="AD59" i="20"/>
  <c r="AE59" i="20" s="1"/>
  <c r="AD65" i="20"/>
  <c r="AE65" i="20" s="1"/>
  <c r="AD60" i="20"/>
  <c r="AE60" i="20" s="1"/>
  <c r="AD66" i="20"/>
  <c r="AE66" i="20" s="1"/>
  <c r="AD61" i="20"/>
  <c r="AE61" i="20" s="1"/>
  <c r="AD67" i="20"/>
  <c r="AE67" i="20" s="1"/>
  <c r="AD62" i="20"/>
  <c r="AE62" i="20" s="1"/>
  <c r="AD68" i="20"/>
  <c r="AE68" i="20" s="1"/>
  <c r="AD160" i="20"/>
  <c r="AE160" i="20" s="1"/>
  <c r="AD672" i="20"/>
  <c r="AE672" i="20" s="1"/>
  <c r="AD679" i="20"/>
  <c r="AE679" i="20" s="1"/>
  <c r="AD705" i="20"/>
  <c r="AE705" i="20" s="1"/>
  <c r="AD706" i="20"/>
  <c r="AE706" i="20" s="1"/>
  <c r="AD492" i="20"/>
  <c r="AE492" i="20" s="1"/>
  <c r="AD506" i="20"/>
  <c r="AE506" i="20" s="1"/>
  <c r="AD146" i="20"/>
  <c r="AE146" i="20" s="1"/>
  <c r="AD707" i="20"/>
  <c r="AE707" i="20" s="1"/>
  <c r="AD712" i="20"/>
  <c r="AE712" i="20" s="1"/>
  <c r="AD508" i="20"/>
  <c r="AE508" i="20" s="1"/>
  <c r="AD175" i="20"/>
  <c r="AE175" i="20" s="1"/>
  <c r="AD133" i="20"/>
  <c r="AE133" i="20" s="1"/>
  <c r="AD174" i="20"/>
  <c r="AE174" i="20" s="1"/>
  <c r="AD154" i="20"/>
  <c r="AE154" i="20" s="1"/>
  <c r="AD387" i="20"/>
  <c r="AE387" i="20" s="1"/>
  <c r="AD407" i="20"/>
  <c r="AE407" i="20" s="1"/>
  <c r="AD162" i="20"/>
  <c r="AE162" i="20" s="1"/>
  <c r="AD167" i="20"/>
  <c r="AE167" i="20" s="1"/>
  <c r="AD144" i="20"/>
  <c r="AE144" i="20" s="1"/>
  <c r="AD161" i="20"/>
  <c r="AE161" i="20" s="1"/>
  <c r="AD355" i="20"/>
  <c r="AE355" i="20" s="1"/>
  <c r="AD317" i="20"/>
  <c r="AE317" i="20" s="1"/>
  <c r="AD329" i="20"/>
  <c r="AE329" i="20" s="1"/>
  <c r="AD344" i="20"/>
  <c r="AE344" i="20" s="1"/>
  <c r="AD340" i="20"/>
  <c r="AE340" i="20" s="1"/>
  <c r="AD316" i="20"/>
  <c r="AE316" i="20" s="1"/>
  <c r="AD328" i="20"/>
  <c r="AE328" i="20" s="1"/>
  <c r="AD345" i="20"/>
  <c r="AE345" i="20" s="1"/>
  <c r="AD670" i="20"/>
  <c r="AE670" i="20" s="1"/>
  <c r="AD677" i="20"/>
  <c r="AE677" i="20" s="1"/>
  <c r="AD695" i="20"/>
  <c r="AE695" i="20" s="1"/>
  <c r="AD694" i="20"/>
  <c r="AE694" i="20" s="1"/>
  <c r="AD516" i="20"/>
  <c r="AE516" i="20" s="1"/>
  <c r="AD495" i="20"/>
  <c r="AE495" i="20" s="1"/>
  <c r="AD507" i="20"/>
  <c r="AE507" i="20" s="1"/>
  <c r="AD523" i="20"/>
  <c r="AE523" i="20" s="1"/>
  <c r="AD515" i="20"/>
  <c r="AE515" i="20" s="1"/>
  <c r="AD533" i="20"/>
  <c r="AE533" i="20" s="1"/>
  <c r="AD498" i="20"/>
  <c r="AE498" i="20" s="1"/>
  <c r="AD510" i="20"/>
  <c r="AE510" i="20" s="1"/>
  <c r="AD150" i="20"/>
  <c r="AE150" i="20" s="1"/>
  <c r="AD134" i="20"/>
  <c r="AE134" i="20" s="1"/>
  <c r="AD163" i="20"/>
  <c r="AE163" i="20" s="1"/>
  <c r="AD157" i="20"/>
  <c r="AE157" i="20" s="1"/>
  <c r="AD164" i="20"/>
  <c r="AE164" i="20" s="1"/>
  <c r="AD131" i="20"/>
  <c r="AE131" i="20" s="1"/>
  <c r="AD153" i="20"/>
  <c r="AE153" i="20" s="1"/>
  <c r="AO44" i="19"/>
  <c r="AD148" i="20"/>
  <c r="AE148" i="20" s="1"/>
  <c r="AD170" i="20"/>
  <c r="AE170" i="20" s="1"/>
  <c r="AD142" i="20"/>
  <c r="AE142" i="20" s="1"/>
  <c r="L13" i="16"/>
  <c r="AD608" i="18"/>
  <c r="AE608" i="18" s="1"/>
  <c r="AD599" i="18"/>
  <c r="AE599" i="18" s="1"/>
  <c r="AD607" i="18"/>
  <c r="AE607" i="18" s="1"/>
  <c r="AD604" i="18"/>
  <c r="AE604" i="18" s="1"/>
  <c r="AD601" i="18"/>
  <c r="AE601" i="18" s="1"/>
  <c r="AD598" i="18"/>
  <c r="AE598" i="18" s="1"/>
  <c r="AD602" i="18"/>
  <c r="AE602" i="18" s="1"/>
  <c r="AD606" i="18"/>
  <c r="AE606" i="18" s="1"/>
  <c r="AD603" i="18"/>
  <c r="AE603" i="18" s="1"/>
  <c r="AD600" i="18"/>
  <c r="AE600" i="18" s="1"/>
  <c r="AD597" i="18"/>
  <c r="AE597" i="18" s="1"/>
  <c r="AD605" i="18"/>
  <c r="AE605" i="18" s="1"/>
  <c r="L12" i="16"/>
  <c r="AD548" i="18"/>
  <c r="AE548" i="18" s="1"/>
  <c r="AD545" i="18"/>
  <c r="AE545" i="18" s="1"/>
  <c r="AD542" i="18"/>
  <c r="AE542" i="18" s="1"/>
  <c r="AD539" i="18"/>
  <c r="AE539" i="18" s="1"/>
  <c r="AD547" i="18"/>
  <c r="AE547" i="18" s="1"/>
  <c r="AD544" i="18"/>
  <c r="AE544" i="18" s="1"/>
  <c r="AD541" i="18"/>
  <c r="AE541" i="18" s="1"/>
  <c r="AD538" i="18"/>
  <c r="AE538" i="18" s="1"/>
  <c r="AD546" i="18"/>
  <c r="AE546" i="18" s="1"/>
  <c r="AD543" i="18"/>
  <c r="AE543" i="18" s="1"/>
  <c r="AD540" i="18"/>
  <c r="AE540" i="18" s="1"/>
  <c r="AD537" i="18"/>
  <c r="AE537" i="18" s="1"/>
  <c r="L11" i="16"/>
  <c r="AD488" i="18"/>
  <c r="AE488" i="18" s="1"/>
  <c r="AD479" i="18"/>
  <c r="AE479" i="18" s="1"/>
  <c r="AD487" i="18"/>
  <c r="AE487" i="18" s="1"/>
  <c r="AD484" i="18"/>
  <c r="AE484" i="18" s="1"/>
  <c r="AD481" i="18"/>
  <c r="AE481" i="18" s="1"/>
  <c r="AD486" i="18"/>
  <c r="AE486" i="18" s="1"/>
  <c r="AD483" i="18"/>
  <c r="AE483" i="18" s="1"/>
  <c r="AD480" i="18"/>
  <c r="AE480" i="18" s="1"/>
  <c r="AD477" i="18"/>
  <c r="AE477" i="18" s="1"/>
  <c r="AD485" i="18"/>
  <c r="AE485" i="18" s="1"/>
  <c r="AD482" i="18"/>
  <c r="AE482" i="18" s="1"/>
  <c r="AD478" i="18"/>
  <c r="AE478" i="18" s="1"/>
  <c r="AD426" i="18"/>
  <c r="AE426" i="18" s="1"/>
  <c r="AD423" i="18"/>
  <c r="AE423" i="18" s="1"/>
  <c r="AD420" i="18"/>
  <c r="AE420" i="18" s="1"/>
  <c r="AD417" i="18"/>
  <c r="AE417" i="18" s="1"/>
  <c r="AD428" i="18"/>
  <c r="AE428" i="18" s="1"/>
  <c r="AD425" i="18"/>
  <c r="AE425" i="18" s="1"/>
  <c r="AD422" i="18"/>
  <c r="AE422" i="18" s="1"/>
  <c r="AD419" i="18"/>
  <c r="AE419" i="18" s="1"/>
  <c r="AD427" i="18"/>
  <c r="AE427" i="18" s="1"/>
  <c r="AD424" i="18"/>
  <c r="AE424" i="18" s="1"/>
  <c r="AD421" i="18"/>
  <c r="AE421" i="18" s="1"/>
  <c r="AD418" i="18"/>
  <c r="AE418" i="18" s="1"/>
  <c r="L9" i="16"/>
  <c r="AD368" i="18"/>
  <c r="AE368" i="18" s="1"/>
  <c r="AD366" i="18"/>
  <c r="AE366" i="18" s="1"/>
  <c r="AD363" i="18"/>
  <c r="AE363" i="18" s="1"/>
  <c r="AD360" i="18"/>
  <c r="AE360" i="18" s="1"/>
  <c r="AD357" i="18"/>
  <c r="AE357" i="18" s="1"/>
  <c r="AD365" i="18"/>
  <c r="AE365" i="18" s="1"/>
  <c r="AD362" i="18"/>
  <c r="AE362" i="18" s="1"/>
  <c r="AD359" i="18"/>
  <c r="AE359" i="18" s="1"/>
  <c r="AD367" i="18"/>
  <c r="AE367" i="18" s="1"/>
  <c r="AD364" i="18"/>
  <c r="AE364" i="18" s="1"/>
  <c r="AD361" i="18"/>
  <c r="AE361" i="18" s="1"/>
  <c r="AD358" i="18"/>
  <c r="AE358" i="18" s="1"/>
  <c r="L8" i="16"/>
  <c r="AD308" i="18"/>
  <c r="AE308" i="18" s="1"/>
  <c r="AD307" i="18"/>
  <c r="AE307" i="18" s="1"/>
  <c r="AD304" i="18"/>
  <c r="AE304" i="18" s="1"/>
  <c r="AD301" i="18"/>
  <c r="AE301" i="18" s="1"/>
  <c r="AD298" i="18"/>
  <c r="AE298" i="18" s="1"/>
  <c r="AD305" i="18"/>
  <c r="AE305" i="18" s="1"/>
  <c r="AD299" i="18"/>
  <c r="AE299" i="18" s="1"/>
  <c r="AD306" i="18"/>
  <c r="AE306" i="18" s="1"/>
  <c r="AD303" i="18"/>
  <c r="AE303" i="18" s="1"/>
  <c r="AD300" i="18"/>
  <c r="AE300" i="18" s="1"/>
  <c r="AD297" i="18"/>
  <c r="AE297" i="18" s="1"/>
  <c r="AD302" i="18"/>
  <c r="AE302" i="18" s="1"/>
  <c r="AD248" i="18"/>
  <c r="AE248" i="18" s="1"/>
  <c r="AD241" i="18"/>
  <c r="AE241" i="18" s="1"/>
  <c r="AD240" i="18"/>
  <c r="AE240" i="18" s="1"/>
  <c r="AD243" i="18"/>
  <c r="AE243" i="18" s="1"/>
  <c r="AD245" i="18"/>
  <c r="AE245" i="18" s="1"/>
  <c r="AD247" i="18"/>
  <c r="AE247" i="18" s="1"/>
  <c r="AD242" i="18"/>
  <c r="AE242" i="18" s="1"/>
  <c r="AD244" i="18"/>
  <c r="AE244" i="18" s="1"/>
  <c r="AD237" i="18"/>
  <c r="AE237" i="18" s="1"/>
  <c r="AD246" i="18"/>
  <c r="AE246" i="18" s="1"/>
  <c r="AD239" i="18"/>
  <c r="AE239" i="18" s="1"/>
  <c r="AD238" i="18"/>
  <c r="AE238" i="18" s="1"/>
  <c r="L18" i="16"/>
  <c r="AD188" i="18"/>
  <c r="AE188" i="18" s="1"/>
  <c r="AD187" i="18"/>
  <c r="AE187" i="18" s="1"/>
  <c r="AD181" i="18"/>
  <c r="AE181" i="18" s="1"/>
  <c r="AD178" i="18"/>
  <c r="AE178" i="18" s="1"/>
  <c r="AD182" i="18"/>
  <c r="AE182" i="18" s="1"/>
  <c r="AD184" i="18"/>
  <c r="AE184" i="18" s="1"/>
  <c r="AD186" i="18"/>
  <c r="AE186" i="18" s="1"/>
  <c r="AD177" i="18"/>
  <c r="AE177" i="18" s="1"/>
  <c r="AD185" i="18"/>
  <c r="AE185" i="18" s="1"/>
  <c r="AD183" i="18"/>
  <c r="AE183" i="18" s="1"/>
  <c r="AD180" i="18"/>
  <c r="AE180" i="18" s="1"/>
  <c r="AD179" i="18"/>
  <c r="AE179" i="18" s="1"/>
  <c r="L17" i="16"/>
  <c r="AD126" i="18"/>
  <c r="AE126" i="18" s="1"/>
  <c r="AD123" i="18"/>
  <c r="AE123" i="18" s="1"/>
  <c r="AJ43" i="17" s="1"/>
  <c r="AD120" i="18"/>
  <c r="AE120" i="18" s="1"/>
  <c r="AD117" i="18"/>
  <c r="AE117" i="18" s="1"/>
  <c r="AD128" i="18"/>
  <c r="AE128" i="18" s="1"/>
  <c r="AD125" i="18"/>
  <c r="AE125" i="18" s="1"/>
  <c r="AD122" i="18"/>
  <c r="AE122" i="18" s="1"/>
  <c r="AD119" i="18"/>
  <c r="AE119" i="18" s="1"/>
  <c r="AD127" i="18"/>
  <c r="AE127" i="18" s="1"/>
  <c r="AD124" i="18"/>
  <c r="AE124" i="18" s="1"/>
  <c r="AD121" i="18"/>
  <c r="AE121" i="18" s="1"/>
  <c r="AD118" i="18"/>
  <c r="AE118" i="18" s="1"/>
  <c r="AD189" i="18"/>
  <c r="AE189" i="18" s="1"/>
  <c r="AD201" i="18"/>
  <c r="AE201" i="18" s="1"/>
  <c r="AD213" i="18"/>
  <c r="AE213" i="18" s="1"/>
  <c r="AD225" i="18"/>
  <c r="AE225" i="18" s="1"/>
  <c r="AD233" i="18"/>
  <c r="AE233" i="18" s="1"/>
  <c r="AD210" i="18"/>
  <c r="AE210" i="18" s="1"/>
  <c r="AO33" i="17"/>
  <c r="AD200" i="18"/>
  <c r="AE200" i="18" s="1"/>
  <c r="AO36" i="17"/>
  <c r="AD192" i="18"/>
  <c r="AE192" i="18" s="1"/>
  <c r="AD324" i="18"/>
  <c r="AE324" i="18" s="1"/>
  <c r="AD322" i="18"/>
  <c r="AE322" i="18" s="1"/>
  <c r="AD316" i="18"/>
  <c r="AE316" i="18" s="1"/>
  <c r="AD350" i="18"/>
  <c r="AE350" i="18" s="1"/>
  <c r="AD311" i="18"/>
  <c r="AE311" i="18" s="1"/>
  <c r="AD323" i="18"/>
  <c r="AE323" i="18" s="1"/>
  <c r="AD335" i="18"/>
  <c r="AE335" i="18" s="1"/>
  <c r="AD347" i="18"/>
  <c r="AE347" i="18" s="1"/>
  <c r="AD514" i="18"/>
  <c r="AE514" i="18" s="1"/>
  <c r="AD524" i="18"/>
  <c r="AE524" i="18" s="1"/>
  <c r="AD496" i="18"/>
  <c r="AE496" i="18" s="1"/>
  <c r="AD508" i="18"/>
  <c r="AE508" i="18" s="1"/>
  <c r="AD515" i="18"/>
  <c r="AE515" i="18" s="1"/>
  <c r="AD525" i="18"/>
  <c r="AE525" i="18" s="1"/>
  <c r="AD497" i="18"/>
  <c r="AE497" i="18" s="1"/>
  <c r="AD509" i="18"/>
  <c r="AE509" i="18" s="1"/>
  <c r="AD38" i="18"/>
  <c r="AE38" i="18" s="1"/>
  <c r="AD64" i="18"/>
  <c r="AE64" i="18" s="1"/>
  <c r="AD59" i="18"/>
  <c r="AE59" i="18" s="1"/>
  <c r="AD66" i="18"/>
  <c r="AE66" i="18" s="1"/>
  <c r="AD61" i="18"/>
  <c r="AE61" i="18" s="1"/>
  <c r="AD67" i="18"/>
  <c r="AE67" i="18" s="1"/>
  <c r="AD62" i="18"/>
  <c r="AE62" i="18" s="1"/>
  <c r="AD68" i="18"/>
  <c r="AE68" i="18" s="1"/>
  <c r="AD65" i="18"/>
  <c r="AE65" i="18" s="1"/>
  <c r="AD60" i="18"/>
  <c r="AE60" i="18" s="1"/>
  <c r="AD334" i="18"/>
  <c r="AE334" i="18" s="1"/>
  <c r="AD336" i="18"/>
  <c r="AE336" i="18" s="1"/>
  <c r="AD328" i="18"/>
  <c r="AE328" i="18" s="1"/>
  <c r="AD320" i="18"/>
  <c r="AE320" i="18" s="1"/>
  <c r="AD313" i="18"/>
  <c r="AE313" i="18" s="1"/>
  <c r="AD325" i="18"/>
  <c r="AE325" i="18" s="1"/>
  <c r="AD337" i="18"/>
  <c r="AE337" i="18" s="1"/>
  <c r="AD349" i="18"/>
  <c r="AE349" i="18" s="1"/>
  <c r="AD533" i="18"/>
  <c r="AE533" i="18" s="1"/>
  <c r="AD531" i="18"/>
  <c r="AE531" i="18" s="1"/>
  <c r="AD498" i="18"/>
  <c r="AE498" i="18" s="1"/>
  <c r="AD510" i="18"/>
  <c r="AE510" i="18" s="1"/>
  <c r="AD520" i="18"/>
  <c r="AE520" i="18" s="1"/>
  <c r="AD530" i="18"/>
  <c r="AE530" i="18" s="1"/>
  <c r="AD499" i="18"/>
  <c r="AE499" i="18" s="1"/>
  <c r="AD511" i="18"/>
  <c r="AE511" i="18" s="1"/>
  <c r="AD570" i="18"/>
  <c r="AE570" i="18" s="1"/>
  <c r="AD552" i="18"/>
  <c r="AE552" i="18" s="1"/>
  <c r="AD584" i="18"/>
  <c r="AE584" i="18" s="1"/>
  <c r="AD578" i="18"/>
  <c r="AE578" i="18" s="1"/>
  <c r="AD569" i="18"/>
  <c r="AE569" i="18" s="1"/>
  <c r="AD589" i="18"/>
  <c r="AE589" i="18" s="1"/>
  <c r="AD571" i="18"/>
  <c r="AE571" i="18" s="1"/>
  <c r="AD556" i="18"/>
  <c r="AE556" i="18" s="1"/>
  <c r="AD586" i="18"/>
  <c r="AE586" i="18" s="1"/>
  <c r="AD575" i="18"/>
  <c r="AE575" i="18" s="1"/>
  <c r="AD562" i="18"/>
  <c r="AE562" i="18" s="1"/>
  <c r="AD588" i="18"/>
  <c r="AE588" i="18" s="1"/>
  <c r="AD567" i="18"/>
  <c r="AE567" i="18" s="1"/>
  <c r="AD592" i="18"/>
  <c r="AE592" i="18" s="1"/>
  <c r="AD416" i="18"/>
  <c r="AE416" i="18" s="1"/>
  <c r="AD380" i="18"/>
  <c r="AE380" i="18" s="1"/>
  <c r="AD387" i="18"/>
  <c r="AE387" i="18" s="1"/>
  <c r="AD553" i="18"/>
  <c r="AE553" i="18" s="1"/>
  <c r="AD561" i="18"/>
  <c r="AE561" i="18" s="1"/>
  <c r="AD28" i="18"/>
  <c r="AE28" i="18" s="1"/>
  <c r="AD48" i="20"/>
  <c r="AE48" i="20" s="1"/>
  <c r="AD211" i="22"/>
  <c r="AE211" i="22" s="1"/>
  <c r="AD214" i="22"/>
  <c r="AE214" i="22" s="1"/>
  <c r="AD195" i="22"/>
  <c r="AE195" i="22" s="1"/>
  <c r="AO39" i="19"/>
  <c r="AD51" i="18"/>
  <c r="AE51" i="18" s="1"/>
  <c r="AD27" i="18"/>
  <c r="AE27" i="18" s="1"/>
  <c r="AD400" i="18"/>
  <c r="AE400" i="18" s="1"/>
  <c r="AD407" i="18"/>
  <c r="AE407" i="18" s="1"/>
  <c r="AD381" i="18"/>
  <c r="AE381" i="18" s="1"/>
  <c r="AD401" i="18"/>
  <c r="AE401" i="18" s="1"/>
  <c r="AD30" i="18"/>
  <c r="AE30" i="18" s="1"/>
  <c r="AD46" i="18"/>
  <c r="AE46" i="18" s="1"/>
  <c r="AD16" i="18"/>
  <c r="AE16" i="18" s="1"/>
  <c r="AD39" i="18"/>
  <c r="AE39" i="18" s="1"/>
  <c r="AD15" i="18"/>
  <c r="AE15" i="18" s="1"/>
  <c r="AD398" i="18"/>
  <c r="AE398" i="18" s="1"/>
  <c r="AD369" i="18"/>
  <c r="AE369" i="18" s="1"/>
  <c r="AD393" i="18"/>
  <c r="AE393" i="18" s="1"/>
  <c r="AD24" i="18"/>
  <c r="AE24" i="18" s="1"/>
  <c r="AD409" i="18"/>
  <c r="AE409" i="18" s="1"/>
  <c r="AD670" i="18"/>
  <c r="AE670" i="18" s="1"/>
  <c r="AD49" i="18"/>
  <c r="AE49" i="18" s="1"/>
  <c r="AD37" i="18"/>
  <c r="AE37" i="18" s="1"/>
  <c r="AD25" i="18"/>
  <c r="AE25" i="18" s="1"/>
  <c r="AD13" i="18"/>
  <c r="AE13" i="18" s="1"/>
  <c r="AD403" i="18"/>
  <c r="AE403" i="18" s="1"/>
  <c r="AD414" i="18"/>
  <c r="AE414" i="18" s="1"/>
  <c r="AD412" i="18"/>
  <c r="AE412" i="18" s="1"/>
  <c r="AD371" i="18"/>
  <c r="AE371" i="18" s="1"/>
  <c r="AD383" i="18"/>
  <c r="AE383" i="18" s="1"/>
  <c r="AD395" i="18"/>
  <c r="AE395" i="18" s="1"/>
  <c r="AD26" i="18"/>
  <c r="AE26" i="18" s="1"/>
  <c r="AD56" i="18"/>
  <c r="AE56" i="18" s="1"/>
  <c r="AD44" i="18"/>
  <c r="AE44" i="18" s="1"/>
  <c r="AD18" i="18"/>
  <c r="AE18" i="18" s="1"/>
  <c r="AD396" i="18"/>
  <c r="AE396" i="18" s="1"/>
  <c r="AD10" i="18"/>
  <c r="AE10" i="18" s="1"/>
  <c r="AD47" i="18"/>
  <c r="AE47" i="18" s="1"/>
  <c r="AD35" i="18"/>
  <c r="AE35" i="18" s="1"/>
  <c r="AD23" i="18"/>
  <c r="AE23" i="18" s="1"/>
  <c r="AD11" i="18"/>
  <c r="AE11" i="18" s="1"/>
  <c r="AD408" i="18"/>
  <c r="AE408" i="18" s="1"/>
  <c r="AD370" i="18"/>
  <c r="AE370" i="18" s="1"/>
  <c r="AD415" i="18"/>
  <c r="AE415" i="18" s="1"/>
  <c r="AD373" i="18"/>
  <c r="AE373" i="18" s="1"/>
  <c r="AD385" i="18"/>
  <c r="AE385" i="18" s="1"/>
  <c r="AD397" i="18"/>
  <c r="AE397" i="18" s="1"/>
  <c r="AD20" i="18"/>
  <c r="AE20" i="18" s="1"/>
  <c r="AD54" i="18"/>
  <c r="AE54" i="18" s="1"/>
  <c r="AD40" i="18"/>
  <c r="AE40" i="18" s="1"/>
  <c r="AD12" i="18"/>
  <c r="AE12" i="18" s="1"/>
  <c r="AD384" i="18"/>
  <c r="AE384" i="18" s="1"/>
  <c r="AD52" i="18"/>
  <c r="AE52" i="18" s="1"/>
  <c r="AD372" i="18"/>
  <c r="AE372" i="18" s="1"/>
  <c r="AD673" i="18"/>
  <c r="AE673" i="18" s="1"/>
  <c r="AD672" i="18"/>
  <c r="AE672" i="18" s="1"/>
  <c r="AD139" i="18"/>
  <c r="AE139" i="18" s="1"/>
  <c r="AD174" i="18"/>
  <c r="AE174" i="18" s="1"/>
  <c r="AD675" i="18"/>
  <c r="AE675" i="18" s="1"/>
  <c r="AD708" i="18"/>
  <c r="AE708" i="18" s="1"/>
  <c r="AD236" i="22"/>
  <c r="AE236" i="22" s="1"/>
  <c r="AD222" i="22"/>
  <c r="AE222" i="22" s="1"/>
  <c r="AD172" i="18"/>
  <c r="AE172" i="18" s="1"/>
  <c r="AD709" i="18"/>
  <c r="AE709" i="18" s="1"/>
  <c r="AD26" i="20"/>
  <c r="AE26" i="20" s="1"/>
  <c r="AD203" i="22"/>
  <c r="AE203" i="22" s="1"/>
  <c r="AD140" i="18"/>
  <c r="AE140" i="18" s="1"/>
  <c r="AD695" i="18"/>
  <c r="AE695" i="18" s="1"/>
  <c r="AD25" i="20"/>
  <c r="AE25" i="20" s="1"/>
  <c r="AD192" i="22"/>
  <c r="AE192" i="22" s="1"/>
  <c r="AD189" i="22"/>
  <c r="AE189" i="22" s="1"/>
  <c r="AD135" i="18"/>
  <c r="AE135" i="18" s="1"/>
  <c r="AD162" i="18"/>
  <c r="AE162" i="18" s="1"/>
  <c r="AD12" i="20"/>
  <c r="AE12" i="20" s="1"/>
  <c r="AD160" i="18"/>
  <c r="AE160" i="18" s="1"/>
  <c r="AD169" i="18"/>
  <c r="AE169" i="18" s="1"/>
  <c r="AD686" i="18"/>
  <c r="AE686" i="18" s="1"/>
  <c r="AD13" i="20"/>
  <c r="AE13" i="20" s="1"/>
  <c r="AD369" i="22"/>
  <c r="AE369" i="22" s="1"/>
  <c r="AD387" i="22"/>
  <c r="AE387" i="22" s="1"/>
  <c r="AD370" i="22"/>
  <c r="AE370" i="22" s="1"/>
  <c r="AD388" i="22"/>
  <c r="AE388" i="22" s="1"/>
  <c r="AD415" i="22"/>
  <c r="AE415" i="22" s="1"/>
  <c r="AD386" i="22"/>
  <c r="AE386" i="22" s="1"/>
  <c r="AD401" i="22"/>
  <c r="AE401" i="22" s="1"/>
  <c r="AD402" i="22"/>
  <c r="AE402" i="22" s="1"/>
  <c r="AD225" i="22"/>
  <c r="AE225" i="22" s="1"/>
  <c r="AD170" i="18"/>
  <c r="AE170" i="18" s="1"/>
  <c r="AD165" i="18"/>
  <c r="AE165" i="18" s="1"/>
  <c r="AD146" i="18"/>
  <c r="AE146" i="18" s="1"/>
  <c r="AD137" i="18"/>
  <c r="AE137" i="18" s="1"/>
  <c r="AD142" i="18"/>
  <c r="AE142" i="18" s="1"/>
  <c r="AD155" i="18"/>
  <c r="AE155" i="18" s="1"/>
  <c r="AD145" i="18"/>
  <c r="AE145" i="18" s="1"/>
  <c r="AD171" i="18"/>
  <c r="AE171" i="18" s="1"/>
  <c r="AD714" i="18"/>
  <c r="AE714" i="18" s="1"/>
  <c r="AD680" i="18"/>
  <c r="AE680" i="18" s="1"/>
  <c r="AD678" i="18"/>
  <c r="AE678" i="18" s="1"/>
  <c r="AD712" i="18"/>
  <c r="AE712" i="18" s="1"/>
  <c r="AD700" i="18"/>
  <c r="AE700" i="18" s="1"/>
  <c r="AD693" i="18"/>
  <c r="AE693" i="18" s="1"/>
  <c r="AD679" i="18"/>
  <c r="AE679" i="18" s="1"/>
  <c r="AD711" i="18"/>
  <c r="AE711" i="18" s="1"/>
  <c r="AD46" i="20"/>
  <c r="AE46" i="20" s="1"/>
  <c r="AD23" i="20"/>
  <c r="AE23" i="20" s="1"/>
  <c r="AD11" i="20"/>
  <c r="AE11" i="20" s="1"/>
  <c r="AD43" i="20"/>
  <c r="AE43" i="20" s="1"/>
  <c r="AD50" i="20"/>
  <c r="AE50" i="20" s="1"/>
  <c r="AD24" i="20"/>
  <c r="AE24" i="20" s="1"/>
  <c r="AD199" i="22"/>
  <c r="AE199" i="22" s="1"/>
  <c r="AD208" i="22"/>
  <c r="AE208" i="22" s="1"/>
  <c r="AD194" i="22"/>
  <c r="AE194" i="22" s="1"/>
  <c r="AD230" i="22"/>
  <c r="AE230" i="22" s="1"/>
  <c r="AD221" i="22"/>
  <c r="AE221" i="22" s="1"/>
  <c r="AD193" i="22"/>
  <c r="AE193" i="22" s="1"/>
  <c r="AD229" i="22"/>
  <c r="AE229" i="22" s="1"/>
  <c r="AD151" i="18"/>
  <c r="AE151" i="18" s="1"/>
  <c r="AD147" i="18"/>
  <c r="AE147" i="18" s="1"/>
  <c r="AO44" i="17"/>
  <c r="AD677" i="18"/>
  <c r="AE677" i="18" s="1"/>
  <c r="AD685" i="18"/>
  <c r="AE685" i="18" s="1"/>
  <c r="AD698" i="18"/>
  <c r="AE698" i="18" s="1"/>
  <c r="AD713" i="18"/>
  <c r="AE713" i="18" s="1"/>
  <c r="AD41" i="20"/>
  <c r="AE41" i="20" s="1"/>
  <c r="AD21" i="20"/>
  <c r="AE21" i="20" s="1"/>
  <c r="AD9" i="20"/>
  <c r="AE9" i="20" s="1"/>
  <c r="AD36" i="20"/>
  <c r="AE36" i="20" s="1"/>
  <c r="AD45" i="20"/>
  <c r="AE45" i="20" s="1"/>
  <c r="AD52" i="20"/>
  <c r="AE52" i="20" s="1"/>
  <c r="AD20" i="20"/>
  <c r="AE20" i="20" s="1"/>
  <c r="AD216" i="22"/>
  <c r="AE216" i="22" s="1"/>
  <c r="AD215" i="22"/>
  <c r="AE215" i="22" s="1"/>
  <c r="AD201" i="22"/>
  <c r="AE201" i="22" s="1"/>
  <c r="AD190" i="22"/>
  <c r="AE190" i="22" s="1"/>
  <c r="AD226" i="22"/>
  <c r="AE226" i="22" s="1"/>
  <c r="AD198" i="22"/>
  <c r="AE198" i="22" s="1"/>
  <c r="AD234" i="22"/>
  <c r="AE234" i="22" s="1"/>
  <c r="AD136" i="18"/>
  <c r="AE136" i="18" s="1"/>
  <c r="AD130" i="18"/>
  <c r="AE130" i="18" s="1"/>
  <c r="AD144" i="18"/>
  <c r="AE144" i="18" s="1"/>
  <c r="AD152" i="18"/>
  <c r="AE152" i="18" s="1"/>
  <c r="AD173" i="18"/>
  <c r="AE173" i="18" s="1"/>
  <c r="AD687" i="18"/>
  <c r="AE687" i="18" s="1"/>
  <c r="AD671" i="18"/>
  <c r="AE671" i="18" s="1"/>
  <c r="AD707" i="18"/>
  <c r="AE707" i="18" s="1"/>
  <c r="AD684" i="18"/>
  <c r="AE684" i="18" s="1"/>
  <c r="AD150" i="18"/>
  <c r="AE150" i="18" s="1"/>
  <c r="AD141" i="18"/>
  <c r="AE141" i="18" s="1"/>
  <c r="AD138" i="18"/>
  <c r="AE138" i="18" s="1"/>
  <c r="AD158" i="18"/>
  <c r="AE158" i="18" s="1"/>
  <c r="AD149" i="18"/>
  <c r="AE149" i="18" s="1"/>
  <c r="AD154" i="18"/>
  <c r="AE154" i="18" s="1"/>
  <c r="AD129" i="18"/>
  <c r="AE129" i="18" s="1"/>
  <c r="AD157" i="18"/>
  <c r="AE157" i="18" s="1"/>
  <c r="AD175" i="18"/>
  <c r="AE175" i="18" s="1"/>
  <c r="AD682" i="18"/>
  <c r="AE682" i="18" s="1"/>
  <c r="AD692" i="18"/>
  <c r="AE692" i="18" s="1"/>
  <c r="AD690" i="18"/>
  <c r="AE690" i="18" s="1"/>
  <c r="AD676" i="18"/>
  <c r="AE676" i="18" s="1"/>
  <c r="AD669" i="18"/>
  <c r="AE669" i="18" s="1"/>
  <c r="AD705" i="18"/>
  <c r="AE705" i="18" s="1"/>
  <c r="AD691" i="18"/>
  <c r="AE691" i="18" s="1"/>
  <c r="AD715" i="18"/>
  <c r="AE715" i="18" s="1"/>
  <c r="AD34" i="20"/>
  <c r="AE34" i="20" s="1"/>
  <c r="AD19" i="20"/>
  <c r="AE19" i="20" s="1"/>
  <c r="AD31" i="20"/>
  <c r="AE31" i="20" s="1"/>
  <c r="AD38" i="20"/>
  <c r="AE38" i="20" s="1"/>
  <c r="AD40" i="20"/>
  <c r="AE40" i="20" s="1"/>
  <c r="AD18" i="20"/>
  <c r="AE18" i="20" s="1"/>
  <c r="AO33" i="21"/>
  <c r="AD212" i="22"/>
  <c r="AE212" i="22" s="1"/>
  <c r="AD220" i="22"/>
  <c r="AE220" i="22" s="1"/>
  <c r="AD206" i="22"/>
  <c r="AE206" i="22" s="1"/>
  <c r="AD197" i="22"/>
  <c r="AE197" i="22" s="1"/>
  <c r="AD233" i="22"/>
  <c r="AE233" i="22" s="1"/>
  <c r="AD205" i="22"/>
  <c r="AE205" i="22" s="1"/>
  <c r="AO42" i="19"/>
  <c r="AD29" i="20"/>
  <c r="AE29" i="20" s="1"/>
  <c r="AD17" i="20"/>
  <c r="AE17" i="20" s="1"/>
  <c r="AD33" i="20"/>
  <c r="AE33" i="20" s="1"/>
  <c r="AD35" i="20"/>
  <c r="AE35" i="20" s="1"/>
  <c r="AD16" i="20"/>
  <c r="AE16" i="20" s="1"/>
  <c r="AD235" i="22"/>
  <c r="AE235" i="22" s="1"/>
  <c r="AD204" i="22"/>
  <c r="AE204" i="22" s="1"/>
  <c r="AD219" i="22"/>
  <c r="AE219" i="22" s="1"/>
  <c r="AD228" i="22"/>
  <c r="AE228" i="22" s="1"/>
  <c r="AD191" i="22"/>
  <c r="AE191" i="22" s="1"/>
  <c r="AD227" i="22"/>
  <c r="AE227" i="22" s="1"/>
  <c r="AD213" i="22"/>
  <c r="AE213" i="22" s="1"/>
  <c r="AD202" i="22"/>
  <c r="AE202" i="22" s="1"/>
  <c r="AD224" i="22"/>
  <c r="AE224" i="22" s="1"/>
  <c r="AD210" i="22"/>
  <c r="AE210" i="22" s="1"/>
  <c r="AD176" i="18"/>
  <c r="AE176" i="18" s="1"/>
  <c r="AD148" i="18"/>
  <c r="AE148" i="18" s="1"/>
  <c r="AD132" i="18"/>
  <c r="AE132" i="18" s="1"/>
  <c r="AD163" i="18"/>
  <c r="AE163" i="18" s="1"/>
  <c r="AD156" i="18"/>
  <c r="AE156" i="18" s="1"/>
  <c r="AD159" i="18"/>
  <c r="AE159" i="18" s="1"/>
  <c r="AD131" i="18"/>
  <c r="AE131" i="18" s="1"/>
  <c r="AD164" i="18"/>
  <c r="AE164" i="18" s="1"/>
  <c r="AD689" i="18"/>
  <c r="AE689" i="18" s="1"/>
  <c r="AD701" i="18"/>
  <c r="AE701" i="18" s="1"/>
  <c r="AD699" i="18"/>
  <c r="AE699" i="18" s="1"/>
  <c r="AD697" i="18"/>
  <c r="AE697" i="18" s="1"/>
  <c r="AD683" i="18"/>
  <c r="AE683" i="18" s="1"/>
  <c r="AD674" i="18"/>
  <c r="AE674" i="18" s="1"/>
  <c r="AD710" i="18"/>
  <c r="AE710" i="18" s="1"/>
  <c r="AD696" i="18"/>
  <c r="AE696" i="18" s="1"/>
  <c r="AO41" i="17"/>
  <c r="AD143" i="18"/>
  <c r="AE143" i="18" s="1"/>
  <c r="AD153" i="18"/>
  <c r="AE153" i="18" s="1"/>
  <c r="AD134" i="18"/>
  <c r="AE134" i="18" s="1"/>
  <c r="AD168" i="18"/>
  <c r="AE168" i="18" s="1"/>
  <c r="AD161" i="18"/>
  <c r="AE161" i="18" s="1"/>
  <c r="AD166" i="18"/>
  <c r="AE166" i="18" s="1"/>
  <c r="AD133" i="18"/>
  <c r="AE133" i="18" s="1"/>
  <c r="AD167" i="18"/>
  <c r="AE167" i="18" s="1"/>
  <c r="AD694" i="18"/>
  <c r="AE694" i="18" s="1"/>
  <c r="AD706" i="18"/>
  <c r="AE706" i="18" s="1"/>
  <c r="AD704" i="18"/>
  <c r="AE704" i="18" s="1"/>
  <c r="AD702" i="18"/>
  <c r="AE702" i="18" s="1"/>
  <c r="AD688" i="18"/>
  <c r="AE688" i="18" s="1"/>
  <c r="AD681" i="18"/>
  <c r="AE681" i="18" s="1"/>
  <c r="AD716" i="18"/>
  <c r="AE716" i="18" s="1"/>
  <c r="AD703" i="18"/>
  <c r="AE703" i="18" s="1"/>
  <c r="AD27" i="20"/>
  <c r="AE27" i="20" s="1"/>
  <c r="AD15" i="20"/>
  <c r="AE15" i="20" s="1"/>
  <c r="AD55" i="20"/>
  <c r="AE55" i="20" s="1"/>
  <c r="AD28" i="20"/>
  <c r="AE28" i="20" s="1"/>
  <c r="AD200" i="22"/>
  <c r="AE200" i="22" s="1"/>
  <c r="AD207" i="22"/>
  <c r="AE207" i="22" s="1"/>
  <c r="AD223" i="22"/>
  <c r="AE223" i="22" s="1"/>
  <c r="AD196" i="22"/>
  <c r="AE196" i="22" s="1"/>
  <c r="AD232" i="22"/>
  <c r="AE232" i="22" s="1"/>
  <c r="AD218" i="22"/>
  <c r="AE218" i="22" s="1"/>
  <c r="AD209" i="22"/>
  <c r="AE209" i="22" s="1"/>
  <c r="AD231" i="22"/>
  <c r="AE231" i="22" s="1"/>
  <c r="AD217" i="22"/>
  <c r="AE217" i="22" s="1"/>
  <c r="AD176" i="22"/>
  <c r="AE176" i="22" s="1"/>
  <c r="L35" i="16"/>
  <c r="AD134" i="22"/>
  <c r="AE134" i="22" s="1"/>
  <c r="AO44" i="21"/>
  <c r="AD402" i="20"/>
  <c r="AE402" i="20" s="1"/>
  <c r="AD381" i="20"/>
  <c r="AE381" i="20" s="1"/>
  <c r="AD53" i="20"/>
  <c r="AE53" i="20" s="1"/>
  <c r="E33" i="16"/>
  <c r="AD39" i="20"/>
  <c r="AE39" i="20" s="1"/>
  <c r="AD30" i="20"/>
  <c r="AE30" i="20" s="1"/>
  <c r="AD56" i="20"/>
  <c r="AE56" i="20" s="1"/>
  <c r="AD49" i="20"/>
  <c r="AE49" i="20" s="1"/>
  <c r="AD51" i="20"/>
  <c r="AE51" i="20" s="1"/>
  <c r="AD42" i="20"/>
  <c r="AE42" i="20" s="1"/>
  <c r="AD44" i="20"/>
  <c r="AE44" i="20" s="1"/>
  <c r="AD37" i="20"/>
  <c r="AE37" i="20" s="1"/>
  <c r="AD32" i="20"/>
  <c r="AE32" i="20" s="1"/>
  <c r="AD54" i="20"/>
  <c r="AE54" i="20" s="1"/>
  <c r="AD396" i="20"/>
  <c r="AE396" i="20" s="1"/>
  <c r="AD414" i="20"/>
  <c r="AE414" i="20" s="1"/>
  <c r="AD404" i="20"/>
  <c r="AE404" i="20" s="1"/>
  <c r="AD388" i="20"/>
  <c r="AE388" i="20" s="1"/>
  <c r="AD416" i="20"/>
  <c r="AE416" i="20" s="1"/>
  <c r="AD379" i="20"/>
  <c r="AE379" i="20" s="1"/>
  <c r="AD391" i="20"/>
  <c r="AE391" i="20" s="1"/>
  <c r="AD47" i="20"/>
  <c r="AE47" i="20" s="1"/>
  <c r="AD22" i="20"/>
  <c r="AE22" i="20" s="1"/>
  <c r="AD10" i="20"/>
  <c r="AE10" i="20" s="1"/>
  <c r="AD375" i="20"/>
  <c r="AE375" i="20" s="1"/>
  <c r="AD373" i="20"/>
  <c r="AE373" i="20" s="1"/>
  <c r="AD409" i="20"/>
  <c r="AE409" i="20" s="1"/>
  <c r="AD395" i="20"/>
  <c r="AE395" i="20" s="1"/>
  <c r="AD386" i="20"/>
  <c r="AE386" i="20" s="1"/>
  <c r="AD138" i="20"/>
  <c r="AE138" i="20" s="1"/>
  <c r="AD136" i="20"/>
  <c r="AE136" i="20" s="1"/>
  <c r="AD172" i="20"/>
  <c r="AE172" i="20" s="1"/>
  <c r="AD158" i="20"/>
  <c r="AE158" i="20" s="1"/>
  <c r="AD151" i="20"/>
  <c r="AE151" i="20" s="1"/>
  <c r="AD130" i="20"/>
  <c r="AE130" i="20" s="1"/>
  <c r="AD166" i="20"/>
  <c r="AE166" i="20" s="1"/>
  <c r="AD684" i="20"/>
  <c r="AE684" i="20" s="1"/>
  <c r="AD678" i="20"/>
  <c r="AE678" i="20" s="1"/>
  <c r="AD673" i="20"/>
  <c r="AE673" i="20" s="1"/>
  <c r="AD685" i="20"/>
  <c r="AE685" i="20" s="1"/>
  <c r="AD697" i="20"/>
  <c r="AE697" i="20" s="1"/>
  <c r="AD709" i="20"/>
  <c r="AE709" i="20" s="1"/>
  <c r="AD696" i="20"/>
  <c r="AE696" i="20" s="1"/>
  <c r="AD708" i="20"/>
  <c r="AE708" i="20" s="1"/>
  <c r="E27" i="16"/>
  <c r="AD377" i="20"/>
  <c r="AE377" i="20" s="1"/>
  <c r="AD408" i="20"/>
  <c r="AE408" i="20" s="1"/>
  <c r="AD403" i="20"/>
  <c r="AE403" i="20" s="1"/>
  <c r="AO36" i="19"/>
  <c r="AD384" i="20"/>
  <c r="AE384" i="20" s="1"/>
  <c r="AD382" i="20"/>
  <c r="AE382" i="20" s="1"/>
  <c r="AD389" i="20"/>
  <c r="AE389" i="20" s="1"/>
  <c r="AD380" i="20"/>
  <c r="AE380" i="20" s="1"/>
  <c r="AD378" i="20"/>
  <c r="AE378" i="20" s="1"/>
  <c r="AD412" i="20"/>
  <c r="AE412" i="20" s="1"/>
  <c r="AD400" i="20"/>
  <c r="AE400" i="20" s="1"/>
  <c r="AD393" i="20"/>
  <c r="AE393" i="20" s="1"/>
  <c r="AD413" i="20"/>
  <c r="AE413" i="20" s="1"/>
  <c r="AD143" i="20"/>
  <c r="AE143" i="20" s="1"/>
  <c r="AD129" i="20"/>
  <c r="AE129" i="20" s="1"/>
  <c r="AD165" i="20"/>
  <c r="AE165" i="20" s="1"/>
  <c r="AD156" i="20"/>
  <c r="AE156" i="20" s="1"/>
  <c r="AD137" i="20"/>
  <c r="AE137" i="20" s="1"/>
  <c r="AD173" i="20"/>
  <c r="AE173" i="20" s="1"/>
  <c r="AD680" i="20"/>
  <c r="AE680" i="20" s="1"/>
  <c r="AD682" i="20"/>
  <c r="AE682" i="20" s="1"/>
  <c r="AD675" i="20"/>
  <c r="AE675" i="20" s="1"/>
  <c r="AD687" i="20"/>
  <c r="AE687" i="20" s="1"/>
  <c r="AD699" i="20"/>
  <c r="AE699" i="20" s="1"/>
  <c r="AD711" i="20"/>
  <c r="AE711" i="20" s="1"/>
  <c r="AD698" i="20"/>
  <c r="AE698" i="20" s="1"/>
  <c r="AD710" i="20"/>
  <c r="AE710" i="20" s="1"/>
  <c r="AO33" i="19"/>
  <c r="AD169" i="20"/>
  <c r="AE169" i="20" s="1"/>
  <c r="E35" i="16"/>
  <c r="AD135" i="20"/>
  <c r="AE135" i="20" s="1"/>
  <c r="AD171" i="20"/>
  <c r="AE171" i="20" s="1"/>
  <c r="AD159" i="20"/>
  <c r="AE159" i="20" s="1"/>
  <c r="AD147" i="20"/>
  <c r="AE147" i="20" s="1"/>
  <c r="AD401" i="20"/>
  <c r="AE401" i="20" s="1"/>
  <c r="AD392" i="20"/>
  <c r="AE392" i="20" s="1"/>
  <c r="AD390" i="20"/>
  <c r="AE390" i="20" s="1"/>
  <c r="AD376" i="20"/>
  <c r="AE376" i="20" s="1"/>
  <c r="AD369" i="20"/>
  <c r="AE369" i="20" s="1"/>
  <c r="AD405" i="20"/>
  <c r="AE405" i="20" s="1"/>
  <c r="AD155" i="20"/>
  <c r="AE155" i="20" s="1"/>
  <c r="AD141" i="20"/>
  <c r="AE141" i="20" s="1"/>
  <c r="AD132" i="20"/>
  <c r="AE132" i="20" s="1"/>
  <c r="AD168" i="20"/>
  <c r="AE168" i="20" s="1"/>
  <c r="AD149" i="20"/>
  <c r="AE149" i="20" s="1"/>
  <c r="AD145" i="20"/>
  <c r="AE145" i="20" s="1"/>
  <c r="AD691" i="20"/>
  <c r="AE691" i="20" s="1"/>
  <c r="AD703" i="20"/>
  <c r="AE703" i="20" s="1"/>
  <c r="AD715" i="20"/>
  <c r="AE715" i="20" s="1"/>
  <c r="AD702" i="20"/>
  <c r="AE702" i="20" s="1"/>
  <c r="AD714" i="20"/>
  <c r="AE714" i="20" s="1"/>
  <c r="AD152" i="20"/>
  <c r="AE152" i="20" s="1"/>
  <c r="AD233" i="20"/>
  <c r="AE233" i="20" s="1"/>
  <c r="E24" i="16"/>
  <c r="AD231" i="20"/>
  <c r="AE231" i="20" s="1"/>
  <c r="AD222" i="20"/>
  <c r="AE222" i="20" s="1"/>
  <c r="AD195" i="20"/>
  <c r="AE195" i="20" s="1"/>
  <c r="AD217" i="20"/>
  <c r="AE217" i="20" s="1"/>
  <c r="AD212" i="20"/>
  <c r="AE212" i="20" s="1"/>
  <c r="AD234" i="20"/>
  <c r="AE234" i="20" s="1"/>
  <c r="AD207" i="20"/>
  <c r="AE207" i="20" s="1"/>
  <c r="AD198" i="20"/>
  <c r="AE198" i="20" s="1"/>
  <c r="AD205" i="20"/>
  <c r="AE205" i="20" s="1"/>
  <c r="AD229" i="20"/>
  <c r="AE229" i="20" s="1"/>
  <c r="AD224" i="20"/>
  <c r="AE224" i="20" s="1"/>
  <c r="AD193" i="20"/>
  <c r="AE193" i="20" s="1"/>
  <c r="AD236" i="20"/>
  <c r="AE236" i="20" s="1"/>
  <c r="AD219" i="20"/>
  <c r="AE219" i="20" s="1"/>
  <c r="AD210" i="20"/>
  <c r="AE210" i="20" s="1"/>
  <c r="AD200" i="20"/>
  <c r="AE200" i="20" s="1"/>
  <c r="AD574" i="18"/>
  <c r="AE574" i="18" s="1"/>
  <c r="AD555" i="18"/>
  <c r="AE555" i="18" s="1"/>
  <c r="AD591" i="18"/>
  <c r="AE591" i="18" s="1"/>
  <c r="AD577" i="18"/>
  <c r="AE577" i="18" s="1"/>
  <c r="AD563" i="18"/>
  <c r="AE563" i="18" s="1"/>
  <c r="AD549" i="18"/>
  <c r="AE549" i="18" s="1"/>
  <c r="AD585" i="18"/>
  <c r="AE585" i="18" s="1"/>
  <c r="AD576" i="18"/>
  <c r="AE576" i="18" s="1"/>
  <c r="AD557" i="18"/>
  <c r="AE557" i="18" s="1"/>
  <c r="AD560" i="18"/>
  <c r="AE560" i="18" s="1"/>
  <c r="AD596" i="18"/>
  <c r="AE596" i="18" s="1"/>
  <c r="AD582" i="18"/>
  <c r="AE582" i="18" s="1"/>
  <c r="AD568" i="18"/>
  <c r="AE568" i="18" s="1"/>
  <c r="AD554" i="18"/>
  <c r="AE554" i="18" s="1"/>
  <c r="AD590" i="18"/>
  <c r="AE590" i="18" s="1"/>
  <c r="AD583" i="18"/>
  <c r="AE583" i="18" s="1"/>
  <c r="AD234" i="18"/>
  <c r="AE234" i="18" s="1"/>
  <c r="L7" i="16"/>
  <c r="AO39" i="17"/>
  <c r="AD593" i="18"/>
  <c r="AE593" i="18" s="1"/>
  <c r="AD572" i="18"/>
  <c r="AE572" i="18" s="1"/>
  <c r="AD558" i="18"/>
  <c r="AE558" i="18" s="1"/>
  <c r="AD594" i="18"/>
  <c r="AE594" i="18" s="1"/>
  <c r="AD580" i="18"/>
  <c r="AE580" i="18" s="1"/>
  <c r="AD566" i="18"/>
  <c r="AE566" i="18" s="1"/>
  <c r="AD559" i="18"/>
  <c r="AE559" i="18" s="1"/>
  <c r="AD595" i="18"/>
  <c r="AE595" i="18" s="1"/>
  <c r="AD410" i="18"/>
  <c r="AE410" i="18" s="1"/>
  <c r="L10" i="16"/>
  <c r="AD55" i="18"/>
  <c r="AE55" i="18" s="1"/>
  <c r="L16" i="16"/>
  <c r="AD550" i="18"/>
  <c r="AE550" i="18" s="1"/>
  <c r="AD581" i="18"/>
  <c r="AE581" i="18" s="1"/>
  <c r="AD579" i="18"/>
  <c r="AE579" i="18" s="1"/>
  <c r="AD565" i="18"/>
  <c r="AE565" i="18" s="1"/>
  <c r="AD551" i="18"/>
  <c r="AE551" i="18" s="1"/>
  <c r="AD587" i="18"/>
  <c r="AE587" i="18" s="1"/>
  <c r="AD573" i="18"/>
  <c r="AE573" i="18" s="1"/>
  <c r="AD564" i="18"/>
  <c r="AE564" i="18" s="1"/>
  <c r="AO42" i="17"/>
  <c r="AD55" i="24"/>
  <c r="AE55" i="24" s="1"/>
  <c r="AD53" i="24"/>
  <c r="AE53" i="24" s="1"/>
  <c r="AD51" i="24"/>
  <c r="AE51" i="24" s="1"/>
  <c r="AD49" i="24"/>
  <c r="AE49" i="24" s="1"/>
  <c r="AD47" i="24"/>
  <c r="AE47" i="24" s="1"/>
  <c r="AD45" i="24"/>
  <c r="AE45" i="24" s="1"/>
  <c r="AD43" i="24"/>
  <c r="AE43" i="24" s="1"/>
  <c r="AD41" i="24"/>
  <c r="AE41" i="24" s="1"/>
  <c r="AD39" i="24"/>
  <c r="AE39" i="24" s="1"/>
  <c r="AD46" i="24"/>
  <c r="AE46" i="24" s="1"/>
  <c r="AD48" i="24"/>
  <c r="AE48" i="24" s="1"/>
  <c r="AD50" i="24"/>
  <c r="AE50" i="24" s="1"/>
  <c r="AD38" i="24"/>
  <c r="AE38" i="24" s="1"/>
  <c r="AD36" i="24"/>
  <c r="AE36" i="24" s="1"/>
  <c r="AD34" i="24"/>
  <c r="AE34" i="24" s="1"/>
  <c r="AD32" i="24"/>
  <c r="AE32" i="24" s="1"/>
  <c r="AD30" i="24"/>
  <c r="AE30" i="24" s="1"/>
  <c r="AD28" i="24"/>
  <c r="AE28" i="24" s="1"/>
  <c r="AD26" i="24"/>
  <c r="AE26" i="24" s="1"/>
  <c r="AD24" i="24"/>
  <c r="AE24" i="24" s="1"/>
  <c r="AD22" i="24"/>
  <c r="AE22" i="24" s="1"/>
  <c r="AD20" i="24"/>
  <c r="AE20" i="24" s="1"/>
  <c r="AD18" i="24"/>
  <c r="AE18" i="24" s="1"/>
  <c r="AD16" i="24"/>
  <c r="AE16" i="24" s="1"/>
  <c r="AD14" i="24"/>
  <c r="AE14" i="24" s="1"/>
  <c r="AD12" i="24"/>
  <c r="AE12" i="24" s="1"/>
  <c r="AD10" i="24"/>
  <c r="AE10" i="24" s="1"/>
  <c r="AD52" i="24"/>
  <c r="AE52" i="24" s="1"/>
  <c r="AD40" i="24"/>
  <c r="AE40" i="24" s="1"/>
  <c r="AO42" i="23"/>
  <c r="AD56" i="24"/>
  <c r="AE56" i="24" s="1"/>
  <c r="AD44" i="24"/>
  <c r="AE44" i="24" s="1"/>
  <c r="AD35" i="24"/>
  <c r="AE35" i="24" s="1"/>
  <c r="AD23" i="24"/>
  <c r="AE23" i="24" s="1"/>
  <c r="AD11" i="24"/>
  <c r="AE11" i="24" s="1"/>
  <c r="AD37" i="24"/>
  <c r="AE37" i="24" s="1"/>
  <c r="AD25" i="24"/>
  <c r="AE25" i="24" s="1"/>
  <c r="AD13" i="24"/>
  <c r="AE13" i="24" s="1"/>
  <c r="AD54" i="24"/>
  <c r="AE54" i="24" s="1"/>
  <c r="AD29" i="24"/>
  <c r="AE29" i="24" s="1"/>
  <c r="AD17" i="24"/>
  <c r="AE17" i="24" s="1"/>
  <c r="AD42" i="24"/>
  <c r="AE42" i="24" s="1"/>
  <c r="AD31" i="24"/>
  <c r="AE31" i="24" s="1"/>
  <c r="AD19" i="24"/>
  <c r="AE19" i="24" s="1"/>
  <c r="AD27" i="24"/>
  <c r="AE27" i="24" s="1"/>
  <c r="AD33" i="24"/>
  <c r="AE33" i="24" s="1"/>
  <c r="AD21" i="24"/>
  <c r="AE21" i="24" s="1"/>
  <c r="AD9" i="24"/>
  <c r="AE9" i="24" s="1"/>
  <c r="AD15" i="24"/>
  <c r="AE15" i="24" s="1"/>
  <c r="AD596" i="24"/>
  <c r="AE596" i="24" s="1"/>
  <c r="AD593" i="24"/>
  <c r="AE593" i="24" s="1"/>
  <c r="AD590" i="24"/>
  <c r="AE590" i="24" s="1"/>
  <c r="AD587" i="24"/>
  <c r="AE587" i="24" s="1"/>
  <c r="AD584" i="24"/>
  <c r="AE584" i="24" s="1"/>
  <c r="AD581" i="24"/>
  <c r="AE581" i="24" s="1"/>
  <c r="AD578" i="24"/>
  <c r="AE578" i="24" s="1"/>
  <c r="AD575" i="24"/>
  <c r="AE575" i="24" s="1"/>
  <c r="AD594" i="24"/>
  <c r="AE594" i="24" s="1"/>
  <c r="AD591" i="24"/>
  <c r="AE591" i="24" s="1"/>
  <c r="AD588" i="24"/>
  <c r="AE588" i="24" s="1"/>
  <c r="AD585" i="24"/>
  <c r="AE585" i="24" s="1"/>
  <c r="AD582" i="24"/>
  <c r="AE582" i="24" s="1"/>
  <c r="AD579" i="24"/>
  <c r="AE579" i="24" s="1"/>
  <c r="AD576" i="24"/>
  <c r="AE576" i="24" s="1"/>
  <c r="AD573" i="24"/>
  <c r="AE573" i="24" s="1"/>
  <c r="AD570" i="24"/>
  <c r="AE570" i="24" s="1"/>
  <c r="AD567" i="24"/>
  <c r="AE567" i="24" s="1"/>
  <c r="AD564" i="24"/>
  <c r="AE564" i="24" s="1"/>
  <c r="AD561" i="24"/>
  <c r="AE561" i="24" s="1"/>
  <c r="AD558" i="24"/>
  <c r="AE558" i="24" s="1"/>
  <c r="AD555" i="24"/>
  <c r="AE555" i="24" s="1"/>
  <c r="AD552" i="24"/>
  <c r="AE552" i="24" s="1"/>
  <c r="AD549" i="24"/>
  <c r="AE549" i="24" s="1"/>
  <c r="AD595" i="24"/>
  <c r="AE595" i="24" s="1"/>
  <c r="AD586" i="24"/>
  <c r="AE586" i="24" s="1"/>
  <c r="AD577" i="24"/>
  <c r="AE577" i="24" s="1"/>
  <c r="AD569" i="24"/>
  <c r="AE569" i="24" s="1"/>
  <c r="AD562" i="24"/>
  <c r="AE562" i="24" s="1"/>
  <c r="AD551" i="24"/>
  <c r="AE551" i="24" s="1"/>
  <c r="AD572" i="24"/>
  <c r="AE572" i="24" s="1"/>
  <c r="AD565" i="24"/>
  <c r="AE565" i="24" s="1"/>
  <c r="AD554" i="24"/>
  <c r="AE554" i="24" s="1"/>
  <c r="AD589" i="24"/>
  <c r="AE589" i="24" s="1"/>
  <c r="AD580" i="24"/>
  <c r="AE580" i="24" s="1"/>
  <c r="AD568" i="24"/>
  <c r="AE568" i="24" s="1"/>
  <c r="AD557" i="24"/>
  <c r="AE557" i="24" s="1"/>
  <c r="AD550" i="24"/>
  <c r="AE550" i="24" s="1"/>
  <c r="AD571" i="24"/>
  <c r="AE571" i="24" s="1"/>
  <c r="AD560" i="24"/>
  <c r="AE560" i="24" s="1"/>
  <c r="AD553" i="24"/>
  <c r="AE553" i="24" s="1"/>
  <c r="AD592" i="24"/>
  <c r="AE592" i="24" s="1"/>
  <c r="AD583" i="24"/>
  <c r="AE583" i="24" s="1"/>
  <c r="AD574" i="24"/>
  <c r="AE574" i="24" s="1"/>
  <c r="AD563" i="24"/>
  <c r="AE563" i="24" s="1"/>
  <c r="AD556" i="24"/>
  <c r="AE556" i="24" s="1"/>
  <c r="AD566" i="24"/>
  <c r="AE566" i="24" s="1"/>
  <c r="AD559" i="24"/>
  <c r="AE559" i="24" s="1"/>
  <c r="AO39" i="23"/>
  <c r="AD235" i="24"/>
  <c r="AE235" i="24" s="1"/>
  <c r="AD233" i="24"/>
  <c r="AE233" i="24" s="1"/>
  <c r="AD231" i="24"/>
  <c r="AE231" i="24" s="1"/>
  <c r="AD229" i="24"/>
  <c r="AE229" i="24" s="1"/>
  <c r="AD227" i="24"/>
  <c r="AE227" i="24" s="1"/>
  <c r="AD225" i="24"/>
  <c r="AE225" i="24" s="1"/>
  <c r="AD223" i="24"/>
  <c r="AE223" i="24" s="1"/>
  <c r="AD221" i="24"/>
  <c r="AE221" i="24" s="1"/>
  <c r="AD219" i="24"/>
  <c r="AE219" i="24" s="1"/>
  <c r="AD217" i="24"/>
  <c r="AE217" i="24" s="1"/>
  <c r="AD215" i="24"/>
  <c r="AE215" i="24" s="1"/>
  <c r="AD213" i="24"/>
  <c r="AE213" i="24" s="1"/>
  <c r="AD211" i="24"/>
  <c r="AE211" i="24" s="1"/>
  <c r="AD209" i="24"/>
  <c r="AE209" i="24" s="1"/>
  <c r="AD207" i="24"/>
  <c r="AE207" i="24" s="1"/>
  <c r="AD205" i="24"/>
  <c r="AE205" i="24" s="1"/>
  <c r="AD203" i="24"/>
  <c r="AE203" i="24" s="1"/>
  <c r="AD201" i="24"/>
  <c r="AE201" i="24" s="1"/>
  <c r="AD199" i="24"/>
  <c r="AE199" i="24" s="1"/>
  <c r="AD197" i="24"/>
  <c r="AE197" i="24" s="1"/>
  <c r="AD195" i="24"/>
  <c r="AE195" i="24" s="1"/>
  <c r="AD193" i="24"/>
  <c r="AE193" i="24" s="1"/>
  <c r="AD191" i="24"/>
  <c r="AE191" i="24" s="1"/>
  <c r="AD189" i="24"/>
  <c r="AE189" i="24" s="1"/>
  <c r="AD226" i="24"/>
  <c r="AE226" i="24" s="1"/>
  <c r="AD214" i="24"/>
  <c r="AE214" i="24" s="1"/>
  <c r="AD202" i="24"/>
  <c r="AE202" i="24" s="1"/>
  <c r="AD190" i="24"/>
  <c r="AE190" i="24" s="1"/>
  <c r="AD228" i="24"/>
  <c r="AE228" i="24" s="1"/>
  <c r="AD216" i="24"/>
  <c r="AE216" i="24" s="1"/>
  <c r="AD204" i="24"/>
  <c r="AE204" i="24" s="1"/>
  <c r="AD192" i="24"/>
  <c r="AE192" i="24" s="1"/>
  <c r="AD230" i="24"/>
  <c r="AE230" i="24" s="1"/>
  <c r="AD218" i="24"/>
  <c r="AE218" i="24" s="1"/>
  <c r="AD206" i="24"/>
  <c r="AE206" i="24" s="1"/>
  <c r="AD194" i="24"/>
  <c r="AE194" i="24" s="1"/>
  <c r="AD232" i="24"/>
  <c r="AE232" i="24" s="1"/>
  <c r="AD220" i="24"/>
  <c r="AE220" i="24" s="1"/>
  <c r="AD208" i="24"/>
  <c r="AE208" i="24" s="1"/>
  <c r="AD196" i="24"/>
  <c r="AE196" i="24" s="1"/>
  <c r="AD236" i="24"/>
  <c r="AE236" i="24" s="1"/>
  <c r="AD224" i="24"/>
  <c r="AE224" i="24" s="1"/>
  <c r="AD212" i="24"/>
  <c r="AE212" i="24" s="1"/>
  <c r="AD200" i="24"/>
  <c r="AE200" i="24" s="1"/>
  <c r="AD234" i="24"/>
  <c r="AE234" i="24" s="1"/>
  <c r="AD222" i="24"/>
  <c r="AE222" i="24" s="1"/>
  <c r="AD210" i="24"/>
  <c r="AE210" i="24" s="1"/>
  <c r="AD198" i="24"/>
  <c r="AE198" i="24" s="1"/>
  <c r="AO33" i="23"/>
  <c r="AD175" i="24"/>
  <c r="AE175" i="24" s="1"/>
  <c r="AD173" i="24"/>
  <c r="AE173" i="24" s="1"/>
  <c r="AD171" i="24"/>
  <c r="AE171" i="24" s="1"/>
  <c r="AD169" i="24"/>
  <c r="AE169" i="24" s="1"/>
  <c r="AD167" i="24"/>
  <c r="AE167" i="24" s="1"/>
  <c r="AD165" i="24"/>
  <c r="AE165" i="24" s="1"/>
  <c r="AD163" i="24"/>
  <c r="AE163" i="24" s="1"/>
  <c r="AD161" i="24"/>
  <c r="AE161" i="24" s="1"/>
  <c r="AD159" i="24"/>
  <c r="AE159" i="24" s="1"/>
  <c r="AD157" i="24"/>
  <c r="AE157" i="24" s="1"/>
  <c r="AD155" i="24"/>
  <c r="AE155" i="24" s="1"/>
  <c r="AD153" i="24"/>
  <c r="AE153" i="24" s="1"/>
  <c r="AD151" i="24"/>
  <c r="AE151" i="24" s="1"/>
  <c r="AD149" i="24"/>
  <c r="AE149" i="24" s="1"/>
  <c r="AD147" i="24"/>
  <c r="AE147" i="24" s="1"/>
  <c r="AD145" i="24"/>
  <c r="AE145" i="24" s="1"/>
  <c r="AD143" i="24"/>
  <c r="AE143" i="24" s="1"/>
  <c r="AD141" i="24"/>
  <c r="AE141" i="24" s="1"/>
  <c r="AD139" i="24"/>
  <c r="AE139" i="24" s="1"/>
  <c r="AD137" i="24"/>
  <c r="AE137" i="24" s="1"/>
  <c r="AD135" i="24"/>
  <c r="AE135" i="24" s="1"/>
  <c r="AD133" i="24"/>
  <c r="AE133" i="24" s="1"/>
  <c r="AD131" i="24"/>
  <c r="AE131" i="24" s="1"/>
  <c r="AD129" i="24"/>
  <c r="AE129" i="24" s="1"/>
  <c r="AD166" i="24"/>
  <c r="AE166" i="24" s="1"/>
  <c r="AD154" i="24"/>
  <c r="AE154" i="24" s="1"/>
  <c r="AD142" i="24"/>
  <c r="AE142" i="24" s="1"/>
  <c r="AD130" i="24"/>
  <c r="AE130" i="24" s="1"/>
  <c r="AD168" i="24"/>
  <c r="AE168" i="24" s="1"/>
  <c r="AD156" i="24"/>
  <c r="AE156" i="24" s="1"/>
  <c r="AD144" i="24"/>
  <c r="AE144" i="24" s="1"/>
  <c r="AD132" i="24"/>
  <c r="AE132" i="24" s="1"/>
  <c r="AD170" i="24"/>
  <c r="AE170" i="24" s="1"/>
  <c r="AD158" i="24"/>
  <c r="AE158" i="24" s="1"/>
  <c r="AD146" i="24"/>
  <c r="AE146" i="24" s="1"/>
  <c r="AD134" i="24"/>
  <c r="AE134" i="24" s="1"/>
  <c r="AD172" i="24"/>
  <c r="AE172" i="24" s="1"/>
  <c r="AD160" i="24"/>
  <c r="AE160" i="24" s="1"/>
  <c r="AD148" i="24"/>
  <c r="AE148" i="24" s="1"/>
  <c r="AD136" i="24"/>
  <c r="AE136" i="24" s="1"/>
  <c r="AD176" i="24"/>
  <c r="AE176" i="24" s="1"/>
  <c r="AD164" i="24"/>
  <c r="AE164" i="24" s="1"/>
  <c r="AD152" i="24"/>
  <c r="AE152" i="24" s="1"/>
  <c r="AD140" i="24"/>
  <c r="AE140" i="24" s="1"/>
  <c r="AD174" i="24"/>
  <c r="AE174" i="24" s="1"/>
  <c r="AD162" i="24"/>
  <c r="AE162" i="24" s="1"/>
  <c r="AD150" i="24"/>
  <c r="AE150" i="24" s="1"/>
  <c r="AD138" i="24"/>
  <c r="AE138" i="24" s="1"/>
  <c r="AO44" i="23"/>
  <c r="AD534" i="24"/>
  <c r="AE534" i="24" s="1"/>
  <c r="AD531" i="24"/>
  <c r="AE531" i="24" s="1"/>
  <c r="AD528" i="24"/>
  <c r="AE528" i="24" s="1"/>
  <c r="AD525" i="24"/>
  <c r="AE525" i="24" s="1"/>
  <c r="AD522" i="24"/>
  <c r="AE522" i="24" s="1"/>
  <c r="AD519" i="24"/>
  <c r="AE519" i="24" s="1"/>
  <c r="AD516" i="24"/>
  <c r="AE516" i="24" s="1"/>
  <c r="AD513" i="24"/>
  <c r="AE513" i="24" s="1"/>
  <c r="AD532" i="24"/>
  <c r="AE532" i="24" s="1"/>
  <c r="AD521" i="24"/>
  <c r="AE521" i="24" s="1"/>
  <c r="AD514" i="24"/>
  <c r="AE514" i="24" s="1"/>
  <c r="AD508" i="24"/>
  <c r="AE508" i="24" s="1"/>
  <c r="AD501" i="24"/>
  <c r="AE501" i="24" s="1"/>
  <c r="AD496" i="24"/>
  <c r="AE496" i="24" s="1"/>
  <c r="AD489" i="24"/>
  <c r="AE489" i="24" s="1"/>
  <c r="AD535" i="24"/>
  <c r="AE535" i="24" s="1"/>
  <c r="AD524" i="24"/>
  <c r="AE524" i="24" s="1"/>
  <c r="AD517" i="24"/>
  <c r="AE517" i="24" s="1"/>
  <c r="AD510" i="24"/>
  <c r="AE510" i="24" s="1"/>
  <c r="AD503" i="24"/>
  <c r="AE503" i="24" s="1"/>
  <c r="AD498" i="24"/>
  <c r="AE498" i="24" s="1"/>
  <c r="AD491" i="24"/>
  <c r="AE491" i="24" s="1"/>
  <c r="AD527" i="24"/>
  <c r="AE527" i="24" s="1"/>
  <c r="AD520" i="24"/>
  <c r="AE520" i="24" s="1"/>
  <c r="AD505" i="24"/>
  <c r="AE505" i="24" s="1"/>
  <c r="AD500" i="24"/>
  <c r="AE500" i="24" s="1"/>
  <c r="AD493" i="24"/>
  <c r="AE493" i="24" s="1"/>
  <c r="AD530" i="24"/>
  <c r="AE530" i="24" s="1"/>
  <c r="AD523" i="24"/>
  <c r="AE523" i="24" s="1"/>
  <c r="AD512" i="24"/>
  <c r="AE512" i="24" s="1"/>
  <c r="AD507" i="24"/>
  <c r="AE507" i="24" s="1"/>
  <c r="AD502" i="24"/>
  <c r="AE502" i="24" s="1"/>
  <c r="AD495" i="24"/>
  <c r="AE495" i="24" s="1"/>
  <c r="AD490" i="24"/>
  <c r="AE490" i="24" s="1"/>
  <c r="AD533" i="24"/>
  <c r="AE533" i="24" s="1"/>
  <c r="AD526" i="24"/>
  <c r="AE526" i="24" s="1"/>
  <c r="AD515" i="24"/>
  <c r="AE515" i="24" s="1"/>
  <c r="AD509" i="24"/>
  <c r="AE509" i="24" s="1"/>
  <c r="AD504" i="24"/>
  <c r="AE504" i="24" s="1"/>
  <c r="AD497" i="24"/>
  <c r="AE497" i="24" s="1"/>
  <c r="AD492" i="24"/>
  <c r="AE492" i="24" s="1"/>
  <c r="AD511" i="24"/>
  <c r="AE511" i="24" s="1"/>
  <c r="AD506" i="24"/>
  <c r="AE506" i="24" s="1"/>
  <c r="AD536" i="24"/>
  <c r="AE536" i="24" s="1"/>
  <c r="AD529" i="24"/>
  <c r="AE529" i="24" s="1"/>
  <c r="AD518" i="24"/>
  <c r="AE518" i="24" s="1"/>
  <c r="AO38" i="23"/>
  <c r="AD499" i="24"/>
  <c r="AE499" i="24" s="1"/>
  <c r="AD494" i="24"/>
  <c r="AE494" i="24" s="1"/>
  <c r="AD295" i="24"/>
  <c r="AE295" i="24" s="1"/>
  <c r="AD293" i="24"/>
  <c r="AE293" i="24" s="1"/>
  <c r="AD291" i="24"/>
  <c r="AE291" i="24" s="1"/>
  <c r="AD289" i="24"/>
  <c r="AE289" i="24" s="1"/>
  <c r="AD287" i="24"/>
  <c r="AE287" i="24" s="1"/>
  <c r="AD285" i="24"/>
  <c r="AE285" i="24" s="1"/>
  <c r="AD283" i="24"/>
  <c r="AE283" i="24" s="1"/>
  <c r="AD281" i="24"/>
  <c r="AE281" i="24" s="1"/>
  <c r="AD279" i="24"/>
  <c r="AE279" i="24" s="1"/>
  <c r="AD277" i="24"/>
  <c r="AE277" i="24" s="1"/>
  <c r="AD275" i="24"/>
  <c r="AE275" i="24" s="1"/>
  <c r="AD273" i="24"/>
  <c r="AE273" i="24" s="1"/>
  <c r="AD271" i="24"/>
  <c r="AE271" i="24" s="1"/>
  <c r="AD269" i="24"/>
  <c r="AE269" i="24" s="1"/>
  <c r="AD267" i="24"/>
  <c r="AE267" i="24" s="1"/>
  <c r="AD265" i="24"/>
  <c r="AE265" i="24" s="1"/>
  <c r="AD263" i="24"/>
  <c r="AE263" i="24" s="1"/>
  <c r="AD261" i="24"/>
  <c r="AE261" i="24" s="1"/>
  <c r="AD259" i="24"/>
  <c r="AE259" i="24" s="1"/>
  <c r="AD257" i="24"/>
  <c r="AE257" i="24" s="1"/>
  <c r="AD255" i="24"/>
  <c r="AE255" i="24" s="1"/>
  <c r="AD253" i="24"/>
  <c r="AE253" i="24" s="1"/>
  <c r="AD251" i="24"/>
  <c r="AE251" i="24" s="1"/>
  <c r="AD249" i="24"/>
  <c r="AE249" i="24" s="1"/>
  <c r="AD286" i="24"/>
  <c r="AE286" i="24" s="1"/>
  <c r="AD274" i="24"/>
  <c r="AE274" i="24" s="1"/>
  <c r="AD262" i="24"/>
  <c r="AE262" i="24" s="1"/>
  <c r="AD250" i="24"/>
  <c r="AE250" i="24" s="1"/>
  <c r="AD288" i="24"/>
  <c r="AE288" i="24" s="1"/>
  <c r="AD276" i="24"/>
  <c r="AE276" i="24" s="1"/>
  <c r="AD264" i="24"/>
  <c r="AE264" i="24" s="1"/>
  <c r="AD252" i="24"/>
  <c r="AE252" i="24" s="1"/>
  <c r="AD290" i="24"/>
  <c r="AE290" i="24" s="1"/>
  <c r="AD278" i="24"/>
  <c r="AE278" i="24" s="1"/>
  <c r="AD266" i="24"/>
  <c r="AE266" i="24" s="1"/>
  <c r="AD254" i="24"/>
  <c r="AE254" i="24" s="1"/>
  <c r="AD292" i="24"/>
  <c r="AE292" i="24" s="1"/>
  <c r="AD280" i="24"/>
  <c r="AE280" i="24" s="1"/>
  <c r="AD268" i="24"/>
  <c r="AE268" i="24" s="1"/>
  <c r="AD256" i="24"/>
  <c r="AE256" i="24" s="1"/>
  <c r="AD296" i="24"/>
  <c r="AE296" i="24" s="1"/>
  <c r="AD284" i="24"/>
  <c r="AE284" i="24" s="1"/>
  <c r="AD272" i="24"/>
  <c r="AE272" i="24" s="1"/>
  <c r="AD260" i="24"/>
  <c r="AE260" i="24" s="1"/>
  <c r="AD294" i="24"/>
  <c r="AE294" i="24" s="1"/>
  <c r="AD282" i="24"/>
  <c r="AE282" i="24" s="1"/>
  <c r="AD270" i="24"/>
  <c r="AE270" i="24" s="1"/>
  <c r="AD258" i="24"/>
  <c r="AE258" i="24" s="1"/>
  <c r="AO34" i="23"/>
  <c r="AD115" i="24"/>
  <c r="AE115" i="24" s="1"/>
  <c r="AD113" i="24"/>
  <c r="AE113" i="24" s="1"/>
  <c r="AD111" i="24"/>
  <c r="AE111" i="24" s="1"/>
  <c r="AD109" i="24"/>
  <c r="AE109" i="24" s="1"/>
  <c r="AD107" i="24"/>
  <c r="AE107" i="24" s="1"/>
  <c r="AD105" i="24"/>
  <c r="AE105" i="24" s="1"/>
  <c r="AD103" i="24"/>
  <c r="AE103" i="24" s="1"/>
  <c r="AD101" i="24"/>
  <c r="AE101" i="24" s="1"/>
  <c r="AD99" i="24"/>
  <c r="AE99" i="24" s="1"/>
  <c r="AD97" i="24"/>
  <c r="AE97" i="24" s="1"/>
  <c r="AD95" i="24"/>
  <c r="AE95" i="24" s="1"/>
  <c r="AD93" i="24"/>
  <c r="AE93" i="24" s="1"/>
  <c r="AD91" i="24"/>
  <c r="AE91" i="24" s="1"/>
  <c r="AD89" i="24"/>
  <c r="AE89" i="24" s="1"/>
  <c r="AD87" i="24"/>
  <c r="AE87" i="24" s="1"/>
  <c r="AD85" i="24"/>
  <c r="AE85" i="24" s="1"/>
  <c r="AD83" i="24"/>
  <c r="AE83" i="24" s="1"/>
  <c r="AD81" i="24"/>
  <c r="AE81" i="24" s="1"/>
  <c r="AD79" i="24"/>
  <c r="AE79" i="24" s="1"/>
  <c r="AD77" i="24"/>
  <c r="AE77" i="24" s="1"/>
  <c r="AD75" i="24"/>
  <c r="AE75" i="24" s="1"/>
  <c r="AD73" i="24"/>
  <c r="AE73" i="24" s="1"/>
  <c r="AD71" i="24"/>
  <c r="AE71" i="24" s="1"/>
  <c r="AD69" i="24"/>
  <c r="AE69" i="24" s="1"/>
  <c r="AD106" i="24"/>
  <c r="AE106" i="24" s="1"/>
  <c r="AD94" i="24"/>
  <c r="AE94" i="24" s="1"/>
  <c r="AD82" i="24"/>
  <c r="AE82" i="24" s="1"/>
  <c r="AD70" i="24"/>
  <c r="AE70" i="24" s="1"/>
  <c r="AD108" i="24"/>
  <c r="AE108" i="24" s="1"/>
  <c r="AD96" i="24"/>
  <c r="AE96" i="24" s="1"/>
  <c r="AD84" i="24"/>
  <c r="AE84" i="24" s="1"/>
  <c r="AD72" i="24"/>
  <c r="AE72" i="24" s="1"/>
  <c r="AD110" i="24"/>
  <c r="AE110" i="24" s="1"/>
  <c r="AD98" i="24"/>
  <c r="AE98" i="24" s="1"/>
  <c r="AD86" i="24"/>
  <c r="AE86" i="24" s="1"/>
  <c r="AD74" i="24"/>
  <c r="AE74" i="24" s="1"/>
  <c r="AD112" i="24"/>
  <c r="AE112" i="24" s="1"/>
  <c r="AD100" i="24"/>
  <c r="AE100" i="24" s="1"/>
  <c r="AD88" i="24"/>
  <c r="AE88" i="24" s="1"/>
  <c r="AD76" i="24"/>
  <c r="AE76" i="24" s="1"/>
  <c r="AD116" i="24"/>
  <c r="AE116" i="24" s="1"/>
  <c r="AD104" i="24"/>
  <c r="AE104" i="24" s="1"/>
  <c r="AD92" i="24"/>
  <c r="AE92" i="24" s="1"/>
  <c r="AD80" i="24"/>
  <c r="AE80" i="24" s="1"/>
  <c r="AD114" i="24"/>
  <c r="AE114" i="24" s="1"/>
  <c r="AD102" i="24"/>
  <c r="AE102" i="24" s="1"/>
  <c r="AD90" i="24"/>
  <c r="AE90" i="24" s="1"/>
  <c r="AD78" i="24"/>
  <c r="AE78" i="24" s="1"/>
  <c r="AO43" i="23"/>
  <c r="AD716" i="24"/>
  <c r="AE716" i="24" s="1"/>
  <c r="AD714" i="24"/>
  <c r="AE714" i="24" s="1"/>
  <c r="AD712" i="24"/>
  <c r="AE712" i="24" s="1"/>
  <c r="AD710" i="24"/>
  <c r="AE710" i="24" s="1"/>
  <c r="AD708" i="24"/>
  <c r="AE708" i="24" s="1"/>
  <c r="AD706" i="24"/>
  <c r="AE706" i="24" s="1"/>
  <c r="AD704" i="24"/>
  <c r="AE704" i="24" s="1"/>
  <c r="AD702" i="24"/>
  <c r="AE702" i="24" s="1"/>
  <c r="AD700" i="24"/>
  <c r="AE700" i="24" s="1"/>
  <c r="AD698" i="24"/>
  <c r="AE698" i="24" s="1"/>
  <c r="AD696" i="24"/>
  <c r="AE696" i="24" s="1"/>
  <c r="AD694" i="24"/>
  <c r="AE694" i="24" s="1"/>
  <c r="AD692" i="24"/>
  <c r="AE692" i="24" s="1"/>
  <c r="AD690" i="24"/>
  <c r="AE690" i="24" s="1"/>
  <c r="AD688" i="24"/>
  <c r="AE688" i="24" s="1"/>
  <c r="AD715" i="24"/>
  <c r="AE715" i="24" s="1"/>
  <c r="AD713" i="24"/>
  <c r="AE713" i="24" s="1"/>
  <c r="AD711" i="24"/>
  <c r="AE711" i="24" s="1"/>
  <c r="AD709" i="24"/>
  <c r="AE709" i="24" s="1"/>
  <c r="AD707" i="24"/>
  <c r="AE707" i="24" s="1"/>
  <c r="AD705" i="24"/>
  <c r="AE705" i="24" s="1"/>
  <c r="AD703" i="24"/>
  <c r="AE703" i="24" s="1"/>
  <c r="AD701" i="24"/>
  <c r="AE701" i="24" s="1"/>
  <c r="AD699" i="24"/>
  <c r="AE699" i="24" s="1"/>
  <c r="AD697" i="24"/>
  <c r="AE697" i="24" s="1"/>
  <c r="AD695" i="24"/>
  <c r="AE695" i="24" s="1"/>
  <c r="AD693" i="24"/>
  <c r="AE693" i="24" s="1"/>
  <c r="AD691" i="24"/>
  <c r="AE691" i="24" s="1"/>
  <c r="AD689" i="24"/>
  <c r="AE689" i="24" s="1"/>
  <c r="AD687" i="24"/>
  <c r="AE687" i="24" s="1"/>
  <c r="AD685" i="24"/>
  <c r="AE685" i="24" s="1"/>
  <c r="AD683" i="24"/>
  <c r="AE683" i="24" s="1"/>
  <c r="AD681" i="24"/>
  <c r="AE681" i="24" s="1"/>
  <c r="AD679" i="24"/>
  <c r="AE679" i="24" s="1"/>
  <c r="AD677" i="24"/>
  <c r="AE677" i="24" s="1"/>
  <c r="AD675" i="24"/>
  <c r="AE675" i="24" s="1"/>
  <c r="AD673" i="24"/>
  <c r="AE673" i="24" s="1"/>
  <c r="AD671" i="24"/>
  <c r="AE671" i="24" s="1"/>
  <c r="AD669" i="24"/>
  <c r="AE669" i="24" s="1"/>
  <c r="AD686" i="24"/>
  <c r="AE686" i="24" s="1"/>
  <c r="AD682" i="24"/>
  <c r="AE682" i="24" s="1"/>
  <c r="AD678" i="24"/>
  <c r="AE678" i="24" s="1"/>
  <c r="AD674" i="24"/>
  <c r="AE674" i="24" s="1"/>
  <c r="AD670" i="24"/>
  <c r="AE670" i="24" s="1"/>
  <c r="AD684" i="24"/>
  <c r="AE684" i="24" s="1"/>
  <c r="AD680" i="24"/>
  <c r="AE680" i="24" s="1"/>
  <c r="AD676" i="24"/>
  <c r="AE676" i="24" s="1"/>
  <c r="AD672" i="24"/>
  <c r="AE672" i="24" s="1"/>
  <c r="AO41" i="23"/>
  <c r="AD655" i="24"/>
  <c r="AE655" i="24" s="1"/>
  <c r="AD653" i="24"/>
  <c r="AE653" i="24" s="1"/>
  <c r="AD651" i="24"/>
  <c r="AE651" i="24" s="1"/>
  <c r="AD649" i="24"/>
  <c r="AE649" i="24" s="1"/>
  <c r="AD647" i="24"/>
  <c r="AE647" i="24" s="1"/>
  <c r="AD645" i="24"/>
  <c r="AE645" i="24" s="1"/>
  <c r="AD643" i="24"/>
  <c r="AE643" i="24" s="1"/>
  <c r="AD641" i="24"/>
  <c r="AE641" i="24" s="1"/>
  <c r="AD639" i="24"/>
  <c r="AE639" i="24" s="1"/>
  <c r="AD637" i="24"/>
  <c r="AE637" i="24" s="1"/>
  <c r="AD635" i="24"/>
  <c r="AE635" i="24" s="1"/>
  <c r="AD633" i="24"/>
  <c r="AE633" i="24" s="1"/>
  <c r="AD631" i="24"/>
  <c r="AE631" i="24" s="1"/>
  <c r="AD629" i="24"/>
  <c r="AE629" i="24" s="1"/>
  <c r="AD627" i="24"/>
  <c r="AE627" i="24" s="1"/>
  <c r="AD625" i="24"/>
  <c r="AE625" i="24" s="1"/>
  <c r="AD623" i="24"/>
  <c r="AE623" i="24" s="1"/>
  <c r="AD621" i="24"/>
  <c r="AE621" i="24" s="1"/>
  <c r="AD619" i="24"/>
  <c r="AE619" i="24" s="1"/>
  <c r="AD617" i="24"/>
  <c r="AE617" i="24" s="1"/>
  <c r="AD615" i="24"/>
  <c r="AE615" i="24" s="1"/>
  <c r="AD654" i="24"/>
  <c r="AE654" i="24" s="1"/>
  <c r="AD650" i="24"/>
  <c r="AE650" i="24" s="1"/>
  <c r="AD646" i="24"/>
  <c r="AE646" i="24" s="1"/>
  <c r="AD642" i="24"/>
  <c r="AE642" i="24" s="1"/>
  <c r="AD638" i="24"/>
  <c r="AE638" i="24" s="1"/>
  <c r="AD634" i="24"/>
  <c r="AE634" i="24" s="1"/>
  <c r="AD630" i="24"/>
  <c r="AE630" i="24" s="1"/>
  <c r="AD626" i="24"/>
  <c r="AE626" i="24" s="1"/>
  <c r="AD622" i="24"/>
  <c r="AE622" i="24" s="1"/>
  <c r="AD618" i="24"/>
  <c r="AE618" i="24" s="1"/>
  <c r="AD614" i="24"/>
  <c r="AE614" i="24" s="1"/>
  <c r="AD611" i="24"/>
  <c r="AE611" i="24" s="1"/>
  <c r="AD656" i="24"/>
  <c r="AE656" i="24" s="1"/>
  <c r="AD652" i="24"/>
  <c r="AE652" i="24" s="1"/>
  <c r="AD612" i="24"/>
  <c r="AE612" i="24" s="1"/>
  <c r="AD609" i="24"/>
  <c r="AE609" i="24" s="1"/>
  <c r="AD640" i="24"/>
  <c r="AE640" i="24" s="1"/>
  <c r="AD616" i="24"/>
  <c r="AE616" i="24" s="1"/>
  <c r="AD644" i="24"/>
  <c r="AE644" i="24" s="1"/>
  <c r="AD620" i="24"/>
  <c r="AE620" i="24" s="1"/>
  <c r="AD648" i="24"/>
  <c r="AE648" i="24" s="1"/>
  <c r="AD624" i="24"/>
  <c r="AE624" i="24" s="1"/>
  <c r="AD610" i="24"/>
  <c r="AE610" i="24" s="1"/>
  <c r="AD628" i="24"/>
  <c r="AE628" i="24" s="1"/>
  <c r="AD632" i="24"/>
  <c r="AE632" i="24" s="1"/>
  <c r="AD613" i="24"/>
  <c r="AE613" i="24" s="1"/>
  <c r="AD636" i="24"/>
  <c r="AE636" i="24" s="1"/>
  <c r="AO40" i="23"/>
  <c r="AD355" i="24"/>
  <c r="AE355" i="24" s="1"/>
  <c r="AD353" i="24"/>
  <c r="AE353" i="24" s="1"/>
  <c r="AD351" i="24"/>
  <c r="AE351" i="24" s="1"/>
  <c r="AD349" i="24"/>
  <c r="AE349" i="24" s="1"/>
  <c r="AD347" i="24"/>
  <c r="AE347" i="24" s="1"/>
  <c r="AD345" i="24"/>
  <c r="AE345" i="24" s="1"/>
  <c r="AD343" i="24"/>
  <c r="AE343" i="24" s="1"/>
  <c r="AD341" i="24"/>
  <c r="AE341" i="24" s="1"/>
  <c r="AD339" i="24"/>
  <c r="AE339" i="24" s="1"/>
  <c r="AD337" i="24"/>
  <c r="AE337" i="24" s="1"/>
  <c r="AD335" i="24"/>
  <c r="AE335" i="24" s="1"/>
  <c r="AD333" i="24"/>
  <c r="AE333" i="24" s="1"/>
  <c r="AD331" i="24"/>
  <c r="AE331" i="24" s="1"/>
  <c r="AD329" i="24"/>
  <c r="AE329" i="24" s="1"/>
  <c r="AD327" i="24"/>
  <c r="AE327" i="24" s="1"/>
  <c r="AD325" i="24"/>
  <c r="AE325" i="24" s="1"/>
  <c r="AD323" i="24"/>
  <c r="AE323" i="24" s="1"/>
  <c r="AD321" i="24"/>
  <c r="AE321" i="24" s="1"/>
  <c r="AD319" i="24"/>
  <c r="AE319" i="24" s="1"/>
  <c r="AD317" i="24"/>
  <c r="AE317" i="24" s="1"/>
  <c r="AD315" i="24"/>
  <c r="AE315" i="24" s="1"/>
  <c r="AD313" i="24"/>
  <c r="AE313" i="24" s="1"/>
  <c r="AD311" i="24"/>
  <c r="AE311" i="24" s="1"/>
  <c r="AD309" i="24"/>
  <c r="AE309" i="24" s="1"/>
  <c r="AD322" i="24"/>
  <c r="AE322" i="24" s="1"/>
  <c r="AD310" i="24"/>
  <c r="AE310" i="24" s="1"/>
  <c r="AD354" i="24"/>
  <c r="AE354" i="24" s="1"/>
  <c r="AD348" i="24"/>
  <c r="AE348" i="24" s="1"/>
  <c r="AD342" i="24"/>
  <c r="AE342" i="24" s="1"/>
  <c r="AD336" i="24"/>
  <c r="AE336" i="24" s="1"/>
  <c r="AD330" i="24"/>
  <c r="AE330" i="24" s="1"/>
  <c r="AD324" i="24"/>
  <c r="AE324" i="24" s="1"/>
  <c r="AD312" i="24"/>
  <c r="AE312" i="24" s="1"/>
  <c r="AD314" i="24"/>
  <c r="AE314" i="24" s="1"/>
  <c r="AD356" i="24"/>
  <c r="AE356" i="24" s="1"/>
  <c r="AD350" i="24"/>
  <c r="AE350" i="24" s="1"/>
  <c r="AD344" i="24"/>
  <c r="AE344" i="24" s="1"/>
  <c r="AD338" i="24"/>
  <c r="AE338" i="24" s="1"/>
  <c r="AD332" i="24"/>
  <c r="AE332" i="24" s="1"/>
  <c r="AD326" i="24"/>
  <c r="AE326" i="24" s="1"/>
  <c r="AD316" i="24"/>
  <c r="AE316" i="24" s="1"/>
  <c r="AD346" i="24"/>
  <c r="AE346" i="24" s="1"/>
  <c r="AD328" i="24"/>
  <c r="AE328" i="24" s="1"/>
  <c r="AD320" i="24"/>
  <c r="AE320" i="24" s="1"/>
  <c r="AO35" i="23"/>
  <c r="AD318" i="24"/>
  <c r="AE318" i="24" s="1"/>
  <c r="AD352" i="24"/>
  <c r="AE352" i="24" s="1"/>
  <c r="AD334" i="24"/>
  <c r="AE334" i="24" s="1"/>
  <c r="AD340" i="24"/>
  <c r="AE340" i="24" s="1"/>
  <c r="AD412" i="24"/>
  <c r="AE412" i="24" s="1"/>
  <c r="AD405" i="24"/>
  <c r="AE405" i="24" s="1"/>
  <c r="AD400" i="24"/>
  <c r="AE400" i="24" s="1"/>
  <c r="AD393" i="24"/>
  <c r="AE393" i="24" s="1"/>
  <c r="AD388" i="24"/>
  <c r="AE388" i="24" s="1"/>
  <c r="AD381" i="24"/>
  <c r="AE381" i="24" s="1"/>
  <c r="AD376" i="24"/>
  <c r="AE376" i="24" s="1"/>
  <c r="AD369" i="24"/>
  <c r="AE369" i="24" s="1"/>
  <c r="AD414" i="24"/>
  <c r="AE414" i="24" s="1"/>
  <c r="AD407" i="24"/>
  <c r="AE407" i="24" s="1"/>
  <c r="AD402" i="24"/>
  <c r="AE402" i="24" s="1"/>
  <c r="AD395" i="24"/>
  <c r="AE395" i="24" s="1"/>
  <c r="AD390" i="24"/>
  <c r="AE390" i="24" s="1"/>
  <c r="AD383" i="24"/>
  <c r="AE383" i="24" s="1"/>
  <c r="AD378" i="24"/>
  <c r="AE378" i="24" s="1"/>
  <c r="AD371" i="24"/>
  <c r="AE371" i="24" s="1"/>
  <c r="AD416" i="24"/>
  <c r="AE416" i="24" s="1"/>
  <c r="AD409" i="24"/>
  <c r="AE409" i="24" s="1"/>
  <c r="AD404" i="24"/>
  <c r="AE404" i="24" s="1"/>
  <c r="AD397" i="24"/>
  <c r="AE397" i="24" s="1"/>
  <c r="AD392" i="24"/>
  <c r="AE392" i="24" s="1"/>
  <c r="AD385" i="24"/>
  <c r="AE385" i="24" s="1"/>
  <c r="AD380" i="24"/>
  <c r="AE380" i="24" s="1"/>
  <c r="AD373" i="24"/>
  <c r="AE373" i="24" s="1"/>
  <c r="AD413" i="24"/>
  <c r="AE413" i="24" s="1"/>
  <c r="AD408" i="24"/>
  <c r="AE408" i="24" s="1"/>
  <c r="AD401" i="24"/>
  <c r="AE401" i="24" s="1"/>
  <c r="AD396" i="24"/>
  <c r="AE396" i="24" s="1"/>
  <c r="AD389" i="24"/>
  <c r="AE389" i="24" s="1"/>
  <c r="AD384" i="24"/>
  <c r="AE384" i="24" s="1"/>
  <c r="AD377" i="24"/>
  <c r="AE377" i="24" s="1"/>
  <c r="AD372" i="24"/>
  <c r="AE372" i="24" s="1"/>
  <c r="AD410" i="24"/>
  <c r="AE410" i="24" s="1"/>
  <c r="AD398" i="24"/>
  <c r="AE398" i="24" s="1"/>
  <c r="AD386" i="24"/>
  <c r="AE386" i="24" s="1"/>
  <c r="AD374" i="24"/>
  <c r="AE374" i="24" s="1"/>
  <c r="AD415" i="24"/>
  <c r="AE415" i="24" s="1"/>
  <c r="AD391" i="24"/>
  <c r="AE391" i="24" s="1"/>
  <c r="AD403" i="24"/>
  <c r="AE403" i="24" s="1"/>
  <c r="AD379" i="24"/>
  <c r="AE379" i="24" s="1"/>
  <c r="AD394" i="24"/>
  <c r="AE394" i="24" s="1"/>
  <c r="AD370" i="24"/>
  <c r="AE370" i="24" s="1"/>
  <c r="AD411" i="24"/>
  <c r="AE411" i="24" s="1"/>
  <c r="AD406" i="24"/>
  <c r="AE406" i="24" s="1"/>
  <c r="AD387" i="24"/>
  <c r="AE387" i="24" s="1"/>
  <c r="AD382" i="24"/>
  <c r="AE382" i="24" s="1"/>
  <c r="AO36" i="23"/>
  <c r="AD399" i="24"/>
  <c r="AE399" i="24" s="1"/>
  <c r="AD375" i="24"/>
  <c r="AE375" i="24" s="1"/>
  <c r="AD472" i="24"/>
  <c r="AE472" i="24" s="1"/>
  <c r="AD465" i="24"/>
  <c r="AE465" i="24" s="1"/>
  <c r="AD460" i="24"/>
  <c r="AE460" i="24" s="1"/>
  <c r="AD453" i="24"/>
  <c r="AE453" i="24" s="1"/>
  <c r="AD448" i="24"/>
  <c r="AE448" i="24" s="1"/>
  <c r="AD441" i="24"/>
  <c r="AE441" i="24" s="1"/>
  <c r="AD436" i="24"/>
  <c r="AE436" i="24" s="1"/>
  <c r="AD429" i="24"/>
  <c r="AE429" i="24" s="1"/>
  <c r="AD474" i="24"/>
  <c r="AE474" i="24" s="1"/>
  <c r="AD467" i="24"/>
  <c r="AE467" i="24" s="1"/>
  <c r="AD462" i="24"/>
  <c r="AE462" i="24" s="1"/>
  <c r="AD455" i="24"/>
  <c r="AE455" i="24" s="1"/>
  <c r="AD450" i="24"/>
  <c r="AE450" i="24" s="1"/>
  <c r="AD443" i="24"/>
  <c r="AE443" i="24" s="1"/>
  <c r="AD438" i="24"/>
  <c r="AE438" i="24" s="1"/>
  <c r="AD431" i="24"/>
  <c r="AE431" i="24" s="1"/>
  <c r="AD476" i="24"/>
  <c r="AE476" i="24" s="1"/>
  <c r="AD469" i="24"/>
  <c r="AE469" i="24" s="1"/>
  <c r="AD464" i="24"/>
  <c r="AE464" i="24" s="1"/>
  <c r="AD457" i="24"/>
  <c r="AE457" i="24" s="1"/>
  <c r="AD452" i="24"/>
  <c r="AE452" i="24" s="1"/>
  <c r="AD445" i="24"/>
  <c r="AE445" i="24" s="1"/>
  <c r="AD440" i="24"/>
  <c r="AE440" i="24" s="1"/>
  <c r="AD433" i="24"/>
  <c r="AE433" i="24" s="1"/>
  <c r="AD471" i="24"/>
  <c r="AE471" i="24" s="1"/>
  <c r="AD466" i="24"/>
  <c r="AE466" i="24" s="1"/>
  <c r="AD459" i="24"/>
  <c r="AE459" i="24" s="1"/>
  <c r="AD454" i="24"/>
  <c r="AE454" i="24" s="1"/>
  <c r="AD447" i="24"/>
  <c r="AE447" i="24" s="1"/>
  <c r="AD442" i="24"/>
  <c r="AE442" i="24" s="1"/>
  <c r="AD473" i="24"/>
  <c r="AE473" i="24" s="1"/>
  <c r="AD468" i="24"/>
  <c r="AE468" i="24" s="1"/>
  <c r="AD461" i="24"/>
  <c r="AE461" i="24" s="1"/>
  <c r="AD456" i="24"/>
  <c r="AE456" i="24" s="1"/>
  <c r="AD449" i="24"/>
  <c r="AE449" i="24" s="1"/>
  <c r="AD444" i="24"/>
  <c r="AE444" i="24" s="1"/>
  <c r="AD437" i="24"/>
  <c r="AE437" i="24" s="1"/>
  <c r="AD432" i="24"/>
  <c r="AE432" i="24" s="1"/>
  <c r="AD434" i="24"/>
  <c r="AE434" i="24" s="1"/>
  <c r="AD475" i="24"/>
  <c r="AE475" i="24" s="1"/>
  <c r="AD470" i="24"/>
  <c r="AE470" i="24" s="1"/>
  <c r="AD451" i="24"/>
  <c r="AE451" i="24" s="1"/>
  <c r="AD446" i="24"/>
  <c r="AE446" i="24" s="1"/>
  <c r="AD463" i="24"/>
  <c r="AE463" i="24" s="1"/>
  <c r="AD458" i="24"/>
  <c r="AE458" i="24" s="1"/>
  <c r="AD430" i="24"/>
  <c r="AE430" i="24" s="1"/>
  <c r="AD439" i="24"/>
  <c r="AE439" i="24" s="1"/>
  <c r="AO37" i="23"/>
  <c r="AD435" i="24"/>
  <c r="AE435" i="24" s="1"/>
  <c r="AD56" i="22"/>
  <c r="AE56" i="22" s="1"/>
  <c r="AD54" i="22"/>
  <c r="AE54" i="22" s="1"/>
  <c r="AD52" i="22"/>
  <c r="AE52" i="22" s="1"/>
  <c r="AD50" i="22"/>
  <c r="AE50" i="22" s="1"/>
  <c r="AD48" i="22"/>
  <c r="AE48" i="22" s="1"/>
  <c r="AD46" i="22"/>
  <c r="AE46" i="22" s="1"/>
  <c r="AD44" i="22"/>
  <c r="AE44" i="22" s="1"/>
  <c r="AD42" i="22"/>
  <c r="AE42" i="22" s="1"/>
  <c r="AD40" i="22"/>
  <c r="AE40" i="22" s="1"/>
  <c r="AD38" i="22"/>
  <c r="AE38" i="22" s="1"/>
  <c r="AD36" i="22"/>
  <c r="AE36" i="22" s="1"/>
  <c r="AD34" i="22"/>
  <c r="AE34" i="22" s="1"/>
  <c r="AD32" i="22"/>
  <c r="AE32" i="22" s="1"/>
  <c r="AD30" i="22"/>
  <c r="AE30" i="22" s="1"/>
  <c r="AD28" i="22"/>
  <c r="AE28" i="22" s="1"/>
  <c r="AD26" i="22"/>
  <c r="AE26" i="22" s="1"/>
  <c r="AD24" i="22"/>
  <c r="AE24" i="22" s="1"/>
  <c r="AD22" i="22"/>
  <c r="AE22" i="22" s="1"/>
  <c r="AD20" i="22"/>
  <c r="AE20" i="22" s="1"/>
  <c r="AD18" i="22"/>
  <c r="AE18" i="22" s="1"/>
  <c r="AD16" i="22"/>
  <c r="AE16" i="22" s="1"/>
  <c r="AD14" i="22"/>
  <c r="AE14" i="22" s="1"/>
  <c r="AD12" i="22"/>
  <c r="AE12" i="22" s="1"/>
  <c r="AD10" i="22"/>
  <c r="AE10" i="22" s="1"/>
  <c r="AD55" i="22"/>
  <c r="AE55" i="22" s="1"/>
  <c r="AD49" i="22"/>
  <c r="AE49" i="22" s="1"/>
  <c r="AD41" i="22"/>
  <c r="AE41" i="22" s="1"/>
  <c r="AD35" i="22"/>
  <c r="AE35" i="22" s="1"/>
  <c r="AD27" i="22"/>
  <c r="AE27" i="22" s="1"/>
  <c r="AD19" i="22"/>
  <c r="AE19" i="22" s="1"/>
  <c r="AD11" i="22"/>
  <c r="AE11" i="22" s="1"/>
  <c r="AO42" i="21"/>
  <c r="AD43" i="22"/>
  <c r="AE43" i="22" s="1"/>
  <c r="AD29" i="22"/>
  <c r="AE29" i="22" s="1"/>
  <c r="AD21" i="22"/>
  <c r="AE21" i="22" s="1"/>
  <c r="AD13" i="22"/>
  <c r="AE13" i="22" s="1"/>
  <c r="AD51" i="22"/>
  <c r="AE51" i="22" s="1"/>
  <c r="AD45" i="22"/>
  <c r="AE45" i="22" s="1"/>
  <c r="AD37" i="22"/>
  <c r="AE37" i="22" s="1"/>
  <c r="AD31" i="22"/>
  <c r="AE31" i="22" s="1"/>
  <c r="AD23" i="22"/>
  <c r="AE23" i="22" s="1"/>
  <c r="AD15" i="22"/>
  <c r="AE15" i="22" s="1"/>
  <c r="AD9" i="22"/>
  <c r="AE9" i="22" s="1"/>
  <c r="AD53" i="22"/>
  <c r="AE53" i="22" s="1"/>
  <c r="AD47" i="22"/>
  <c r="AE47" i="22" s="1"/>
  <c r="AD39" i="22"/>
  <c r="AE39" i="22" s="1"/>
  <c r="AD33" i="22"/>
  <c r="AE33" i="22" s="1"/>
  <c r="AD25" i="22"/>
  <c r="AE25" i="22" s="1"/>
  <c r="AD17" i="22"/>
  <c r="AE17" i="22" s="1"/>
  <c r="AD655" i="22"/>
  <c r="AE655" i="22" s="1"/>
  <c r="AD653" i="22"/>
  <c r="AE653" i="22" s="1"/>
  <c r="AD651" i="22"/>
  <c r="AE651" i="22" s="1"/>
  <c r="AD649" i="22"/>
  <c r="AE649" i="22" s="1"/>
  <c r="AD647" i="22"/>
  <c r="AE647" i="22" s="1"/>
  <c r="AD645" i="22"/>
  <c r="AE645" i="22" s="1"/>
  <c r="AD643" i="22"/>
  <c r="AE643" i="22" s="1"/>
  <c r="AD641" i="22"/>
  <c r="AE641" i="22" s="1"/>
  <c r="AD639" i="22"/>
  <c r="AE639" i="22" s="1"/>
  <c r="AD637" i="22"/>
  <c r="AE637" i="22" s="1"/>
  <c r="AD635" i="22"/>
  <c r="AE635" i="22" s="1"/>
  <c r="AD633" i="22"/>
  <c r="AE633" i="22" s="1"/>
  <c r="AD631" i="22"/>
  <c r="AE631" i="22" s="1"/>
  <c r="AD629" i="22"/>
  <c r="AE629" i="22" s="1"/>
  <c r="AD627" i="22"/>
  <c r="AE627" i="22" s="1"/>
  <c r="AD625" i="22"/>
  <c r="AE625" i="22" s="1"/>
  <c r="AD623" i="22"/>
  <c r="AE623" i="22" s="1"/>
  <c r="AD621" i="22"/>
  <c r="AE621" i="22" s="1"/>
  <c r="AD619" i="22"/>
  <c r="AE619" i="22" s="1"/>
  <c r="AD617" i="22"/>
  <c r="AE617" i="22" s="1"/>
  <c r="AD615" i="22"/>
  <c r="AE615" i="22" s="1"/>
  <c r="AD613" i="22"/>
  <c r="AE613" i="22" s="1"/>
  <c r="AD611" i="22"/>
  <c r="AE611" i="22" s="1"/>
  <c r="AD609" i="22"/>
  <c r="AE609" i="22" s="1"/>
  <c r="AD656" i="22"/>
  <c r="AE656" i="22" s="1"/>
  <c r="AD652" i="22"/>
  <c r="AE652" i="22" s="1"/>
  <c r="AD648" i="22"/>
  <c r="AE648" i="22" s="1"/>
  <c r="AD644" i="22"/>
  <c r="AE644" i="22" s="1"/>
  <c r="AD640" i="22"/>
  <c r="AE640" i="22" s="1"/>
  <c r="AD636" i="22"/>
  <c r="AE636" i="22" s="1"/>
  <c r="AD632" i="22"/>
  <c r="AE632" i="22" s="1"/>
  <c r="AD628" i="22"/>
  <c r="AE628" i="22" s="1"/>
  <c r="AD624" i="22"/>
  <c r="AE624" i="22" s="1"/>
  <c r="AD620" i="22"/>
  <c r="AE620" i="22" s="1"/>
  <c r="AD616" i="22"/>
  <c r="AE616" i="22" s="1"/>
  <c r="AD612" i="22"/>
  <c r="AE612" i="22" s="1"/>
  <c r="AD654" i="22"/>
  <c r="AE654" i="22" s="1"/>
  <c r="AD650" i="22"/>
  <c r="AE650" i="22" s="1"/>
  <c r="AD646" i="22"/>
  <c r="AE646" i="22" s="1"/>
  <c r="AD642" i="22"/>
  <c r="AE642" i="22" s="1"/>
  <c r="AD638" i="22"/>
  <c r="AE638" i="22" s="1"/>
  <c r="AD634" i="22"/>
  <c r="AE634" i="22" s="1"/>
  <c r="AD630" i="22"/>
  <c r="AE630" i="22" s="1"/>
  <c r="AD626" i="22"/>
  <c r="AE626" i="22" s="1"/>
  <c r="AD622" i="22"/>
  <c r="AE622" i="22" s="1"/>
  <c r="AD618" i="22"/>
  <c r="AE618" i="22" s="1"/>
  <c r="AD614" i="22"/>
  <c r="AE614" i="22" s="1"/>
  <c r="AD610" i="22"/>
  <c r="AE610" i="22" s="1"/>
  <c r="AO40" i="21"/>
  <c r="AD115" i="22"/>
  <c r="AE115" i="22" s="1"/>
  <c r="AD113" i="22"/>
  <c r="AE113" i="22" s="1"/>
  <c r="AD111" i="22"/>
  <c r="AE111" i="22" s="1"/>
  <c r="AD109" i="22"/>
  <c r="AE109" i="22" s="1"/>
  <c r="AD107" i="22"/>
  <c r="AE107" i="22" s="1"/>
  <c r="AD101" i="22"/>
  <c r="AE101" i="22" s="1"/>
  <c r="AD96" i="22"/>
  <c r="AE96" i="22" s="1"/>
  <c r="AD94" i="22"/>
  <c r="AE94" i="22" s="1"/>
  <c r="AD92" i="22"/>
  <c r="AE92" i="22" s="1"/>
  <c r="AD90" i="22"/>
  <c r="AE90" i="22" s="1"/>
  <c r="AD88" i="22"/>
  <c r="AE88" i="22" s="1"/>
  <c r="AD86" i="22"/>
  <c r="AE86" i="22" s="1"/>
  <c r="AD84" i="22"/>
  <c r="AE84" i="22" s="1"/>
  <c r="AD82" i="22"/>
  <c r="AE82" i="22" s="1"/>
  <c r="AD80" i="22"/>
  <c r="AE80" i="22" s="1"/>
  <c r="AD78" i="22"/>
  <c r="AE78" i="22" s="1"/>
  <c r="AD76" i="22"/>
  <c r="AE76" i="22" s="1"/>
  <c r="AD74" i="22"/>
  <c r="AE74" i="22" s="1"/>
  <c r="AD72" i="22"/>
  <c r="AE72" i="22" s="1"/>
  <c r="AD70" i="22"/>
  <c r="AE70" i="22" s="1"/>
  <c r="AD116" i="22"/>
  <c r="AE116" i="22" s="1"/>
  <c r="AD95" i="22"/>
  <c r="AE95" i="22" s="1"/>
  <c r="AD89" i="22"/>
  <c r="AE89" i="22" s="1"/>
  <c r="AD83" i="22"/>
  <c r="AE83" i="22" s="1"/>
  <c r="AD77" i="22"/>
  <c r="AE77" i="22" s="1"/>
  <c r="AD71" i="22"/>
  <c r="AE71" i="22" s="1"/>
  <c r="AD114" i="22"/>
  <c r="AE114" i="22" s="1"/>
  <c r="AD108" i="22"/>
  <c r="AE108" i="22" s="1"/>
  <c r="AD103" i="22"/>
  <c r="AE103" i="22" s="1"/>
  <c r="AD98" i="22"/>
  <c r="AE98" i="22" s="1"/>
  <c r="AD105" i="22"/>
  <c r="AE105" i="22" s="1"/>
  <c r="AD100" i="22"/>
  <c r="AE100" i="22" s="1"/>
  <c r="AD110" i="22"/>
  <c r="AE110" i="22" s="1"/>
  <c r="AD91" i="22"/>
  <c r="AE91" i="22" s="1"/>
  <c r="AD85" i="22"/>
  <c r="AE85" i="22" s="1"/>
  <c r="AD79" i="22"/>
  <c r="AE79" i="22" s="1"/>
  <c r="AD73" i="22"/>
  <c r="AE73" i="22" s="1"/>
  <c r="AD104" i="22"/>
  <c r="AE104" i="22" s="1"/>
  <c r="AD97" i="22"/>
  <c r="AE97" i="22" s="1"/>
  <c r="AD112" i="22"/>
  <c r="AE112" i="22" s="1"/>
  <c r="AD106" i="22"/>
  <c r="AE106" i="22" s="1"/>
  <c r="AD99" i="22"/>
  <c r="AE99" i="22" s="1"/>
  <c r="AO43" i="21"/>
  <c r="AD102" i="22"/>
  <c r="AE102" i="22" s="1"/>
  <c r="AD93" i="22"/>
  <c r="AE93" i="22" s="1"/>
  <c r="AD87" i="22"/>
  <c r="AE87" i="22" s="1"/>
  <c r="AD81" i="22"/>
  <c r="AE81" i="22" s="1"/>
  <c r="AD75" i="22"/>
  <c r="AE75" i="22" s="1"/>
  <c r="AD69" i="22"/>
  <c r="AE69" i="22" s="1"/>
  <c r="AD296" i="22"/>
  <c r="AE296" i="22" s="1"/>
  <c r="AD293" i="22"/>
  <c r="AE293" i="22" s="1"/>
  <c r="AD290" i="22"/>
  <c r="AE290" i="22" s="1"/>
  <c r="AD287" i="22"/>
  <c r="AE287" i="22" s="1"/>
  <c r="AD284" i="22"/>
  <c r="AE284" i="22" s="1"/>
  <c r="AD281" i="22"/>
  <c r="AE281" i="22" s="1"/>
  <c r="AD278" i="22"/>
  <c r="AE278" i="22" s="1"/>
  <c r="AD275" i="22"/>
  <c r="AE275" i="22" s="1"/>
  <c r="AD272" i="22"/>
  <c r="AE272" i="22" s="1"/>
  <c r="AD269" i="22"/>
  <c r="AE269" i="22" s="1"/>
  <c r="AD266" i="22"/>
  <c r="AE266" i="22" s="1"/>
  <c r="AD263" i="22"/>
  <c r="AE263" i="22" s="1"/>
  <c r="AD258" i="22"/>
  <c r="AE258" i="22" s="1"/>
  <c r="AD253" i="22"/>
  <c r="AE253" i="22" s="1"/>
  <c r="AD260" i="22"/>
  <c r="AE260" i="22" s="1"/>
  <c r="AD255" i="22"/>
  <c r="AE255" i="22" s="1"/>
  <c r="AD295" i="22"/>
  <c r="AE295" i="22" s="1"/>
  <c r="AD292" i="22"/>
  <c r="AE292" i="22" s="1"/>
  <c r="AD289" i="22"/>
  <c r="AE289" i="22" s="1"/>
  <c r="AD286" i="22"/>
  <c r="AE286" i="22" s="1"/>
  <c r="AD283" i="22"/>
  <c r="AE283" i="22" s="1"/>
  <c r="AD280" i="22"/>
  <c r="AE280" i="22" s="1"/>
  <c r="AD277" i="22"/>
  <c r="AE277" i="22" s="1"/>
  <c r="AD274" i="22"/>
  <c r="AE274" i="22" s="1"/>
  <c r="AD271" i="22"/>
  <c r="AE271" i="22" s="1"/>
  <c r="AD268" i="22"/>
  <c r="AE268" i="22" s="1"/>
  <c r="AD265" i="22"/>
  <c r="AE265" i="22" s="1"/>
  <c r="AD262" i="22"/>
  <c r="AE262" i="22" s="1"/>
  <c r="AD257" i="22"/>
  <c r="AE257" i="22" s="1"/>
  <c r="AD250" i="22"/>
  <c r="AE250" i="22" s="1"/>
  <c r="AD259" i="22"/>
  <c r="AE259" i="22" s="1"/>
  <c r="AD294" i="22"/>
  <c r="AE294" i="22" s="1"/>
  <c r="AD291" i="22"/>
  <c r="AE291" i="22" s="1"/>
  <c r="AD288" i="22"/>
  <c r="AE288" i="22" s="1"/>
  <c r="AD285" i="22"/>
  <c r="AE285" i="22" s="1"/>
  <c r="AD282" i="22"/>
  <c r="AE282" i="22" s="1"/>
  <c r="AD279" i="22"/>
  <c r="AE279" i="22" s="1"/>
  <c r="AD276" i="22"/>
  <c r="AE276" i="22" s="1"/>
  <c r="AD273" i="22"/>
  <c r="AE273" i="22" s="1"/>
  <c r="AD270" i="22"/>
  <c r="AE270" i="22" s="1"/>
  <c r="AD267" i="22"/>
  <c r="AE267" i="22" s="1"/>
  <c r="AD264" i="22"/>
  <c r="AE264" i="22" s="1"/>
  <c r="AD261" i="22"/>
  <c r="AE261" i="22" s="1"/>
  <c r="AD254" i="22"/>
  <c r="AE254" i="22" s="1"/>
  <c r="AD249" i="22"/>
  <c r="AE249" i="22" s="1"/>
  <c r="AD256" i="22"/>
  <c r="AE256" i="22" s="1"/>
  <c r="AD251" i="22"/>
  <c r="AE251" i="22" s="1"/>
  <c r="AD252" i="22"/>
  <c r="AE252" i="22" s="1"/>
  <c r="AO34" i="21"/>
  <c r="AD595" i="22"/>
  <c r="AE595" i="22" s="1"/>
  <c r="AD593" i="22"/>
  <c r="AE593" i="22" s="1"/>
  <c r="AD591" i="22"/>
  <c r="AE591" i="22" s="1"/>
  <c r="AD589" i="22"/>
  <c r="AE589" i="22" s="1"/>
  <c r="AD586" i="22"/>
  <c r="AE586" i="22" s="1"/>
  <c r="AD596" i="22"/>
  <c r="AE596" i="22" s="1"/>
  <c r="AD592" i="22"/>
  <c r="AE592" i="22" s="1"/>
  <c r="AD588" i="22"/>
  <c r="AE588" i="22" s="1"/>
  <c r="AD585" i="22"/>
  <c r="AE585" i="22" s="1"/>
  <c r="AD582" i="22"/>
  <c r="AE582" i="22" s="1"/>
  <c r="AD579" i="22"/>
  <c r="AE579" i="22" s="1"/>
  <c r="AD576" i="22"/>
  <c r="AE576" i="22" s="1"/>
  <c r="AD573" i="22"/>
  <c r="AE573" i="22" s="1"/>
  <c r="AD570" i="22"/>
  <c r="AE570" i="22" s="1"/>
  <c r="AD567" i="22"/>
  <c r="AE567" i="22" s="1"/>
  <c r="AD564" i="22"/>
  <c r="AE564" i="22" s="1"/>
  <c r="AD561" i="22"/>
  <c r="AE561" i="22" s="1"/>
  <c r="AD558" i="22"/>
  <c r="AE558" i="22" s="1"/>
  <c r="AD555" i="22"/>
  <c r="AE555" i="22" s="1"/>
  <c r="AD552" i="22"/>
  <c r="AE552" i="22" s="1"/>
  <c r="AD549" i="22"/>
  <c r="AE549" i="22" s="1"/>
  <c r="AD587" i="22"/>
  <c r="AE587" i="22" s="1"/>
  <c r="AD594" i="22"/>
  <c r="AE594" i="22" s="1"/>
  <c r="AD590" i="22"/>
  <c r="AE590" i="22" s="1"/>
  <c r="AD584" i="22"/>
  <c r="AE584" i="22" s="1"/>
  <c r="AD577" i="22"/>
  <c r="AE577" i="22" s="1"/>
  <c r="AD566" i="22"/>
  <c r="AE566" i="22" s="1"/>
  <c r="AD559" i="22"/>
  <c r="AE559" i="22" s="1"/>
  <c r="AD580" i="22"/>
  <c r="AE580" i="22" s="1"/>
  <c r="AD569" i="22"/>
  <c r="AE569" i="22" s="1"/>
  <c r="AD562" i="22"/>
  <c r="AE562" i="22" s="1"/>
  <c r="AD551" i="22"/>
  <c r="AE551" i="22" s="1"/>
  <c r="AD583" i="22"/>
  <c r="AE583" i="22" s="1"/>
  <c r="AD572" i="22"/>
  <c r="AE572" i="22" s="1"/>
  <c r="AD565" i="22"/>
  <c r="AE565" i="22" s="1"/>
  <c r="AD554" i="22"/>
  <c r="AE554" i="22" s="1"/>
  <c r="AD575" i="22"/>
  <c r="AE575" i="22" s="1"/>
  <c r="AD568" i="22"/>
  <c r="AE568" i="22" s="1"/>
  <c r="AD557" i="22"/>
  <c r="AE557" i="22" s="1"/>
  <c r="AD550" i="22"/>
  <c r="AE550" i="22" s="1"/>
  <c r="AD578" i="22"/>
  <c r="AE578" i="22" s="1"/>
  <c r="AD571" i="22"/>
  <c r="AE571" i="22" s="1"/>
  <c r="AD560" i="22"/>
  <c r="AE560" i="22" s="1"/>
  <c r="AD553" i="22"/>
  <c r="AE553" i="22" s="1"/>
  <c r="AD581" i="22"/>
  <c r="AE581" i="22" s="1"/>
  <c r="AD574" i="22"/>
  <c r="AE574" i="22" s="1"/>
  <c r="AD563" i="22"/>
  <c r="AE563" i="22" s="1"/>
  <c r="AD556" i="22"/>
  <c r="AE556" i="22" s="1"/>
  <c r="AO39" i="21"/>
  <c r="AD474" i="22"/>
  <c r="AE474" i="22" s="1"/>
  <c r="AD467" i="22"/>
  <c r="AE467" i="22" s="1"/>
  <c r="AD462" i="22"/>
  <c r="AE462" i="22" s="1"/>
  <c r="AD455" i="22"/>
  <c r="AE455" i="22" s="1"/>
  <c r="AD450" i="22"/>
  <c r="AE450" i="22" s="1"/>
  <c r="AD443" i="22"/>
  <c r="AE443" i="22" s="1"/>
  <c r="AD438" i="22"/>
  <c r="AE438" i="22" s="1"/>
  <c r="AD431" i="22"/>
  <c r="AE431" i="22" s="1"/>
  <c r="AD476" i="22"/>
  <c r="AE476" i="22" s="1"/>
  <c r="AD469" i="22"/>
  <c r="AE469" i="22" s="1"/>
  <c r="AD464" i="22"/>
  <c r="AE464" i="22" s="1"/>
  <c r="AD457" i="22"/>
  <c r="AE457" i="22" s="1"/>
  <c r="AD471" i="22"/>
  <c r="AE471" i="22" s="1"/>
  <c r="AD466" i="22"/>
  <c r="AE466" i="22" s="1"/>
  <c r="AD459" i="22"/>
  <c r="AE459" i="22" s="1"/>
  <c r="AD454" i="22"/>
  <c r="AE454" i="22" s="1"/>
  <c r="AD447" i="22"/>
  <c r="AE447" i="22" s="1"/>
  <c r="AD442" i="22"/>
  <c r="AE442" i="22" s="1"/>
  <c r="AD435" i="22"/>
  <c r="AE435" i="22" s="1"/>
  <c r="AD430" i="22"/>
  <c r="AE430" i="22" s="1"/>
  <c r="AD473" i="22"/>
  <c r="AE473" i="22" s="1"/>
  <c r="AD468" i="22"/>
  <c r="AE468" i="22" s="1"/>
  <c r="AD461" i="22"/>
  <c r="AE461" i="22" s="1"/>
  <c r="AD456" i="22"/>
  <c r="AE456" i="22" s="1"/>
  <c r="AD449" i="22"/>
  <c r="AE449" i="22" s="1"/>
  <c r="AD444" i="22"/>
  <c r="AE444" i="22" s="1"/>
  <c r="AD437" i="22"/>
  <c r="AE437" i="22" s="1"/>
  <c r="AD432" i="22"/>
  <c r="AE432" i="22" s="1"/>
  <c r="AD475" i="22"/>
  <c r="AE475" i="22" s="1"/>
  <c r="AD463" i="22"/>
  <c r="AE463" i="22" s="1"/>
  <c r="AD441" i="22"/>
  <c r="AE441" i="22" s="1"/>
  <c r="AD434" i="22"/>
  <c r="AE434" i="22" s="1"/>
  <c r="AD470" i="22"/>
  <c r="AE470" i="22" s="1"/>
  <c r="AD458" i="22"/>
  <c r="AE458" i="22" s="1"/>
  <c r="AD451" i="22"/>
  <c r="AE451" i="22" s="1"/>
  <c r="AD440" i="22"/>
  <c r="AE440" i="22" s="1"/>
  <c r="AD436" i="22"/>
  <c r="AE436" i="22" s="1"/>
  <c r="AD433" i="22"/>
  <c r="AE433" i="22" s="1"/>
  <c r="AD465" i="22"/>
  <c r="AE465" i="22" s="1"/>
  <c r="AD453" i="22"/>
  <c r="AE453" i="22" s="1"/>
  <c r="AD446" i="22"/>
  <c r="AE446" i="22" s="1"/>
  <c r="AD429" i="22"/>
  <c r="AE429" i="22" s="1"/>
  <c r="AD472" i="22"/>
  <c r="AE472" i="22" s="1"/>
  <c r="AD460" i="22"/>
  <c r="AE460" i="22" s="1"/>
  <c r="AD439" i="22"/>
  <c r="AE439" i="22" s="1"/>
  <c r="AD452" i="22"/>
  <c r="AE452" i="22" s="1"/>
  <c r="AD448" i="22"/>
  <c r="AE448" i="22" s="1"/>
  <c r="AD445" i="22"/>
  <c r="AE445" i="22" s="1"/>
  <c r="AO37" i="21"/>
  <c r="AD655" i="20"/>
  <c r="AE655" i="20" s="1"/>
  <c r="AD653" i="20"/>
  <c r="AE653" i="20" s="1"/>
  <c r="AD651" i="20"/>
  <c r="AE651" i="20" s="1"/>
  <c r="AD649" i="20"/>
  <c r="AE649" i="20" s="1"/>
  <c r="AD647" i="20"/>
  <c r="AE647" i="20" s="1"/>
  <c r="AD645" i="20"/>
  <c r="AE645" i="20" s="1"/>
  <c r="AD643" i="20"/>
  <c r="AE643" i="20" s="1"/>
  <c r="AD641" i="20"/>
  <c r="AE641" i="20" s="1"/>
  <c r="AD639" i="20"/>
  <c r="AE639" i="20" s="1"/>
  <c r="AD637" i="20"/>
  <c r="AE637" i="20" s="1"/>
  <c r="AD635" i="20"/>
  <c r="AE635" i="20" s="1"/>
  <c r="AD633" i="20"/>
  <c r="AE633" i="20" s="1"/>
  <c r="AD631" i="20"/>
  <c r="AE631" i="20" s="1"/>
  <c r="AD629" i="20"/>
  <c r="AE629" i="20" s="1"/>
  <c r="AD627" i="20"/>
  <c r="AE627" i="20" s="1"/>
  <c r="AD625" i="20"/>
  <c r="AE625" i="20" s="1"/>
  <c r="AD623" i="20"/>
  <c r="AE623" i="20" s="1"/>
  <c r="AD621" i="20"/>
  <c r="AE621" i="20" s="1"/>
  <c r="AD619" i="20"/>
  <c r="AE619" i="20" s="1"/>
  <c r="AD617" i="20"/>
  <c r="AE617" i="20" s="1"/>
  <c r="AD615" i="20"/>
  <c r="AE615" i="20" s="1"/>
  <c r="AD613" i="20"/>
  <c r="AE613" i="20" s="1"/>
  <c r="AD611" i="20"/>
  <c r="AE611" i="20" s="1"/>
  <c r="AD654" i="20"/>
  <c r="AE654" i="20" s="1"/>
  <c r="AD650" i="20"/>
  <c r="AE650" i="20" s="1"/>
  <c r="AD646" i="20"/>
  <c r="AE646" i="20" s="1"/>
  <c r="AD642" i="20"/>
  <c r="AE642" i="20" s="1"/>
  <c r="AD638" i="20"/>
  <c r="AE638" i="20" s="1"/>
  <c r="AD634" i="20"/>
  <c r="AE634" i="20" s="1"/>
  <c r="AD630" i="20"/>
  <c r="AE630" i="20" s="1"/>
  <c r="AD626" i="20"/>
  <c r="AE626" i="20" s="1"/>
  <c r="AD622" i="20"/>
  <c r="AE622" i="20" s="1"/>
  <c r="AD618" i="20"/>
  <c r="AE618" i="20" s="1"/>
  <c r="AD614" i="20"/>
  <c r="AE614" i="20" s="1"/>
  <c r="AD610" i="20"/>
  <c r="AE610" i="20" s="1"/>
  <c r="AD636" i="20"/>
  <c r="AE636" i="20" s="1"/>
  <c r="AD612" i="20"/>
  <c r="AE612" i="20" s="1"/>
  <c r="AD640" i="20"/>
  <c r="AE640" i="20" s="1"/>
  <c r="AD616" i="20"/>
  <c r="AE616" i="20" s="1"/>
  <c r="AD644" i="20"/>
  <c r="AE644" i="20" s="1"/>
  <c r="AD620" i="20"/>
  <c r="AE620" i="20" s="1"/>
  <c r="AD648" i="20"/>
  <c r="AE648" i="20" s="1"/>
  <c r="AD624" i="20"/>
  <c r="AE624" i="20" s="1"/>
  <c r="AD652" i="20"/>
  <c r="AE652" i="20" s="1"/>
  <c r="AD628" i="20"/>
  <c r="AE628" i="20" s="1"/>
  <c r="AD609" i="20"/>
  <c r="AE609" i="20" s="1"/>
  <c r="AD656" i="20"/>
  <c r="AE656" i="20" s="1"/>
  <c r="AD632" i="20"/>
  <c r="AE632" i="20" s="1"/>
  <c r="AO40" i="19"/>
  <c r="AD296" i="20"/>
  <c r="AE296" i="20" s="1"/>
  <c r="AD294" i="20"/>
  <c r="AE294" i="20" s="1"/>
  <c r="AD292" i="20"/>
  <c r="AE292" i="20" s="1"/>
  <c r="AD290" i="20"/>
  <c r="AE290" i="20" s="1"/>
  <c r="AD288" i="20"/>
  <c r="AE288" i="20" s="1"/>
  <c r="AD286" i="20"/>
  <c r="AE286" i="20" s="1"/>
  <c r="AD284" i="20"/>
  <c r="AE284" i="20" s="1"/>
  <c r="AD282" i="20"/>
  <c r="AE282" i="20" s="1"/>
  <c r="AD280" i="20"/>
  <c r="AE280" i="20" s="1"/>
  <c r="AD278" i="20"/>
  <c r="AE278" i="20" s="1"/>
  <c r="AD276" i="20"/>
  <c r="AE276" i="20" s="1"/>
  <c r="AD274" i="20"/>
  <c r="AE274" i="20" s="1"/>
  <c r="AD272" i="20"/>
  <c r="AE272" i="20" s="1"/>
  <c r="AD270" i="20"/>
  <c r="AE270" i="20" s="1"/>
  <c r="AD268" i="20"/>
  <c r="AE268" i="20" s="1"/>
  <c r="AD295" i="20"/>
  <c r="AE295" i="20" s="1"/>
  <c r="AD293" i="20"/>
  <c r="AE293" i="20" s="1"/>
  <c r="AD291" i="20"/>
  <c r="AE291" i="20" s="1"/>
  <c r="AD289" i="20"/>
  <c r="AE289" i="20" s="1"/>
  <c r="AD287" i="20"/>
  <c r="AE287" i="20" s="1"/>
  <c r="AD285" i="20"/>
  <c r="AE285" i="20" s="1"/>
  <c r="AD283" i="20"/>
  <c r="AE283" i="20" s="1"/>
  <c r="AD281" i="20"/>
  <c r="AE281" i="20" s="1"/>
  <c r="AD279" i="20"/>
  <c r="AE279" i="20" s="1"/>
  <c r="AD277" i="20"/>
  <c r="AE277" i="20" s="1"/>
  <c r="AD262" i="20"/>
  <c r="AE262" i="20" s="1"/>
  <c r="AD257" i="20"/>
  <c r="AE257" i="20" s="1"/>
  <c r="AD250" i="20"/>
  <c r="AE250" i="20" s="1"/>
  <c r="AD275" i="20"/>
  <c r="AE275" i="20" s="1"/>
  <c r="AD269" i="20"/>
  <c r="AE269" i="20" s="1"/>
  <c r="AD264" i="20"/>
  <c r="AE264" i="20" s="1"/>
  <c r="AD259" i="20"/>
  <c r="AE259" i="20" s="1"/>
  <c r="AD252" i="20"/>
  <c r="AE252" i="20" s="1"/>
  <c r="AD265" i="20"/>
  <c r="AE265" i="20" s="1"/>
  <c r="AD253" i="20"/>
  <c r="AE253" i="20" s="1"/>
  <c r="AD266" i="20"/>
  <c r="AE266" i="20" s="1"/>
  <c r="AD261" i="20"/>
  <c r="AE261" i="20" s="1"/>
  <c r="AD254" i="20"/>
  <c r="AE254" i="20" s="1"/>
  <c r="AD249" i="20"/>
  <c r="AE249" i="20" s="1"/>
  <c r="AO34" i="19"/>
  <c r="AD258" i="20"/>
  <c r="AE258" i="20" s="1"/>
  <c r="AD271" i="20"/>
  <c r="AE271" i="20" s="1"/>
  <c r="AD263" i="20"/>
  <c r="AE263" i="20" s="1"/>
  <c r="AD256" i="20"/>
  <c r="AE256" i="20" s="1"/>
  <c r="AD251" i="20"/>
  <c r="AE251" i="20" s="1"/>
  <c r="AD267" i="20"/>
  <c r="AE267" i="20" s="1"/>
  <c r="AD273" i="20"/>
  <c r="AE273" i="20" s="1"/>
  <c r="AD260" i="20"/>
  <c r="AE260" i="20" s="1"/>
  <c r="AD255" i="20"/>
  <c r="AE255" i="20" s="1"/>
  <c r="AD113" i="20"/>
  <c r="AE113" i="20" s="1"/>
  <c r="AD106" i="20"/>
  <c r="AE106" i="20" s="1"/>
  <c r="AD101" i="20"/>
  <c r="AE101" i="20" s="1"/>
  <c r="AD94" i="20"/>
  <c r="AE94" i="20" s="1"/>
  <c r="AD89" i="20"/>
  <c r="AE89" i="20" s="1"/>
  <c r="AD82" i="20"/>
  <c r="AE82" i="20" s="1"/>
  <c r="AD77" i="20"/>
  <c r="AE77" i="20" s="1"/>
  <c r="AD70" i="20"/>
  <c r="AE70" i="20" s="1"/>
  <c r="AD115" i="20"/>
  <c r="AE115" i="20" s="1"/>
  <c r="AD108" i="20"/>
  <c r="AE108" i="20" s="1"/>
  <c r="AD103" i="20"/>
  <c r="AE103" i="20" s="1"/>
  <c r="AD96" i="20"/>
  <c r="AE96" i="20" s="1"/>
  <c r="AD91" i="20"/>
  <c r="AE91" i="20" s="1"/>
  <c r="AD84" i="20"/>
  <c r="AE84" i="20" s="1"/>
  <c r="AD79" i="20"/>
  <c r="AE79" i="20" s="1"/>
  <c r="AD72" i="20"/>
  <c r="AE72" i="20" s="1"/>
  <c r="AD110" i="20"/>
  <c r="AE110" i="20" s="1"/>
  <c r="AD105" i="20"/>
  <c r="AE105" i="20" s="1"/>
  <c r="AD98" i="20"/>
  <c r="AE98" i="20" s="1"/>
  <c r="AD93" i="20"/>
  <c r="AE93" i="20" s="1"/>
  <c r="AD86" i="20"/>
  <c r="AE86" i="20" s="1"/>
  <c r="AD81" i="20"/>
  <c r="AE81" i="20" s="1"/>
  <c r="AD74" i="20"/>
  <c r="AE74" i="20" s="1"/>
  <c r="AD69" i="20"/>
  <c r="AE69" i="20" s="1"/>
  <c r="AO43" i="19"/>
  <c r="AD112" i="20"/>
  <c r="AE112" i="20" s="1"/>
  <c r="AD107" i="20"/>
  <c r="AE107" i="20" s="1"/>
  <c r="AD100" i="20"/>
  <c r="AE100" i="20" s="1"/>
  <c r="AD95" i="20"/>
  <c r="AE95" i="20" s="1"/>
  <c r="AD88" i="20"/>
  <c r="AE88" i="20" s="1"/>
  <c r="AD83" i="20"/>
  <c r="AE83" i="20" s="1"/>
  <c r="AD76" i="20"/>
  <c r="AE76" i="20" s="1"/>
  <c r="AD71" i="20"/>
  <c r="AE71" i="20" s="1"/>
  <c r="AD114" i="20"/>
  <c r="AE114" i="20" s="1"/>
  <c r="AD102" i="20"/>
  <c r="AE102" i="20" s="1"/>
  <c r="AD90" i="20"/>
  <c r="AE90" i="20" s="1"/>
  <c r="AD78" i="20"/>
  <c r="AE78" i="20" s="1"/>
  <c r="AD109" i="20"/>
  <c r="AE109" i="20" s="1"/>
  <c r="AD97" i="20"/>
  <c r="AE97" i="20" s="1"/>
  <c r="AD85" i="20"/>
  <c r="AE85" i="20" s="1"/>
  <c r="AD73" i="20"/>
  <c r="AE73" i="20" s="1"/>
  <c r="AD111" i="20"/>
  <c r="AE111" i="20" s="1"/>
  <c r="AD99" i="20"/>
  <c r="AE99" i="20" s="1"/>
  <c r="AD87" i="20"/>
  <c r="AE87" i="20" s="1"/>
  <c r="AD75" i="20"/>
  <c r="AE75" i="20" s="1"/>
  <c r="AD116" i="20"/>
  <c r="AE116" i="20" s="1"/>
  <c r="AD104" i="20"/>
  <c r="AE104" i="20" s="1"/>
  <c r="AD92" i="20"/>
  <c r="AE92" i="20" s="1"/>
  <c r="AD80" i="20"/>
  <c r="AE80" i="20" s="1"/>
  <c r="AD476" i="20"/>
  <c r="AE476" i="20" s="1"/>
  <c r="AD474" i="20"/>
  <c r="AE474" i="20" s="1"/>
  <c r="AD472" i="20"/>
  <c r="AE472" i="20" s="1"/>
  <c r="AD470" i="20"/>
  <c r="AE470" i="20" s="1"/>
  <c r="AD468" i="20"/>
  <c r="AE468" i="20" s="1"/>
  <c r="AD466" i="20"/>
  <c r="AE466" i="20" s="1"/>
  <c r="AD464" i="20"/>
  <c r="AE464" i="20" s="1"/>
  <c r="AD462" i="20"/>
  <c r="AE462" i="20" s="1"/>
  <c r="AD460" i="20"/>
  <c r="AE460" i="20" s="1"/>
  <c r="AD458" i="20"/>
  <c r="AE458" i="20" s="1"/>
  <c r="AD456" i="20"/>
  <c r="AE456" i="20" s="1"/>
  <c r="AD454" i="20"/>
  <c r="AE454" i="20" s="1"/>
  <c r="AD452" i="20"/>
  <c r="AE452" i="20" s="1"/>
  <c r="AD450" i="20"/>
  <c r="AE450" i="20" s="1"/>
  <c r="AD448" i="20"/>
  <c r="AE448" i="20" s="1"/>
  <c r="AD446" i="20"/>
  <c r="AE446" i="20" s="1"/>
  <c r="AD444" i="20"/>
  <c r="AE444" i="20" s="1"/>
  <c r="AD442" i="20"/>
  <c r="AE442" i="20" s="1"/>
  <c r="AD440" i="20"/>
  <c r="AE440" i="20" s="1"/>
  <c r="AD438" i="20"/>
  <c r="AE438" i="20" s="1"/>
  <c r="AD436" i="20"/>
  <c r="AE436" i="20" s="1"/>
  <c r="AD434" i="20"/>
  <c r="AE434" i="20" s="1"/>
  <c r="AD432" i="20"/>
  <c r="AE432" i="20" s="1"/>
  <c r="AD430" i="20"/>
  <c r="AE430" i="20" s="1"/>
  <c r="AD475" i="20"/>
  <c r="AE475" i="20" s="1"/>
  <c r="AD473" i="20"/>
  <c r="AE473" i="20" s="1"/>
  <c r="AD471" i="20"/>
  <c r="AE471" i="20" s="1"/>
  <c r="AD469" i="20"/>
  <c r="AE469" i="20" s="1"/>
  <c r="AD467" i="20"/>
  <c r="AE467" i="20" s="1"/>
  <c r="AD465" i="20"/>
  <c r="AE465" i="20" s="1"/>
  <c r="AD463" i="20"/>
  <c r="AE463" i="20" s="1"/>
  <c r="AD461" i="20"/>
  <c r="AE461" i="20" s="1"/>
  <c r="AD459" i="20"/>
  <c r="AE459" i="20" s="1"/>
  <c r="AD457" i="20"/>
  <c r="AE457" i="20" s="1"/>
  <c r="AD455" i="20"/>
  <c r="AE455" i="20" s="1"/>
  <c r="AD453" i="20"/>
  <c r="AE453" i="20" s="1"/>
  <c r="AD451" i="20"/>
  <c r="AE451" i="20" s="1"/>
  <c r="AD449" i="20"/>
  <c r="AE449" i="20" s="1"/>
  <c r="AD447" i="20"/>
  <c r="AE447" i="20" s="1"/>
  <c r="AD445" i="20"/>
  <c r="AE445" i="20" s="1"/>
  <c r="AD443" i="20"/>
  <c r="AE443" i="20" s="1"/>
  <c r="AD441" i="20"/>
  <c r="AE441" i="20" s="1"/>
  <c r="AD439" i="20"/>
  <c r="AE439" i="20" s="1"/>
  <c r="AD437" i="20"/>
  <c r="AE437" i="20" s="1"/>
  <c r="AD435" i="20"/>
  <c r="AE435" i="20" s="1"/>
  <c r="AD433" i="20"/>
  <c r="AE433" i="20" s="1"/>
  <c r="AD431" i="20"/>
  <c r="AE431" i="20" s="1"/>
  <c r="AD429" i="20"/>
  <c r="AE429" i="20" s="1"/>
  <c r="AO37" i="19"/>
  <c r="AD115" i="18"/>
  <c r="AE115" i="18" s="1"/>
  <c r="AD113" i="18"/>
  <c r="AE113" i="18" s="1"/>
  <c r="AD111" i="18"/>
  <c r="AE111" i="18" s="1"/>
  <c r="AD109" i="18"/>
  <c r="AE109" i="18" s="1"/>
  <c r="AD107" i="18"/>
  <c r="AE107" i="18" s="1"/>
  <c r="AD105" i="18"/>
  <c r="AE105" i="18" s="1"/>
  <c r="AD103" i="18"/>
  <c r="AE103" i="18" s="1"/>
  <c r="AD101" i="18"/>
  <c r="AE101" i="18" s="1"/>
  <c r="AD99" i="18"/>
  <c r="AE99" i="18" s="1"/>
  <c r="AD97" i="18"/>
  <c r="AE97" i="18" s="1"/>
  <c r="AD95" i="18"/>
  <c r="AE95" i="18" s="1"/>
  <c r="AD93" i="18"/>
  <c r="AE93" i="18" s="1"/>
  <c r="AD91" i="18"/>
  <c r="AE91" i="18" s="1"/>
  <c r="AD89" i="18"/>
  <c r="AE89" i="18" s="1"/>
  <c r="AD87" i="18"/>
  <c r="AE87" i="18" s="1"/>
  <c r="AD85" i="18"/>
  <c r="AE85" i="18" s="1"/>
  <c r="AD83" i="18"/>
  <c r="AE83" i="18" s="1"/>
  <c r="AD81" i="18"/>
  <c r="AE81" i="18" s="1"/>
  <c r="AD79" i="18"/>
  <c r="AE79" i="18" s="1"/>
  <c r="AD77" i="18"/>
  <c r="AE77" i="18" s="1"/>
  <c r="AD75" i="18"/>
  <c r="AE75" i="18" s="1"/>
  <c r="AD73" i="18"/>
  <c r="AE73" i="18" s="1"/>
  <c r="AD71" i="18"/>
  <c r="AE71" i="18" s="1"/>
  <c r="AD69" i="18"/>
  <c r="AE69" i="18" s="1"/>
  <c r="AO43" i="17"/>
  <c r="AD116" i="18"/>
  <c r="AE116" i="18" s="1"/>
  <c r="AD114" i="18"/>
  <c r="AE114" i="18" s="1"/>
  <c r="AD112" i="18"/>
  <c r="AE112" i="18" s="1"/>
  <c r="AD110" i="18"/>
  <c r="AE110" i="18" s="1"/>
  <c r="AD108" i="18"/>
  <c r="AE108" i="18" s="1"/>
  <c r="AD106" i="18"/>
  <c r="AE106" i="18" s="1"/>
  <c r="AD104" i="18"/>
  <c r="AE104" i="18" s="1"/>
  <c r="AD102" i="18"/>
  <c r="AE102" i="18" s="1"/>
  <c r="AD100" i="18"/>
  <c r="AE100" i="18" s="1"/>
  <c r="AD98" i="18"/>
  <c r="AE98" i="18" s="1"/>
  <c r="AD96" i="18"/>
  <c r="AE96" i="18" s="1"/>
  <c r="AD94" i="18"/>
  <c r="AE94" i="18" s="1"/>
  <c r="AD92" i="18"/>
  <c r="AE92" i="18" s="1"/>
  <c r="AD90" i="18"/>
  <c r="AE90" i="18" s="1"/>
  <c r="AD88" i="18"/>
  <c r="AE88" i="18" s="1"/>
  <c r="AD86" i="18"/>
  <c r="AE86" i="18" s="1"/>
  <c r="AD82" i="18"/>
  <c r="AE82" i="18" s="1"/>
  <c r="AD80" i="18"/>
  <c r="AE80" i="18" s="1"/>
  <c r="AD78" i="18"/>
  <c r="AE78" i="18" s="1"/>
  <c r="AD76" i="18"/>
  <c r="AE76" i="18" s="1"/>
  <c r="AD74" i="18"/>
  <c r="AE74" i="18" s="1"/>
  <c r="AD72" i="18"/>
  <c r="AE72" i="18" s="1"/>
  <c r="AD70" i="18"/>
  <c r="AE70" i="18" s="1"/>
  <c r="AD84" i="18"/>
  <c r="AE84" i="18" s="1"/>
  <c r="AD476" i="18"/>
  <c r="AE476" i="18" s="1"/>
  <c r="AD474" i="18"/>
  <c r="AE474" i="18" s="1"/>
  <c r="AD471" i="18"/>
  <c r="AE471" i="18" s="1"/>
  <c r="AD466" i="18"/>
  <c r="AE466" i="18" s="1"/>
  <c r="AD459" i="18"/>
  <c r="AE459" i="18" s="1"/>
  <c r="AD454" i="18"/>
  <c r="AE454" i="18" s="1"/>
  <c r="AD447" i="18"/>
  <c r="AE447" i="18" s="1"/>
  <c r="AD442" i="18"/>
  <c r="AE442" i="18" s="1"/>
  <c r="AD435" i="18"/>
  <c r="AE435" i="18" s="1"/>
  <c r="AD430" i="18"/>
  <c r="AE430" i="18" s="1"/>
  <c r="AD462" i="18"/>
  <c r="AE462" i="18" s="1"/>
  <c r="AD438" i="18"/>
  <c r="AE438" i="18" s="1"/>
  <c r="AD472" i="18"/>
  <c r="AE472" i="18" s="1"/>
  <c r="AD467" i="18"/>
  <c r="AE467" i="18" s="1"/>
  <c r="AD464" i="18"/>
  <c r="AE464" i="18" s="1"/>
  <c r="AD456" i="18"/>
  <c r="AE456" i="18" s="1"/>
  <c r="AD451" i="18"/>
  <c r="AE451" i="18" s="1"/>
  <c r="AD448" i="18"/>
  <c r="AE448" i="18" s="1"/>
  <c r="AD443" i="18"/>
  <c r="AE443" i="18" s="1"/>
  <c r="AD440" i="18"/>
  <c r="AE440" i="18" s="1"/>
  <c r="AD432" i="18"/>
  <c r="AE432" i="18" s="1"/>
  <c r="AD475" i="18"/>
  <c r="AE475" i="18" s="1"/>
  <c r="AD469" i="18"/>
  <c r="AE469" i="18" s="1"/>
  <c r="AD461" i="18"/>
  <c r="AE461" i="18" s="1"/>
  <c r="AD458" i="18"/>
  <c r="AE458" i="18" s="1"/>
  <c r="AD453" i="18"/>
  <c r="AE453" i="18" s="1"/>
  <c r="AD450" i="18"/>
  <c r="AE450" i="18" s="1"/>
  <c r="AD468" i="18"/>
  <c r="AE468" i="18" s="1"/>
  <c r="AD463" i="18"/>
  <c r="AE463" i="18" s="1"/>
  <c r="AD460" i="18"/>
  <c r="AE460" i="18" s="1"/>
  <c r="AD455" i="18"/>
  <c r="AE455" i="18" s="1"/>
  <c r="AD452" i="18"/>
  <c r="AE452" i="18" s="1"/>
  <c r="AD444" i="18"/>
  <c r="AE444" i="18" s="1"/>
  <c r="AD439" i="18"/>
  <c r="AE439" i="18" s="1"/>
  <c r="AD436" i="18"/>
  <c r="AE436" i="18" s="1"/>
  <c r="AD431" i="18"/>
  <c r="AE431" i="18" s="1"/>
  <c r="AD441" i="18"/>
  <c r="AE441" i="18" s="1"/>
  <c r="AD470" i="18"/>
  <c r="AE470" i="18" s="1"/>
  <c r="AD465" i="18"/>
  <c r="AE465" i="18" s="1"/>
  <c r="AD449" i="18"/>
  <c r="AE449" i="18" s="1"/>
  <c r="AD445" i="18"/>
  <c r="AE445" i="18" s="1"/>
  <c r="AO37" i="17"/>
  <c r="AD473" i="18"/>
  <c r="AE473" i="18" s="1"/>
  <c r="AD434" i="18"/>
  <c r="AE434" i="18" s="1"/>
  <c r="AD457" i="18"/>
  <c r="AE457" i="18" s="1"/>
  <c r="AD429" i="18"/>
  <c r="AE429" i="18" s="1"/>
  <c r="AD446" i="18"/>
  <c r="AE446" i="18" s="1"/>
  <c r="AD437" i="18"/>
  <c r="AE437" i="18" s="1"/>
  <c r="AD433" i="18"/>
  <c r="AE433" i="18" s="1"/>
  <c r="AD655" i="18"/>
  <c r="AE655" i="18" s="1"/>
  <c r="AD648" i="18"/>
  <c r="AE648" i="18" s="1"/>
  <c r="AD643" i="18"/>
  <c r="AE643" i="18" s="1"/>
  <c r="AD636" i="18"/>
  <c r="AE636" i="18" s="1"/>
  <c r="AD631" i="18"/>
  <c r="AE631" i="18" s="1"/>
  <c r="AD624" i="18"/>
  <c r="AE624" i="18" s="1"/>
  <c r="AD619" i="18"/>
  <c r="AE619" i="18" s="1"/>
  <c r="AD612" i="18"/>
  <c r="AE612" i="18" s="1"/>
  <c r="AD650" i="18"/>
  <c r="AE650" i="18" s="1"/>
  <c r="AD645" i="18"/>
  <c r="AE645" i="18" s="1"/>
  <c r="AD638" i="18"/>
  <c r="AE638" i="18" s="1"/>
  <c r="AD633" i="18"/>
  <c r="AE633" i="18" s="1"/>
  <c r="AD626" i="18"/>
  <c r="AE626" i="18" s="1"/>
  <c r="AD621" i="18"/>
  <c r="AE621" i="18" s="1"/>
  <c r="AD614" i="18"/>
  <c r="AE614" i="18" s="1"/>
  <c r="AD609" i="18"/>
  <c r="AE609" i="18" s="1"/>
  <c r="AD652" i="18"/>
  <c r="AE652" i="18" s="1"/>
  <c r="AD647" i="18"/>
  <c r="AE647" i="18" s="1"/>
  <c r="AD640" i="18"/>
  <c r="AE640" i="18" s="1"/>
  <c r="AD635" i="18"/>
  <c r="AE635" i="18" s="1"/>
  <c r="AD628" i="18"/>
  <c r="AE628" i="18" s="1"/>
  <c r="AD623" i="18"/>
  <c r="AE623" i="18" s="1"/>
  <c r="AD616" i="18"/>
  <c r="AE616" i="18" s="1"/>
  <c r="AD611" i="18"/>
  <c r="AE611" i="18" s="1"/>
  <c r="AD654" i="18"/>
  <c r="AE654" i="18" s="1"/>
  <c r="AD649" i="18"/>
  <c r="AE649" i="18" s="1"/>
  <c r="AD642" i="18"/>
  <c r="AE642" i="18" s="1"/>
  <c r="AD637" i="18"/>
  <c r="AE637" i="18" s="1"/>
  <c r="AD630" i="18"/>
  <c r="AE630" i="18" s="1"/>
  <c r="AD625" i="18"/>
  <c r="AE625" i="18" s="1"/>
  <c r="AD618" i="18"/>
  <c r="AE618" i="18" s="1"/>
  <c r="AD613" i="18"/>
  <c r="AE613" i="18" s="1"/>
  <c r="AD656" i="18"/>
  <c r="AE656" i="18" s="1"/>
  <c r="AD651" i="18"/>
  <c r="AE651" i="18" s="1"/>
  <c r="AD644" i="18"/>
  <c r="AE644" i="18" s="1"/>
  <c r="AD639" i="18"/>
  <c r="AE639" i="18" s="1"/>
  <c r="AD632" i="18"/>
  <c r="AE632" i="18" s="1"/>
  <c r="AD627" i="18"/>
  <c r="AE627" i="18" s="1"/>
  <c r="AD620" i="18"/>
  <c r="AE620" i="18" s="1"/>
  <c r="AD615" i="18"/>
  <c r="AE615" i="18" s="1"/>
  <c r="AD646" i="18"/>
  <c r="AE646" i="18" s="1"/>
  <c r="AD641" i="18"/>
  <c r="AE641" i="18" s="1"/>
  <c r="AD622" i="18"/>
  <c r="AE622" i="18" s="1"/>
  <c r="AD617" i="18"/>
  <c r="AE617" i="18" s="1"/>
  <c r="AD653" i="18"/>
  <c r="AE653" i="18" s="1"/>
  <c r="AD610" i="18"/>
  <c r="AE610" i="18" s="1"/>
  <c r="AD634" i="18"/>
  <c r="AE634" i="18" s="1"/>
  <c r="AD629" i="18"/>
  <c r="AE629" i="18" s="1"/>
  <c r="AO40" i="17"/>
  <c r="AD295" i="18"/>
  <c r="AE295" i="18" s="1"/>
  <c r="AD293" i="18"/>
  <c r="AE293" i="18" s="1"/>
  <c r="AD291" i="18"/>
  <c r="AE291" i="18" s="1"/>
  <c r="AD289" i="18"/>
  <c r="AE289" i="18" s="1"/>
  <c r="AD287" i="18"/>
  <c r="AE287" i="18" s="1"/>
  <c r="AD285" i="18"/>
  <c r="AE285" i="18" s="1"/>
  <c r="AD283" i="18"/>
  <c r="AE283" i="18" s="1"/>
  <c r="AD281" i="18"/>
  <c r="AE281" i="18" s="1"/>
  <c r="AD279" i="18"/>
  <c r="AE279" i="18" s="1"/>
  <c r="AD277" i="18"/>
  <c r="AE277" i="18" s="1"/>
  <c r="AD275" i="18"/>
  <c r="AE275" i="18" s="1"/>
  <c r="AD273" i="18"/>
  <c r="AE273" i="18" s="1"/>
  <c r="AD271" i="18"/>
  <c r="AE271" i="18" s="1"/>
  <c r="AD269" i="18"/>
  <c r="AE269" i="18" s="1"/>
  <c r="AD267" i="18"/>
  <c r="AE267" i="18" s="1"/>
  <c r="AD265" i="18"/>
  <c r="AE265" i="18" s="1"/>
  <c r="AD263" i="18"/>
  <c r="AE263" i="18" s="1"/>
  <c r="AD261" i="18"/>
  <c r="AE261" i="18" s="1"/>
  <c r="AD259" i="18"/>
  <c r="AE259" i="18" s="1"/>
  <c r="AD257" i="18"/>
  <c r="AE257" i="18" s="1"/>
  <c r="AD255" i="18"/>
  <c r="AE255" i="18" s="1"/>
  <c r="AD253" i="18"/>
  <c r="AE253" i="18" s="1"/>
  <c r="AD251" i="18"/>
  <c r="AE251" i="18" s="1"/>
  <c r="AD249" i="18"/>
  <c r="AE249" i="18" s="1"/>
  <c r="AD296" i="18"/>
  <c r="AE296" i="18" s="1"/>
  <c r="AD284" i="18"/>
  <c r="AE284" i="18" s="1"/>
  <c r="AD272" i="18"/>
  <c r="AE272" i="18" s="1"/>
  <c r="AD260" i="18"/>
  <c r="AE260" i="18" s="1"/>
  <c r="AD292" i="18"/>
  <c r="AE292" i="18" s="1"/>
  <c r="AD280" i="18"/>
  <c r="AE280" i="18" s="1"/>
  <c r="AD268" i="18"/>
  <c r="AE268" i="18" s="1"/>
  <c r="AD256" i="18"/>
  <c r="AE256" i="18" s="1"/>
  <c r="AD286" i="18"/>
  <c r="AE286" i="18" s="1"/>
  <c r="AD274" i="18"/>
  <c r="AE274" i="18" s="1"/>
  <c r="AD262" i="18"/>
  <c r="AE262" i="18" s="1"/>
  <c r="AD250" i="18"/>
  <c r="AE250" i="18" s="1"/>
  <c r="AO34" i="17"/>
  <c r="AD282" i="18"/>
  <c r="AE282" i="18" s="1"/>
  <c r="AD270" i="18"/>
  <c r="AE270" i="18" s="1"/>
  <c r="AD258" i="18"/>
  <c r="AE258" i="18" s="1"/>
  <c r="AD294" i="18"/>
  <c r="AE294" i="18" s="1"/>
  <c r="AD288" i="18"/>
  <c r="AE288" i="18" s="1"/>
  <c r="AD276" i="18"/>
  <c r="AE276" i="18" s="1"/>
  <c r="AD264" i="18"/>
  <c r="AE264" i="18" s="1"/>
  <c r="AD252" i="18"/>
  <c r="AE252" i="18" s="1"/>
  <c r="AD290" i="18"/>
  <c r="AE290" i="18" s="1"/>
  <c r="AD278" i="18"/>
  <c r="AE278" i="18" s="1"/>
  <c r="AD266" i="18"/>
  <c r="AE266" i="18" s="1"/>
  <c r="AD254" i="18"/>
  <c r="AE254" i="18" s="1"/>
  <c r="AJ40" i="23" l="1"/>
  <c r="N40" i="23" s="1"/>
  <c r="AL40" i="23" s="1"/>
  <c r="W40" i="23" s="1"/>
  <c r="G48" i="16" s="1"/>
  <c r="AJ38" i="23"/>
  <c r="N38" i="23" s="1"/>
  <c r="AL38" i="23" s="1"/>
  <c r="W38" i="23" s="1"/>
  <c r="G46" i="16" s="1"/>
  <c r="AJ39" i="23"/>
  <c r="N39" i="23" s="1"/>
  <c r="AL39" i="23" s="1"/>
  <c r="W39" i="23" s="1"/>
  <c r="G47" i="16" s="1"/>
  <c r="AJ34" i="23"/>
  <c r="N34" i="23" s="1"/>
  <c r="AL34" i="23" s="1"/>
  <c r="W34" i="23" s="1"/>
  <c r="G42" i="16" s="1"/>
  <c r="AJ40" i="21"/>
  <c r="N40" i="21" s="1"/>
  <c r="AL40" i="21" s="1"/>
  <c r="W40" i="21" s="1"/>
  <c r="N31" i="16" s="1"/>
  <c r="AJ41" i="19"/>
  <c r="N41" i="19" s="1"/>
  <c r="AL41" i="19" s="1"/>
  <c r="W41" i="19" s="1"/>
  <c r="G32" i="16" s="1"/>
  <c r="AJ40" i="19"/>
  <c r="N40" i="19" s="1"/>
  <c r="AL40" i="19" s="1"/>
  <c r="W40" i="19" s="1"/>
  <c r="G31" i="16" s="1"/>
  <c r="AJ36" i="19"/>
  <c r="N36" i="19" s="1"/>
  <c r="AL36" i="19" s="1"/>
  <c r="W36" i="19" s="1"/>
  <c r="G27" i="16" s="1"/>
  <c r="AJ39" i="19"/>
  <c r="N39" i="19" s="1"/>
  <c r="AL39" i="19" s="1"/>
  <c r="W39" i="19" s="1"/>
  <c r="G30" i="16" s="1"/>
  <c r="AJ37" i="19"/>
  <c r="N37" i="19" s="1"/>
  <c r="AL37" i="19" s="1"/>
  <c r="W37" i="19" s="1"/>
  <c r="G28" i="16" s="1"/>
  <c r="AJ39" i="17"/>
  <c r="N39" i="17" s="1"/>
  <c r="AL39" i="17" s="1"/>
  <c r="W39" i="17" s="1"/>
  <c r="N13" i="16" s="1"/>
  <c r="AJ35" i="17"/>
  <c r="N35" i="17" s="1"/>
  <c r="AL35" i="17" s="1"/>
  <c r="W35" i="17" s="1"/>
  <c r="N9" i="16" s="1"/>
  <c r="AJ37" i="17"/>
  <c r="N37" i="17" s="1"/>
  <c r="AL37" i="17" s="1"/>
  <c r="W37" i="17" s="1"/>
  <c r="N11" i="16" s="1"/>
  <c r="AJ41" i="17"/>
  <c r="N41" i="17" s="1"/>
  <c r="AL41" i="17" s="1"/>
  <c r="W41" i="17" s="1"/>
  <c r="N15" i="16" s="1"/>
  <c r="AJ38" i="17"/>
  <c r="N38" i="17" s="1"/>
  <c r="AL38" i="17" s="1"/>
  <c r="W38" i="17" s="1"/>
  <c r="N12" i="16" s="1"/>
  <c r="AJ40" i="17"/>
  <c r="N40" i="17" s="1"/>
  <c r="AL40" i="17" s="1"/>
  <c r="W40" i="17" s="1"/>
  <c r="N14" i="16" s="1"/>
  <c r="AJ35" i="23"/>
  <c r="N35" i="23" s="1"/>
  <c r="AL35" i="23" s="1"/>
  <c r="W35" i="23" s="1"/>
  <c r="G43" i="16" s="1"/>
  <c r="AJ44" i="17"/>
  <c r="N44" i="17" s="1"/>
  <c r="AL44" i="17" s="1"/>
  <c r="W44" i="17" s="1"/>
  <c r="N18" i="16" s="1"/>
  <c r="AJ35" i="21"/>
  <c r="N35" i="21" s="1"/>
  <c r="AL35" i="21" s="1"/>
  <c r="W35" i="21" s="1"/>
  <c r="N26" i="16" s="1"/>
  <c r="AJ41" i="21"/>
  <c r="N41" i="21" s="1"/>
  <c r="AL41" i="21" s="1"/>
  <c r="W41" i="21" s="1"/>
  <c r="N32" i="16" s="1"/>
  <c r="AJ36" i="21"/>
  <c r="N36" i="21" s="1"/>
  <c r="AL36" i="21" s="1"/>
  <c r="W36" i="21" s="1"/>
  <c r="N27" i="16" s="1"/>
  <c r="AJ42" i="19"/>
  <c r="N42" i="19" s="1"/>
  <c r="AL42" i="19" s="1"/>
  <c r="W42" i="19" s="1"/>
  <c r="G33" i="16" s="1"/>
  <c r="AJ33" i="17"/>
  <c r="N33" i="17" s="1"/>
  <c r="AL33" i="17" s="1"/>
  <c r="W33" i="17" s="1"/>
  <c r="N7" i="16" s="1"/>
  <c r="AJ39" i="21"/>
  <c r="N39" i="21" s="1"/>
  <c r="AL39" i="21" s="1"/>
  <c r="W39" i="21" s="1"/>
  <c r="N30" i="16" s="1"/>
  <c r="AJ44" i="23"/>
  <c r="N44" i="23" s="1"/>
  <c r="AL44" i="23" s="1"/>
  <c r="W44" i="23" s="1"/>
  <c r="G52" i="16" s="1"/>
  <c r="AJ43" i="23"/>
  <c r="N43" i="23" s="1"/>
  <c r="AL43" i="23" s="1"/>
  <c r="W43" i="23" s="1"/>
  <c r="G51" i="16" s="1"/>
  <c r="AJ42" i="23"/>
  <c r="N42" i="23" s="1"/>
  <c r="AL42" i="23" s="1"/>
  <c r="W42" i="23" s="1"/>
  <c r="G50" i="16" s="1"/>
  <c r="AJ33" i="23"/>
  <c r="N33" i="23" s="1"/>
  <c r="AL33" i="23" s="1"/>
  <c r="W33" i="23" s="1"/>
  <c r="G41" i="16" s="1"/>
  <c r="N37" i="21"/>
  <c r="AL37" i="21" s="1"/>
  <c r="W37" i="21" s="1"/>
  <c r="N28" i="16" s="1"/>
  <c r="AJ34" i="21"/>
  <c r="N34" i="21" s="1"/>
  <c r="AL34" i="21" s="1"/>
  <c r="W34" i="21" s="1"/>
  <c r="N25" i="16" s="1"/>
  <c r="AJ43" i="21"/>
  <c r="N43" i="21" s="1"/>
  <c r="AL43" i="21" s="1"/>
  <c r="W43" i="21" s="1"/>
  <c r="N34" i="16" s="1"/>
  <c r="AJ44" i="21"/>
  <c r="N44" i="21" s="1"/>
  <c r="AL44" i="21" s="1"/>
  <c r="W44" i="21" s="1"/>
  <c r="N35" i="16" s="1"/>
  <c r="AJ33" i="21"/>
  <c r="N33" i="21" s="1"/>
  <c r="AL33" i="21" s="1"/>
  <c r="W33" i="21" s="1"/>
  <c r="N24" i="16" s="1"/>
  <c r="AJ42" i="21"/>
  <c r="N42" i="21" s="1"/>
  <c r="AL42" i="21" s="1"/>
  <c r="W42" i="21" s="1"/>
  <c r="N33" i="16" s="1"/>
  <c r="AJ34" i="17"/>
  <c r="N34" i="17" s="1"/>
  <c r="AL34" i="17" s="1"/>
  <c r="W34" i="17" s="1"/>
  <c r="N8" i="16" s="1"/>
  <c r="AJ44" i="19"/>
  <c r="N44" i="19" s="1"/>
  <c r="AL44" i="19" s="1"/>
  <c r="W44" i="19" s="1"/>
  <c r="G35" i="16" s="1"/>
  <c r="N38" i="19"/>
  <c r="AL38" i="19" s="1"/>
  <c r="W38" i="19" s="1"/>
  <c r="G29" i="16" s="1"/>
  <c r="AJ42" i="17"/>
  <c r="N42" i="17" s="1"/>
  <c r="AL42" i="17" s="1"/>
  <c r="W42" i="17" s="1"/>
  <c r="N16" i="16" s="1"/>
  <c r="N41" i="23"/>
  <c r="AL41" i="23" s="1"/>
  <c r="W41" i="23" s="1"/>
  <c r="G49" i="16" s="1"/>
  <c r="N37" i="23"/>
  <c r="AL37" i="23" s="1"/>
  <c r="W37" i="23" s="1"/>
  <c r="G45" i="16" s="1"/>
  <c r="N36" i="23"/>
  <c r="AL36" i="23" s="1"/>
  <c r="W36" i="23" s="1"/>
  <c r="G44" i="16" s="1"/>
  <c r="N43" i="19"/>
  <c r="AL43" i="19" s="1"/>
  <c r="W43" i="19" s="1"/>
  <c r="G34" i="16" s="1"/>
  <c r="N35" i="19"/>
  <c r="AL35" i="19" s="1"/>
  <c r="W35" i="19" s="1"/>
  <c r="G26" i="16" s="1"/>
  <c r="AJ38" i="21"/>
  <c r="N38" i="21" s="1"/>
  <c r="AL38" i="21" s="1"/>
  <c r="W38" i="21" s="1"/>
  <c r="N29" i="16" s="1"/>
  <c r="AJ33" i="19"/>
  <c r="N33" i="19" s="1"/>
  <c r="AL33" i="19" s="1"/>
  <c r="W33" i="19" s="1"/>
  <c r="N34" i="19"/>
  <c r="AL34" i="19" s="1"/>
  <c r="W34" i="19" s="1"/>
  <c r="G25" i="16" s="1"/>
  <c r="N43" i="17"/>
  <c r="AL43" i="17" s="1"/>
  <c r="W43" i="17" s="1"/>
  <c r="N17" i="16" s="1"/>
  <c r="AJ36" i="17"/>
  <c r="N36" i="17" s="1"/>
  <c r="AL36" i="17" s="1"/>
  <c r="W36" i="17" s="1"/>
  <c r="N10" i="16" s="1"/>
  <c r="AO45" i="17"/>
  <c r="B46" i="17" s="1"/>
  <c r="AO45" i="21"/>
  <c r="B46" i="21" s="1"/>
  <c r="AO45" i="23"/>
  <c r="B46" i="23" s="1"/>
  <c r="AO45" i="19"/>
  <c r="B46" i="19" s="1"/>
  <c r="W45" i="23" l="1"/>
  <c r="G53" i="16" s="1"/>
  <c r="W45" i="21"/>
  <c r="N36" i="16" s="1"/>
  <c r="G24" i="16"/>
  <c r="W45" i="19"/>
  <c r="G36" i="16" s="1"/>
  <c r="W45" i="17"/>
  <c r="N19" i="16" s="1"/>
  <c r="AJ20" i="9" l="1"/>
  <c r="AJ22" i="9" s="1"/>
  <c r="AJ25" i="9"/>
  <c r="Q34" i="9" s="1"/>
  <c r="AD500" i="2" l="1"/>
  <c r="AE500" i="2" s="1"/>
  <c r="AD512" i="2"/>
  <c r="AE512" i="2" s="1"/>
  <c r="AD524" i="2"/>
  <c r="AE524" i="2" s="1"/>
  <c r="AD536" i="2"/>
  <c r="AE536" i="2" s="1"/>
  <c r="AD548" i="2"/>
  <c r="AE548" i="2" s="1"/>
  <c r="AD560" i="2"/>
  <c r="AE560" i="2" s="1"/>
  <c r="AD572" i="2"/>
  <c r="AE572" i="2" s="1"/>
  <c r="AD584" i="2"/>
  <c r="AE584" i="2" s="1"/>
  <c r="AD596" i="2"/>
  <c r="AE596" i="2" s="1"/>
  <c r="AD608" i="2"/>
  <c r="AE608" i="2" s="1"/>
  <c r="AD489" i="2"/>
  <c r="AE489" i="2" s="1"/>
  <c r="AD501" i="2"/>
  <c r="AE501" i="2" s="1"/>
  <c r="AD513" i="2"/>
  <c r="AE513" i="2" s="1"/>
  <c r="AD525" i="2"/>
  <c r="AE525" i="2" s="1"/>
  <c r="AD537" i="2"/>
  <c r="AE537" i="2" s="1"/>
  <c r="AD549" i="2"/>
  <c r="AE549" i="2" s="1"/>
  <c r="AD561" i="2"/>
  <c r="AE561" i="2" s="1"/>
  <c r="AD573" i="2"/>
  <c r="AE573" i="2" s="1"/>
  <c r="AD585" i="2"/>
  <c r="AE585" i="2" s="1"/>
  <c r="AD597" i="2"/>
  <c r="AE597" i="2" s="1"/>
  <c r="AD490" i="2"/>
  <c r="AE490" i="2" s="1"/>
  <c r="AD502" i="2"/>
  <c r="AE502" i="2" s="1"/>
  <c r="AD514" i="2"/>
  <c r="AE514" i="2" s="1"/>
  <c r="AD526" i="2"/>
  <c r="AE526" i="2" s="1"/>
  <c r="AD538" i="2"/>
  <c r="AE538" i="2" s="1"/>
  <c r="AD550" i="2"/>
  <c r="AE550" i="2" s="1"/>
  <c r="AD562" i="2"/>
  <c r="AE562" i="2" s="1"/>
  <c r="AD574" i="2"/>
  <c r="AE574" i="2" s="1"/>
  <c r="AD586" i="2"/>
  <c r="AE586" i="2" s="1"/>
  <c r="AD598" i="2"/>
  <c r="AE598" i="2" s="1"/>
  <c r="AD491" i="2"/>
  <c r="AE491" i="2" s="1"/>
  <c r="AD503" i="2"/>
  <c r="AE503" i="2" s="1"/>
  <c r="AD515" i="2"/>
  <c r="AE515" i="2" s="1"/>
  <c r="AD527" i="2"/>
  <c r="AE527" i="2" s="1"/>
  <c r="AD539" i="2"/>
  <c r="AE539" i="2" s="1"/>
  <c r="AD551" i="2"/>
  <c r="AE551" i="2" s="1"/>
  <c r="AD563" i="2"/>
  <c r="AE563" i="2" s="1"/>
  <c r="AD575" i="2"/>
  <c r="AE575" i="2" s="1"/>
  <c r="AD587" i="2"/>
  <c r="AE587" i="2" s="1"/>
  <c r="AD599" i="2"/>
  <c r="AE599" i="2" s="1"/>
  <c r="AD492" i="2"/>
  <c r="AE492" i="2" s="1"/>
  <c r="AD504" i="2"/>
  <c r="AE504" i="2" s="1"/>
  <c r="AD516" i="2"/>
  <c r="AE516" i="2" s="1"/>
  <c r="AD528" i="2"/>
  <c r="AE528" i="2" s="1"/>
  <c r="AD540" i="2"/>
  <c r="AE540" i="2" s="1"/>
  <c r="AD552" i="2"/>
  <c r="AE552" i="2" s="1"/>
  <c r="AD564" i="2"/>
  <c r="AE564" i="2" s="1"/>
  <c r="AD576" i="2"/>
  <c r="AE576" i="2" s="1"/>
  <c r="AD588" i="2"/>
  <c r="AE588" i="2" s="1"/>
  <c r="AD600" i="2"/>
  <c r="AE600" i="2" s="1"/>
  <c r="AD493" i="2"/>
  <c r="AE493" i="2" s="1"/>
  <c r="AD505" i="2"/>
  <c r="AE505" i="2" s="1"/>
  <c r="AD517" i="2"/>
  <c r="AE517" i="2" s="1"/>
  <c r="AD529" i="2"/>
  <c r="AE529" i="2" s="1"/>
  <c r="AD541" i="2"/>
  <c r="AE541" i="2" s="1"/>
  <c r="AD553" i="2"/>
  <c r="AE553" i="2" s="1"/>
  <c r="AD565" i="2"/>
  <c r="AE565" i="2" s="1"/>
  <c r="AD577" i="2"/>
  <c r="AE577" i="2" s="1"/>
  <c r="AD589" i="2"/>
  <c r="AE589" i="2" s="1"/>
  <c r="AD601" i="2"/>
  <c r="AE601" i="2" s="1"/>
  <c r="AD495" i="2"/>
  <c r="AE495" i="2" s="1"/>
  <c r="AD519" i="2"/>
  <c r="AE519" i="2" s="1"/>
  <c r="AD543" i="2"/>
  <c r="AE543" i="2" s="1"/>
  <c r="AD567" i="2"/>
  <c r="AE567" i="2" s="1"/>
  <c r="AD591" i="2"/>
  <c r="AE591" i="2" s="1"/>
  <c r="AD554" i="2"/>
  <c r="AE554" i="2" s="1"/>
  <c r="AD579" i="2"/>
  <c r="AE579" i="2" s="1"/>
  <c r="AD496" i="2"/>
  <c r="AE496" i="2" s="1"/>
  <c r="AD520" i="2"/>
  <c r="AE520" i="2" s="1"/>
  <c r="AD544" i="2"/>
  <c r="AE544" i="2" s="1"/>
  <c r="AD568" i="2"/>
  <c r="AE568" i="2" s="1"/>
  <c r="AD592" i="2"/>
  <c r="AE592" i="2" s="1"/>
  <c r="AD578" i="2"/>
  <c r="AE578" i="2" s="1"/>
  <c r="AD603" i="2"/>
  <c r="AE603" i="2" s="1"/>
  <c r="AD508" i="2"/>
  <c r="AE508" i="2" s="1"/>
  <c r="AD497" i="2"/>
  <c r="AE497" i="2" s="1"/>
  <c r="AD521" i="2"/>
  <c r="AE521" i="2" s="1"/>
  <c r="AD545" i="2"/>
  <c r="AE545" i="2" s="1"/>
  <c r="AD569" i="2"/>
  <c r="AE569" i="2" s="1"/>
  <c r="AD593" i="2"/>
  <c r="AE593" i="2" s="1"/>
  <c r="AD507" i="2"/>
  <c r="AE507" i="2" s="1"/>
  <c r="AD604" i="2"/>
  <c r="AE604" i="2" s="1"/>
  <c r="AD498" i="2"/>
  <c r="AE498" i="2" s="1"/>
  <c r="AD522" i="2"/>
  <c r="AE522" i="2" s="1"/>
  <c r="AD546" i="2"/>
  <c r="AE546" i="2" s="1"/>
  <c r="AD570" i="2"/>
  <c r="AE570" i="2" s="1"/>
  <c r="AD594" i="2"/>
  <c r="AE594" i="2" s="1"/>
  <c r="AD555" i="2"/>
  <c r="AE555" i="2" s="1"/>
  <c r="AD556" i="2"/>
  <c r="AE556" i="2" s="1"/>
  <c r="AD499" i="2"/>
  <c r="AE499" i="2" s="1"/>
  <c r="AD523" i="2"/>
  <c r="AE523" i="2" s="1"/>
  <c r="AD547" i="2"/>
  <c r="AE547" i="2" s="1"/>
  <c r="AD571" i="2"/>
  <c r="AE571" i="2" s="1"/>
  <c r="AD595" i="2"/>
  <c r="AE595" i="2" s="1"/>
  <c r="AD506" i="2"/>
  <c r="AE506" i="2" s="1"/>
  <c r="AD530" i="2"/>
  <c r="AE530" i="2" s="1"/>
  <c r="AD602" i="2"/>
  <c r="AE602" i="2" s="1"/>
  <c r="AD531" i="2"/>
  <c r="AE531" i="2" s="1"/>
  <c r="AD532" i="2"/>
  <c r="AE532" i="2" s="1"/>
  <c r="AD580" i="2"/>
  <c r="AE580" i="2" s="1"/>
  <c r="AD511" i="2"/>
  <c r="AE511" i="2" s="1"/>
  <c r="AD535" i="2"/>
  <c r="AE535" i="2" s="1"/>
  <c r="AD559" i="2"/>
  <c r="AE559" i="2" s="1"/>
  <c r="AD583" i="2"/>
  <c r="AE583" i="2" s="1"/>
  <c r="AD607" i="2"/>
  <c r="AE607" i="2" s="1"/>
  <c r="AD494" i="2"/>
  <c r="AE494" i="2" s="1"/>
  <c r="AD518" i="2"/>
  <c r="AE518" i="2" s="1"/>
  <c r="AD542" i="2"/>
  <c r="AE542" i="2" s="1"/>
  <c r="AD566" i="2"/>
  <c r="AE566" i="2" s="1"/>
  <c r="AD590" i="2"/>
  <c r="AE590" i="2" s="1"/>
  <c r="AD557" i="2"/>
  <c r="AE557" i="2" s="1"/>
  <c r="AD534" i="2"/>
  <c r="AE534" i="2" s="1"/>
  <c r="AD509" i="2"/>
  <c r="AE509" i="2" s="1"/>
  <c r="AD510" i="2"/>
  <c r="AE510" i="2" s="1"/>
  <c r="AD533" i="2"/>
  <c r="AE533" i="2" s="1"/>
  <c r="AD582" i="2"/>
  <c r="AE582" i="2" s="1"/>
  <c r="AD558" i="2"/>
  <c r="AE558" i="2" s="1"/>
  <c r="AD581" i="2"/>
  <c r="AE581" i="2" s="1"/>
  <c r="AD605" i="2"/>
  <c r="AE605" i="2" s="1"/>
  <c r="AD606" i="2"/>
  <c r="AE606" i="2" s="1"/>
  <c r="Q33" i="9"/>
  <c r="Q35" i="9"/>
  <c r="AN36" i="9"/>
  <c r="AN40" i="9"/>
  <c r="AN44" i="9"/>
  <c r="AN37" i="9"/>
  <c r="AN41" i="9"/>
  <c r="AN33" i="9"/>
  <c r="AN34" i="9"/>
  <c r="AN38" i="9"/>
  <c r="AN42" i="9"/>
  <c r="AN35" i="9"/>
  <c r="AN39" i="9"/>
  <c r="AN43" i="9"/>
  <c r="Q43" i="9"/>
  <c r="Q44" i="9"/>
  <c r="Q36" i="9"/>
  <c r="Q40" i="9"/>
  <c r="Q37" i="9"/>
  <c r="Q41" i="9"/>
  <c r="Q38" i="9"/>
  <c r="Q42" i="9"/>
  <c r="Q39" i="9"/>
  <c r="F19" i="16"/>
  <c r="AD849" i="2" l="1"/>
  <c r="AE849" i="2" s="1"/>
  <c r="AD861" i="2"/>
  <c r="AE861" i="2" s="1"/>
  <c r="AD873" i="2"/>
  <c r="AE873" i="2" s="1"/>
  <c r="AD885" i="2"/>
  <c r="AE885" i="2" s="1"/>
  <c r="AD897" i="2"/>
  <c r="AE897" i="2" s="1"/>
  <c r="AD909" i="2"/>
  <c r="AE909" i="2" s="1"/>
  <c r="AD921" i="2"/>
  <c r="AE921" i="2" s="1"/>
  <c r="AD933" i="2"/>
  <c r="AE933" i="2" s="1"/>
  <c r="AD945" i="2"/>
  <c r="AE945" i="2" s="1"/>
  <c r="AD957" i="2"/>
  <c r="AE957" i="2" s="1"/>
  <c r="AD850" i="2"/>
  <c r="AE850" i="2" s="1"/>
  <c r="AD862" i="2"/>
  <c r="AE862" i="2" s="1"/>
  <c r="AD874" i="2"/>
  <c r="AE874" i="2" s="1"/>
  <c r="AD886" i="2"/>
  <c r="AE886" i="2" s="1"/>
  <c r="AD898" i="2"/>
  <c r="AE898" i="2" s="1"/>
  <c r="AD910" i="2"/>
  <c r="AE910" i="2" s="1"/>
  <c r="AD922" i="2"/>
  <c r="AE922" i="2" s="1"/>
  <c r="AD934" i="2"/>
  <c r="AE934" i="2" s="1"/>
  <c r="AD946" i="2"/>
  <c r="AE946" i="2" s="1"/>
  <c r="AD958" i="2"/>
  <c r="AE958" i="2" s="1"/>
  <c r="AD851" i="2"/>
  <c r="AE851" i="2" s="1"/>
  <c r="AD863" i="2"/>
  <c r="AE863" i="2" s="1"/>
  <c r="AD875" i="2"/>
  <c r="AE875" i="2" s="1"/>
  <c r="AD887" i="2"/>
  <c r="AE887" i="2" s="1"/>
  <c r="AD899" i="2"/>
  <c r="AE899" i="2" s="1"/>
  <c r="AD911" i="2"/>
  <c r="AE911" i="2" s="1"/>
  <c r="AD923" i="2"/>
  <c r="AE923" i="2" s="1"/>
  <c r="AD935" i="2"/>
  <c r="AE935" i="2" s="1"/>
  <c r="AD947" i="2"/>
  <c r="AE947" i="2" s="1"/>
  <c r="AD959" i="2"/>
  <c r="AE959" i="2" s="1"/>
  <c r="AD852" i="2"/>
  <c r="AE852" i="2" s="1"/>
  <c r="AD864" i="2"/>
  <c r="AE864" i="2" s="1"/>
  <c r="AD876" i="2"/>
  <c r="AE876" i="2" s="1"/>
  <c r="AD888" i="2"/>
  <c r="AE888" i="2" s="1"/>
  <c r="AD900" i="2"/>
  <c r="AE900" i="2" s="1"/>
  <c r="AD912" i="2"/>
  <c r="AE912" i="2" s="1"/>
  <c r="AD924" i="2"/>
  <c r="AE924" i="2" s="1"/>
  <c r="AD936" i="2"/>
  <c r="AE936" i="2" s="1"/>
  <c r="AD948" i="2"/>
  <c r="AE948" i="2" s="1"/>
  <c r="AD960" i="2"/>
  <c r="AE960" i="2" s="1"/>
  <c r="AD853" i="2"/>
  <c r="AE853" i="2" s="1"/>
  <c r="AD865" i="2"/>
  <c r="AE865" i="2" s="1"/>
  <c r="AD877" i="2"/>
  <c r="AE877" i="2" s="1"/>
  <c r="AD889" i="2"/>
  <c r="AE889" i="2" s="1"/>
  <c r="AD901" i="2"/>
  <c r="AE901" i="2" s="1"/>
  <c r="AD913" i="2"/>
  <c r="AE913" i="2" s="1"/>
  <c r="AD925" i="2"/>
  <c r="AE925" i="2" s="1"/>
  <c r="AD937" i="2"/>
  <c r="AE937" i="2" s="1"/>
  <c r="AD949" i="2"/>
  <c r="AE949" i="2" s="1"/>
  <c r="AD961" i="2"/>
  <c r="AE961" i="2" s="1"/>
  <c r="AD854" i="2"/>
  <c r="AE854" i="2" s="1"/>
  <c r="AD866" i="2"/>
  <c r="AE866" i="2" s="1"/>
  <c r="AD878" i="2"/>
  <c r="AE878" i="2" s="1"/>
  <c r="AD890" i="2"/>
  <c r="AE890" i="2" s="1"/>
  <c r="AD902" i="2"/>
  <c r="AE902" i="2" s="1"/>
  <c r="AD914" i="2"/>
  <c r="AE914" i="2" s="1"/>
  <c r="AD926" i="2"/>
  <c r="AE926" i="2" s="1"/>
  <c r="AD938" i="2"/>
  <c r="AE938" i="2" s="1"/>
  <c r="AD950" i="2"/>
  <c r="AE950" i="2" s="1"/>
  <c r="AD962" i="2"/>
  <c r="AE962" i="2" s="1"/>
  <c r="AD855" i="2"/>
  <c r="AE855" i="2" s="1"/>
  <c r="AD879" i="2"/>
  <c r="AE879" i="2" s="1"/>
  <c r="AD903" i="2"/>
  <c r="AE903" i="2" s="1"/>
  <c r="AD927" i="2"/>
  <c r="AE927" i="2" s="1"/>
  <c r="AD951" i="2"/>
  <c r="AE951" i="2" s="1"/>
  <c r="AD856" i="2"/>
  <c r="AE856" i="2" s="1"/>
  <c r="AD880" i="2"/>
  <c r="AE880" i="2" s="1"/>
  <c r="AD904" i="2"/>
  <c r="AE904" i="2" s="1"/>
  <c r="AD928" i="2"/>
  <c r="AE928" i="2" s="1"/>
  <c r="AD952" i="2"/>
  <c r="AE952" i="2" s="1"/>
  <c r="AD857" i="2"/>
  <c r="AE857" i="2" s="1"/>
  <c r="AD881" i="2"/>
  <c r="AE881" i="2" s="1"/>
  <c r="AD905" i="2"/>
  <c r="AE905" i="2" s="1"/>
  <c r="AD929" i="2"/>
  <c r="AE929" i="2" s="1"/>
  <c r="AD953" i="2"/>
  <c r="AE953" i="2" s="1"/>
  <c r="AD858" i="2"/>
  <c r="AE858" i="2" s="1"/>
  <c r="AD882" i="2"/>
  <c r="AE882" i="2" s="1"/>
  <c r="AD906" i="2"/>
  <c r="AE906" i="2" s="1"/>
  <c r="AD930" i="2"/>
  <c r="AE930" i="2" s="1"/>
  <c r="AD954" i="2"/>
  <c r="AE954" i="2" s="1"/>
  <c r="AD859" i="2"/>
  <c r="AE859" i="2" s="1"/>
  <c r="AD883" i="2"/>
  <c r="AE883" i="2" s="1"/>
  <c r="AD907" i="2"/>
  <c r="AE907" i="2" s="1"/>
  <c r="AD931" i="2"/>
  <c r="AE931" i="2" s="1"/>
  <c r="AD955" i="2"/>
  <c r="AE955" i="2" s="1"/>
  <c r="AD867" i="2"/>
  <c r="AE867" i="2" s="1"/>
  <c r="AD891" i="2"/>
  <c r="AE891" i="2" s="1"/>
  <c r="AD939" i="2"/>
  <c r="AE939" i="2" s="1"/>
  <c r="AD963" i="2"/>
  <c r="AE963" i="2" s="1"/>
  <c r="AD860" i="2"/>
  <c r="AE860" i="2" s="1"/>
  <c r="AD884" i="2"/>
  <c r="AE884" i="2" s="1"/>
  <c r="AD908" i="2"/>
  <c r="AE908" i="2" s="1"/>
  <c r="AD932" i="2"/>
  <c r="AE932" i="2" s="1"/>
  <c r="AD956" i="2"/>
  <c r="AE956" i="2" s="1"/>
  <c r="AD915" i="2"/>
  <c r="AE915" i="2" s="1"/>
  <c r="AD917" i="2"/>
  <c r="AE917" i="2" s="1"/>
  <c r="AD967" i="2"/>
  <c r="AE967" i="2" s="1"/>
  <c r="AD892" i="2"/>
  <c r="AE892" i="2" s="1"/>
  <c r="AD943" i="2"/>
  <c r="AE943" i="2" s="1"/>
  <c r="AD894" i="2"/>
  <c r="AE894" i="2" s="1"/>
  <c r="AD868" i="2"/>
  <c r="AE868" i="2" s="1"/>
  <c r="AD918" i="2"/>
  <c r="AE918" i="2" s="1"/>
  <c r="AD968" i="2"/>
  <c r="AE968" i="2" s="1"/>
  <c r="AD942" i="2"/>
  <c r="AE942" i="2" s="1"/>
  <c r="AD893" i="2"/>
  <c r="AE893" i="2" s="1"/>
  <c r="AD869" i="2"/>
  <c r="AE869" i="2" s="1"/>
  <c r="AD919" i="2"/>
  <c r="AE919" i="2" s="1"/>
  <c r="AD944" i="2"/>
  <c r="AE944" i="2" s="1"/>
  <c r="AD870" i="2"/>
  <c r="AE870" i="2" s="1"/>
  <c r="AD920" i="2"/>
  <c r="AE920" i="2" s="1"/>
  <c r="AD941" i="2"/>
  <c r="AE941" i="2" s="1"/>
  <c r="AD871" i="2"/>
  <c r="AE871" i="2" s="1"/>
  <c r="AD940" i="2"/>
  <c r="AE940" i="2" s="1"/>
  <c r="AD872" i="2"/>
  <c r="AE872" i="2" s="1"/>
  <c r="AD896" i="2"/>
  <c r="AE896" i="2" s="1"/>
  <c r="AD965" i="2"/>
  <c r="AE965" i="2" s="1"/>
  <c r="AD916" i="2"/>
  <c r="AE916" i="2" s="1"/>
  <c r="AD966" i="2"/>
  <c r="AE966" i="2" s="1"/>
  <c r="AD895" i="2"/>
  <c r="AE895" i="2" s="1"/>
  <c r="AD964" i="2"/>
  <c r="AE964" i="2" s="1"/>
  <c r="AD729" i="2"/>
  <c r="AE729" i="2" s="1"/>
  <c r="AD741" i="2"/>
  <c r="AE741" i="2" s="1"/>
  <c r="AD753" i="2"/>
  <c r="AE753" i="2" s="1"/>
  <c r="AD765" i="2"/>
  <c r="AE765" i="2" s="1"/>
  <c r="AD777" i="2"/>
  <c r="AE777" i="2" s="1"/>
  <c r="AD789" i="2"/>
  <c r="AE789" i="2" s="1"/>
  <c r="AD801" i="2"/>
  <c r="AE801" i="2" s="1"/>
  <c r="AD813" i="2"/>
  <c r="AE813" i="2" s="1"/>
  <c r="AD825" i="2"/>
  <c r="AE825" i="2" s="1"/>
  <c r="AD837" i="2"/>
  <c r="AE837" i="2" s="1"/>
  <c r="AD730" i="2"/>
  <c r="AE730" i="2" s="1"/>
  <c r="AD742" i="2"/>
  <c r="AE742" i="2" s="1"/>
  <c r="AD754" i="2"/>
  <c r="AE754" i="2" s="1"/>
  <c r="AD766" i="2"/>
  <c r="AE766" i="2" s="1"/>
  <c r="AD778" i="2"/>
  <c r="AE778" i="2" s="1"/>
  <c r="AD790" i="2"/>
  <c r="AE790" i="2" s="1"/>
  <c r="AD802" i="2"/>
  <c r="AE802" i="2" s="1"/>
  <c r="AD814" i="2"/>
  <c r="AE814" i="2" s="1"/>
  <c r="AD826" i="2"/>
  <c r="AE826" i="2" s="1"/>
  <c r="AD838" i="2"/>
  <c r="AE838" i="2" s="1"/>
  <c r="AD731" i="2"/>
  <c r="AE731" i="2" s="1"/>
  <c r="AD743" i="2"/>
  <c r="AE743" i="2" s="1"/>
  <c r="AD755" i="2"/>
  <c r="AE755" i="2" s="1"/>
  <c r="AD767" i="2"/>
  <c r="AE767" i="2" s="1"/>
  <c r="AD779" i="2"/>
  <c r="AE779" i="2" s="1"/>
  <c r="AD791" i="2"/>
  <c r="AE791" i="2" s="1"/>
  <c r="AD803" i="2"/>
  <c r="AE803" i="2" s="1"/>
  <c r="AD815" i="2"/>
  <c r="AE815" i="2" s="1"/>
  <c r="AD827" i="2"/>
  <c r="AE827" i="2" s="1"/>
  <c r="AD839" i="2"/>
  <c r="AE839" i="2" s="1"/>
  <c r="AD732" i="2"/>
  <c r="AE732" i="2" s="1"/>
  <c r="AD744" i="2"/>
  <c r="AE744" i="2" s="1"/>
  <c r="AD756" i="2"/>
  <c r="AE756" i="2" s="1"/>
  <c r="AD768" i="2"/>
  <c r="AE768" i="2" s="1"/>
  <c r="AD780" i="2"/>
  <c r="AE780" i="2" s="1"/>
  <c r="AD792" i="2"/>
  <c r="AE792" i="2" s="1"/>
  <c r="AD804" i="2"/>
  <c r="AE804" i="2" s="1"/>
  <c r="AD816" i="2"/>
  <c r="AE816" i="2" s="1"/>
  <c r="AD828" i="2"/>
  <c r="AE828" i="2" s="1"/>
  <c r="AD840" i="2"/>
  <c r="AE840" i="2" s="1"/>
  <c r="AD733" i="2"/>
  <c r="AE733" i="2" s="1"/>
  <c r="AD745" i="2"/>
  <c r="AE745" i="2" s="1"/>
  <c r="AD757" i="2"/>
  <c r="AE757" i="2" s="1"/>
  <c r="AD769" i="2"/>
  <c r="AE769" i="2" s="1"/>
  <c r="AD781" i="2"/>
  <c r="AE781" i="2" s="1"/>
  <c r="AD793" i="2"/>
  <c r="AE793" i="2" s="1"/>
  <c r="AD805" i="2"/>
  <c r="AE805" i="2" s="1"/>
  <c r="AD817" i="2"/>
  <c r="AE817" i="2" s="1"/>
  <c r="AD829" i="2"/>
  <c r="AE829" i="2" s="1"/>
  <c r="AD841" i="2"/>
  <c r="AE841" i="2" s="1"/>
  <c r="AD734" i="2"/>
  <c r="AE734" i="2" s="1"/>
  <c r="AD746" i="2"/>
  <c r="AE746" i="2" s="1"/>
  <c r="AD758" i="2"/>
  <c r="AE758" i="2" s="1"/>
  <c r="AD770" i="2"/>
  <c r="AE770" i="2" s="1"/>
  <c r="AD782" i="2"/>
  <c r="AE782" i="2" s="1"/>
  <c r="AD794" i="2"/>
  <c r="AE794" i="2" s="1"/>
  <c r="AD806" i="2"/>
  <c r="AE806" i="2" s="1"/>
  <c r="AD818" i="2"/>
  <c r="AE818" i="2" s="1"/>
  <c r="AD830" i="2"/>
  <c r="AE830" i="2" s="1"/>
  <c r="AD842" i="2"/>
  <c r="AE842" i="2" s="1"/>
  <c r="AD735" i="2"/>
  <c r="AE735" i="2" s="1"/>
  <c r="AD759" i="2"/>
  <c r="AE759" i="2" s="1"/>
  <c r="AD783" i="2"/>
  <c r="AE783" i="2" s="1"/>
  <c r="AD807" i="2"/>
  <c r="AE807" i="2" s="1"/>
  <c r="AD831" i="2"/>
  <c r="AE831" i="2" s="1"/>
  <c r="AD736" i="2"/>
  <c r="AE736" i="2" s="1"/>
  <c r="AD760" i="2"/>
  <c r="AE760" i="2" s="1"/>
  <c r="AD784" i="2"/>
  <c r="AE784" i="2" s="1"/>
  <c r="AD808" i="2"/>
  <c r="AE808" i="2" s="1"/>
  <c r="AD832" i="2"/>
  <c r="AE832" i="2" s="1"/>
  <c r="AD737" i="2"/>
  <c r="AE737" i="2" s="1"/>
  <c r="AD761" i="2"/>
  <c r="AE761" i="2" s="1"/>
  <c r="AD785" i="2"/>
  <c r="AE785" i="2" s="1"/>
  <c r="AD809" i="2"/>
  <c r="AE809" i="2" s="1"/>
  <c r="AD833" i="2"/>
  <c r="AE833" i="2" s="1"/>
  <c r="AD738" i="2"/>
  <c r="AE738" i="2" s="1"/>
  <c r="AD762" i="2"/>
  <c r="AE762" i="2" s="1"/>
  <c r="AD786" i="2"/>
  <c r="AE786" i="2" s="1"/>
  <c r="AD810" i="2"/>
  <c r="AE810" i="2" s="1"/>
  <c r="AD834" i="2"/>
  <c r="AE834" i="2" s="1"/>
  <c r="AD739" i="2"/>
  <c r="AE739" i="2" s="1"/>
  <c r="AD763" i="2"/>
  <c r="AE763" i="2" s="1"/>
  <c r="AD787" i="2"/>
  <c r="AE787" i="2" s="1"/>
  <c r="AD811" i="2"/>
  <c r="AE811" i="2" s="1"/>
  <c r="AD835" i="2"/>
  <c r="AE835" i="2" s="1"/>
  <c r="AD747" i="2"/>
  <c r="AE747" i="2" s="1"/>
  <c r="AD819" i="2"/>
  <c r="AE819" i="2" s="1"/>
  <c r="AD740" i="2"/>
  <c r="AE740" i="2" s="1"/>
  <c r="AD764" i="2"/>
  <c r="AE764" i="2" s="1"/>
  <c r="AD788" i="2"/>
  <c r="AE788" i="2" s="1"/>
  <c r="AD812" i="2"/>
  <c r="AE812" i="2" s="1"/>
  <c r="AD836" i="2"/>
  <c r="AE836" i="2" s="1"/>
  <c r="AD771" i="2"/>
  <c r="AE771" i="2" s="1"/>
  <c r="AD795" i="2"/>
  <c r="AE795" i="2" s="1"/>
  <c r="AD843" i="2"/>
  <c r="AE843" i="2" s="1"/>
  <c r="AD748" i="2"/>
  <c r="AE748" i="2" s="1"/>
  <c r="AD798" i="2"/>
  <c r="AE798" i="2" s="1"/>
  <c r="AD848" i="2"/>
  <c r="AE848" i="2" s="1"/>
  <c r="AD772" i="2"/>
  <c r="AE772" i="2" s="1"/>
  <c r="AD749" i="2"/>
  <c r="AE749" i="2" s="1"/>
  <c r="AD799" i="2"/>
  <c r="AE799" i="2" s="1"/>
  <c r="AD822" i="2"/>
  <c r="AE822" i="2" s="1"/>
  <c r="AD750" i="2"/>
  <c r="AE750" i="2" s="1"/>
  <c r="AD800" i="2"/>
  <c r="AE800" i="2" s="1"/>
  <c r="AD823" i="2"/>
  <c r="AE823" i="2" s="1"/>
  <c r="AD824" i="2"/>
  <c r="AE824" i="2" s="1"/>
  <c r="AD751" i="2"/>
  <c r="AE751" i="2" s="1"/>
  <c r="AD820" i="2"/>
  <c r="AE820" i="2" s="1"/>
  <c r="AD775" i="2"/>
  <c r="AE775" i="2" s="1"/>
  <c r="AD752" i="2"/>
  <c r="AE752" i="2" s="1"/>
  <c r="AD821" i="2"/>
  <c r="AE821" i="2" s="1"/>
  <c r="AD773" i="2"/>
  <c r="AE773" i="2" s="1"/>
  <c r="AD774" i="2"/>
  <c r="AE774" i="2" s="1"/>
  <c r="AD844" i="2"/>
  <c r="AE844" i="2" s="1"/>
  <c r="AD796" i="2"/>
  <c r="AE796" i="2" s="1"/>
  <c r="AD846" i="2"/>
  <c r="AE846" i="2" s="1"/>
  <c r="AD797" i="2"/>
  <c r="AE797" i="2" s="1"/>
  <c r="AD847" i="2"/>
  <c r="AE847" i="2" s="1"/>
  <c r="AD776" i="2"/>
  <c r="AE776" i="2" s="1"/>
  <c r="AD845" i="2"/>
  <c r="AE845" i="2" s="1"/>
  <c r="AD9" i="2"/>
  <c r="AE9" i="2" s="1"/>
  <c r="AD10" i="2"/>
  <c r="AE10" i="2" s="1"/>
  <c r="AD22" i="2"/>
  <c r="AE22" i="2" s="1"/>
  <c r="AD34" i="2"/>
  <c r="AE34" i="2" s="1"/>
  <c r="AD46" i="2"/>
  <c r="AE46" i="2" s="1"/>
  <c r="AD58" i="2"/>
  <c r="AE58" i="2" s="1"/>
  <c r="AD70" i="2"/>
  <c r="AE70" i="2" s="1"/>
  <c r="AD82" i="2"/>
  <c r="AE82" i="2" s="1"/>
  <c r="AD94" i="2"/>
  <c r="AE94" i="2" s="1"/>
  <c r="AD106" i="2"/>
  <c r="AE106" i="2" s="1"/>
  <c r="AD118" i="2"/>
  <c r="AE118" i="2" s="1"/>
  <c r="AD11" i="2"/>
  <c r="AE11" i="2" s="1"/>
  <c r="AD23" i="2"/>
  <c r="AE23" i="2" s="1"/>
  <c r="AD35" i="2"/>
  <c r="AE35" i="2" s="1"/>
  <c r="AD47" i="2"/>
  <c r="AE47" i="2" s="1"/>
  <c r="AD59" i="2"/>
  <c r="AE59" i="2" s="1"/>
  <c r="AD71" i="2"/>
  <c r="AE71" i="2" s="1"/>
  <c r="AD83" i="2"/>
  <c r="AE83" i="2" s="1"/>
  <c r="AD95" i="2"/>
  <c r="AE95" i="2" s="1"/>
  <c r="AD107" i="2"/>
  <c r="AE107" i="2" s="1"/>
  <c r="AD119" i="2"/>
  <c r="AE119" i="2" s="1"/>
  <c r="AD12" i="2"/>
  <c r="AE12" i="2" s="1"/>
  <c r="AD24" i="2"/>
  <c r="AE24" i="2" s="1"/>
  <c r="AD36" i="2"/>
  <c r="AE36" i="2" s="1"/>
  <c r="AD48" i="2"/>
  <c r="AE48" i="2" s="1"/>
  <c r="AD60" i="2"/>
  <c r="AE60" i="2" s="1"/>
  <c r="AD72" i="2"/>
  <c r="AE72" i="2" s="1"/>
  <c r="AD84" i="2"/>
  <c r="AE84" i="2" s="1"/>
  <c r="AD96" i="2"/>
  <c r="AE96" i="2" s="1"/>
  <c r="AD108" i="2"/>
  <c r="AE108" i="2" s="1"/>
  <c r="AD120" i="2"/>
  <c r="AE120" i="2" s="1"/>
  <c r="AD13" i="2"/>
  <c r="AE13" i="2" s="1"/>
  <c r="AD25" i="2"/>
  <c r="AE25" i="2" s="1"/>
  <c r="AD37" i="2"/>
  <c r="AE37" i="2" s="1"/>
  <c r="AD49" i="2"/>
  <c r="AE49" i="2" s="1"/>
  <c r="AD61" i="2"/>
  <c r="AE61" i="2" s="1"/>
  <c r="AD73" i="2"/>
  <c r="AE73" i="2" s="1"/>
  <c r="AD85" i="2"/>
  <c r="AE85" i="2" s="1"/>
  <c r="AD97" i="2"/>
  <c r="AE97" i="2" s="1"/>
  <c r="AD109" i="2"/>
  <c r="AE109" i="2" s="1"/>
  <c r="AD121" i="2"/>
  <c r="AE121" i="2" s="1"/>
  <c r="AD14" i="2"/>
  <c r="AE14" i="2" s="1"/>
  <c r="AD26" i="2"/>
  <c r="AE26" i="2" s="1"/>
  <c r="AD38" i="2"/>
  <c r="AE38" i="2" s="1"/>
  <c r="AD50" i="2"/>
  <c r="AE50" i="2" s="1"/>
  <c r="AD62" i="2"/>
  <c r="AE62" i="2" s="1"/>
  <c r="AD74" i="2"/>
  <c r="AE74" i="2" s="1"/>
  <c r="AD86" i="2"/>
  <c r="AE86" i="2" s="1"/>
  <c r="AD98" i="2"/>
  <c r="AE98" i="2" s="1"/>
  <c r="AD110" i="2"/>
  <c r="AE110" i="2" s="1"/>
  <c r="AD122" i="2"/>
  <c r="AE122" i="2" s="1"/>
  <c r="AD15" i="2"/>
  <c r="AE15" i="2" s="1"/>
  <c r="AD27" i="2"/>
  <c r="AE27" i="2" s="1"/>
  <c r="AD39" i="2"/>
  <c r="AE39" i="2" s="1"/>
  <c r="AD51" i="2"/>
  <c r="AE51" i="2" s="1"/>
  <c r="AD63" i="2"/>
  <c r="AE63" i="2" s="1"/>
  <c r="AD75" i="2"/>
  <c r="AE75" i="2" s="1"/>
  <c r="AD87" i="2"/>
  <c r="AE87" i="2" s="1"/>
  <c r="AD99" i="2"/>
  <c r="AE99" i="2" s="1"/>
  <c r="AD111" i="2"/>
  <c r="AE111" i="2" s="1"/>
  <c r="AD123" i="2"/>
  <c r="AE123" i="2" s="1"/>
  <c r="AD16" i="2"/>
  <c r="AE16" i="2" s="1"/>
  <c r="AD40" i="2"/>
  <c r="AE40" i="2" s="1"/>
  <c r="AD64" i="2"/>
  <c r="AE64" i="2" s="1"/>
  <c r="AD88" i="2"/>
  <c r="AE88" i="2" s="1"/>
  <c r="AD112" i="2"/>
  <c r="AE112" i="2" s="1"/>
  <c r="AD17" i="2"/>
  <c r="AE17" i="2" s="1"/>
  <c r="AD41" i="2"/>
  <c r="AE41" i="2" s="1"/>
  <c r="AD65" i="2"/>
  <c r="AE65" i="2" s="1"/>
  <c r="AD89" i="2"/>
  <c r="AE89" i="2" s="1"/>
  <c r="AD113" i="2"/>
  <c r="AE113" i="2" s="1"/>
  <c r="AD18" i="2"/>
  <c r="AE18" i="2" s="1"/>
  <c r="AD42" i="2"/>
  <c r="AE42" i="2" s="1"/>
  <c r="AD66" i="2"/>
  <c r="AE66" i="2" s="1"/>
  <c r="AD90" i="2"/>
  <c r="AE90" i="2" s="1"/>
  <c r="AD114" i="2"/>
  <c r="AE114" i="2" s="1"/>
  <c r="AD19" i="2"/>
  <c r="AE19" i="2" s="1"/>
  <c r="AD43" i="2"/>
  <c r="AE43" i="2" s="1"/>
  <c r="AD67" i="2"/>
  <c r="AE67" i="2" s="1"/>
  <c r="AD91" i="2"/>
  <c r="AE91" i="2" s="1"/>
  <c r="AD115" i="2"/>
  <c r="AE115" i="2" s="1"/>
  <c r="AD20" i="2"/>
  <c r="AE20" i="2" s="1"/>
  <c r="AD44" i="2"/>
  <c r="AE44" i="2" s="1"/>
  <c r="AD68" i="2"/>
  <c r="AE68" i="2" s="1"/>
  <c r="AD92" i="2"/>
  <c r="AE92" i="2" s="1"/>
  <c r="AD116" i="2"/>
  <c r="AE116" i="2" s="1"/>
  <c r="AD21" i="2"/>
  <c r="AE21" i="2" s="1"/>
  <c r="AD45" i="2"/>
  <c r="AE45" i="2" s="1"/>
  <c r="AD69" i="2"/>
  <c r="AE69" i="2" s="1"/>
  <c r="AD93" i="2"/>
  <c r="AE93" i="2" s="1"/>
  <c r="AD117" i="2"/>
  <c r="AE117" i="2" s="1"/>
  <c r="AD29" i="2"/>
  <c r="AE29" i="2" s="1"/>
  <c r="AD77" i="2"/>
  <c r="AE77" i="2" s="1"/>
  <c r="AD125" i="2"/>
  <c r="AE125" i="2" s="1"/>
  <c r="AD103" i="2"/>
  <c r="AE103" i="2" s="1"/>
  <c r="AD30" i="2"/>
  <c r="AE30" i="2" s="1"/>
  <c r="AD78" i="2"/>
  <c r="AE78" i="2" s="1"/>
  <c r="AD126" i="2"/>
  <c r="AE126" i="2" s="1"/>
  <c r="AD31" i="2"/>
  <c r="AE31" i="2" s="1"/>
  <c r="AD79" i="2"/>
  <c r="AE79" i="2" s="1"/>
  <c r="AD127" i="2"/>
  <c r="AE127" i="2" s="1"/>
  <c r="AD52" i="2"/>
  <c r="AE52" i="2" s="1"/>
  <c r="AD32" i="2"/>
  <c r="AE32" i="2" s="1"/>
  <c r="AD80" i="2"/>
  <c r="AE80" i="2" s="1"/>
  <c r="AD128" i="2"/>
  <c r="AE128" i="2" s="1"/>
  <c r="AD53" i="2"/>
  <c r="AE53" i="2" s="1"/>
  <c r="AD102" i="2"/>
  <c r="AE102" i="2" s="1"/>
  <c r="AD33" i="2"/>
  <c r="AE33" i="2" s="1"/>
  <c r="AD81" i="2"/>
  <c r="AE81" i="2" s="1"/>
  <c r="AD100" i="2"/>
  <c r="AE100" i="2" s="1"/>
  <c r="AD101" i="2"/>
  <c r="AE101" i="2" s="1"/>
  <c r="AD55" i="2"/>
  <c r="AE55" i="2" s="1"/>
  <c r="AD57" i="2"/>
  <c r="AE57" i="2" s="1"/>
  <c r="AD105" i="2"/>
  <c r="AE105" i="2" s="1"/>
  <c r="AD28" i="2"/>
  <c r="AE28" i="2" s="1"/>
  <c r="AD76" i="2"/>
  <c r="AE76" i="2" s="1"/>
  <c r="AD124" i="2"/>
  <c r="AE124" i="2" s="1"/>
  <c r="AD54" i="2"/>
  <c r="AE54" i="2" s="1"/>
  <c r="AD104" i="2"/>
  <c r="AE104" i="2" s="1"/>
  <c r="AD56" i="2"/>
  <c r="AE56" i="2" s="1"/>
  <c r="AD969" i="2"/>
  <c r="AE969" i="2" s="1"/>
  <c r="AD981" i="2"/>
  <c r="AE981" i="2" s="1"/>
  <c r="AD993" i="2"/>
  <c r="AE993" i="2" s="1"/>
  <c r="AD1005" i="2"/>
  <c r="AE1005" i="2" s="1"/>
  <c r="AD1017" i="2"/>
  <c r="AE1017" i="2" s="1"/>
  <c r="AD1029" i="2"/>
  <c r="AE1029" i="2" s="1"/>
  <c r="AD1041" i="2"/>
  <c r="AE1041" i="2" s="1"/>
  <c r="AD1053" i="2"/>
  <c r="AE1053" i="2" s="1"/>
  <c r="AD1065" i="2"/>
  <c r="AE1065" i="2" s="1"/>
  <c r="AD1077" i="2"/>
  <c r="AE1077" i="2" s="1"/>
  <c r="AD970" i="2"/>
  <c r="AE970" i="2" s="1"/>
  <c r="AD982" i="2"/>
  <c r="AE982" i="2" s="1"/>
  <c r="AD994" i="2"/>
  <c r="AE994" i="2" s="1"/>
  <c r="AD1006" i="2"/>
  <c r="AE1006" i="2" s="1"/>
  <c r="AD1018" i="2"/>
  <c r="AE1018" i="2" s="1"/>
  <c r="AD1030" i="2"/>
  <c r="AE1030" i="2" s="1"/>
  <c r="AD1042" i="2"/>
  <c r="AE1042" i="2" s="1"/>
  <c r="AD1054" i="2"/>
  <c r="AE1054" i="2" s="1"/>
  <c r="AD1066" i="2"/>
  <c r="AE1066" i="2" s="1"/>
  <c r="AD1078" i="2"/>
  <c r="AE1078" i="2" s="1"/>
  <c r="AD971" i="2"/>
  <c r="AE971" i="2" s="1"/>
  <c r="AD983" i="2"/>
  <c r="AE983" i="2" s="1"/>
  <c r="AD995" i="2"/>
  <c r="AE995" i="2" s="1"/>
  <c r="AD1007" i="2"/>
  <c r="AE1007" i="2" s="1"/>
  <c r="AD1019" i="2"/>
  <c r="AE1019" i="2" s="1"/>
  <c r="AD1031" i="2"/>
  <c r="AE1031" i="2" s="1"/>
  <c r="AD1043" i="2"/>
  <c r="AE1043" i="2" s="1"/>
  <c r="AD1055" i="2"/>
  <c r="AE1055" i="2" s="1"/>
  <c r="AD1067" i="2"/>
  <c r="AE1067" i="2" s="1"/>
  <c r="AD1079" i="2"/>
  <c r="AE1079" i="2" s="1"/>
  <c r="AD972" i="2"/>
  <c r="AE972" i="2" s="1"/>
  <c r="AD984" i="2"/>
  <c r="AE984" i="2" s="1"/>
  <c r="AD996" i="2"/>
  <c r="AE996" i="2" s="1"/>
  <c r="AD1008" i="2"/>
  <c r="AE1008" i="2" s="1"/>
  <c r="AD1020" i="2"/>
  <c r="AE1020" i="2" s="1"/>
  <c r="AD1032" i="2"/>
  <c r="AE1032" i="2" s="1"/>
  <c r="AD1044" i="2"/>
  <c r="AE1044" i="2" s="1"/>
  <c r="AD1056" i="2"/>
  <c r="AE1056" i="2" s="1"/>
  <c r="AD1068" i="2"/>
  <c r="AE1068" i="2" s="1"/>
  <c r="AD1080" i="2"/>
  <c r="AE1080" i="2" s="1"/>
  <c r="AD973" i="2"/>
  <c r="AE973" i="2" s="1"/>
  <c r="AD985" i="2"/>
  <c r="AE985" i="2" s="1"/>
  <c r="AD997" i="2"/>
  <c r="AE997" i="2" s="1"/>
  <c r="AD1009" i="2"/>
  <c r="AE1009" i="2" s="1"/>
  <c r="AD1021" i="2"/>
  <c r="AE1021" i="2" s="1"/>
  <c r="AD1033" i="2"/>
  <c r="AE1033" i="2" s="1"/>
  <c r="AD1045" i="2"/>
  <c r="AE1045" i="2" s="1"/>
  <c r="AD1057" i="2"/>
  <c r="AE1057" i="2" s="1"/>
  <c r="AD1069" i="2"/>
  <c r="AE1069" i="2" s="1"/>
  <c r="AD1081" i="2"/>
  <c r="AE1081" i="2" s="1"/>
  <c r="AD974" i="2"/>
  <c r="AE974" i="2" s="1"/>
  <c r="AD986" i="2"/>
  <c r="AE986" i="2" s="1"/>
  <c r="AD998" i="2"/>
  <c r="AE998" i="2" s="1"/>
  <c r="AD1010" i="2"/>
  <c r="AE1010" i="2" s="1"/>
  <c r="AD1022" i="2"/>
  <c r="AE1022" i="2" s="1"/>
  <c r="AD1034" i="2"/>
  <c r="AE1034" i="2" s="1"/>
  <c r="AD1046" i="2"/>
  <c r="AE1046" i="2" s="1"/>
  <c r="AD1058" i="2"/>
  <c r="AE1058" i="2" s="1"/>
  <c r="AD1070" i="2"/>
  <c r="AE1070" i="2" s="1"/>
  <c r="AD1082" i="2"/>
  <c r="AE1082" i="2" s="1"/>
  <c r="AD975" i="2"/>
  <c r="AE975" i="2" s="1"/>
  <c r="AD999" i="2"/>
  <c r="AE999" i="2" s="1"/>
  <c r="AD1023" i="2"/>
  <c r="AE1023" i="2" s="1"/>
  <c r="AD1047" i="2"/>
  <c r="AE1047" i="2" s="1"/>
  <c r="AD1071" i="2"/>
  <c r="AE1071" i="2" s="1"/>
  <c r="AD976" i="2"/>
  <c r="AE976" i="2" s="1"/>
  <c r="AD1000" i="2"/>
  <c r="AE1000" i="2" s="1"/>
  <c r="AD1024" i="2"/>
  <c r="AE1024" i="2" s="1"/>
  <c r="AD1048" i="2"/>
  <c r="AE1048" i="2" s="1"/>
  <c r="AD1072" i="2"/>
  <c r="AE1072" i="2" s="1"/>
  <c r="AD977" i="2"/>
  <c r="AE977" i="2" s="1"/>
  <c r="AD1001" i="2"/>
  <c r="AE1001" i="2" s="1"/>
  <c r="AD1025" i="2"/>
  <c r="AE1025" i="2" s="1"/>
  <c r="AD1049" i="2"/>
  <c r="AE1049" i="2" s="1"/>
  <c r="AD1073" i="2"/>
  <c r="AE1073" i="2" s="1"/>
  <c r="AD978" i="2"/>
  <c r="AE978" i="2" s="1"/>
  <c r="AD1002" i="2"/>
  <c r="AE1002" i="2" s="1"/>
  <c r="AD1026" i="2"/>
  <c r="AE1026" i="2" s="1"/>
  <c r="AD1050" i="2"/>
  <c r="AE1050" i="2" s="1"/>
  <c r="AD1074" i="2"/>
  <c r="AE1074" i="2" s="1"/>
  <c r="AD979" i="2"/>
  <c r="AE979" i="2" s="1"/>
  <c r="AD1003" i="2"/>
  <c r="AE1003" i="2" s="1"/>
  <c r="AD1027" i="2"/>
  <c r="AE1027" i="2" s="1"/>
  <c r="AD1051" i="2"/>
  <c r="AE1051" i="2" s="1"/>
  <c r="AD1075" i="2"/>
  <c r="AE1075" i="2" s="1"/>
  <c r="AD1011" i="2"/>
  <c r="AE1011" i="2" s="1"/>
  <c r="AD1035" i="2"/>
  <c r="AE1035" i="2" s="1"/>
  <c r="AD980" i="2"/>
  <c r="AE980" i="2" s="1"/>
  <c r="AD1004" i="2"/>
  <c r="AE1004" i="2" s="1"/>
  <c r="AD1028" i="2"/>
  <c r="AE1028" i="2" s="1"/>
  <c r="AD1052" i="2"/>
  <c r="AE1052" i="2" s="1"/>
  <c r="AD1076" i="2"/>
  <c r="AE1076" i="2" s="1"/>
  <c r="AD987" i="2"/>
  <c r="AE987" i="2" s="1"/>
  <c r="AD1036" i="2"/>
  <c r="AE1036" i="2" s="1"/>
  <c r="AD1084" i="2"/>
  <c r="AE1084" i="2" s="1"/>
  <c r="AD1037" i="2"/>
  <c r="AE1037" i="2" s="1"/>
  <c r="AD1085" i="2"/>
  <c r="AE1085" i="2" s="1"/>
  <c r="AD1062" i="2"/>
  <c r="AE1062" i="2" s="1"/>
  <c r="AD988" i="2"/>
  <c r="AE988" i="2" s="1"/>
  <c r="AD1038" i="2"/>
  <c r="AE1038" i="2" s="1"/>
  <c r="AD1086" i="2"/>
  <c r="AE1086" i="2" s="1"/>
  <c r="AD991" i="2"/>
  <c r="AE991" i="2" s="1"/>
  <c r="AD1059" i="2"/>
  <c r="AE1059" i="2" s="1"/>
  <c r="AD1060" i="2"/>
  <c r="AE1060" i="2" s="1"/>
  <c r="AD989" i="2"/>
  <c r="AE989" i="2" s="1"/>
  <c r="AD1039" i="2"/>
  <c r="AE1039" i="2" s="1"/>
  <c r="AD1087" i="2"/>
  <c r="AE1087" i="2" s="1"/>
  <c r="AD992" i="2"/>
  <c r="AE992" i="2" s="1"/>
  <c r="AD1061" i="2"/>
  <c r="AE1061" i="2" s="1"/>
  <c r="AD990" i="2"/>
  <c r="AE990" i="2" s="1"/>
  <c r="AD1040" i="2"/>
  <c r="AE1040" i="2" s="1"/>
  <c r="AD1088" i="2"/>
  <c r="AE1088" i="2" s="1"/>
  <c r="AD1015" i="2"/>
  <c r="AE1015" i="2" s="1"/>
  <c r="AD1064" i="2"/>
  <c r="AE1064" i="2" s="1"/>
  <c r="AD1016" i="2"/>
  <c r="AE1016" i="2" s="1"/>
  <c r="AD1083" i="2"/>
  <c r="AE1083" i="2" s="1"/>
  <c r="AD1012" i="2"/>
  <c r="AE1012" i="2" s="1"/>
  <c r="AD1013" i="2"/>
  <c r="AE1013" i="2" s="1"/>
  <c r="AD1014" i="2"/>
  <c r="AE1014" i="2" s="1"/>
  <c r="AD1063" i="2"/>
  <c r="AE1063" i="2" s="1"/>
  <c r="AD254" i="2"/>
  <c r="AE254" i="2" s="1"/>
  <c r="AD266" i="2"/>
  <c r="AE266" i="2" s="1"/>
  <c r="AD278" i="2"/>
  <c r="AE278" i="2" s="1"/>
  <c r="AD290" i="2"/>
  <c r="AE290" i="2" s="1"/>
  <c r="AD302" i="2"/>
  <c r="AE302" i="2" s="1"/>
  <c r="AD256" i="2"/>
  <c r="AE256" i="2" s="1"/>
  <c r="AD269" i="2"/>
  <c r="AE269" i="2" s="1"/>
  <c r="AD282" i="2"/>
  <c r="AE282" i="2" s="1"/>
  <c r="AD295" i="2"/>
  <c r="AE295" i="2" s="1"/>
  <c r="AD308" i="2"/>
  <c r="AE308" i="2" s="1"/>
  <c r="AD320" i="2"/>
  <c r="AE320" i="2" s="1"/>
  <c r="AD332" i="2"/>
  <c r="AE332" i="2" s="1"/>
  <c r="AD344" i="2"/>
  <c r="AE344" i="2" s="1"/>
  <c r="AD356" i="2"/>
  <c r="AE356" i="2" s="1"/>
  <c r="AD368" i="2"/>
  <c r="AE368" i="2" s="1"/>
  <c r="AD257" i="2"/>
  <c r="AE257" i="2" s="1"/>
  <c r="AD270" i="2"/>
  <c r="AE270" i="2" s="1"/>
  <c r="AD283" i="2"/>
  <c r="AE283" i="2" s="1"/>
  <c r="AD296" i="2"/>
  <c r="AE296" i="2" s="1"/>
  <c r="AD309" i="2"/>
  <c r="AE309" i="2" s="1"/>
  <c r="AD321" i="2"/>
  <c r="AE321" i="2" s="1"/>
  <c r="AD333" i="2"/>
  <c r="AE333" i="2" s="1"/>
  <c r="AD345" i="2"/>
  <c r="AE345" i="2" s="1"/>
  <c r="AD357" i="2"/>
  <c r="AE357" i="2" s="1"/>
  <c r="AD258" i="2"/>
  <c r="AE258" i="2" s="1"/>
  <c r="AD271" i="2"/>
  <c r="AE271" i="2" s="1"/>
  <c r="AD284" i="2"/>
  <c r="AE284" i="2" s="1"/>
  <c r="AD297" i="2"/>
  <c r="AE297" i="2" s="1"/>
  <c r="AD310" i="2"/>
  <c r="AE310" i="2" s="1"/>
  <c r="AD322" i="2"/>
  <c r="AE322" i="2" s="1"/>
  <c r="AD334" i="2"/>
  <c r="AE334" i="2" s="1"/>
  <c r="AD346" i="2"/>
  <c r="AE346" i="2" s="1"/>
  <c r="AD358" i="2"/>
  <c r="AE358" i="2" s="1"/>
  <c r="AD259" i="2"/>
  <c r="AE259" i="2" s="1"/>
  <c r="AD272" i="2"/>
  <c r="AE272" i="2" s="1"/>
  <c r="AD285" i="2"/>
  <c r="AE285" i="2" s="1"/>
  <c r="AD298" i="2"/>
  <c r="AE298" i="2" s="1"/>
  <c r="AD311" i="2"/>
  <c r="AE311" i="2" s="1"/>
  <c r="AD323" i="2"/>
  <c r="AE323" i="2" s="1"/>
  <c r="AD335" i="2"/>
  <c r="AE335" i="2" s="1"/>
  <c r="AD347" i="2"/>
  <c r="AE347" i="2" s="1"/>
  <c r="AD359" i="2"/>
  <c r="AE359" i="2" s="1"/>
  <c r="AD260" i="2"/>
  <c r="AE260" i="2" s="1"/>
  <c r="AD273" i="2"/>
  <c r="AE273" i="2" s="1"/>
  <c r="AD286" i="2"/>
  <c r="AE286" i="2" s="1"/>
  <c r="AD299" i="2"/>
  <c r="AE299" i="2" s="1"/>
  <c r="AD312" i="2"/>
  <c r="AE312" i="2" s="1"/>
  <c r="AD324" i="2"/>
  <c r="AE324" i="2" s="1"/>
  <c r="AD336" i="2"/>
  <c r="AE336" i="2" s="1"/>
  <c r="AD348" i="2"/>
  <c r="AE348" i="2" s="1"/>
  <c r="AD360" i="2"/>
  <c r="AE360" i="2" s="1"/>
  <c r="AD261" i="2"/>
  <c r="AE261" i="2" s="1"/>
  <c r="AD274" i="2"/>
  <c r="AE274" i="2" s="1"/>
  <c r="AD287" i="2"/>
  <c r="AE287" i="2" s="1"/>
  <c r="AD300" i="2"/>
  <c r="AE300" i="2" s="1"/>
  <c r="AD313" i="2"/>
  <c r="AE313" i="2" s="1"/>
  <c r="AD325" i="2"/>
  <c r="AE325" i="2" s="1"/>
  <c r="AD337" i="2"/>
  <c r="AE337" i="2" s="1"/>
  <c r="AD349" i="2"/>
  <c r="AE349" i="2" s="1"/>
  <c r="AD361" i="2"/>
  <c r="AE361" i="2" s="1"/>
  <c r="AD250" i="2"/>
  <c r="AE250" i="2" s="1"/>
  <c r="AD276" i="2"/>
  <c r="AE276" i="2" s="1"/>
  <c r="AD303" i="2"/>
  <c r="AE303" i="2" s="1"/>
  <c r="AD327" i="2"/>
  <c r="AE327" i="2" s="1"/>
  <c r="AD351" i="2"/>
  <c r="AE351" i="2" s="1"/>
  <c r="AD291" i="2"/>
  <c r="AE291" i="2" s="1"/>
  <c r="AD251" i="2"/>
  <c r="AE251" i="2" s="1"/>
  <c r="AD277" i="2"/>
  <c r="AE277" i="2" s="1"/>
  <c r="AD304" i="2"/>
  <c r="AE304" i="2" s="1"/>
  <c r="AD328" i="2"/>
  <c r="AE328" i="2" s="1"/>
  <c r="AD352" i="2"/>
  <c r="AE352" i="2" s="1"/>
  <c r="AD264" i="2"/>
  <c r="AE264" i="2" s="1"/>
  <c r="AD265" i="2"/>
  <c r="AE265" i="2" s="1"/>
  <c r="AD252" i="2"/>
  <c r="AE252" i="2" s="1"/>
  <c r="AD279" i="2"/>
  <c r="AE279" i="2" s="1"/>
  <c r="AD305" i="2"/>
  <c r="AE305" i="2" s="1"/>
  <c r="AD329" i="2"/>
  <c r="AE329" i="2" s="1"/>
  <c r="AD353" i="2"/>
  <c r="AE353" i="2" s="1"/>
  <c r="AD314" i="2"/>
  <c r="AE314" i="2" s="1"/>
  <c r="AD339" i="2"/>
  <c r="AE339" i="2" s="1"/>
  <c r="AD253" i="2"/>
  <c r="AE253" i="2" s="1"/>
  <c r="AD280" i="2"/>
  <c r="AE280" i="2" s="1"/>
  <c r="AD306" i="2"/>
  <c r="AE306" i="2" s="1"/>
  <c r="AD330" i="2"/>
  <c r="AE330" i="2" s="1"/>
  <c r="AD354" i="2"/>
  <c r="AE354" i="2" s="1"/>
  <c r="AD262" i="2"/>
  <c r="AE262" i="2" s="1"/>
  <c r="AD363" i="2"/>
  <c r="AE363" i="2" s="1"/>
  <c r="AD364" i="2"/>
  <c r="AE364" i="2" s="1"/>
  <c r="AD255" i="2"/>
  <c r="AE255" i="2" s="1"/>
  <c r="AD281" i="2"/>
  <c r="AE281" i="2" s="1"/>
  <c r="AD307" i="2"/>
  <c r="AE307" i="2" s="1"/>
  <c r="AD331" i="2"/>
  <c r="AE331" i="2" s="1"/>
  <c r="AD355" i="2"/>
  <c r="AE355" i="2" s="1"/>
  <c r="AD288" i="2"/>
  <c r="AE288" i="2" s="1"/>
  <c r="AD338" i="2"/>
  <c r="AE338" i="2" s="1"/>
  <c r="AD362" i="2"/>
  <c r="AE362" i="2" s="1"/>
  <c r="AD263" i="2"/>
  <c r="AE263" i="2" s="1"/>
  <c r="AD289" i="2"/>
  <c r="AE289" i="2" s="1"/>
  <c r="AD315" i="2"/>
  <c r="AE315" i="2" s="1"/>
  <c r="AD340" i="2"/>
  <c r="AE340" i="2" s="1"/>
  <c r="AD292" i="2"/>
  <c r="AE292" i="2" s="1"/>
  <c r="AD268" i="2"/>
  <c r="AE268" i="2" s="1"/>
  <c r="AD294" i="2"/>
  <c r="AE294" i="2" s="1"/>
  <c r="AD319" i="2"/>
  <c r="AE319" i="2" s="1"/>
  <c r="AD343" i="2"/>
  <c r="AE343" i="2" s="1"/>
  <c r="AD367" i="2"/>
  <c r="AE367" i="2" s="1"/>
  <c r="AD249" i="2"/>
  <c r="AE249" i="2" s="1"/>
  <c r="AD275" i="2"/>
  <c r="AE275" i="2" s="1"/>
  <c r="AD301" i="2"/>
  <c r="AE301" i="2" s="1"/>
  <c r="AD326" i="2"/>
  <c r="AE326" i="2" s="1"/>
  <c r="AD350" i="2"/>
  <c r="AE350" i="2" s="1"/>
  <c r="AD316" i="2"/>
  <c r="AE316" i="2" s="1"/>
  <c r="AD341" i="2"/>
  <c r="AE341" i="2" s="1"/>
  <c r="AD366" i="2"/>
  <c r="AE366" i="2" s="1"/>
  <c r="AD267" i="2"/>
  <c r="AE267" i="2" s="1"/>
  <c r="AD293" i="2"/>
  <c r="AE293" i="2" s="1"/>
  <c r="AD342" i="2"/>
  <c r="AE342" i="2" s="1"/>
  <c r="AD365" i="2"/>
  <c r="AE365" i="2" s="1"/>
  <c r="AD317" i="2"/>
  <c r="AE317" i="2" s="1"/>
  <c r="AD318" i="2"/>
  <c r="AE318" i="2" s="1"/>
  <c r="AD130" i="2"/>
  <c r="AE130" i="2" s="1"/>
  <c r="AD142" i="2"/>
  <c r="AE142" i="2" s="1"/>
  <c r="AD154" i="2"/>
  <c r="AE154" i="2" s="1"/>
  <c r="AD166" i="2"/>
  <c r="AE166" i="2" s="1"/>
  <c r="AD178" i="2"/>
  <c r="AE178" i="2" s="1"/>
  <c r="AD190" i="2"/>
  <c r="AE190" i="2" s="1"/>
  <c r="AD202" i="2"/>
  <c r="AE202" i="2" s="1"/>
  <c r="AD214" i="2"/>
  <c r="AE214" i="2" s="1"/>
  <c r="AD226" i="2"/>
  <c r="AE226" i="2" s="1"/>
  <c r="AD238" i="2"/>
  <c r="AE238" i="2" s="1"/>
  <c r="AD131" i="2"/>
  <c r="AE131" i="2" s="1"/>
  <c r="AD143" i="2"/>
  <c r="AE143" i="2" s="1"/>
  <c r="AD155" i="2"/>
  <c r="AE155" i="2" s="1"/>
  <c r="AD167" i="2"/>
  <c r="AE167" i="2" s="1"/>
  <c r="AD179" i="2"/>
  <c r="AE179" i="2" s="1"/>
  <c r="AD191" i="2"/>
  <c r="AE191" i="2" s="1"/>
  <c r="AD203" i="2"/>
  <c r="AE203" i="2" s="1"/>
  <c r="AD215" i="2"/>
  <c r="AE215" i="2" s="1"/>
  <c r="AD227" i="2"/>
  <c r="AE227" i="2" s="1"/>
  <c r="AD239" i="2"/>
  <c r="AE239" i="2" s="1"/>
  <c r="AD132" i="2"/>
  <c r="AE132" i="2" s="1"/>
  <c r="AD144" i="2"/>
  <c r="AE144" i="2" s="1"/>
  <c r="AD156" i="2"/>
  <c r="AE156" i="2" s="1"/>
  <c r="AD168" i="2"/>
  <c r="AE168" i="2" s="1"/>
  <c r="AD180" i="2"/>
  <c r="AE180" i="2" s="1"/>
  <c r="AD192" i="2"/>
  <c r="AE192" i="2" s="1"/>
  <c r="AD204" i="2"/>
  <c r="AE204" i="2" s="1"/>
  <c r="AD216" i="2"/>
  <c r="AE216" i="2" s="1"/>
  <c r="AD228" i="2"/>
  <c r="AE228" i="2" s="1"/>
  <c r="AD240" i="2"/>
  <c r="AE240" i="2" s="1"/>
  <c r="AD133" i="2"/>
  <c r="AE133" i="2" s="1"/>
  <c r="AD145" i="2"/>
  <c r="AE145" i="2" s="1"/>
  <c r="AD157" i="2"/>
  <c r="AE157" i="2" s="1"/>
  <c r="AD169" i="2"/>
  <c r="AE169" i="2" s="1"/>
  <c r="AD181" i="2"/>
  <c r="AE181" i="2" s="1"/>
  <c r="AD193" i="2"/>
  <c r="AE193" i="2" s="1"/>
  <c r="AD205" i="2"/>
  <c r="AE205" i="2" s="1"/>
  <c r="AD217" i="2"/>
  <c r="AE217" i="2" s="1"/>
  <c r="AD229" i="2"/>
  <c r="AE229" i="2" s="1"/>
  <c r="AD241" i="2"/>
  <c r="AE241" i="2" s="1"/>
  <c r="AD134" i="2"/>
  <c r="AE134" i="2" s="1"/>
  <c r="AD146" i="2"/>
  <c r="AE146" i="2" s="1"/>
  <c r="AD158" i="2"/>
  <c r="AE158" i="2" s="1"/>
  <c r="AD170" i="2"/>
  <c r="AE170" i="2" s="1"/>
  <c r="AD182" i="2"/>
  <c r="AE182" i="2" s="1"/>
  <c r="AD194" i="2"/>
  <c r="AE194" i="2" s="1"/>
  <c r="AD206" i="2"/>
  <c r="AE206" i="2" s="1"/>
  <c r="AD218" i="2"/>
  <c r="AE218" i="2" s="1"/>
  <c r="AD230" i="2"/>
  <c r="AE230" i="2" s="1"/>
  <c r="AD242" i="2"/>
  <c r="AE242" i="2" s="1"/>
  <c r="AD135" i="2"/>
  <c r="AE135" i="2" s="1"/>
  <c r="AD147" i="2"/>
  <c r="AE147" i="2" s="1"/>
  <c r="AD159" i="2"/>
  <c r="AE159" i="2" s="1"/>
  <c r="AD136" i="2"/>
  <c r="AE136" i="2" s="1"/>
  <c r="AD160" i="2"/>
  <c r="AE160" i="2" s="1"/>
  <c r="AD177" i="2"/>
  <c r="AE177" i="2" s="1"/>
  <c r="AD199" i="2"/>
  <c r="AE199" i="2" s="1"/>
  <c r="AD221" i="2"/>
  <c r="AE221" i="2" s="1"/>
  <c r="AD243" i="2"/>
  <c r="AE243" i="2" s="1"/>
  <c r="AD137" i="2"/>
  <c r="AE137" i="2" s="1"/>
  <c r="AD161" i="2"/>
  <c r="AE161" i="2" s="1"/>
  <c r="AD183" i="2"/>
  <c r="AE183" i="2" s="1"/>
  <c r="AD200" i="2"/>
  <c r="AE200" i="2" s="1"/>
  <c r="AD222" i="2"/>
  <c r="AE222" i="2" s="1"/>
  <c r="AD244" i="2"/>
  <c r="AE244" i="2" s="1"/>
  <c r="AD138" i="2"/>
  <c r="AE138" i="2" s="1"/>
  <c r="AD162" i="2"/>
  <c r="AE162" i="2" s="1"/>
  <c r="AD184" i="2"/>
  <c r="AE184" i="2" s="1"/>
  <c r="AD201" i="2"/>
  <c r="AE201" i="2" s="1"/>
  <c r="AD223" i="2"/>
  <c r="AE223" i="2" s="1"/>
  <c r="AD245" i="2"/>
  <c r="AE245" i="2" s="1"/>
  <c r="AD139" i="2"/>
  <c r="AE139" i="2" s="1"/>
  <c r="AD163" i="2"/>
  <c r="AE163" i="2" s="1"/>
  <c r="AD185" i="2"/>
  <c r="AE185" i="2" s="1"/>
  <c r="AD207" i="2"/>
  <c r="AE207" i="2" s="1"/>
  <c r="AD224" i="2"/>
  <c r="AE224" i="2" s="1"/>
  <c r="AD246" i="2"/>
  <c r="AE246" i="2" s="1"/>
  <c r="AD140" i="2"/>
  <c r="AE140" i="2" s="1"/>
  <c r="AD164" i="2"/>
  <c r="AE164" i="2" s="1"/>
  <c r="AD186" i="2"/>
  <c r="AE186" i="2" s="1"/>
  <c r="AD208" i="2"/>
  <c r="AE208" i="2" s="1"/>
  <c r="AD225" i="2"/>
  <c r="AE225" i="2" s="1"/>
  <c r="AD247" i="2"/>
  <c r="AE247" i="2" s="1"/>
  <c r="AD141" i="2"/>
  <c r="AE141" i="2" s="1"/>
  <c r="AD165" i="2"/>
  <c r="AE165" i="2" s="1"/>
  <c r="AD187" i="2"/>
  <c r="AE187" i="2" s="1"/>
  <c r="AD209" i="2"/>
  <c r="AE209" i="2" s="1"/>
  <c r="AD231" i="2"/>
  <c r="AE231" i="2" s="1"/>
  <c r="AD248" i="2"/>
  <c r="AE248" i="2" s="1"/>
  <c r="AD172" i="2"/>
  <c r="AE172" i="2" s="1"/>
  <c r="AD211" i="2"/>
  <c r="AE211" i="2" s="1"/>
  <c r="AD188" i="2"/>
  <c r="AE188" i="2" s="1"/>
  <c r="AD189" i="2"/>
  <c r="AE189" i="2" s="1"/>
  <c r="AD173" i="2"/>
  <c r="AE173" i="2" s="1"/>
  <c r="AD212" i="2"/>
  <c r="AE212" i="2" s="1"/>
  <c r="AD232" i="2"/>
  <c r="AE232" i="2" s="1"/>
  <c r="AD233" i="2"/>
  <c r="AE233" i="2" s="1"/>
  <c r="AD174" i="2"/>
  <c r="AE174" i="2" s="1"/>
  <c r="AD213" i="2"/>
  <c r="AE213" i="2" s="1"/>
  <c r="AD149" i="2"/>
  <c r="AE149" i="2" s="1"/>
  <c r="AD195" i="2"/>
  <c r="AE195" i="2" s="1"/>
  <c r="AD196" i="2"/>
  <c r="AE196" i="2" s="1"/>
  <c r="AD175" i="2"/>
  <c r="AE175" i="2" s="1"/>
  <c r="AD219" i="2"/>
  <c r="AE219" i="2" s="1"/>
  <c r="AD151" i="2"/>
  <c r="AE151" i="2" s="1"/>
  <c r="AD129" i="2"/>
  <c r="AE129" i="2" s="1"/>
  <c r="AD176" i="2"/>
  <c r="AE176" i="2" s="1"/>
  <c r="AD220" i="2"/>
  <c r="AE220" i="2" s="1"/>
  <c r="AD148" i="2"/>
  <c r="AE148" i="2" s="1"/>
  <c r="AD150" i="2"/>
  <c r="AE150" i="2" s="1"/>
  <c r="AD234" i="2"/>
  <c r="AE234" i="2" s="1"/>
  <c r="AD153" i="2"/>
  <c r="AE153" i="2" s="1"/>
  <c r="AD198" i="2"/>
  <c r="AE198" i="2" s="1"/>
  <c r="AD237" i="2"/>
  <c r="AE237" i="2" s="1"/>
  <c r="AD171" i="2"/>
  <c r="AE171" i="2" s="1"/>
  <c r="AD210" i="2"/>
  <c r="AE210" i="2" s="1"/>
  <c r="AD152" i="2"/>
  <c r="AE152" i="2" s="1"/>
  <c r="AD197" i="2"/>
  <c r="AE197" i="2" s="1"/>
  <c r="AD235" i="2"/>
  <c r="AE235" i="2" s="1"/>
  <c r="AD236" i="2"/>
  <c r="AE236" i="2" s="1"/>
  <c r="AD1089" i="2"/>
  <c r="AE1089" i="2" s="1"/>
  <c r="AD1101" i="2"/>
  <c r="AE1101" i="2" s="1"/>
  <c r="AD1113" i="2"/>
  <c r="AE1113" i="2" s="1"/>
  <c r="AD1125" i="2"/>
  <c r="AE1125" i="2" s="1"/>
  <c r="AD1137" i="2"/>
  <c r="AE1137" i="2" s="1"/>
  <c r="AD1149" i="2"/>
  <c r="AE1149" i="2" s="1"/>
  <c r="AD1161" i="2"/>
  <c r="AE1161" i="2" s="1"/>
  <c r="AD1173" i="2"/>
  <c r="AE1173" i="2" s="1"/>
  <c r="AD1185" i="2"/>
  <c r="AE1185" i="2" s="1"/>
  <c r="AD1197" i="2"/>
  <c r="AE1197" i="2" s="1"/>
  <c r="AD1090" i="2"/>
  <c r="AE1090" i="2" s="1"/>
  <c r="AD1102" i="2"/>
  <c r="AE1102" i="2" s="1"/>
  <c r="AD1114" i="2"/>
  <c r="AE1114" i="2" s="1"/>
  <c r="AD1126" i="2"/>
  <c r="AE1126" i="2" s="1"/>
  <c r="AD1138" i="2"/>
  <c r="AE1138" i="2" s="1"/>
  <c r="AD1150" i="2"/>
  <c r="AE1150" i="2" s="1"/>
  <c r="AD1162" i="2"/>
  <c r="AE1162" i="2" s="1"/>
  <c r="AD1174" i="2"/>
  <c r="AE1174" i="2" s="1"/>
  <c r="AD1186" i="2"/>
  <c r="AE1186" i="2" s="1"/>
  <c r="AD1198" i="2"/>
  <c r="AE1198" i="2" s="1"/>
  <c r="AD1091" i="2"/>
  <c r="AE1091" i="2" s="1"/>
  <c r="AD1103" i="2"/>
  <c r="AE1103" i="2" s="1"/>
  <c r="AD1115" i="2"/>
  <c r="AE1115" i="2" s="1"/>
  <c r="AD1127" i="2"/>
  <c r="AE1127" i="2" s="1"/>
  <c r="AD1139" i="2"/>
  <c r="AE1139" i="2" s="1"/>
  <c r="AD1151" i="2"/>
  <c r="AE1151" i="2" s="1"/>
  <c r="AD1163" i="2"/>
  <c r="AE1163" i="2" s="1"/>
  <c r="AD1175" i="2"/>
  <c r="AE1175" i="2" s="1"/>
  <c r="AD1187" i="2"/>
  <c r="AE1187" i="2" s="1"/>
  <c r="AD1199" i="2"/>
  <c r="AE1199" i="2" s="1"/>
  <c r="AD1092" i="2"/>
  <c r="AE1092" i="2" s="1"/>
  <c r="AD1104" i="2"/>
  <c r="AE1104" i="2" s="1"/>
  <c r="AD1116" i="2"/>
  <c r="AE1116" i="2" s="1"/>
  <c r="AD1128" i="2"/>
  <c r="AE1128" i="2" s="1"/>
  <c r="AD1140" i="2"/>
  <c r="AE1140" i="2" s="1"/>
  <c r="AD1152" i="2"/>
  <c r="AE1152" i="2" s="1"/>
  <c r="AD1164" i="2"/>
  <c r="AE1164" i="2" s="1"/>
  <c r="AD1176" i="2"/>
  <c r="AE1176" i="2" s="1"/>
  <c r="AD1188" i="2"/>
  <c r="AE1188" i="2" s="1"/>
  <c r="AD1200" i="2"/>
  <c r="AE1200" i="2" s="1"/>
  <c r="AD1093" i="2"/>
  <c r="AE1093" i="2" s="1"/>
  <c r="AD1105" i="2"/>
  <c r="AE1105" i="2" s="1"/>
  <c r="AD1117" i="2"/>
  <c r="AE1117" i="2" s="1"/>
  <c r="AD1129" i="2"/>
  <c r="AE1129" i="2" s="1"/>
  <c r="AD1141" i="2"/>
  <c r="AE1141" i="2" s="1"/>
  <c r="AD1153" i="2"/>
  <c r="AE1153" i="2" s="1"/>
  <c r="AD1165" i="2"/>
  <c r="AE1165" i="2" s="1"/>
  <c r="AD1177" i="2"/>
  <c r="AE1177" i="2" s="1"/>
  <c r="AD1189" i="2"/>
  <c r="AE1189" i="2" s="1"/>
  <c r="AD1201" i="2"/>
  <c r="AE1201" i="2" s="1"/>
  <c r="AD1094" i="2"/>
  <c r="AE1094" i="2" s="1"/>
  <c r="AD1106" i="2"/>
  <c r="AE1106" i="2" s="1"/>
  <c r="AD1118" i="2"/>
  <c r="AE1118" i="2" s="1"/>
  <c r="AD1130" i="2"/>
  <c r="AE1130" i="2" s="1"/>
  <c r="AD1142" i="2"/>
  <c r="AE1142" i="2" s="1"/>
  <c r="AD1154" i="2"/>
  <c r="AE1154" i="2" s="1"/>
  <c r="AD1166" i="2"/>
  <c r="AE1166" i="2" s="1"/>
  <c r="AD1178" i="2"/>
  <c r="AE1178" i="2" s="1"/>
  <c r="AD1190" i="2"/>
  <c r="AE1190" i="2" s="1"/>
  <c r="AD1202" i="2"/>
  <c r="AE1202" i="2" s="1"/>
  <c r="AD1095" i="2"/>
  <c r="AE1095" i="2" s="1"/>
  <c r="AD1119" i="2"/>
  <c r="AE1119" i="2" s="1"/>
  <c r="AD1143" i="2"/>
  <c r="AE1143" i="2" s="1"/>
  <c r="AD1167" i="2"/>
  <c r="AE1167" i="2" s="1"/>
  <c r="AD1191" i="2"/>
  <c r="AE1191" i="2" s="1"/>
  <c r="AD1096" i="2"/>
  <c r="AE1096" i="2" s="1"/>
  <c r="AD1120" i="2"/>
  <c r="AE1120" i="2" s="1"/>
  <c r="AD1144" i="2"/>
  <c r="AE1144" i="2" s="1"/>
  <c r="AD1168" i="2"/>
  <c r="AE1168" i="2" s="1"/>
  <c r="AD1192" i="2"/>
  <c r="AE1192" i="2" s="1"/>
  <c r="AD1097" i="2"/>
  <c r="AE1097" i="2" s="1"/>
  <c r="AD1121" i="2"/>
  <c r="AE1121" i="2" s="1"/>
  <c r="AD1145" i="2"/>
  <c r="AE1145" i="2" s="1"/>
  <c r="AD1169" i="2"/>
  <c r="AE1169" i="2" s="1"/>
  <c r="AD1193" i="2"/>
  <c r="AE1193" i="2" s="1"/>
  <c r="AD1098" i="2"/>
  <c r="AE1098" i="2" s="1"/>
  <c r="AD1122" i="2"/>
  <c r="AE1122" i="2" s="1"/>
  <c r="AD1146" i="2"/>
  <c r="AE1146" i="2" s="1"/>
  <c r="AD1170" i="2"/>
  <c r="AE1170" i="2" s="1"/>
  <c r="AD1194" i="2"/>
  <c r="AE1194" i="2" s="1"/>
  <c r="AD1099" i="2"/>
  <c r="AE1099" i="2" s="1"/>
  <c r="AD1123" i="2"/>
  <c r="AE1123" i="2" s="1"/>
  <c r="AD1147" i="2"/>
  <c r="AE1147" i="2" s="1"/>
  <c r="AD1171" i="2"/>
  <c r="AE1171" i="2" s="1"/>
  <c r="AD1195" i="2"/>
  <c r="AE1195" i="2" s="1"/>
  <c r="AD1100" i="2"/>
  <c r="AE1100" i="2" s="1"/>
  <c r="AD1124" i="2"/>
  <c r="AE1124" i="2" s="1"/>
  <c r="AD1148" i="2"/>
  <c r="AE1148" i="2" s="1"/>
  <c r="AD1172" i="2"/>
  <c r="AE1172" i="2" s="1"/>
  <c r="AD1196" i="2"/>
  <c r="AE1196" i="2" s="1"/>
  <c r="AD1132" i="2"/>
  <c r="AE1132" i="2" s="1"/>
  <c r="AD1180" i="2"/>
  <c r="AE1180" i="2" s="1"/>
  <c r="AD1206" i="2"/>
  <c r="AE1206" i="2" s="1"/>
  <c r="AD1133" i="2"/>
  <c r="AE1133" i="2" s="1"/>
  <c r="AD1181" i="2"/>
  <c r="AE1181" i="2" s="1"/>
  <c r="AD1110" i="2"/>
  <c r="AE1110" i="2" s="1"/>
  <c r="AD1134" i="2"/>
  <c r="AE1134" i="2" s="1"/>
  <c r="AD1182" i="2"/>
  <c r="AE1182" i="2" s="1"/>
  <c r="AD1203" i="2"/>
  <c r="AE1203" i="2" s="1"/>
  <c r="AD1135" i="2"/>
  <c r="AE1135" i="2" s="1"/>
  <c r="AD1183" i="2"/>
  <c r="AE1183" i="2" s="1"/>
  <c r="AD1107" i="2"/>
  <c r="AE1107" i="2" s="1"/>
  <c r="AD1156" i="2"/>
  <c r="AE1156" i="2" s="1"/>
  <c r="AD1205" i="2"/>
  <c r="AE1205" i="2" s="1"/>
  <c r="AD1136" i="2"/>
  <c r="AE1136" i="2" s="1"/>
  <c r="AD1184" i="2"/>
  <c r="AE1184" i="2" s="1"/>
  <c r="AD1155" i="2"/>
  <c r="AE1155" i="2" s="1"/>
  <c r="AD1108" i="2"/>
  <c r="AE1108" i="2" s="1"/>
  <c r="AD1204" i="2"/>
  <c r="AE1204" i="2" s="1"/>
  <c r="AD1109" i="2"/>
  <c r="AE1109" i="2" s="1"/>
  <c r="AD1158" i="2"/>
  <c r="AE1158" i="2" s="1"/>
  <c r="AD1112" i="2"/>
  <c r="AE1112" i="2" s="1"/>
  <c r="AD1160" i="2"/>
  <c r="AE1160" i="2" s="1"/>
  <c r="AD1208" i="2"/>
  <c r="AE1208" i="2" s="1"/>
  <c r="AD1131" i="2"/>
  <c r="AE1131" i="2" s="1"/>
  <c r="AD1179" i="2"/>
  <c r="AE1179" i="2" s="1"/>
  <c r="AD1157" i="2"/>
  <c r="AE1157" i="2" s="1"/>
  <c r="AD1111" i="2"/>
  <c r="AE1111" i="2" s="1"/>
  <c r="AD1159" i="2"/>
  <c r="AE1159" i="2" s="1"/>
  <c r="AD1207" i="2"/>
  <c r="AE1207" i="2" s="1"/>
  <c r="AD1438" i="2"/>
  <c r="AE1438" i="2" s="1"/>
  <c r="AD1437" i="2"/>
  <c r="AE1437" i="2" s="1"/>
  <c r="AD1448" i="2"/>
  <c r="AE1448" i="2" s="1"/>
  <c r="AD1436" i="2"/>
  <c r="AE1436" i="2" s="1"/>
  <c r="AD1447" i="2"/>
  <c r="AE1447" i="2" s="1"/>
  <c r="AD1435" i="2"/>
  <c r="AE1435" i="2" s="1"/>
  <c r="AD1446" i="2"/>
  <c r="AE1446" i="2" s="1"/>
  <c r="AD1445" i="2"/>
  <c r="AE1445" i="2" s="1"/>
  <c r="AD1444" i="2"/>
  <c r="AE1444" i="2" s="1"/>
  <c r="AD1443" i="2"/>
  <c r="AE1443" i="2" s="1"/>
  <c r="AD1442" i="2"/>
  <c r="AE1442" i="2" s="1"/>
  <c r="AD1441" i="2"/>
  <c r="AE1441" i="2" s="1"/>
  <c r="AD1440" i="2"/>
  <c r="AE1440" i="2" s="1"/>
  <c r="AD1439" i="2"/>
  <c r="AE1439" i="2" s="1"/>
  <c r="AD1329" i="2"/>
  <c r="AE1329" i="2" s="1"/>
  <c r="AD1341" i="2"/>
  <c r="AE1341" i="2" s="1"/>
  <c r="AD1353" i="2"/>
  <c r="AE1353" i="2" s="1"/>
  <c r="AD1365" i="2"/>
  <c r="AE1365" i="2" s="1"/>
  <c r="AD1377" i="2"/>
  <c r="AE1377" i="2" s="1"/>
  <c r="AD1389" i="2"/>
  <c r="AE1389" i="2" s="1"/>
  <c r="AD1401" i="2"/>
  <c r="AE1401" i="2" s="1"/>
  <c r="AD1413" i="2"/>
  <c r="AE1413" i="2" s="1"/>
  <c r="AD1425" i="2"/>
  <c r="AE1425" i="2" s="1"/>
  <c r="AD1330" i="2"/>
  <c r="AE1330" i="2" s="1"/>
  <c r="AD1342" i="2"/>
  <c r="AE1342" i="2" s="1"/>
  <c r="AD1354" i="2"/>
  <c r="AE1354" i="2" s="1"/>
  <c r="AD1366" i="2"/>
  <c r="AE1366" i="2" s="1"/>
  <c r="AD1378" i="2"/>
  <c r="AE1378" i="2" s="1"/>
  <c r="AD1390" i="2"/>
  <c r="AE1390" i="2" s="1"/>
  <c r="AD1402" i="2"/>
  <c r="AE1402" i="2" s="1"/>
  <c r="AD1414" i="2"/>
  <c r="AE1414" i="2" s="1"/>
  <c r="AD1426" i="2"/>
  <c r="AE1426" i="2" s="1"/>
  <c r="AD1331" i="2"/>
  <c r="AE1331" i="2" s="1"/>
  <c r="AD1343" i="2"/>
  <c r="AE1343" i="2" s="1"/>
  <c r="AD1355" i="2"/>
  <c r="AE1355" i="2" s="1"/>
  <c r="AD1367" i="2"/>
  <c r="AE1367" i="2" s="1"/>
  <c r="AD1379" i="2"/>
  <c r="AE1379" i="2" s="1"/>
  <c r="AD1391" i="2"/>
  <c r="AE1391" i="2" s="1"/>
  <c r="AD1403" i="2"/>
  <c r="AE1403" i="2" s="1"/>
  <c r="AD1415" i="2"/>
  <c r="AE1415" i="2" s="1"/>
  <c r="AD1427" i="2"/>
  <c r="AE1427" i="2" s="1"/>
  <c r="AD1332" i="2"/>
  <c r="AE1332" i="2" s="1"/>
  <c r="AD1344" i="2"/>
  <c r="AE1344" i="2" s="1"/>
  <c r="AD1356" i="2"/>
  <c r="AE1356" i="2" s="1"/>
  <c r="AD1368" i="2"/>
  <c r="AE1368" i="2" s="1"/>
  <c r="AD1380" i="2"/>
  <c r="AE1380" i="2" s="1"/>
  <c r="AD1392" i="2"/>
  <c r="AE1392" i="2" s="1"/>
  <c r="AD1404" i="2"/>
  <c r="AE1404" i="2" s="1"/>
  <c r="AD1416" i="2"/>
  <c r="AE1416" i="2" s="1"/>
  <c r="AD1428" i="2"/>
  <c r="AE1428" i="2" s="1"/>
  <c r="AD1333" i="2"/>
  <c r="AE1333" i="2" s="1"/>
  <c r="AD1345" i="2"/>
  <c r="AE1345" i="2" s="1"/>
  <c r="AD1357" i="2"/>
  <c r="AE1357" i="2" s="1"/>
  <c r="AD1369" i="2"/>
  <c r="AE1369" i="2" s="1"/>
  <c r="AD1381" i="2"/>
  <c r="AE1381" i="2" s="1"/>
  <c r="AD1393" i="2"/>
  <c r="AE1393" i="2" s="1"/>
  <c r="AD1405" i="2"/>
  <c r="AE1405" i="2" s="1"/>
  <c r="AD1417" i="2"/>
  <c r="AE1417" i="2" s="1"/>
  <c r="AD1429" i="2"/>
  <c r="AE1429" i="2" s="1"/>
  <c r="AD1334" i="2"/>
  <c r="AE1334" i="2" s="1"/>
  <c r="AD1346" i="2"/>
  <c r="AE1346" i="2" s="1"/>
  <c r="AD1358" i="2"/>
  <c r="AE1358" i="2" s="1"/>
  <c r="AD1370" i="2"/>
  <c r="AE1370" i="2" s="1"/>
  <c r="AD1382" i="2"/>
  <c r="AE1382" i="2" s="1"/>
  <c r="AD1394" i="2"/>
  <c r="AE1394" i="2" s="1"/>
  <c r="AD1406" i="2"/>
  <c r="AE1406" i="2" s="1"/>
  <c r="AD1418" i="2"/>
  <c r="AE1418" i="2" s="1"/>
  <c r="AD1430" i="2"/>
  <c r="AE1430" i="2" s="1"/>
  <c r="AD1335" i="2"/>
  <c r="AE1335" i="2" s="1"/>
  <c r="AD1359" i="2"/>
  <c r="AE1359" i="2" s="1"/>
  <c r="AD1383" i="2"/>
  <c r="AE1383" i="2" s="1"/>
  <c r="AD1407" i="2"/>
  <c r="AE1407" i="2" s="1"/>
  <c r="AD1431" i="2"/>
  <c r="AE1431" i="2" s="1"/>
  <c r="AD1336" i="2"/>
  <c r="AE1336" i="2" s="1"/>
  <c r="AD1360" i="2"/>
  <c r="AE1360" i="2" s="1"/>
  <c r="AD1384" i="2"/>
  <c r="AE1384" i="2" s="1"/>
  <c r="AD1408" i="2"/>
  <c r="AE1408" i="2" s="1"/>
  <c r="AD1432" i="2"/>
  <c r="AE1432" i="2" s="1"/>
  <c r="AD1337" i="2"/>
  <c r="AE1337" i="2" s="1"/>
  <c r="AD1361" i="2"/>
  <c r="AE1361" i="2" s="1"/>
  <c r="AD1385" i="2"/>
  <c r="AE1385" i="2" s="1"/>
  <c r="AD1409" i="2"/>
  <c r="AE1409" i="2" s="1"/>
  <c r="AD1433" i="2"/>
  <c r="AE1433" i="2" s="1"/>
  <c r="AD1338" i="2"/>
  <c r="AE1338" i="2" s="1"/>
  <c r="AD1362" i="2"/>
  <c r="AE1362" i="2" s="1"/>
  <c r="AD1386" i="2"/>
  <c r="AE1386" i="2" s="1"/>
  <c r="AD1410" i="2"/>
  <c r="AE1410" i="2" s="1"/>
  <c r="AD1434" i="2"/>
  <c r="AE1434" i="2" s="1"/>
  <c r="AD1339" i="2"/>
  <c r="AE1339" i="2" s="1"/>
  <c r="AD1363" i="2"/>
  <c r="AE1363" i="2" s="1"/>
  <c r="AD1387" i="2"/>
  <c r="AE1387" i="2" s="1"/>
  <c r="AD1411" i="2"/>
  <c r="AE1411" i="2" s="1"/>
  <c r="AD1340" i="2"/>
  <c r="AE1340" i="2" s="1"/>
  <c r="AD1364" i="2"/>
  <c r="AE1364" i="2" s="1"/>
  <c r="AD1388" i="2"/>
  <c r="AE1388" i="2" s="1"/>
  <c r="AD1412" i="2"/>
  <c r="AE1412" i="2" s="1"/>
  <c r="AD1372" i="2"/>
  <c r="AE1372" i="2" s="1"/>
  <c r="AD1420" i="2"/>
  <c r="AE1420" i="2" s="1"/>
  <c r="AD1397" i="2"/>
  <c r="AE1397" i="2" s="1"/>
  <c r="AD1373" i="2"/>
  <c r="AE1373" i="2" s="1"/>
  <c r="AD1421" i="2"/>
  <c r="AE1421" i="2" s="1"/>
  <c r="AD1348" i="2"/>
  <c r="AE1348" i="2" s="1"/>
  <c r="AD1398" i="2"/>
  <c r="AE1398" i="2" s="1"/>
  <c r="AD1374" i="2"/>
  <c r="AE1374" i="2" s="1"/>
  <c r="AD1422" i="2"/>
  <c r="AE1422" i="2" s="1"/>
  <c r="AD1375" i="2"/>
  <c r="AE1375" i="2" s="1"/>
  <c r="AD1423" i="2"/>
  <c r="AE1423" i="2" s="1"/>
  <c r="AD1395" i="2"/>
  <c r="AE1395" i="2" s="1"/>
  <c r="AD1376" i="2"/>
  <c r="AE1376" i="2" s="1"/>
  <c r="AD1424" i="2"/>
  <c r="AE1424" i="2" s="1"/>
  <c r="AD1347" i="2"/>
  <c r="AE1347" i="2" s="1"/>
  <c r="AD1396" i="2"/>
  <c r="AE1396" i="2" s="1"/>
  <c r="AD1349" i="2"/>
  <c r="AE1349" i="2" s="1"/>
  <c r="AD1350" i="2"/>
  <c r="AE1350" i="2" s="1"/>
  <c r="AD1352" i="2"/>
  <c r="AE1352" i="2" s="1"/>
  <c r="AD1400" i="2"/>
  <c r="AE1400" i="2" s="1"/>
  <c r="AD1371" i="2"/>
  <c r="AE1371" i="2" s="1"/>
  <c r="AD1419" i="2"/>
  <c r="AE1419" i="2" s="1"/>
  <c r="AD1399" i="2"/>
  <c r="AE1399" i="2" s="1"/>
  <c r="AD1351" i="2"/>
  <c r="AE1351" i="2" s="1"/>
  <c r="AD1209" i="2"/>
  <c r="AE1209" i="2" s="1"/>
  <c r="AD1221" i="2"/>
  <c r="AE1221" i="2" s="1"/>
  <c r="AD1233" i="2"/>
  <c r="AE1233" i="2" s="1"/>
  <c r="AD1245" i="2"/>
  <c r="AE1245" i="2" s="1"/>
  <c r="AD1257" i="2"/>
  <c r="AE1257" i="2" s="1"/>
  <c r="AD1269" i="2"/>
  <c r="AE1269" i="2" s="1"/>
  <c r="AD1281" i="2"/>
  <c r="AE1281" i="2" s="1"/>
  <c r="AD1293" i="2"/>
  <c r="AE1293" i="2" s="1"/>
  <c r="AD1305" i="2"/>
  <c r="AE1305" i="2" s="1"/>
  <c r="AD1317" i="2"/>
  <c r="AE1317" i="2" s="1"/>
  <c r="AD1210" i="2"/>
  <c r="AE1210" i="2" s="1"/>
  <c r="AD1222" i="2"/>
  <c r="AE1222" i="2" s="1"/>
  <c r="AD1234" i="2"/>
  <c r="AE1234" i="2" s="1"/>
  <c r="AD1246" i="2"/>
  <c r="AE1246" i="2" s="1"/>
  <c r="AD1258" i="2"/>
  <c r="AE1258" i="2" s="1"/>
  <c r="AD1270" i="2"/>
  <c r="AE1270" i="2" s="1"/>
  <c r="AD1282" i="2"/>
  <c r="AE1282" i="2" s="1"/>
  <c r="AD1294" i="2"/>
  <c r="AE1294" i="2" s="1"/>
  <c r="AD1306" i="2"/>
  <c r="AE1306" i="2" s="1"/>
  <c r="AD1318" i="2"/>
  <c r="AE1318" i="2" s="1"/>
  <c r="AD1211" i="2"/>
  <c r="AE1211" i="2" s="1"/>
  <c r="AD1223" i="2"/>
  <c r="AE1223" i="2" s="1"/>
  <c r="AD1235" i="2"/>
  <c r="AE1235" i="2" s="1"/>
  <c r="AD1247" i="2"/>
  <c r="AE1247" i="2" s="1"/>
  <c r="AD1259" i="2"/>
  <c r="AE1259" i="2" s="1"/>
  <c r="AD1271" i="2"/>
  <c r="AE1271" i="2" s="1"/>
  <c r="AD1283" i="2"/>
  <c r="AE1283" i="2" s="1"/>
  <c r="AD1295" i="2"/>
  <c r="AE1295" i="2" s="1"/>
  <c r="AD1307" i="2"/>
  <c r="AE1307" i="2" s="1"/>
  <c r="AD1319" i="2"/>
  <c r="AE1319" i="2" s="1"/>
  <c r="AD1212" i="2"/>
  <c r="AE1212" i="2" s="1"/>
  <c r="AD1224" i="2"/>
  <c r="AE1224" i="2" s="1"/>
  <c r="AD1236" i="2"/>
  <c r="AE1236" i="2" s="1"/>
  <c r="AD1248" i="2"/>
  <c r="AE1248" i="2" s="1"/>
  <c r="AD1260" i="2"/>
  <c r="AE1260" i="2" s="1"/>
  <c r="AD1272" i="2"/>
  <c r="AE1272" i="2" s="1"/>
  <c r="AD1284" i="2"/>
  <c r="AE1284" i="2" s="1"/>
  <c r="AD1296" i="2"/>
  <c r="AE1296" i="2" s="1"/>
  <c r="AD1308" i="2"/>
  <c r="AE1308" i="2" s="1"/>
  <c r="AD1320" i="2"/>
  <c r="AE1320" i="2" s="1"/>
  <c r="AD1213" i="2"/>
  <c r="AE1213" i="2" s="1"/>
  <c r="AD1225" i="2"/>
  <c r="AE1225" i="2" s="1"/>
  <c r="AD1237" i="2"/>
  <c r="AE1237" i="2" s="1"/>
  <c r="AD1249" i="2"/>
  <c r="AE1249" i="2" s="1"/>
  <c r="AD1261" i="2"/>
  <c r="AE1261" i="2" s="1"/>
  <c r="AD1273" i="2"/>
  <c r="AE1273" i="2" s="1"/>
  <c r="AD1285" i="2"/>
  <c r="AE1285" i="2" s="1"/>
  <c r="AD1297" i="2"/>
  <c r="AE1297" i="2" s="1"/>
  <c r="AD1309" i="2"/>
  <c r="AE1309" i="2" s="1"/>
  <c r="AD1321" i="2"/>
  <c r="AE1321" i="2" s="1"/>
  <c r="AD1214" i="2"/>
  <c r="AE1214" i="2" s="1"/>
  <c r="AD1226" i="2"/>
  <c r="AE1226" i="2" s="1"/>
  <c r="AD1238" i="2"/>
  <c r="AE1238" i="2" s="1"/>
  <c r="AD1250" i="2"/>
  <c r="AE1250" i="2" s="1"/>
  <c r="AD1262" i="2"/>
  <c r="AE1262" i="2" s="1"/>
  <c r="AD1274" i="2"/>
  <c r="AE1274" i="2" s="1"/>
  <c r="AD1286" i="2"/>
  <c r="AE1286" i="2" s="1"/>
  <c r="AD1298" i="2"/>
  <c r="AE1298" i="2" s="1"/>
  <c r="AD1310" i="2"/>
  <c r="AE1310" i="2" s="1"/>
  <c r="AD1322" i="2"/>
  <c r="AE1322" i="2" s="1"/>
  <c r="AD1215" i="2"/>
  <c r="AE1215" i="2" s="1"/>
  <c r="AD1239" i="2"/>
  <c r="AE1239" i="2" s="1"/>
  <c r="AD1263" i="2"/>
  <c r="AE1263" i="2" s="1"/>
  <c r="AD1287" i="2"/>
  <c r="AE1287" i="2" s="1"/>
  <c r="AD1311" i="2"/>
  <c r="AE1311" i="2" s="1"/>
  <c r="AD1216" i="2"/>
  <c r="AE1216" i="2" s="1"/>
  <c r="AD1240" i="2"/>
  <c r="AE1240" i="2" s="1"/>
  <c r="AD1264" i="2"/>
  <c r="AE1264" i="2" s="1"/>
  <c r="AD1288" i="2"/>
  <c r="AE1288" i="2" s="1"/>
  <c r="AD1312" i="2"/>
  <c r="AE1312" i="2" s="1"/>
  <c r="AD1217" i="2"/>
  <c r="AE1217" i="2" s="1"/>
  <c r="AD1241" i="2"/>
  <c r="AE1241" i="2" s="1"/>
  <c r="AD1265" i="2"/>
  <c r="AE1265" i="2" s="1"/>
  <c r="AD1289" i="2"/>
  <c r="AE1289" i="2" s="1"/>
  <c r="AD1313" i="2"/>
  <c r="AE1313" i="2" s="1"/>
  <c r="AD1218" i="2"/>
  <c r="AE1218" i="2" s="1"/>
  <c r="AD1242" i="2"/>
  <c r="AE1242" i="2" s="1"/>
  <c r="AD1266" i="2"/>
  <c r="AE1266" i="2" s="1"/>
  <c r="AD1290" i="2"/>
  <c r="AE1290" i="2" s="1"/>
  <c r="AD1314" i="2"/>
  <c r="AE1314" i="2" s="1"/>
  <c r="AD1219" i="2"/>
  <c r="AE1219" i="2" s="1"/>
  <c r="AD1243" i="2"/>
  <c r="AE1243" i="2" s="1"/>
  <c r="AD1267" i="2"/>
  <c r="AE1267" i="2" s="1"/>
  <c r="AD1291" i="2"/>
  <c r="AE1291" i="2" s="1"/>
  <c r="AD1315" i="2"/>
  <c r="AE1315" i="2" s="1"/>
  <c r="AD1220" i="2"/>
  <c r="AE1220" i="2" s="1"/>
  <c r="AD1244" i="2"/>
  <c r="AE1244" i="2" s="1"/>
  <c r="AD1268" i="2"/>
  <c r="AE1268" i="2" s="1"/>
  <c r="AD1292" i="2"/>
  <c r="AE1292" i="2" s="1"/>
  <c r="AD1316" i="2"/>
  <c r="AE1316" i="2" s="1"/>
  <c r="AD1228" i="2"/>
  <c r="AE1228" i="2" s="1"/>
  <c r="AD1276" i="2"/>
  <c r="AE1276" i="2" s="1"/>
  <c r="AD1324" i="2"/>
  <c r="AE1324" i="2" s="1"/>
  <c r="AD1251" i="2"/>
  <c r="AE1251" i="2" s="1"/>
  <c r="AD1300" i="2"/>
  <c r="AE1300" i="2" s="1"/>
  <c r="AD1229" i="2"/>
  <c r="AE1229" i="2" s="1"/>
  <c r="AD1277" i="2"/>
  <c r="AE1277" i="2" s="1"/>
  <c r="AD1325" i="2"/>
  <c r="AE1325" i="2" s="1"/>
  <c r="AD1299" i="2"/>
  <c r="AE1299" i="2" s="1"/>
  <c r="AD1230" i="2"/>
  <c r="AE1230" i="2" s="1"/>
  <c r="AD1278" i="2"/>
  <c r="AE1278" i="2" s="1"/>
  <c r="AD1326" i="2"/>
  <c r="AE1326" i="2" s="1"/>
  <c r="AD1252" i="2"/>
  <c r="AE1252" i="2" s="1"/>
  <c r="AD1301" i="2"/>
  <c r="AE1301" i="2" s="1"/>
  <c r="AD1231" i="2"/>
  <c r="AE1231" i="2" s="1"/>
  <c r="AD1279" i="2"/>
  <c r="AE1279" i="2" s="1"/>
  <c r="AD1327" i="2"/>
  <c r="AE1327" i="2" s="1"/>
  <c r="AD1254" i="2"/>
  <c r="AE1254" i="2" s="1"/>
  <c r="AD1232" i="2"/>
  <c r="AE1232" i="2" s="1"/>
  <c r="AD1280" i="2"/>
  <c r="AE1280" i="2" s="1"/>
  <c r="AD1328" i="2"/>
  <c r="AE1328" i="2" s="1"/>
  <c r="AD1253" i="2"/>
  <c r="AE1253" i="2" s="1"/>
  <c r="AD1256" i="2"/>
  <c r="AE1256" i="2" s="1"/>
  <c r="AD1304" i="2"/>
  <c r="AE1304" i="2" s="1"/>
  <c r="AD1227" i="2"/>
  <c r="AE1227" i="2" s="1"/>
  <c r="AD1275" i="2"/>
  <c r="AE1275" i="2" s="1"/>
  <c r="AD1323" i="2"/>
  <c r="AE1323" i="2" s="1"/>
  <c r="AD1302" i="2"/>
  <c r="AE1302" i="2" s="1"/>
  <c r="AD1303" i="2"/>
  <c r="AE1303" i="2" s="1"/>
  <c r="AD1255" i="2"/>
  <c r="AE1255" i="2" s="1"/>
  <c r="AD620" i="2"/>
  <c r="AE620" i="2" s="1"/>
  <c r="AD632" i="2"/>
  <c r="AE632" i="2" s="1"/>
  <c r="AD644" i="2"/>
  <c r="AE644" i="2" s="1"/>
  <c r="AD656" i="2"/>
  <c r="AE656" i="2" s="1"/>
  <c r="AD668" i="2"/>
  <c r="AE668" i="2" s="1"/>
  <c r="AD680" i="2"/>
  <c r="AE680" i="2" s="1"/>
  <c r="AD692" i="2"/>
  <c r="AE692" i="2" s="1"/>
  <c r="AD704" i="2"/>
  <c r="AE704" i="2" s="1"/>
  <c r="AD716" i="2"/>
  <c r="AE716" i="2" s="1"/>
  <c r="AD728" i="2"/>
  <c r="AE728" i="2" s="1"/>
  <c r="AD609" i="2"/>
  <c r="AE609" i="2" s="1"/>
  <c r="AD621" i="2"/>
  <c r="AE621" i="2" s="1"/>
  <c r="AD633" i="2"/>
  <c r="AE633" i="2" s="1"/>
  <c r="AD645" i="2"/>
  <c r="AE645" i="2" s="1"/>
  <c r="AD657" i="2"/>
  <c r="AE657" i="2" s="1"/>
  <c r="AD669" i="2"/>
  <c r="AE669" i="2" s="1"/>
  <c r="AD681" i="2"/>
  <c r="AE681" i="2" s="1"/>
  <c r="AD693" i="2"/>
  <c r="AE693" i="2" s="1"/>
  <c r="AD705" i="2"/>
  <c r="AE705" i="2" s="1"/>
  <c r="AD717" i="2"/>
  <c r="AE717" i="2" s="1"/>
  <c r="AD610" i="2"/>
  <c r="AE610" i="2" s="1"/>
  <c r="AD622" i="2"/>
  <c r="AE622" i="2" s="1"/>
  <c r="AD634" i="2"/>
  <c r="AE634" i="2" s="1"/>
  <c r="AD646" i="2"/>
  <c r="AE646" i="2" s="1"/>
  <c r="AD658" i="2"/>
  <c r="AE658" i="2" s="1"/>
  <c r="AD670" i="2"/>
  <c r="AE670" i="2" s="1"/>
  <c r="AD682" i="2"/>
  <c r="AE682" i="2" s="1"/>
  <c r="AD694" i="2"/>
  <c r="AE694" i="2" s="1"/>
  <c r="AD706" i="2"/>
  <c r="AE706" i="2" s="1"/>
  <c r="AD718" i="2"/>
  <c r="AE718" i="2" s="1"/>
  <c r="AD611" i="2"/>
  <c r="AE611" i="2" s="1"/>
  <c r="AD623" i="2"/>
  <c r="AE623" i="2" s="1"/>
  <c r="AD635" i="2"/>
  <c r="AE635" i="2" s="1"/>
  <c r="AD647" i="2"/>
  <c r="AE647" i="2" s="1"/>
  <c r="AD659" i="2"/>
  <c r="AE659" i="2" s="1"/>
  <c r="AD671" i="2"/>
  <c r="AE671" i="2" s="1"/>
  <c r="AD683" i="2"/>
  <c r="AE683" i="2" s="1"/>
  <c r="AD695" i="2"/>
  <c r="AE695" i="2" s="1"/>
  <c r="AD707" i="2"/>
  <c r="AE707" i="2" s="1"/>
  <c r="AD719" i="2"/>
  <c r="AE719" i="2" s="1"/>
  <c r="AD612" i="2"/>
  <c r="AE612" i="2" s="1"/>
  <c r="AD624" i="2"/>
  <c r="AE624" i="2" s="1"/>
  <c r="AD636" i="2"/>
  <c r="AE636" i="2" s="1"/>
  <c r="AD648" i="2"/>
  <c r="AE648" i="2" s="1"/>
  <c r="AD660" i="2"/>
  <c r="AE660" i="2" s="1"/>
  <c r="AD672" i="2"/>
  <c r="AE672" i="2" s="1"/>
  <c r="AD684" i="2"/>
  <c r="AE684" i="2" s="1"/>
  <c r="AD696" i="2"/>
  <c r="AE696" i="2" s="1"/>
  <c r="AD708" i="2"/>
  <c r="AE708" i="2" s="1"/>
  <c r="AD720" i="2"/>
  <c r="AE720" i="2" s="1"/>
  <c r="AD613" i="2"/>
  <c r="AE613" i="2" s="1"/>
  <c r="AD625" i="2"/>
  <c r="AE625" i="2" s="1"/>
  <c r="AD637" i="2"/>
  <c r="AE637" i="2" s="1"/>
  <c r="AD649" i="2"/>
  <c r="AE649" i="2" s="1"/>
  <c r="AD661" i="2"/>
  <c r="AE661" i="2" s="1"/>
  <c r="AD673" i="2"/>
  <c r="AE673" i="2" s="1"/>
  <c r="AD685" i="2"/>
  <c r="AE685" i="2" s="1"/>
  <c r="AD697" i="2"/>
  <c r="AE697" i="2" s="1"/>
  <c r="AD709" i="2"/>
  <c r="AE709" i="2" s="1"/>
  <c r="AD721" i="2"/>
  <c r="AE721" i="2" s="1"/>
  <c r="AD615" i="2"/>
  <c r="AE615" i="2" s="1"/>
  <c r="AD639" i="2"/>
  <c r="AE639" i="2" s="1"/>
  <c r="AD663" i="2"/>
  <c r="AE663" i="2" s="1"/>
  <c r="AD687" i="2"/>
  <c r="AE687" i="2" s="1"/>
  <c r="AD711" i="2"/>
  <c r="AE711" i="2" s="1"/>
  <c r="AD722" i="2"/>
  <c r="AE722" i="2" s="1"/>
  <c r="AD700" i="2"/>
  <c r="AE700" i="2" s="1"/>
  <c r="AD616" i="2"/>
  <c r="AE616" i="2" s="1"/>
  <c r="AD640" i="2"/>
  <c r="AE640" i="2" s="1"/>
  <c r="AD664" i="2"/>
  <c r="AE664" i="2" s="1"/>
  <c r="AD688" i="2"/>
  <c r="AE688" i="2" s="1"/>
  <c r="AD712" i="2"/>
  <c r="AE712" i="2" s="1"/>
  <c r="AD724" i="2"/>
  <c r="AE724" i="2" s="1"/>
  <c r="AD617" i="2"/>
  <c r="AE617" i="2" s="1"/>
  <c r="AD641" i="2"/>
  <c r="AE641" i="2" s="1"/>
  <c r="AD665" i="2"/>
  <c r="AE665" i="2" s="1"/>
  <c r="AD689" i="2"/>
  <c r="AE689" i="2" s="1"/>
  <c r="AD713" i="2"/>
  <c r="AE713" i="2" s="1"/>
  <c r="AD626" i="2"/>
  <c r="AE626" i="2" s="1"/>
  <c r="AD699" i="2"/>
  <c r="AE699" i="2" s="1"/>
  <c r="AD618" i="2"/>
  <c r="AE618" i="2" s="1"/>
  <c r="AD642" i="2"/>
  <c r="AE642" i="2" s="1"/>
  <c r="AD666" i="2"/>
  <c r="AE666" i="2" s="1"/>
  <c r="AD690" i="2"/>
  <c r="AE690" i="2" s="1"/>
  <c r="AD714" i="2"/>
  <c r="AE714" i="2" s="1"/>
  <c r="AD650" i="2"/>
  <c r="AE650" i="2" s="1"/>
  <c r="AD619" i="2"/>
  <c r="AE619" i="2" s="1"/>
  <c r="AD643" i="2"/>
  <c r="AE643" i="2" s="1"/>
  <c r="AD667" i="2"/>
  <c r="AE667" i="2" s="1"/>
  <c r="AD691" i="2"/>
  <c r="AE691" i="2" s="1"/>
  <c r="AD715" i="2"/>
  <c r="AE715" i="2" s="1"/>
  <c r="AD674" i="2"/>
  <c r="AE674" i="2" s="1"/>
  <c r="AD698" i="2"/>
  <c r="AE698" i="2" s="1"/>
  <c r="AD627" i="2"/>
  <c r="AE627" i="2" s="1"/>
  <c r="AD651" i="2"/>
  <c r="AE651" i="2" s="1"/>
  <c r="AD675" i="2"/>
  <c r="AE675" i="2" s="1"/>
  <c r="AD723" i="2"/>
  <c r="AE723" i="2" s="1"/>
  <c r="AD628" i="2"/>
  <c r="AE628" i="2" s="1"/>
  <c r="AD676" i="2"/>
  <c r="AE676" i="2" s="1"/>
  <c r="AD631" i="2"/>
  <c r="AE631" i="2" s="1"/>
  <c r="AD655" i="2"/>
  <c r="AE655" i="2" s="1"/>
  <c r="AD679" i="2"/>
  <c r="AE679" i="2" s="1"/>
  <c r="AD703" i="2"/>
  <c r="AE703" i="2" s="1"/>
  <c r="AD727" i="2"/>
  <c r="AE727" i="2" s="1"/>
  <c r="AD614" i="2"/>
  <c r="AE614" i="2" s="1"/>
  <c r="AD638" i="2"/>
  <c r="AE638" i="2" s="1"/>
  <c r="AD662" i="2"/>
  <c r="AE662" i="2" s="1"/>
  <c r="AD686" i="2"/>
  <c r="AE686" i="2" s="1"/>
  <c r="AD710" i="2"/>
  <c r="AE710" i="2" s="1"/>
  <c r="AD652" i="2"/>
  <c r="AE652" i="2" s="1"/>
  <c r="AD629" i="2"/>
  <c r="AE629" i="2" s="1"/>
  <c r="AD630" i="2"/>
  <c r="AE630" i="2" s="1"/>
  <c r="AD677" i="2"/>
  <c r="AE677" i="2" s="1"/>
  <c r="AD725" i="2"/>
  <c r="AE725" i="2" s="1"/>
  <c r="AD653" i="2"/>
  <c r="AE653" i="2" s="1"/>
  <c r="AD654" i="2"/>
  <c r="AE654" i="2" s="1"/>
  <c r="AD678" i="2"/>
  <c r="AE678" i="2" s="1"/>
  <c r="AD701" i="2"/>
  <c r="AE701" i="2" s="1"/>
  <c r="AD702" i="2"/>
  <c r="AE702" i="2" s="1"/>
  <c r="AD726" i="2"/>
  <c r="AE726" i="2" s="1"/>
  <c r="AD380" i="2"/>
  <c r="AE380" i="2" s="1"/>
  <c r="AD392" i="2"/>
  <c r="AE392" i="2" s="1"/>
  <c r="AD404" i="2"/>
  <c r="AE404" i="2" s="1"/>
  <c r="AD416" i="2"/>
  <c r="AE416" i="2" s="1"/>
  <c r="AD428" i="2"/>
  <c r="AE428" i="2" s="1"/>
  <c r="AD440" i="2"/>
  <c r="AE440" i="2" s="1"/>
  <c r="AD452" i="2"/>
  <c r="AE452" i="2" s="1"/>
  <c r="AD464" i="2"/>
  <c r="AE464" i="2" s="1"/>
  <c r="AD476" i="2"/>
  <c r="AE476" i="2" s="1"/>
  <c r="AD488" i="2"/>
  <c r="AE488" i="2" s="1"/>
  <c r="AD369" i="2"/>
  <c r="AE369" i="2" s="1"/>
  <c r="AD381" i="2"/>
  <c r="AE381" i="2" s="1"/>
  <c r="AD393" i="2"/>
  <c r="AE393" i="2" s="1"/>
  <c r="AD405" i="2"/>
  <c r="AE405" i="2" s="1"/>
  <c r="AD417" i="2"/>
  <c r="AE417" i="2" s="1"/>
  <c r="AD429" i="2"/>
  <c r="AE429" i="2" s="1"/>
  <c r="AD441" i="2"/>
  <c r="AE441" i="2" s="1"/>
  <c r="AD453" i="2"/>
  <c r="AE453" i="2" s="1"/>
  <c r="AD465" i="2"/>
  <c r="AE465" i="2" s="1"/>
  <c r="AD477" i="2"/>
  <c r="AE477" i="2" s="1"/>
  <c r="AD370" i="2"/>
  <c r="AE370" i="2" s="1"/>
  <c r="AD382" i="2"/>
  <c r="AE382" i="2" s="1"/>
  <c r="AD394" i="2"/>
  <c r="AE394" i="2" s="1"/>
  <c r="AD406" i="2"/>
  <c r="AE406" i="2" s="1"/>
  <c r="AD418" i="2"/>
  <c r="AE418" i="2" s="1"/>
  <c r="AD430" i="2"/>
  <c r="AE430" i="2" s="1"/>
  <c r="AD442" i="2"/>
  <c r="AE442" i="2" s="1"/>
  <c r="AD454" i="2"/>
  <c r="AE454" i="2" s="1"/>
  <c r="AD466" i="2"/>
  <c r="AE466" i="2" s="1"/>
  <c r="AD478" i="2"/>
  <c r="AE478" i="2" s="1"/>
  <c r="AD371" i="2"/>
  <c r="AE371" i="2" s="1"/>
  <c r="AD383" i="2"/>
  <c r="AE383" i="2" s="1"/>
  <c r="AD395" i="2"/>
  <c r="AE395" i="2" s="1"/>
  <c r="AD407" i="2"/>
  <c r="AE407" i="2" s="1"/>
  <c r="AD419" i="2"/>
  <c r="AE419" i="2" s="1"/>
  <c r="AD431" i="2"/>
  <c r="AE431" i="2" s="1"/>
  <c r="AD443" i="2"/>
  <c r="AE443" i="2" s="1"/>
  <c r="AD455" i="2"/>
  <c r="AE455" i="2" s="1"/>
  <c r="AD467" i="2"/>
  <c r="AE467" i="2" s="1"/>
  <c r="AD479" i="2"/>
  <c r="AE479" i="2" s="1"/>
  <c r="AD372" i="2"/>
  <c r="AE372" i="2" s="1"/>
  <c r="AD384" i="2"/>
  <c r="AE384" i="2" s="1"/>
  <c r="AD396" i="2"/>
  <c r="AE396" i="2" s="1"/>
  <c r="AD408" i="2"/>
  <c r="AE408" i="2" s="1"/>
  <c r="AD420" i="2"/>
  <c r="AE420" i="2" s="1"/>
  <c r="AD432" i="2"/>
  <c r="AE432" i="2" s="1"/>
  <c r="AD444" i="2"/>
  <c r="AE444" i="2" s="1"/>
  <c r="AD456" i="2"/>
  <c r="AE456" i="2" s="1"/>
  <c r="AD468" i="2"/>
  <c r="AE468" i="2" s="1"/>
  <c r="AD480" i="2"/>
  <c r="AE480" i="2" s="1"/>
  <c r="AD373" i="2"/>
  <c r="AE373" i="2" s="1"/>
  <c r="AD385" i="2"/>
  <c r="AE385" i="2" s="1"/>
  <c r="AD397" i="2"/>
  <c r="AE397" i="2" s="1"/>
  <c r="AD409" i="2"/>
  <c r="AE409" i="2" s="1"/>
  <c r="AD421" i="2"/>
  <c r="AE421" i="2" s="1"/>
  <c r="AD433" i="2"/>
  <c r="AE433" i="2" s="1"/>
  <c r="AD445" i="2"/>
  <c r="AE445" i="2" s="1"/>
  <c r="AD457" i="2"/>
  <c r="AE457" i="2" s="1"/>
  <c r="AD469" i="2"/>
  <c r="AE469" i="2" s="1"/>
  <c r="AD481" i="2"/>
  <c r="AE481" i="2" s="1"/>
  <c r="AD375" i="2"/>
  <c r="AE375" i="2" s="1"/>
  <c r="AD399" i="2"/>
  <c r="AE399" i="2" s="1"/>
  <c r="AD423" i="2"/>
  <c r="AE423" i="2" s="1"/>
  <c r="AD447" i="2"/>
  <c r="AE447" i="2" s="1"/>
  <c r="AD471" i="2"/>
  <c r="AE471" i="2" s="1"/>
  <c r="AD386" i="2"/>
  <c r="AE386" i="2" s="1"/>
  <c r="AD411" i="2"/>
  <c r="AE411" i="2" s="1"/>
  <c r="AD460" i="2"/>
  <c r="AE460" i="2" s="1"/>
  <c r="AD376" i="2"/>
  <c r="AE376" i="2" s="1"/>
  <c r="AD400" i="2"/>
  <c r="AE400" i="2" s="1"/>
  <c r="AD424" i="2"/>
  <c r="AE424" i="2" s="1"/>
  <c r="AD448" i="2"/>
  <c r="AE448" i="2" s="1"/>
  <c r="AD472" i="2"/>
  <c r="AE472" i="2" s="1"/>
  <c r="AD410" i="2"/>
  <c r="AE410" i="2" s="1"/>
  <c r="AD435" i="2"/>
  <c r="AE435" i="2" s="1"/>
  <c r="AD377" i="2"/>
  <c r="AE377" i="2" s="1"/>
  <c r="AD401" i="2"/>
  <c r="AE401" i="2" s="1"/>
  <c r="AD425" i="2"/>
  <c r="AE425" i="2" s="1"/>
  <c r="AD449" i="2"/>
  <c r="AE449" i="2" s="1"/>
  <c r="AD473" i="2"/>
  <c r="AE473" i="2" s="1"/>
  <c r="AD482" i="2"/>
  <c r="AE482" i="2" s="1"/>
  <c r="AD412" i="2"/>
  <c r="AE412" i="2" s="1"/>
  <c r="AD378" i="2"/>
  <c r="AE378" i="2" s="1"/>
  <c r="AD402" i="2"/>
  <c r="AE402" i="2" s="1"/>
  <c r="AD426" i="2"/>
  <c r="AE426" i="2" s="1"/>
  <c r="AD450" i="2"/>
  <c r="AE450" i="2" s="1"/>
  <c r="AD474" i="2"/>
  <c r="AE474" i="2" s="1"/>
  <c r="AD458" i="2"/>
  <c r="AE458" i="2" s="1"/>
  <c r="AD379" i="2"/>
  <c r="AE379" i="2" s="1"/>
  <c r="AD403" i="2"/>
  <c r="AE403" i="2" s="1"/>
  <c r="AD427" i="2"/>
  <c r="AE427" i="2" s="1"/>
  <c r="AD451" i="2"/>
  <c r="AE451" i="2" s="1"/>
  <c r="AD475" i="2"/>
  <c r="AE475" i="2" s="1"/>
  <c r="AD434" i="2"/>
  <c r="AE434" i="2" s="1"/>
  <c r="AD387" i="2"/>
  <c r="AE387" i="2" s="1"/>
  <c r="AD459" i="2"/>
  <c r="AE459" i="2" s="1"/>
  <c r="AD483" i="2"/>
  <c r="AE483" i="2" s="1"/>
  <c r="AD388" i="2"/>
  <c r="AE388" i="2" s="1"/>
  <c r="AD436" i="2"/>
  <c r="AE436" i="2" s="1"/>
  <c r="AD391" i="2"/>
  <c r="AE391" i="2" s="1"/>
  <c r="AD415" i="2"/>
  <c r="AE415" i="2" s="1"/>
  <c r="AD439" i="2"/>
  <c r="AE439" i="2" s="1"/>
  <c r="AD463" i="2"/>
  <c r="AE463" i="2" s="1"/>
  <c r="AD487" i="2"/>
  <c r="AE487" i="2" s="1"/>
  <c r="AD374" i="2"/>
  <c r="AE374" i="2" s="1"/>
  <c r="AD398" i="2"/>
  <c r="AE398" i="2" s="1"/>
  <c r="AD422" i="2"/>
  <c r="AE422" i="2" s="1"/>
  <c r="AD446" i="2"/>
  <c r="AE446" i="2" s="1"/>
  <c r="AD470" i="2"/>
  <c r="AE470" i="2" s="1"/>
  <c r="AD484" i="2"/>
  <c r="AE484" i="2" s="1"/>
  <c r="AD485" i="2"/>
  <c r="AE485" i="2" s="1"/>
  <c r="AD413" i="2"/>
  <c r="AE413" i="2" s="1"/>
  <c r="AD486" i="2"/>
  <c r="AE486" i="2" s="1"/>
  <c r="AD389" i="2"/>
  <c r="AE389" i="2" s="1"/>
  <c r="AD390" i="2"/>
  <c r="AE390" i="2" s="1"/>
  <c r="AD438" i="2"/>
  <c r="AE438" i="2" s="1"/>
  <c r="AD437" i="2"/>
  <c r="AE437" i="2" s="1"/>
  <c r="AD414" i="2"/>
  <c r="AE414" i="2" s="1"/>
  <c r="AD461" i="2"/>
  <c r="AE461" i="2" s="1"/>
  <c r="AD462" i="2"/>
  <c r="AE462" i="2" s="1"/>
  <c r="E14" i="16"/>
  <c r="E15" i="16"/>
  <c r="E13" i="16"/>
  <c r="E12" i="16"/>
  <c r="E11" i="16"/>
  <c r="E10" i="16"/>
  <c r="E9" i="16"/>
  <c r="E8" i="16"/>
  <c r="E7" i="16"/>
  <c r="E18" i="16"/>
  <c r="E17" i="16"/>
  <c r="E16" i="16"/>
  <c r="AO41" i="9"/>
  <c r="AO40" i="9"/>
  <c r="AO39" i="9"/>
  <c r="AO38" i="9"/>
  <c r="AO37" i="9"/>
  <c r="AO36" i="9"/>
  <c r="AO35" i="9"/>
  <c r="AO34" i="9"/>
  <c r="AO44" i="9"/>
  <c r="AO43" i="9"/>
  <c r="AO42" i="9"/>
  <c r="AO33" i="9"/>
  <c r="AO45" i="9" l="1"/>
  <c r="B46" i="9" s="1"/>
  <c r="Y9" i="2"/>
  <c r="AJ19" i="9" l="1"/>
  <c r="AJ21" i="9" l="1"/>
  <c r="K33" i="9"/>
  <c r="AJ41" i="9" l="1"/>
  <c r="AJ37" i="9"/>
  <c r="AJ33" i="9"/>
  <c r="AJ40" i="9"/>
  <c r="AJ38" i="9"/>
  <c r="AJ39" i="9"/>
  <c r="AJ34" i="9"/>
  <c r="AJ35" i="9"/>
  <c r="AJ43" i="9"/>
  <c r="AJ42" i="9" l="1"/>
  <c r="AJ36" i="9"/>
  <c r="AJ44" i="9"/>
  <c r="N33" i="9"/>
  <c r="AL33" i="9" s="1"/>
  <c r="N34" i="9" l="1"/>
  <c r="N44" i="9"/>
  <c r="N43" i="9"/>
  <c r="N42" i="9"/>
  <c r="N41" i="9"/>
  <c r="N40" i="9"/>
  <c r="N39" i="9"/>
  <c r="N38" i="9"/>
  <c r="N37" i="9"/>
  <c r="N36" i="9"/>
  <c r="N35" i="9"/>
  <c r="W33" i="9" l="1"/>
  <c r="G7" i="16" s="1"/>
  <c r="K38" i="9"/>
  <c r="K40" i="9"/>
  <c r="K42" i="9"/>
  <c r="AL42" i="9" s="1"/>
  <c r="K37" i="9"/>
  <c r="K39" i="9"/>
  <c r="AL39" i="9" s="1"/>
  <c r="K41" i="9"/>
  <c r="K34" i="9"/>
  <c r="AL34" i="9" s="1"/>
  <c r="K36" i="9"/>
  <c r="AL36" i="9" s="1"/>
  <c r="K44" i="9"/>
  <c r="K35" i="9"/>
  <c r="K43" i="9"/>
  <c r="AL40" i="9" l="1"/>
  <c r="W40" i="9" s="1"/>
  <c r="G14" i="16" s="1"/>
  <c r="W39" i="9"/>
  <c r="G13" i="16" s="1"/>
  <c r="AL35" i="9"/>
  <c r="W35" i="9" s="1"/>
  <c r="G9" i="16" s="1"/>
  <c r="AL41" i="9"/>
  <c r="W41" i="9" s="1"/>
  <c r="G15" i="16" s="1"/>
  <c r="W36" i="9"/>
  <c r="G10" i="16" s="1"/>
  <c r="AL37" i="9"/>
  <c r="W37" i="9" s="1"/>
  <c r="G11" i="16" s="1"/>
  <c r="W34" i="9"/>
  <c r="G8" i="16" s="1"/>
  <c r="W42" i="9"/>
  <c r="G16" i="16" s="1"/>
  <c r="AL43" i="9"/>
  <c r="W43" i="9" s="1"/>
  <c r="G17" i="16" s="1"/>
  <c r="AL38" i="9"/>
  <c r="W38" i="9" s="1"/>
  <c r="G12" i="16" s="1"/>
  <c r="AL44" i="9"/>
  <c r="W44" i="9" s="1"/>
  <c r="G18" i="16" s="1"/>
  <c r="W45" i="9" l="1"/>
  <c r="G19" i="16" s="1"/>
</calcChain>
</file>

<file path=xl/sharedStrings.xml><?xml version="1.0" encoding="utf-8"?>
<sst xmlns="http://schemas.openxmlformats.org/spreadsheetml/2006/main" count="39862" uniqueCount="3518">
  <si>
    <t>定格能力</t>
    <rPh sb="0" eb="2">
      <t>テイカク</t>
    </rPh>
    <rPh sb="2" eb="4">
      <t>ノウリョク</t>
    </rPh>
    <phoneticPr fontId="1"/>
  </si>
  <si>
    <t>地域</t>
    <rPh sb="0" eb="2">
      <t>チイキ</t>
    </rPh>
    <phoneticPr fontId="1"/>
  </si>
  <si>
    <t>東京</t>
  </si>
  <si>
    <t>大阪</t>
  </si>
  <si>
    <t>名古屋</t>
  </si>
  <si>
    <t>仙台</t>
  </si>
  <si>
    <t>福岡</t>
  </si>
  <si>
    <t>広島</t>
  </si>
  <si>
    <t>高松</t>
  </si>
  <si>
    <t>富山</t>
  </si>
  <si>
    <t>前橋</t>
  </si>
  <si>
    <t>盛岡</t>
  </si>
  <si>
    <t>札幌</t>
  </si>
  <si>
    <t>鹿児島</t>
  </si>
  <si>
    <t>据付年</t>
    <rPh sb="0" eb="2">
      <t>スエツ</t>
    </rPh>
    <rPh sb="2" eb="3">
      <t>ネン</t>
    </rPh>
    <phoneticPr fontId="5"/>
  </si>
  <si>
    <t>負荷率25％以上</t>
    <rPh sb="0" eb="2">
      <t>フカ</t>
    </rPh>
    <rPh sb="2" eb="3">
      <t>リツ</t>
    </rPh>
    <rPh sb="6" eb="8">
      <t>イジョウ</t>
    </rPh>
    <phoneticPr fontId="5"/>
  </si>
  <si>
    <t>負荷率25％以下</t>
    <rPh sb="0" eb="2">
      <t>フカ</t>
    </rPh>
    <rPh sb="2" eb="3">
      <t>リツ</t>
    </rPh>
    <rPh sb="6" eb="8">
      <t>イカ</t>
    </rPh>
    <phoneticPr fontId="5"/>
  </si>
  <si>
    <t>負荷率</t>
    <rPh sb="0" eb="2">
      <t>フカ</t>
    </rPh>
    <rPh sb="2" eb="3">
      <t>リツ</t>
    </rPh>
    <phoneticPr fontId="5"/>
  </si>
  <si>
    <t>傾き</t>
    <rPh sb="0" eb="1">
      <t>カタム</t>
    </rPh>
    <phoneticPr fontId="5"/>
  </si>
  <si>
    <t>切片</t>
    <rPh sb="0" eb="2">
      <t>セッペン</t>
    </rPh>
    <phoneticPr fontId="5"/>
  </si>
  <si>
    <t>冷房</t>
    <rPh sb="0" eb="2">
      <t>レイボウ</t>
    </rPh>
    <phoneticPr fontId="5"/>
  </si>
  <si>
    <t>暖房</t>
    <rPh sb="0" eb="2">
      <t>ダンボウ</t>
    </rPh>
    <phoneticPr fontId="5"/>
  </si>
  <si>
    <t>建物用途</t>
    <rPh sb="0" eb="2">
      <t>タテモノ</t>
    </rPh>
    <rPh sb="2" eb="4">
      <t>ヨウト</t>
    </rPh>
    <phoneticPr fontId="1"/>
  </si>
  <si>
    <t>冷/暖房</t>
    <rPh sb="0" eb="1">
      <t>ヒヤ</t>
    </rPh>
    <rPh sb="2" eb="4">
      <t>ダンボウ</t>
    </rPh>
    <phoneticPr fontId="1"/>
  </si>
  <si>
    <t>検索用</t>
    <rPh sb="0" eb="3">
      <t>ケンサクヨウ</t>
    </rPh>
    <phoneticPr fontId="1"/>
  </si>
  <si>
    <t>据付年区分</t>
    <rPh sb="0" eb="2">
      <t>スエツ</t>
    </rPh>
    <rPh sb="2" eb="3">
      <t>ネン</t>
    </rPh>
    <rPh sb="3" eb="5">
      <t>クブン</t>
    </rPh>
    <phoneticPr fontId="1"/>
  </si>
  <si>
    <t>◆地域</t>
    <rPh sb="1" eb="3">
      <t>チイキ</t>
    </rPh>
    <phoneticPr fontId="1"/>
  </si>
  <si>
    <t>kW</t>
  </si>
  <si>
    <t>定格能力kW換算</t>
    <rPh sb="0" eb="2">
      <t>テイカク</t>
    </rPh>
    <rPh sb="2" eb="4">
      <t>ノウリョク</t>
    </rPh>
    <rPh sb="6" eb="8">
      <t>カンサン</t>
    </rPh>
    <phoneticPr fontId="1"/>
  </si>
  <si>
    <t>月</t>
    <rPh sb="0" eb="1">
      <t>ツキ</t>
    </rPh>
    <phoneticPr fontId="1"/>
  </si>
  <si>
    <t>月</t>
    <rPh sb="0" eb="1">
      <t>ツキ</t>
    </rPh>
    <phoneticPr fontId="5"/>
  </si>
  <si>
    <t>月間定格COP比</t>
    <rPh sb="0" eb="2">
      <t>ゲッカン</t>
    </rPh>
    <rPh sb="2" eb="4">
      <t>テイカク</t>
    </rPh>
    <rPh sb="7" eb="8">
      <t>ヒ</t>
    </rPh>
    <phoneticPr fontId="1"/>
  </si>
  <si>
    <t>暖房</t>
  </si>
  <si>
    <t>運転種別</t>
    <rPh sb="0" eb="2">
      <t>ウンテン</t>
    </rPh>
    <rPh sb="2" eb="4">
      <t>シュベツ</t>
    </rPh>
    <phoneticPr fontId="1"/>
  </si>
  <si>
    <t>冷房</t>
  </si>
  <si>
    <t>◆月間平均負荷率テーブル</t>
    <rPh sb="1" eb="3">
      <t>ゲッカン</t>
    </rPh>
    <rPh sb="3" eb="5">
      <t>ヘイキン</t>
    </rPh>
    <rPh sb="5" eb="7">
      <t>フカ</t>
    </rPh>
    <rPh sb="7" eb="8">
      <t>リツ</t>
    </rPh>
    <phoneticPr fontId="1"/>
  </si>
  <si>
    <t>1東京店舗冷房</t>
  </si>
  <si>
    <t>1東京店舗暖房</t>
  </si>
  <si>
    <t>1東京事務所冷房</t>
  </si>
  <si>
    <t>1東京事務所暖房</t>
  </si>
  <si>
    <t>1大阪店舗冷房</t>
  </si>
  <si>
    <t>1大阪店舗暖房</t>
  </si>
  <si>
    <t>1大阪事務所冷房</t>
  </si>
  <si>
    <t>1大阪事務所暖房</t>
  </si>
  <si>
    <t>1名古屋店舗冷房</t>
  </si>
  <si>
    <t>1名古屋店舗暖房</t>
  </si>
  <si>
    <t>1名古屋事務所冷房</t>
  </si>
  <si>
    <t>1名古屋事務所暖房</t>
  </si>
  <si>
    <t>1仙台店舗冷房</t>
  </si>
  <si>
    <t>1仙台店舗暖房</t>
  </si>
  <si>
    <t>1仙台事務所冷房</t>
  </si>
  <si>
    <t>1仙台事務所暖房</t>
  </si>
  <si>
    <t>1福岡店舗冷房</t>
  </si>
  <si>
    <t>1福岡店舗暖房</t>
  </si>
  <si>
    <t>1福岡事務所冷房</t>
  </si>
  <si>
    <t>1福岡事務所暖房</t>
  </si>
  <si>
    <t>1広島店舗冷房</t>
  </si>
  <si>
    <t>1広島店舗暖房</t>
  </si>
  <si>
    <t>1広島事務所冷房</t>
  </si>
  <si>
    <t>1広島事務所暖房</t>
  </si>
  <si>
    <t>1高松店舗冷房</t>
  </si>
  <si>
    <t>1高松店舗暖房</t>
  </si>
  <si>
    <t>1高松事務所冷房</t>
  </si>
  <si>
    <t>1高松事務所暖房</t>
  </si>
  <si>
    <t>1富山店舗冷房</t>
  </si>
  <si>
    <t>1富山店舗暖房</t>
  </si>
  <si>
    <t>1富山事務所冷房</t>
  </si>
  <si>
    <t>1富山事務所暖房</t>
  </si>
  <si>
    <t>1前橋店舗冷房</t>
  </si>
  <si>
    <t>1前橋店舗暖房</t>
  </si>
  <si>
    <t>1前橋事務所冷房</t>
  </si>
  <si>
    <t>1前橋事務所暖房</t>
  </si>
  <si>
    <t>1盛岡店舗冷房</t>
  </si>
  <si>
    <t>1盛岡店舗暖房</t>
  </si>
  <si>
    <t>1盛岡事務所冷房</t>
  </si>
  <si>
    <t>1盛岡事務所暖房</t>
  </si>
  <si>
    <t>1札幌店舗冷房</t>
  </si>
  <si>
    <t>1札幌店舗暖房</t>
  </si>
  <si>
    <t>1札幌事務所冷房</t>
  </si>
  <si>
    <t>1札幌事務所暖房</t>
  </si>
  <si>
    <t>1鹿児島店舗冷房</t>
  </si>
  <si>
    <t>1鹿児島店舗暖房</t>
  </si>
  <si>
    <t>1鹿児島事務所冷房</t>
  </si>
  <si>
    <t>1鹿児島事務所暖房</t>
  </si>
  <si>
    <t>2東京店舗冷房</t>
  </si>
  <si>
    <t>2東京店舗暖房</t>
  </si>
  <si>
    <t>2東京事務所冷房</t>
  </si>
  <si>
    <t>2東京事務所暖房</t>
  </si>
  <si>
    <t>2大阪店舗冷房</t>
  </si>
  <si>
    <t>2大阪店舗暖房</t>
  </si>
  <si>
    <t>2大阪事務所冷房</t>
  </si>
  <si>
    <t>2大阪事務所暖房</t>
  </si>
  <si>
    <t>2名古屋店舗冷房</t>
  </si>
  <si>
    <t>2名古屋店舗暖房</t>
  </si>
  <si>
    <t>2名古屋事務所冷房</t>
  </si>
  <si>
    <t>2名古屋事務所暖房</t>
  </si>
  <si>
    <t>2仙台店舗冷房</t>
  </si>
  <si>
    <t>2仙台店舗暖房</t>
  </si>
  <si>
    <t>2仙台事務所冷房</t>
  </si>
  <si>
    <t>2仙台事務所暖房</t>
  </si>
  <si>
    <t>2福岡店舗冷房</t>
  </si>
  <si>
    <t>2福岡店舗暖房</t>
  </si>
  <si>
    <t>2福岡事務所冷房</t>
  </si>
  <si>
    <t>2福岡事務所暖房</t>
  </si>
  <si>
    <t>2広島店舗冷房</t>
  </si>
  <si>
    <t>2広島店舗暖房</t>
  </si>
  <si>
    <t>2広島事務所冷房</t>
  </si>
  <si>
    <t>2広島事務所暖房</t>
  </si>
  <si>
    <t>2高松店舗冷房</t>
  </si>
  <si>
    <t>2高松店舗暖房</t>
  </si>
  <si>
    <t>2高松事務所冷房</t>
  </si>
  <si>
    <t>2高松事務所暖房</t>
  </si>
  <si>
    <t>2富山店舗冷房</t>
  </si>
  <si>
    <t>2富山店舗暖房</t>
  </si>
  <si>
    <t>2富山事務所冷房</t>
  </si>
  <si>
    <t>2富山事務所暖房</t>
  </si>
  <si>
    <t>2前橋店舗冷房</t>
  </si>
  <si>
    <t>2前橋店舗暖房</t>
  </si>
  <si>
    <t>2前橋事務所冷房</t>
  </si>
  <si>
    <t>2前橋事務所暖房</t>
  </si>
  <si>
    <t>2盛岡店舗冷房</t>
  </si>
  <si>
    <t>2盛岡店舗暖房</t>
  </si>
  <si>
    <t>2盛岡事務所冷房</t>
  </si>
  <si>
    <t>2盛岡事務所暖房</t>
  </si>
  <si>
    <t>2札幌店舗冷房</t>
  </si>
  <si>
    <t>2札幌店舗暖房</t>
  </si>
  <si>
    <t>2札幌事務所冷房</t>
  </si>
  <si>
    <t>2札幌事務所暖房</t>
  </si>
  <si>
    <t>2鹿児島店舗冷房</t>
  </si>
  <si>
    <t>2鹿児島店舗暖房</t>
  </si>
  <si>
    <t>2鹿児島事務所冷房</t>
  </si>
  <si>
    <t>2鹿児島事務所暖房</t>
  </si>
  <si>
    <t>3東京店舗冷房</t>
  </si>
  <si>
    <t>3東京店舗暖房</t>
  </si>
  <si>
    <t>3東京事務所冷房</t>
  </si>
  <si>
    <t>3東京事務所暖房</t>
  </si>
  <si>
    <t>3大阪店舗冷房</t>
  </si>
  <si>
    <t>3大阪店舗暖房</t>
  </si>
  <si>
    <t>3大阪事務所冷房</t>
  </si>
  <si>
    <t>3大阪事務所暖房</t>
  </si>
  <si>
    <t>3名古屋店舗冷房</t>
  </si>
  <si>
    <t>3名古屋店舗暖房</t>
  </si>
  <si>
    <t>3名古屋事務所冷房</t>
  </si>
  <si>
    <t>3名古屋事務所暖房</t>
  </si>
  <si>
    <t>3仙台店舗冷房</t>
  </si>
  <si>
    <t>3仙台店舗暖房</t>
  </si>
  <si>
    <t>3仙台事務所冷房</t>
  </si>
  <si>
    <t>3仙台事務所暖房</t>
  </si>
  <si>
    <t>3福岡店舗冷房</t>
  </si>
  <si>
    <t>3福岡店舗暖房</t>
  </si>
  <si>
    <t>3福岡事務所冷房</t>
  </si>
  <si>
    <t>3福岡事務所暖房</t>
  </si>
  <si>
    <t>3広島店舗冷房</t>
  </si>
  <si>
    <t>3広島店舗暖房</t>
  </si>
  <si>
    <t>3広島事務所冷房</t>
  </si>
  <si>
    <t>3広島事務所暖房</t>
  </si>
  <si>
    <t>3高松店舗冷房</t>
  </si>
  <si>
    <t>3高松店舗暖房</t>
  </si>
  <si>
    <t>3高松事務所冷房</t>
  </si>
  <si>
    <t>3高松事務所暖房</t>
  </si>
  <si>
    <t>3富山店舗冷房</t>
  </si>
  <si>
    <t>3富山店舗暖房</t>
  </si>
  <si>
    <t>3富山事務所冷房</t>
  </si>
  <si>
    <t>3富山事務所暖房</t>
  </si>
  <si>
    <t>3前橋店舗冷房</t>
  </si>
  <si>
    <t>3前橋店舗暖房</t>
  </si>
  <si>
    <t>3前橋事務所冷房</t>
  </si>
  <si>
    <t>3前橋事務所暖房</t>
  </si>
  <si>
    <t>3盛岡店舗冷房</t>
  </si>
  <si>
    <t>3盛岡店舗暖房</t>
  </si>
  <si>
    <t>3盛岡事務所冷房</t>
  </si>
  <si>
    <t>3盛岡事務所暖房</t>
  </si>
  <si>
    <t>3札幌店舗冷房</t>
  </si>
  <si>
    <t>3札幌店舗暖房</t>
  </si>
  <si>
    <t>3札幌事務所冷房</t>
  </si>
  <si>
    <t>3札幌事務所暖房</t>
  </si>
  <si>
    <t>3鹿児島店舗冷房</t>
  </si>
  <si>
    <t>3鹿児島店舗暖房</t>
  </si>
  <si>
    <t>3鹿児島事務所冷房</t>
  </si>
  <si>
    <t>3鹿児島事務所暖房</t>
  </si>
  <si>
    <t>4東京店舗冷房</t>
  </si>
  <si>
    <t>4東京店舗暖房</t>
  </si>
  <si>
    <t>4東京事務所冷房</t>
  </si>
  <si>
    <t>4東京事務所暖房</t>
  </si>
  <si>
    <t>4大阪店舗冷房</t>
  </si>
  <si>
    <t>4大阪店舗暖房</t>
  </si>
  <si>
    <t>4大阪事務所冷房</t>
  </si>
  <si>
    <t>4大阪事務所暖房</t>
  </si>
  <si>
    <t>4名古屋店舗冷房</t>
  </si>
  <si>
    <t>4名古屋店舗暖房</t>
  </si>
  <si>
    <t>4名古屋事務所冷房</t>
  </si>
  <si>
    <t>4名古屋事務所暖房</t>
  </si>
  <si>
    <t>4仙台店舗冷房</t>
  </si>
  <si>
    <t>4仙台店舗暖房</t>
  </si>
  <si>
    <t>4仙台事務所冷房</t>
  </si>
  <si>
    <t>4仙台事務所暖房</t>
  </si>
  <si>
    <t>4福岡店舗冷房</t>
  </si>
  <si>
    <t>4福岡店舗暖房</t>
  </si>
  <si>
    <t>4福岡事務所冷房</t>
  </si>
  <si>
    <t>4福岡事務所暖房</t>
  </si>
  <si>
    <t>4広島店舗冷房</t>
  </si>
  <si>
    <t>4広島店舗暖房</t>
  </si>
  <si>
    <t>4広島事務所冷房</t>
  </si>
  <si>
    <t>4広島事務所暖房</t>
  </si>
  <si>
    <t>4高松店舗冷房</t>
  </si>
  <si>
    <t>4高松店舗暖房</t>
  </si>
  <si>
    <t>4高松事務所冷房</t>
  </si>
  <si>
    <t>4高松事務所暖房</t>
  </si>
  <si>
    <t>4富山店舗冷房</t>
  </si>
  <si>
    <t>4富山店舗暖房</t>
  </si>
  <si>
    <t>4富山事務所冷房</t>
  </si>
  <si>
    <t>4富山事務所暖房</t>
  </si>
  <si>
    <t>4前橋店舗冷房</t>
  </si>
  <si>
    <t>4前橋店舗暖房</t>
  </si>
  <si>
    <t>4前橋事務所冷房</t>
  </si>
  <si>
    <t>4前橋事務所暖房</t>
  </si>
  <si>
    <t>4盛岡店舗冷房</t>
  </si>
  <si>
    <t>4盛岡店舗暖房</t>
  </si>
  <si>
    <t>4盛岡事務所冷房</t>
  </si>
  <si>
    <t>4盛岡事務所暖房</t>
  </si>
  <si>
    <t>4札幌店舗冷房</t>
  </si>
  <si>
    <t>4札幌店舗暖房</t>
  </si>
  <si>
    <t>4札幌事務所冷房</t>
  </si>
  <si>
    <t>4札幌事務所暖房</t>
  </si>
  <si>
    <t>4鹿児島店舗冷房</t>
  </si>
  <si>
    <t>4鹿児島店舗暖房</t>
  </si>
  <si>
    <t>4鹿児島事務所冷房</t>
  </si>
  <si>
    <t>4鹿児島事務所暖房</t>
  </si>
  <si>
    <t>5東京店舗冷房</t>
  </si>
  <si>
    <t>5東京店舗暖房</t>
  </si>
  <si>
    <t>5東京事務所冷房</t>
  </si>
  <si>
    <t>5東京事務所暖房</t>
  </si>
  <si>
    <t>5大阪店舗冷房</t>
  </si>
  <si>
    <t>5大阪店舗暖房</t>
  </si>
  <si>
    <t>5大阪事務所冷房</t>
  </si>
  <si>
    <t>5大阪事務所暖房</t>
  </si>
  <si>
    <t>5名古屋店舗冷房</t>
  </si>
  <si>
    <t>5名古屋店舗暖房</t>
  </si>
  <si>
    <t>5名古屋事務所冷房</t>
  </si>
  <si>
    <t>5名古屋事務所暖房</t>
  </si>
  <si>
    <t>5仙台店舗冷房</t>
  </si>
  <si>
    <t>5仙台店舗暖房</t>
  </si>
  <si>
    <t>5仙台事務所冷房</t>
  </si>
  <si>
    <t>5仙台事務所暖房</t>
  </si>
  <si>
    <t>5福岡店舗冷房</t>
  </si>
  <si>
    <t>5福岡店舗暖房</t>
  </si>
  <si>
    <t>5福岡事務所冷房</t>
  </si>
  <si>
    <t>5福岡事務所暖房</t>
  </si>
  <si>
    <t>5広島店舗冷房</t>
  </si>
  <si>
    <t>5広島店舗暖房</t>
  </si>
  <si>
    <t>5広島事務所冷房</t>
  </si>
  <si>
    <t>5広島事務所暖房</t>
  </si>
  <si>
    <t>5高松店舗冷房</t>
  </si>
  <si>
    <t>5高松店舗暖房</t>
  </si>
  <si>
    <t>5高松事務所冷房</t>
  </si>
  <si>
    <t>5高松事務所暖房</t>
  </si>
  <si>
    <t>5富山店舗冷房</t>
  </si>
  <si>
    <t>5富山店舗暖房</t>
  </si>
  <si>
    <t>5富山事務所冷房</t>
  </si>
  <si>
    <t>5富山事務所暖房</t>
  </si>
  <si>
    <t>5前橋店舗冷房</t>
  </si>
  <si>
    <t>5前橋店舗暖房</t>
  </si>
  <si>
    <t>5前橋事務所冷房</t>
  </si>
  <si>
    <t>5前橋事務所暖房</t>
  </si>
  <si>
    <t>5盛岡店舗冷房</t>
  </si>
  <si>
    <t>5盛岡店舗暖房</t>
  </si>
  <si>
    <t>5盛岡事務所冷房</t>
  </si>
  <si>
    <t>5盛岡事務所暖房</t>
  </si>
  <si>
    <t>5札幌店舗冷房</t>
  </si>
  <si>
    <t>5札幌店舗暖房</t>
  </si>
  <si>
    <t>5札幌事務所冷房</t>
  </si>
  <si>
    <t>5札幌事務所暖房</t>
  </si>
  <si>
    <t>5鹿児島店舗冷房</t>
  </si>
  <si>
    <t>5鹿児島店舗暖房</t>
  </si>
  <si>
    <t>5鹿児島事務所冷房</t>
  </si>
  <si>
    <t>5鹿児島事務所暖房</t>
  </si>
  <si>
    <t>6東京店舗冷房</t>
  </si>
  <si>
    <t>6東京店舗暖房</t>
  </si>
  <si>
    <t>6東京事務所冷房</t>
  </si>
  <si>
    <t>6東京事務所暖房</t>
  </si>
  <si>
    <t>6大阪店舗冷房</t>
  </si>
  <si>
    <t>6大阪店舗暖房</t>
  </si>
  <si>
    <t>6大阪事務所冷房</t>
  </si>
  <si>
    <t>6大阪事務所暖房</t>
  </si>
  <si>
    <t>6名古屋店舗冷房</t>
  </si>
  <si>
    <t>6名古屋店舗暖房</t>
  </si>
  <si>
    <t>6名古屋事務所冷房</t>
  </si>
  <si>
    <t>6名古屋事務所暖房</t>
  </si>
  <si>
    <t>6仙台店舗冷房</t>
  </si>
  <si>
    <t>6仙台店舗暖房</t>
  </si>
  <si>
    <t>6仙台事務所冷房</t>
  </si>
  <si>
    <t>6仙台事務所暖房</t>
  </si>
  <si>
    <t>6福岡店舗冷房</t>
  </si>
  <si>
    <t>6福岡店舗暖房</t>
  </si>
  <si>
    <t>6福岡事務所冷房</t>
  </si>
  <si>
    <t>6福岡事務所暖房</t>
  </si>
  <si>
    <t>6広島店舗冷房</t>
  </si>
  <si>
    <t>6広島店舗暖房</t>
  </si>
  <si>
    <t>6広島事務所冷房</t>
  </si>
  <si>
    <t>6広島事務所暖房</t>
  </si>
  <si>
    <t>6高松店舗冷房</t>
  </si>
  <si>
    <t>6高松店舗暖房</t>
  </si>
  <si>
    <t>6高松事務所冷房</t>
  </si>
  <si>
    <t>6高松事務所暖房</t>
  </si>
  <si>
    <t>6富山店舗冷房</t>
  </si>
  <si>
    <t>6富山店舗暖房</t>
  </si>
  <si>
    <t>6富山事務所冷房</t>
  </si>
  <si>
    <t>6富山事務所暖房</t>
  </si>
  <si>
    <t>6前橋店舗冷房</t>
  </si>
  <si>
    <t>6前橋店舗暖房</t>
  </si>
  <si>
    <t>6前橋事務所冷房</t>
  </si>
  <si>
    <t>6前橋事務所暖房</t>
  </si>
  <si>
    <t>6盛岡店舗冷房</t>
  </si>
  <si>
    <t>6盛岡店舗暖房</t>
  </si>
  <si>
    <t>6盛岡事務所冷房</t>
  </si>
  <si>
    <t>6盛岡事務所暖房</t>
  </si>
  <si>
    <t>6札幌店舗冷房</t>
  </si>
  <si>
    <t>6札幌店舗暖房</t>
  </si>
  <si>
    <t>6札幌事務所冷房</t>
  </si>
  <si>
    <t>6札幌事務所暖房</t>
  </si>
  <si>
    <t>6鹿児島店舗冷房</t>
  </si>
  <si>
    <t>6鹿児島店舗暖房</t>
  </si>
  <si>
    <t>6鹿児島事務所冷房</t>
  </si>
  <si>
    <t>6鹿児島事務所暖房</t>
  </si>
  <si>
    <t>7東京店舗冷房</t>
  </si>
  <si>
    <t>7東京店舗暖房</t>
  </si>
  <si>
    <t>7東京事務所冷房</t>
  </si>
  <si>
    <t>7東京事務所暖房</t>
  </si>
  <si>
    <t>7大阪店舗冷房</t>
  </si>
  <si>
    <t>7大阪店舗暖房</t>
  </si>
  <si>
    <t>7大阪事務所冷房</t>
  </si>
  <si>
    <t>7大阪事務所暖房</t>
  </si>
  <si>
    <t>7名古屋店舗冷房</t>
  </si>
  <si>
    <t>7名古屋店舗暖房</t>
  </si>
  <si>
    <t>7名古屋事務所冷房</t>
  </si>
  <si>
    <t>7名古屋事務所暖房</t>
  </si>
  <si>
    <t>7仙台店舗冷房</t>
  </si>
  <si>
    <t>7仙台店舗暖房</t>
  </si>
  <si>
    <t>7仙台事務所冷房</t>
  </si>
  <si>
    <t>7仙台事務所暖房</t>
  </si>
  <si>
    <t>7福岡店舗冷房</t>
  </si>
  <si>
    <t>7福岡店舗暖房</t>
  </si>
  <si>
    <t>7福岡事務所冷房</t>
  </si>
  <si>
    <t>7福岡事務所暖房</t>
  </si>
  <si>
    <t>7広島店舗冷房</t>
  </si>
  <si>
    <t>7広島店舗暖房</t>
  </si>
  <si>
    <t>7広島事務所冷房</t>
  </si>
  <si>
    <t>7広島事務所暖房</t>
  </si>
  <si>
    <t>7高松店舗冷房</t>
  </si>
  <si>
    <t>7高松店舗暖房</t>
  </si>
  <si>
    <t>7高松事務所冷房</t>
  </si>
  <si>
    <t>7高松事務所暖房</t>
  </si>
  <si>
    <t>7富山店舗冷房</t>
  </si>
  <si>
    <t>7富山店舗暖房</t>
  </si>
  <si>
    <t>7富山事務所冷房</t>
  </si>
  <si>
    <t>7富山事務所暖房</t>
  </si>
  <si>
    <t>7前橋店舗冷房</t>
  </si>
  <si>
    <t>7前橋店舗暖房</t>
  </si>
  <si>
    <t>7前橋事務所冷房</t>
  </si>
  <si>
    <t>7前橋事務所暖房</t>
  </si>
  <si>
    <t>7盛岡店舗冷房</t>
  </si>
  <si>
    <t>7盛岡店舗暖房</t>
  </si>
  <si>
    <t>7盛岡事務所冷房</t>
  </si>
  <si>
    <t>7盛岡事務所暖房</t>
  </si>
  <si>
    <t>7札幌店舗冷房</t>
  </si>
  <si>
    <t>7札幌店舗暖房</t>
  </si>
  <si>
    <t>7札幌事務所冷房</t>
  </si>
  <si>
    <t>7札幌事務所暖房</t>
  </si>
  <si>
    <t>7鹿児島店舗冷房</t>
  </si>
  <si>
    <t>7鹿児島店舗暖房</t>
  </si>
  <si>
    <t>7鹿児島事務所冷房</t>
  </si>
  <si>
    <t>7鹿児島事務所暖房</t>
  </si>
  <si>
    <t>8東京店舗冷房</t>
  </si>
  <si>
    <t>8東京店舗暖房</t>
  </si>
  <si>
    <t>8東京事務所冷房</t>
  </si>
  <si>
    <t>8東京事務所暖房</t>
  </si>
  <si>
    <t>8大阪店舗冷房</t>
  </si>
  <si>
    <t>8大阪店舗暖房</t>
  </si>
  <si>
    <t>8大阪事務所冷房</t>
  </si>
  <si>
    <t>8大阪事務所暖房</t>
  </si>
  <si>
    <t>8名古屋店舗冷房</t>
  </si>
  <si>
    <t>8名古屋店舗暖房</t>
  </si>
  <si>
    <t>8名古屋事務所冷房</t>
  </si>
  <si>
    <t>8名古屋事務所暖房</t>
  </si>
  <si>
    <t>8仙台店舗冷房</t>
  </si>
  <si>
    <t>8仙台店舗暖房</t>
  </si>
  <si>
    <t>8仙台事務所冷房</t>
  </si>
  <si>
    <t>8仙台事務所暖房</t>
  </si>
  <si>
    <t>8福岡店舗冷房</t>
  </si>
  <si>
    <t>8福岡店舗暖房</t>
  </si>
  <si>
    <t>8福岡事務所冷房</t>
  </si>
  <si>
    <t>8福岡事務所暖房</t>
  </si>
  <si>
    <t>8広島店舗冷房</t>
  </si>
  <si>
    <t>8広島店舗暖房</t>
  </si>
  <si>
    <t>8広島事務所冷房</t>
  </si>
  <si>
    <t>8広島事務所暖房</t>
  </si>
  <si>
    <t>8高松店舗冷房</t>
  </si>
  <si>
    <t>8高松店舗暖房</t>
  </si>
  <si>
    <t>8高松事務所冷房</t>
  </si>
  <si>
    <t>8高松事務所暖房</t>
  </si>
  <si>
    <t>8富山店舗冷房</t>
  </si>
  <si>
    <t>8富山店舗暖房</t>
  </si>
  <si>
    <t>8富山事務所冷房</t>
  </si>
  <si>
    <t>8富山事務所暖房</t>
  </si>
  <si>
    <t>8前橋店舗冷房</t>
  </si>
  <si>
    <t>8前橋店舗暖房</t>
  </si>
  <si>
    <t>8前橋事務所冷房</t>
  </si>
  <si>
    <t>8前橋事務所暖房</t>
  </si>
  <si>
    <t>8盛岡店舗冷房</t>
  </si>
  <si>
    <t>8盛岡店舗暖房</t>
  </si>
  <si>
    <t>8盛岡事務所冷房</t>
  </si>
  <si>
    <t>8盛岡事務所暖房</t>
  </si>
  <si>
    <t>8札幌店舗冷房</t>
  </si>
  <si>
    <t>8札幌店舗暖房</t>
  </si>
  <si>
    <t>8札幌事務所冷房</t>
  </si>
  <si>
    <t>8札幌事務所暖房</t>
  </si>
  <si>
    <t>8鹿児島店舗冷房</t>
  </si>
  <si>
    <t>8鹿児島店舗暖房</t>
  </si>
  <si>
    <t>8鹿児島事務所冷房</t>
  </si>
  <si>
    <t>8鹿児島事務所暖房</t>
  </si>
  <si>
    <t>9東京店舗冷房</t>
  </si>
  <si>
    <t>9東京店舗暖房</t>
  </si>
  <si>
    <t>9東京事務所冷房</t>
  </si>
  <si>
    <t>9東京事務所暖房</t>
  </si>
  <si>
    <t>9大阪店舗冷房</t>
  </si>
  <si>
    <t>9大阪店舗暖房</t>
  </si>
  <si>
    <t>9大阪事務所冷房</t>
  </si>
  <si>
    <t>9大阪事務所暖房</t>
  </si>
  <si>
    <t>9名古屋店舗冷房</t>
  </si>
  <si>
    <t>9名古屋店舗暖房</t>
  </si>
  <si>
    <t>9名古屋事務所冷房</t>
  </si>
  <si>
    <t>9名古屋事務所暖房</t>
  </si>
  <si>
    <t>9仙台店舗冷房</t>
  </si>
  <si>
    <t>9仙台店舗暖房</t>
  </si>
  <si>
    <t>9仙台事務所冷房</t>
  </si>
  <si>
    <t>9仙台事務所暖房</t>
  </si>
  <si>
    <t>9福岡店舗冷房</t>
  </si>
  <si>
    <t>9福岡店舗暖房</t>
  </si>
  <si>
    <t>9福岡事務所冷房</t>
  </si>
  <si>
    <t>9福岡事務所暖房</t>
  </si>
  <si>
    <t>9広島店舗冷房</t>
  </si>
  <si>
    <t>9広島店舗暖房</t>
  </si>
  <si>
    <t>9広島事務所冷房</t>
  </si>
  <si>
    <t>9広島事務所暖房</t>
  </si>
  <si>
    <t>9高松店舗冷房</t>
  </si>
  <si>
    <t>9高松店舗暖房</t>
  </si>
  <si>
    <t>9高松事務所冷房</t>
  </si>
  <si>
    <t>9高松事務所暖房</t>
  </si>
  <si>
    <t>9富山店舗冷房</t>
  </si>
  <si>
    <t>9富山店舗暖房</t>
  </si>
  <si>
    <t>9富山事務所冷房</t>
  </si>
  <si>
    <t>9富山事務所暖房</t>
  </si>
  <si>
    <t>9前橋店舗冷房</t>
  </si>
  <si>
    <t>9前橋店舗暖房</t>
  </si>
  <si>
    <t>9前橋事務所冷房</t>
  </si>
  <si>
    <t>9前橋事務所暖房</t>
  </si>
  <si>
    <t>9盛岡店舗冷房</t>
  </si>
  <si>
    <t>9盛岡店舗暖房</t>
  </si>
  <si>
    <t>9盛岡事務所冷房</t>
  </si>
  <si>
    <t>9盛岡事務所暖房</t>
  </si>
  <si>
    <t>9札幌店舗冷房</t>
  </si>
  <si>
    <t>9札幌店舗暖房</t>
  </si>
  <si>
    <t>9札幌事務所冷房</t>
  </si>
  <si>
    <t>9札幌事務所暖房</t>
  </si>
  <si>
    <t>9鹿児島店舗冷房</t>
  </si>
  <si>
    <t>9鹿児島店舗暖房</t>
  </si>
  <si>
    <t>9鹿児島事務所冷房</t>
  </si>
  <si>
    <t>9鹿児島事務所暖房</t>
  </si>
  <si>
    <t>10東京店舗冷房</t>
  </si>
  <si>
    <t>10東京店舗暖房</t>
  </si>
  <si>
    <t>10東京事務所冷房</t>
  </si>
  <si>
    <t>10東京事務所暖房</t>
  </si>
  <si>
    <t>10大阪店舗冷房</t>
  </si>
  <si>
    <t>10大阪店舗暖房</t>
  </si>
  <si>
    <t>10大阪事務所冷房</t>
  </si>
  <si>
    <t>10大阪事務所暖房</t>
  </si>
  <si>
    <t>10名古屋店舗冷房</t>
  </si>
  <si>
    <t>10名古屋店舗暖房</t>
  </si>
  <si>
    <t>10名古屋事務所冷房</t>
  </si>
  <si>
    <t>10名古屋事務所暖房</t>
  </si>
  <si>
    <t>10仙台店舗冷房</t>
  </si>
  <si>
    <t>10仙台店舗暖房</t>
  </si>
  <si>
    <t>10仙台事務所冷房</t>
  </si>
  <si>
    <t>10仙台事務所暖房</t>
  </si>
  <si>
    <t>10福岡店舗冷房</t>
  </si>
  <si>
    <t>10福岡店舗暖房</t>
  </si>
  <si>
    <t>10福岡事務所冷房</t>
  </si>
  <si>
    <t>10福岡事務所暖房</t>
  </si>
  <si>
    <t>10広島店舗冷房</t>
  </si>
  <si>
    <t>10広島店舗暖房</t>
  </si>
  <si>
    <t>10広島事務所冷房</t>
  </si>
  <si>
    <t>10広島事務所暖房</t>
  </si>
  <si>
    <t>10高松店舗冷房</t>
  </si>
  <si>
    <t>10高松店舗暖房</t>
  </si>
  <si>
    <t>10高松事務所冷房</t>
  </si>
  <si>
    <t>10高松事務所暖房</t>
  </si>
  <si>
    <t>10富山店舗冷房</t>
  </si>
  <si>
    <t>10富山店舗暖房</t>
  </si>
  <si>
    <t>10富山事務所冷房</t>
  </si>
  <si>
    <t>10富山事務所暖房</t>
  </si>
  <si>
    <t>10前橋店舗冷房</t>
  </si>
  <si>
    <t>10前橋店舗暖房</t>
  </si>
  <si>
    <t>10前橋事務所冷房</t>
  </si>
  <si>
    <t>10前橋事務所暖房</t>
  </si>
  <si>
    <t>10盛岡店舗冷房</t>
  </si>
  <si>
    <t>10盛岡店舗暖房</t>
  </si>
  <si>
    <t>10盛岡事務所冷房</t>
  </si>
  <si>
    <t>10盛岡事務所暖房</t>
  </si>
  <si>
    <t>10札幌店舗冷房</t>
  </si>
  <si>
    <t>10札幌店舗暖房</t>
  </si>
  <si>
    <t>10札幌事務所冷房</t>
  </si>
  <si>
    <t>10札幌事務所暖房</t>
  </si>
  <si>
    <t>10鹿児島店舗冷房</t>
  </si>
  <si>
    <t>10鹿児島店舗暖房</t>
  </si>
  <si>
    <t>10鹿児島事務所冷房</t>
  </si>
  <si>
    <t>10鹿児島事務所暖房</t>
  </si>
  <si>
    <t>11東京店舗冷房</t>
  </si>
  <si>
    <t>11東京店舗暖房</t>
  </si>
  <si>
    <t>11東京事務所冷房</t>
  </si>
  <si>
    <t>11東京事務所暖房</t>
  </si>
  <si>
    <t>11大阪店舗冷房</t>
  </si>
  <si>
    <t>11大阪店舗暖房</t>
  </si>
  <si>
    <t>11大阪事務所冷房</t>
  </si>
  <si>
    <t>11大阪事務所暖房</t>
  </si>
  <si>
    <t>11名古屋店舗冷房</t>
  </si>
  <si>
    <t>11名古屋店舗暖房</t>
  </si>
  <si>
    <t>11名古屋事務所冷房</t>
  </si>
  <si>
    <t>11名古屋事務所暖房</t>
  </si>
  <si>
    <t>11仙台店舗冷房</t>
  </si>
  <si>
    <t>11仙台店舗暖房</t>
  </si>
  <si>
    <t>11仙台事務所冷房</t>
  </si>
  <si>
    <t>11仙台事務所暖房</t>
  </si>
  <si>
    <t>11福岡店舗冷房</t>
  </si>
  <si>
    <t>11福岡店舗暖房</t>
  </si>
  <si>
    <t>11福岡事務所冷房</t>
  </si>
  <si>
    <t>11福岡事務所暖房</t>
  </si>
  <si>
    <t>11広島店舗冷房</t>
  </si>
  <si>
    <t>11広島店舗暖房</t>
  </si>
  <si>
    <t>11広島事務所冷房</t>
  </si>
  <si>
    <t>11広島事務所暖房</t>
  </si>
  <si>
    <t>11高松店舗冷房</t>
  </si>
  <si>
    <t>11高松店舗暖房</t>
  </si>
  <si>
    <t>11高松事務所冷房</t>
  </si>
  <si>
    <t>11高松事務所暖房</t>
  </si>
  <si>
    <t>11富山店舗冷房</t>
  </si>
  <si>
    <t>11富山店舗暖房</t>
  </si>
  <si>
    <t>11富山事務所冷房</t>
  </si>
  <si>
    <t>11富山事務所暖房</t>
  </si>
  <si>
    <t>11前橋店舗冷房</t>
  </si>
  <si>
    <t>11前橋店舗暖房</t>
  </si>
  <si>
    <t>11前橋事務所冷房</t>
  </si>
  <si>
    <t>11前橋事務所暖房</t>
  </si>
  <si>
    <t>11盛岡店舗冷房</t>
  </si>
  <si>
    <t>11盛岡店舗暖房</t>
  </si>
  <si>
    <t>11盛岡事務所冷房</t>
  </si>
  <si>
    <t>11盛岡事務所暖房</t>
  </si>
  <si>
    <t>11札幌店舗冷房</t>
  </si>
  <si>
    <t>11札幌店舗暖房</t>
  </si>
  <si>
    <t>11札幌事務所冷房</t>
  </si>
  <si>
    <t>11札幌事務所暖房</t>
  </si>
  <si>
    <t>11鹿児島店舗冷房</t>
  </si>
  <si>
    <t>11鹿児島店舗暖房</t>
  </si>
  <si>
    <t>11鹿児島事務所冷房</t>
  </si>
  <si>
    <t>11鹿児島事務所暖房</t>
  </si>
  <si>
    <t>12東京店舗冷房</t>
  </si>
  <si>
    <t>12東京店舗暖房</t>
  </si>
  <si>
    <t>12東京事務所冷房</t>
  </si>
  <si>
    <t>12東京事務所暖房</t>
  </si>
  <si>
    <t>12大阪店舗冷房</t>
  </si>
  <si>
    <t>12大阪店舗暖房</t>
  </si>
  <si>
    <t>12大阪事務所冷房</t>
  </si>
  <si>
    <t>12大阪事務所暖房</t>
  </si>
  <si>
    <t>12名古屋店舗冷房</t>
  </si>
  <si>
    <t>12名古屋店舗暖房</t>
  </si>
  <si>
    <t>12名古屋事務所冷房</t>
  </si>
  <si>
    <t>12名古屋事務所暖房</t>
  </si>
  <si>
    <t>12仙台店舗冷房</t>
  </si>
  <si>
    <t>12仙台店舗暖房</t>
  </si>
  <si>
    <t>12仙台事務所冷房</t>
  </si>
  <si>
    <t>12仙台事務所暖房</t>
  </si>
  <si>
    <t>12福岡店舗冷房</t>
  </si>
  <si>
    <t>12福岡店舗暖房</t>
  </si>
  <si>
    <t>12福岡事務所冷房</t>
  </si>
  <si>
    <t>12福岡事務所暖房</t>
  </si>
  <si>
    <t>12広島店舗冷房</t>
  </si>
  <si>
    <t>12広島店舗暖房</t>
  </si>
  <si>
    <t>12広島事務所冷房</t>
  </si>
  <si>
    <t>12広島事務所暖房</t>
  </si>
  <si>
    <t>12高松店舗冷房</t>
  </si>
  <si>
    <t>12高松店舗暖房</t>
  </si>
  <si>
    <t>12高松事務所冷房</t>
  </si>
  <si>
    <t>12高松事務所暖房</t>
  </si>
  <si>
    <t>12富山店舗冷房</t>
  </si>
  <si>
    <t>12富山店舗暖房</t>
  </si>
  <si>
    <t>12富山事務所冷房</t>
  </si>
  <si>
    <t>12富山事務所暖房</t>
  </si>
  <si>
    <t>12前橋店舗冷房</t>
  </si>
  <si>
    <t>12前橋店舗暖房</t>
  </si>
  <si>
    <t>12前橋事務所冷房</t>
  </si>
  <si>
    <t>12前橋事務所暖房</t>
  </si>
  <si>
    <t>12盛岡店舗冷房</t>
  </si>
  <si>
    <t>12盛岡店舗暖房</t>
  </si>
  <si>
    <t>12盛岡事務所冷房</t>
  </si>
  <si>
    <t>12盛岡事務所暖房</t>
  </si>
  <si>
    <t>12札幌店舗冷房</t>
  </si>
  <si>
    <t>12札幌店舗暖房</t>
  </si>
  <si>
    <t>12札幌事務所冷房</t>
  </si>
  <si>
    <t>12札幌事務所暖房</t>
  </si>
  <si>
    <t>12鹿児島店舗冷房</t>
  </si>
  <si>
    <t>12鹿児島店舗暖房</t>
  </si>
  <si>
    <t>12鹿児島事務所冷房</t>
  </si>
  <si>
    <t>12鹿児島事務所暖房</t>
  </si>
  <si>
    <t>■設備情報</t>
    <rPh sb="1" eb="3">
      <t>セツビ</t>
    </rPh>
    <rPh sb="3" eb="5">
      <t>ジョウホウ</t>
    </rPh>
    <phoneticPr fontId="5"/>
  </si>
  <si>
    <t>製品名</t>
    <rPh sb="0" eb="3">
      <t>セイヒンメイ</t>
    </rPh>
    <phoneticPr fontId="5"/>
  </si>
  <si>
    <t>エネルギー
使用量</t>
    <rPh sb="6" eb="8">
      <t>シヨウ</t>
    </rPh>
    <rPh sb="8" eb="9">
      <t>リョウ</t>
    </rPh>
    <phoneticPr fontId="5"/>
  </si>
  <si>
    <t>合計</t>
    <rPh sb="0" eb="2">
      <t>ゴウケイ</t>
    </rPh>
    <phoneticPr fontId="5"/>
  </si>
  <si>
    <t>店舗用</t>
    <rPh sb="0" eb="2">
      <t>テンポ</t>
    </rPh>
    <rPh sb="2" eb="3">
      <t>ヨウ</t>
    </rPh>
    <phoneticPr fontId="1"/>
  </si>
  <si>
    <t>◆空調タイプ</t>
    <rPh sb="1" eb="3">
      <t>クウチョウ</t>
    </rPh>
    <phoneticPr fontId="1"/>
  </si>
  <si>
    <t>ビル用マルチ</t>
    <rPh sb="2" eb="3">
      <t>ヨウ</t>
    </rPh>
    <phoneticPr fontId="1"/>
  </si>
  <si>
    <t>設備用</t>
    <rPh sb="0" eb="2">
      <t>セツビ</t>
    </rPh>
    <rPh sb="2" eb="3">
      <t>ヨウ</t>
    </rPh>
    <phoneticPr fontId="1"/>
  </si>
  <si>
    <t>◆中間COP比テーブル</t>
    <rPh sb="1" eb="3">
      <t>チュウカン</t>
    </rPh>
    <rPh sb="6" eb="7">
      <t>ヒ</t>
    </rPh>
    <phoneticPr fontId="1"/>
  </si>
  <si>
    <t>モード</t>
    <phoneticPr fontId="5"/>
  </si>
  <si>
    <t>空調タイプ</t>
    <rPh sb="0" eb="2">
      <t>クウチョウ</t>
    </rPh>
    <phoneticPr fontId="1"/>
  </si>
  <si>
    <t>定格
COP比</t>
    <rPh sb="0" eb="2">
      <t>テイカク</t>
    </rPh>
    <rPh sb="6" eb="7">
      <t>ヒ</t>
    </rPh>
    <phoneticPr fontId="5"/>
  </si>
  <si>
    <t>店舗用</t>
    <rPh sb="0" eb="3">
      <t>テンポヨウ</t>
    </rPh>
    <phoneticPr fontId="1"/>
  </si>
  <si>
    <t>kW</t>
    <phoneticPr fontId="1"/>
  </si>
  <si>
    <t>冷房</t>
    <rPh sb="0" eb="2">
      <t>レイボウ</t>
    </rPh>
    <phoneticPr fontId="1"/>
  </si>
  <si>
    <t>暖房</t>
    <rPh sb="0" eb="2">
      <t>ダンボウ</t>
    </rPh>
    <phoneticPr fontId="1"/>
  </si>
  <si>
    <t>kWh</t>
    <phoneticPr fontId="1"/>
  </si>
  <si>
    <t>%</t>
    <phoneticPr fontId="1"/>
  </si>
  <si>
    <t>h</t>
    <phoneticPr fontId="1"/>
  </si>
  <si>
    <t>◆冷却方式</t>
    <rPh sb="1" eb="3">
      <t>レイキャク</t>
    </rPh>
    <rPh sb="3" eb="5">
      <t>ホウシキ</t>
    </rPh>
    <phoneticPr fontId="1"/>
  </si>
  <si>
    <t>空冷式</t>
    <rPh sb="0" eb="3">
      <t>クウレイシキ</t>
    </rPh>
    <phoneticPr fontId="1"/>
  </si>
  <si>
    <t>運転条件</t>
    <rPh sb="0" eb="2">
      <t>ウンテン</t>
    </rPh>
    <phoneticPr fontId="5"/>
  </si>
  <si>
    <t>インバータ制御</t>
    <rPh sb="5" eb="7">
      <t>セイギョ</t>
    </rPh>
    <phoneticPr fontId="5"/>
  </si>
  <si>
    <t>定格COP</t>
    <rPh sb="0" eb="2">
      <t>テイカク</t>
    </rPh>
    <phoneticPr fontId="1"/>
  </si>
  <si>
    <t>電気</t>
    <rPh sb="0" eb="2">
      <t>デンキ</t>
    </rPh>
    <phoneticPr fontId="5"/>
  </si>
  <si>
    <t>建物用途</t>
    <phoneticPr fontId="5"/>
  </si>
  <si>
    <t>冷房能力(kW)</t>
    <phoneticPr fontId="1"/>
  </si>
  <si>
    <t>APF</t>
    <phoneticPr fontId="1"/>
  </si>
  <si>
    <t>壁掛け形以外</t>
  </si>
  <si>
    <t>マルチタイプ</t>
  </si>
  <si>
    <t>種別</t>
    <rPh sb="0" eb="2">
      <t>シュベツ</t>
    </rPh>
    <phoneticPr fontId="1"/>
  </si>
  <si>
    <t>性能区分</t>
    <rPh sb="0" eb="2">
      <t>セイノウ</t>
    </rPh>
    <rPh sb="2" eb="4">
      <t>クブン</t>
    </rPh>
    <phoneticPr fontId="1"/>
  </si>
  <si>
    <t>壁掛け形（寸法規定タイプ）</t>
    <phoneticPr fontId="1"/>
  </si>
  <si>
    <t>壁掛け形（寸法フリータイプ）</t>
    <phoneticPr fontId="1"/>
  </si>
  <si>
    <t>設備用（直吹き形）</t>
    <phoneticPr fontId="1"/>
  </si>
  <si>
    <t>設備用（ダクト形）</t>
    <phoneticPr fontId="1"/>
  </si>
  <si>
    <t>電気式パッケージエアコン</t>
    <phoneticPr fontId="1"/>
  </si>
  <si>
    <t>店舗用（４方向カセット）</t>
  </si>
  <si>
    <t>店舗用（４方向カセット以外）</t>
  </si>
  <si>
    <t>店舗用（４方向カセット以外）</t>
    <rPh sb="0" eb="3">
      <t>テンポヨウ</t>
    </rPh>
    <rPh sb="5" eb="7">
      <t>ホウコウ</t>
    </rPh>
    <rPh sb="11" eb="13">
      <t>イガイ</t>
    </rPh>
    <phoneticPr fontId="1"/>
  </si>
  <si>
    <t>ビル用マルチ</t>
  </si>
  <si>
    <t>ビル用マルチ</t>
    <phoneticPr fontId="1"/>
  </si>
  <si>
    <t>設備用（直吹き形）</t>
  </si>
  <si>
    <t>設備用（ダクト形）</t>
  </si>
  <si>
    <t>壁掛け形（寸法規定タイプ）</t>
  </si>
  <si>
    <t>壁掛け形（寸法フリータイプ）</t>
  </si>
  <si>
    <t>マルチタイプ</t>
    <phoneticPr fontId="1"/>
  </si>
  <si>
    <t>店舗用（４方向カセット）3.6</t>
  </si>
  <si>
    <t>店舗用（４方向カセット）3.7</t>
  </si>
  <si>
    <t>店舗用（４方向カセット）3.8</t>
  </si>
  <si>
    <t>店舗用（４方向カセット）3.9</t>
  </si>
  <si>
    <t>店舗用（４方向カセット）4</t>
  </si>
  <si>
    <t>店舗用（４方向カセット）4.1</t>
  </si>
  <si>
    <t>店舗用（４方向カセット）4.2</t>
  </si>
  <si>
    <t>店舗用（４方向カセット）4.3</t>
  </si>
  <si>
    <t>店舗用（４方向カセット）4.4</t>
  </si>
  <si>
    <t>店舗用（４方向カセット）4.5</t>
  </si>
  <si>
    <t>店舗用（４方向カセット）4.6</t>
  </si>
  <si>
    <t>店舗用（４方向カセット）4.7</t>
  </si>
  <si>
    <t>店舗用（４方向カセット）4.8</t>
  </si>
  <si>
    <t>店舗用（４方向カセット）4.9</t>
  </si>
  <si>
    <t>店舗用（４方向カセット）5</t>
  </si>
  <si>
    <t>店舗用（４方向カセット）5.1</t>
  </si>
  <si>
    <t>店舗用（４方向カセット）5.2</t>
  </si>
  <si>
    <t>店舗用（４方向カセット）5.3</t>
  </si>
  <si>
    <t>店舗用（４方向カセット）5.4</t>
  </si>
  <si>
    <t>店舗用（４方向カセット）5.5</t>
  </si>
  <si>
    <t>店舗用（４方向カセット）5.6</t>
  </si>
  <si>
    <t>店舗用（４方向カセット）5.7</t>
  </si>
  <si>
    <t>店舗用（４方向カセット）5.8</t>
  </si>
  <si>
    <t>店舗用（４方向カセット）5.9</t>
  </si>
  <si>
    <t>店舗用（４方向カセット）6</t>
  </si>
  <si>
    <t>店舗用（４方向カセット）6.1</t>
  </si>
  <si>
    <t>店舗用（４方向カセット）6.2</t>
  </si>
  <si>
    <t>店舗用（４方向カセット）6.3</t>
  </si>
  <si>
    <t>店舗用（４方向カセット）6.4</t>
  </si>
  <si>
    <t>店舗用（４方向カセット）6.5</t>
  </si>
  <si>
    <t>店舗用（４方向カセット）6.6</t>
  </si>
  <si>
    <t>店舗用（４方向カセット）6.7</t>
  </si>
  <si>
    <t>店舗用（４方向カセット）6.8</t>
  </si>
  <si>
    <t>店舗用（４方向カセット）6.9</t>
  </si>
  <si>
    <t>店舗用（４方向カセット）7</t>
  </si>
  <si>
    <t>店舗用（４方向カセット）7.1</t>
  </si>
  <si>
    <t>店舗用（４方向カセット）7.2</t>
  </si>
  <si>
    <t>店舗用（４方向カセット）7.3</t>
  </si>
  <si>
    <t>店舗用（４方向カセット）7.4</t>
  </si>
  <si>
    <t>店舗用（４方向カセット）7.5</t>
  </si>
  <si>
    <t>店舗用（４方向カセット）7.6</t>
  </si>
  <si>
    <t>店舗用（４方向カセット）7.7</t>
  </si>
  <si>
    <t>店舗用（４方向カセット）7.8</t>
  </si>
  <si>
    <t>店舗用（４方向カセット）7.9</t>
  </si>
  <si>
    <t>店舗用（４方向カセット）8</t>
  </si>
  <si>
    <t>店舗用（４方向カセット）8.1</t>
  </si>
  <si>
    <t>店舗用（４方向カセット）8.2</t>
  </si>
  <si>
    <t>店舗用（４方向カセット）8.3</t>
  </si>
  <si>
    <t>店舗用（４方向カセット）8.4</t>
  </si>
  <si>
    <t>店舗用（４方向カセット）8.5</t>
  </si>
  <si>
    <t>店舗用（４方向カセット）8.6</t>
  </si>
  <si>
    <t>店舗用（４方向カセット）8.7</t>
  </si>
  <si>
    <t>店舗用（４方向カセット）8.8</t>
  </si>
  <si>
    <t>店舗用（４方向カセット）8.9</t>
  </si>
  <si>
    <t>店舗用（４方向カセット）9</t>
  </si>
  <si>
    <t>店舗用（４方向カセット）9.1</t>
  </si>
  <si>
    <t>店舗用（４方向カセット）9.2</t>
  </si>
  <si>
    <t>店舗用（４方向カセット）9.3</t>
  </si>
  <si>
    <t>店舗用（４方向カセット）9.4</t>
  </si>
  <si>
    <t>店舗用（４方向カセット）9.5</t>
  </si>
  <si>
    <t>店舗用（４方向カセット）9.6</t>
  </si>
  <si>
    <t>店舗用（４方向カセット）9.7</t>
  </si>
  <si>
    <t>店舗用（４方向カセット）9.8</t>
  </si>
  <si>
    <t>店舗用（４方向カセット）9.9</t>
  </si>
  <si>
    <t>店舗用（４方向カセット）10</t>
  </si>
  <si>
    <t>店舗用（４方向カセット）10.1</t>
  </si>
  <si>
    <t>店舗用（４方向カセット）10.2</t>
  </si>
  <si>
    <t>店舗用（４方向カセット）10.3</t>
  </si>
  <si>
    <t>店舗用（４方向カセット）10.4</t>
  </si>
  <si>
    <t>店舗用（４方向カセット）10.5</t>
  </si>
  <si>
    <t>店舗用（４方向カセット）10.6</t>
  </si>
  <si>
    <t>店舗用（４方向カセット）10.7</t>
  </si>
  <si>
    <t>店舗用（４方向カセット）10.8</t>
  </si>
  <si>
    <t>店舗用（４方向カセット）10.9</t>
  </si>
  <si>
    <t>店舗用（４方向カセット）11</t>
  </si>
  <si>
    <t>店舗用（４方向カセット）11.1</t>
  </si>
  <si>
    <t>店舗用（４方向カセット）11.2</t>
  </si>
  <si>
    <t>店舗用（４方向カセット）11.3</t>
  </si>
  <si>
    <t>店舗用（４方向カセット）11.4</t>
  </si>
  <si>
    <t>店舗用（４方向カセット）11.5</t>
  </si>
  <si>
    <t>店舗用（４方向カセット）11.6</t>
  </si>
  <si>
    <t>店舗用（４方向カセット）11.7</t>
  </si>
  <si>
    <t>店舗用（４方向カセット）11.8</t>
  </si>
  <si>
    <t>店舗用（４方向カセット）11.9</t>
  </si>
  <si>
    <t>店舗用（４方向カセット）12</t>
  </si>
  <si>
    <t>店舗用（４方向カセット）12.1</t>
  </si>
  <si>
    <t>店舗用（４方向カセット）12.2</t>
  </si>
  <si>
    <t>店舗用（４方向カセット）12.3</t>
  </si>
  <si>
    <t>店舗用（４方向カセット）12.4</t>
  </si>
  <si>
    <t>店舗用（４方向カセット）12.5</t>
  </si>
  <si>
    <t>店舗用（４方向カセット）12.6</t>
  </si>
  <si>
    <t>店舗用（４方向カセット）12.7</t>
  </si>
  <si>
    <t>店舗用（４方向カセット）12.8</t>
  </si>
  <si>
    <t>店舗用（４方向カセット）12.9</t>
  </si>
  <si>
    <t>店舗用（４方向カセット）13</t>
  </si>
  <si>
    <t>店舗用（４方向カセット）13.1</t>
  </si>
  <si>
    <t>店舗用（４方向カセット）13.2</t>
  </si>
  <si>
    <t>店舗用（４方向カセット）13.3</t>
  </si>
  <si>
    <t>店舗用（４方向カセット）13.4</t>
  </si>
  <si>
    <t>店舗用（４方向カセット）13.5</t>
  </si>
  <si>
    <t>店舗用（４方向カセット）13.6</t>
  </si>
  <si>
    <t>店舗用（４方向カセット）13.7</t>
  </si>
  <si>
    <t>店舗用（４方向カセット）13.8</t>
  </si>
  <si>
    <t>店舗用（４方向カセット）13.9</t>
  </si>
  <si>
    <t>店舗用（４方向カセット）14</t>
  </si>
  <si>
    <t>店舗用（４方向カセット）14.1</t>
  </si>
  <si>
    <t>店舗用（４方向カセット）14.2</t>
  </si>
  <si>
    <t>店舗用（４方向カセット）14.3</t>
  </si>
  <si>
    <t>店舗用（４方向カセット）14.4</t>
  </si>
  <si>
    <t>店舗用（４方向カセット）14.5</t>
  </si>
  <si>
    <t>店舗用（４方向カセット）14.6</t>
  </si>
  <si>
    <t>店舗用（４方向カセット）14.7</t>
  </si>
  <si>
    <t>店舗用（４方向カセット）14.8</t>
  </si>
  <si>
    <t>店舗用（４方向カセット）14.9</t>
  </si>
  <si>
    <t>店舗用（４方向カセット）15</t>
  </si>
  <si>
    <t>店舗用（４方向カセット）15.1</t>
  </si>
  <si>
    <t>店舗用（４方向カセット）15.2</t>
  </si>
  <si>
    <t>店舗用（４方向カセット）15.3</t>
  </si>
  <si>
    <t>店舗用（４方向カセット）15.4</t>
  </si>
  <si>
    <t>店舗用（４方向カセット）15.5</t>
  </si>
  <si>
    <t>店舗用（４方向カセット）15.6</t>
  </si>
  <si>
    <t>店舗用（４方向カセット）15.7</t>
  </si>
  <si>
    <t>店舗用（４方向カセット）15.8</t>
  </si>
  <si>
    <t>店舗用（４方向カセット）15.9</t>
  </si>
  <si>
    <t>店舗用（４方向カセット）16</t>
  </si>
  <si>
    <t>店舗用（４方向カセット）16.1</t>
  </si>
  <si>
    <t>店舗用（４方向カセット）16.2</t>
  </si>
  <si>
    <t>店舗用（４方向カセット）16.3</t>
  </si>
  <si>
    <t>店舗用（４方向カセット）16.4</t>
  </si>
  <si>
    <t>店舗用（４方向カセット）16.5</t>
  </si>
  <si>
    <t>店舗用（４方向カセット）16.6</t>
  </si>
  <si>
    <t>店舗用（４方向カセット）16.7</t>
  </si>
  <si>
    <t>店舗用（４方向カセット）16.8</t>
  </si>
  <si>
    <t>店舗用（４方向カセット）16.9</t>
  </si>
  <si>
    <t>店舗用（４方向カセット）17</t>
  </si>
  <si>
    <t>店舗用（４方向カセット）17.1</t>
  </si>
  <si>
    <t>店舗用（４方向カセット）17.2</t>
  </si>
  <si>
    <t>店舗用（４方向カセット）17.3</t>
  </si>
  <si>
    <t>店舗用（４方向カセット）17.4</t>
  </si>
  <si>
    <t>店舗用（４方向カセット）17.5</t>
  </si>
  <si>
    <t>店舗用（４方向カセット）17.6</t>
  </si>
  <si>
    <t>店舗用（４方向カセット）17.7</t>
  </si>
  <si>
    <t>店舗用（４方向カセット）17.8</t>
  </si>
  <si>
    <t>店舗用（４方向カセット）17.9</t>
  </si>
  <si>
    <t>店舗用（４方向カセット）18</t>
  </si>
  <si>
    <t>店舗用（４方向カセット）18.1</t>
  </si>
  <si>
    <t>店舗用（４方向カセット）18.2</t>
  </si>
  <si>
    <t>店舗用（４方向カセット）18.3</t>
  </si>
  <si>
    <t>店舗用（４方向カセット）18.4</t>
  </si>
  <si>
    <t>店舗用（４方向カセット）18.5</t>
  </si>
  <si>
    <t>店舗用（４方向カセット）18.6</t>
  </si>
  <si>
    <t>店舗用（４方向カセット）18.7</t>
  </si>
  <si>
    <t>店舗用（４方向カセット）18.8</t>
  </si>
  <si>
    <t>店舗用（４方向カセット）18.9</t>
  </si>
  <si>
    <t>店舗用（４方向カセット）19</t>
  </si>
  <si>
    <t>店舗用（４方向カセット）19.1</t>
  </si>
  <si>
    <t>店舗用（４方向カセット）19.2</t>
  </si>
  <si>
    <t>店舗用（４方向カセット）19.3</t>
  </si>
  <si>
    <t>店舗用（４方向カセット）19.4</t>
  </si>
  <si>
    <t>店舗用（４方向カセット）19.5</t>
  </si>
  <si>
    <t>店舗用（４方向カセット）19.6</t>
  </si>
  <si>
    <t>店舗用（４方向カセット）19.7</t>
  </si>
  <si>
    <t>店舗用（４方向カセット）19.8</t>
  </si>
  <si>
    <t>店舗用（４方向カセット）19.9</t>
  </si>
  <si>
    <t>店舗用（４方向カセット）20</t>
  </si>
  <si>
    <t>店舗用（４方向カセット）20.1</t>
  </si>
  <si>
    <t>店舗用（４方向カセット）20.2</t>
  </si>
  <si>
    <t>店舗用（４方向カセット）20.3</t>
  </si>
  <si>
    <t>店舗用（４方向カセット）20.4</t>
  </si>
  <si>
    <t>店舗用（４方向カセット）20.5</t>
  </si>
  <si>
    <t>店舗用（４方向カセット）20.6</t>
  </si>
  <si>
    <t>店舗用（４方向カセット）20.7</t>
  </si>
  <si>
    <t>店舗用（４方向カセット）20.8</t>
  </si>
  <si>
    <t>店舗用（４方向カセット）20.9</t>
  </si>
  <si>
    <t>店舗用（４方向カセット）21</t>
  </si>
  <si>
    <t>店舗用（４方向カセット）21.1</t>
  </si>
  <si>
    <t>店舗用（４方向カセット）21.2</t>
  </si>
  <si>
    <t>店舗用（４方向カセット）21.3</t>
  </si>
  <si>
    <t>店舗用（４方向カセット）21.4</t>
  </si>
  <si>
    <t>店舗用（４方向カセット）21.5</t>
  </si>
  <si>
    <t>店舗用（４方向カセット）21.6</t>
  </si>
  <si>
    <t>店舗用（４方向カセット）21.7</t>
  </si>
  <si>
    <t>店舗用（４方向カセット）21.8</t>
  </si>
  <si>
    <t>店舗用（４方向カセット）21.9</t>
  </si>
  <si>
    <t>店舗用（４方向カセット）22</t>
  </si>
  <si>
    <t>店舗用（４方向カセット）22.1</t>
  </si>
  <si>
    <t>店舗用（４方向カセット）22.2</t>
  </si>
  <si>
    <t>店舗用（４方向カセット）22.3</t>
  </si>
  <si>
    <t>店舗用（４方向カセット）22.4</t>
  </si>
  <si>
    <t>店舗用（４方向カセット）22.5</t>
  </si>
  <si>
    <t>店舗用（４方向カセット）22.6</t>
  </si>
  <si>
    <t>店舗用（４方向カセット）22.7</t>
  </si>
  <si>
    <t>店舗用（４方向カセット）22.8</t>
  </si>
  <si>
    <t>店舗用（４方向カセット）22.9</t>
  </si>
  <si>
    <t>店舗用（４方向カセット）23</t>
  </si>
  <si>
    <t>店舗用（４方向カセット）23.1</t>
  </si>
  <si>
    <t>店舗用（４方向カセット）23.2</t>
  </si>
  <si>
    <t>店舗用（４方向カセット）23.3</t>
  </si>
  <si>
    <t>店舗用（４方向カセット）23.4</t>
  </si>
  <si>
    <t>店舗用（４方向カセット）23.5</t>
  </si>
  <si>
    <t>店舗用（４方向カセット）23.6</t>
  </si>
  <si>
    <t>店舗用（４方向カセット）23.7</t>
  </si>
  <si>
    <t>店舗用（４方向カセット）23.8</t>
  </si>
  <si>
    <t>店舗用（４方向カセット）23.9</t>
  </si>
  <si>
    <t>店舗用（４方向カセット）24</t>
  </si>
  <si>
    <t>店舗用（４方向カセット）24.1</t>
  </si>
  <si>
    <t>店舗用（４方向カセット）24.2</t>
  </si>
  <si>
    <t>店舗用（４方向カセット）24.3</t>
  </si>
  <si>
    <t>店舗用（４方向カセット）24.4</t>
  </si>
  <si>
    <t>店舗用（４方向カセット）24.5</t>
  </si>
  <si>
    <t>店舗用（４方向カセット）24.6</t>
  </si>
  <si>
    <t>店舗用（４方向カセット）24.7</t>
  </si>
  <si>
    <t>店舗用（４方向カセット）24.8</t>
  </si>
  <si>
    <t>店舗用（４方向カセット）24.9</t>
  </si>
  <si>
    <t>店舗用（４方向カセット）25</t>
  </si>
  <si>
    <t>店舗用（４方向カセット）25.1</t>
  </si>
  <si>
    <t>店舗用（４方向カセット）25.2</t>
  </si>
  <si>
    <t>店舗用（４方向カセット）25.3</t>
  </si>
  <si>
    <t>店舗用（４方向カセット）25.4</t>
  </si>
  <si>
    <t>店舗用（４方向カセット）25.5</t>
  </si>
  <si>
    <t>店舗用（４方向カセット）25.6</t>
  </si>
  <si>
    <t>店舗用（４方向カセット）25.7</t>
  </si>
  <si>
    <t>店舗用（４方向カセット）25.8</t>
  </si>
  <si>
    <t>店舗用（４方向カセット）25.9</t>
  </si>
  <si>
    <t>店舗用（４方向カセット）26</t>
  </si>
  <si>
    <t>店舗用（４方向カセット）26.1</t>
  </si>
  <si>
    <t>店舗用（４方向カセット）26.2</t>
  </si>
  <si>
    <t>店舗用（４方向カセット）26.3</t>
  </si>
  <si>
    <t>店舗用（４方向カセット）26.4</t>
  </si>
  <si>
    <t>店舗用（４方向カセット）26.5</t>
  </si>
  <si>
    <t>店舗用（４方向カセット）26.6</t>
  </si>
  <si>
    <t>店舗用（４方向カセット）26.7</t>
  </si>
  <si>
    <t>店舗用（４方向カセット）26.8</t>
  </si>
  <si>
    <t>店舗用（４方向カセット）26.9</t>
  </si>
  <si>
    <t>店舗用（４方向カセット）27</t>
  </si>
  <si>
    <t>店舗用（４方向カセット）27.1</t>
  </si>
  <si>
    <t>店舗用（４方向カセット）27.2</t>
  </si>
  <si>
    <t>店舗用（４方向カセット）27.3</t>
  </si>
  <si>
    <t>店舗用（４方向カセット）27.4</t>
  </si>
  <si>
    <t>店舗用（４方向カセット）27.5</t>
  </si>
  <si>
    <t>店舗用（４方向カセット）27.6</t>
  </si>
  <si>
    <t>店舗用（４方向カセット）27.7</t>
  </si>
  <si>
    <t>店舗用（４方向カセット）27.8</t>
  </si>
  <si>
    <t>店舗用（４方向カセット）27.9</t>
  </si>
  <si>
    <t>店舗用（４方向カセット）28</t>
  </si>
  <si>
    <t>店舗用（４方向カセット以外）3.6</t>
  </si>
  <si>
    <t>店舗用（４方向カセット以外）3.7</t>
  </si>
  <si>
    <t>店舗用（４方向カセット以外）3.8</t>
  </si>
  <si>
    <t>店舗用（４方向カセット以外）3.9</t>
  </si>
  <si>
    <t>店舗用（４方向カセット以外）4</t>
  </si>
  <si>
    <t>店舗用（４方向カセット以外）4.1</t>
  </si>
  <si>
    <t>店舗用（４方向カセット以外）4.2</t>
  </si>
  <si>
    <t>店舗用（４方向カセット以外）4.3</t>
  </si>
  <si>
    <t>店舗用（４方向カセット以外）4.4</t>
  </si>
  <si>
    <t>店舗用（４方向カセット以外）4.5</t>
  </si>
  <si>
    <t>店舗用（４方向カセット以外）4.6</t>
  </si>
  <si>
    <t>店舗用（４方向カセット以外）4.7</t>
  </si>
  <si>
    <t>店舗用（４方向カセット以外）4.8</t>
  </si>
  <si>
    <t>店舗用（４方向カセット以外）4.9</t>
  </si>
  <si>
    <t>店舗用（４方向カセット以外）5</t>
  </si>
  <si>
    <t>店舗用（４方向カセット以外）5.1</t>
  </si>
  <si>
    <t>店舗用（４方向カセット以外）5.2</t>
  </si>
  <si>
    <t>店舗用（４方向カセット以外）5.3</t>
  </si>
  <si>
    <t>店舗用（４方向カセット以外）5.4</t>
  </si>
  <si>
    <t>店舗用（４方向カセット以外）5.5</t>
  </si>
  <si>
    <t>店舗用（４方向カセット以外）5.6</t>
  </si>
  <si>
    <t>店舗用（４方向カセット以外）5.7</t>
  </si>
  <si>
    <t>店舗用（４方向カセット以外）5.8</t>
  </si>
  <si>
    <t>店舗用（４方向カセット以外）5.9</t>
  </si>
  <si>
    <t>店舗用（４方向カセット以外）6</t>
  </si>
  <si>
    <t>店舗用（４方向カセット以外）6.1</t>
  </si>
  <si>
    <t>店舗用（４方向カセット以外）6.2</t>
  </si>
  <si>
    <t>店舗用（４方向カセット以外）6.3</t>
  </si>
  <si>
    <t>店舗用（４方向カセット以外）6.4</t>
  </si>
  <si>
    <t>店舗用（４方向カセット以外）6.5</t>
  </si>
  <si>
    <t>店舗用（４方向カセット以外）6.6</t>
  </si>
  <si>
    <t>店舗用（４方向カセット以外）6.7</t>
  </si>
  <si>
    <t>店舗用（４方向カセット以外）6.8</t>
  </si>
  <si>
    <t>店舗用（４方向カセット以外）6.9</t>
  </si>
  <si>
    <t>店舗用（４方向カセット以外）7</t>
  </si>
  <si>
    <t>店舗用（４方向カセット以外）7.1</t>
  </si>
  <si>
    <t>店舗用（４方向カセット以外）7.2</t>
  </si>
  <si>
    <t>店舗用（４方向カセット以外）7.3</t>
  </si>
  <si>
    <t>店舗用（４方向カセット以外）7.4</t>
  </si>
  <si>
    <t>店舗用（４方向カセット以外）7.5</t>
  </si>
  <si>
    <t>店舗用（４方向カセット以外）7.6</t>
  </si>
  <si>
    <t>店舗用（４方向カセット以外）7.7</t>
  </si>
  <si>
    <t>店舗用（４方向カセット以外）7.8</t>
  </si>
  <si>
    <t>店舗用（４方向カセット以外）7.9</t>
  </si>
  <si>
    <t>店舗用（４方向カセット以外）8</t>
  </si>
  <si>
    <t>店舗用（４方向カセット以外）8.1</t>
  </si>
  <si>
    <t>店舗用（４方向カセット以外）8.2</t>
  </si>
  <si>
    <t>店舗用（４方向カセット以外）8.3</t>
  </si>
  <si>
    <t>店舗用（４方向カセット以外）8.4</t>
  </si>
  <si>
    <t>店舗用（４方向カセット以外）8.5</t>
  </si>
  <si>
    <t>店舗用（４方向カセット以外）8.6</t>
  </si>
  <si>
    <t>店舗用（４方向カセット以外）8.7</t>
  </si>
  <si>
    <t>店舗用（４方向カセット以外）8.8</t>
  </si>
  <si>
    <t>店舗用（４方向カセット以外）8.9</t>
  </si>
  <si>
    <t>店舗用（４方向カセット以外）9</t>
  </si>
  <si>
    <t>店舗用（４方向カセット以外）9.1</t>
  </si>
  <si>
    <t>店舗用（４方向カセット以外）9.2</t>
  </si>
  <si>
    <t>店舗用（４方向カセット以外）9.3</t>
  </si>
  <si>
    <t>店舗用（４方向カセット以外）9.4</t>
  </si>
  <si>
    <t>店舗用（４方向カセット以外）9.5</t>
  </si>
  <si>
    <t>店舗用（４方向カセット以外）9.6</t>
  </si>
  <si>
    <t>店舗用（４方向カセット以外）9.7</t>
  </si>
  <si>
    <t>店舗用（４方向カセット以外）9.8</t>
  </si>
  <si>
    <t>店舗用（４方向カセット以外）9.9</t>
  </si>
  <si>
    <t>店舗用（４方向カセット以外）10</t>
  </si>
  <si>
    <t>店舗用（４方向カセット以外）10.1</t>
  </si>
  <si>
    <t>店舗用（４方向カセット以外）10.2</t>
  </si>
  <si>
    <t>店舗用（４方向カセット以外）10.3</t>
  </si>
  <si>
    <t>店舗用（４方向カセット以外）10.4</t>
  </si>
  <si>
    <t>店舗用（４方向カセット以外）10.5</t>
  </si>
  <si>
    <t>店舗用（４方向カセット以外）10.6</t>
  </si>
  <si>
    <t>店舗用（４方向カセット以外）10.7</t>
  </si>
  <si>
    <t>店舗用（４方向カセット以外）10.8</t>
  </si>
  <si>
    <t>店舗用（４方向カセット以外）10.9</t>
  </si>
  <si>
    <t>店舗用（４方向カセット以外）11</t>
  </si>
  <si>
    <t>店舗用（４方向カセット以外）11.1</t>
  </si>
  <si>
    <t>店舗用（４方向カセット以外）11.2</t>
  </si>
  <si>
    <t>店舗用（４方向カセット以外）11.3</t>
  </si>
  <si>
    <t>店舗用（４方向カセット以外）11.4</t>
  </si>
  <si>
    <t>店舗用（４方向カセット以外）11.5</t>
  </si>
  <si>
    <t>店舗用（４方向カセット以外）11.6</t>
  </si>
  <si>
    <t>店舗用（４方向カセット以外）11.7</t>
  </si>
  <si>
    <t>店舗用（４方向カセット以外）11.8</t>
  </si>
  <si>
    <t>店舗用（４方向カセット以外）11.9</t>
  </si>
  <si>
    <t>店舗用（４方向カセット以外）12</t>
  </si>
  <si>
    <t>店舗用（４方向カセット以外）12.1</t>
  </si>
  <si>
    <t>店舗用（４方向カセット以外）12.2</t>
  </si>
  <si>
    <t>店舗用（４方向カセット以外）12.3</t>
  </si>
  <si>
    <t>店舗用（４方向カセット以外）12.4</t>
  </si>
  <si>
    <t>店舗用（４方向カセット以外）12.5</t>
  </si>
  <si>
    <t>店舗用（４方向カセット以外）12.6</t>
  </si>
  <si>
    <t>店舗用（４方向カセット以外）12.7</t>
  </si>
  <si>
    <t>店舗用（４方向カセット以外）12.8</t>
  </si>
  <si>
    <t>店舗用（４方向カセット以外）12.9</t>
  </si>
  <si>
    <t>店舗用（４方向カセット以外）13</t>
  </si>
  <si>
    <t>店舗用（４方向カセット以外）13.1</t>
  </si>
  <si>
    <t>店舗用（４方向カセット以外）13.2</t>
  </si>
  <si>
    <t>店舗用（４方向カセット以外）13.3</t>
  </si>
  <si>
    <t>店舗用（４方向カセット以外）13.4</t>
  </si>
  <si>
    <t>店舗用（４方向カセット以外）13.5</t>
  </si>
  <si>
    <t>店舗用（４方向カセット以外）13.6</t>
  </si>
  <si>
    <t>店舗用（４方向カセット以外）13.7</t>
  </si>
  <si>
    <t>店舗用（４方向カセット以外）13.8</t>
  </si>
  <si>
    <t>店舗用（４方向カセット以外）13.9</t>
  </si>
  <si>
    <t>店舗用（４方向カセット以外）14</t>
  </si>
  <si>
    <t>店舗用（４方向カセット以外）14.1</t>
  </si>
  <si>
    <t>店舗用（４方向カセット以外）14.2</t>
  </si>
  <si>
    <t>店舗用（４方向カセット以外）14.3</t>
  </si>
  <si>
    <t>店舗用（４方向カセット以外）14.4</t>
  </si>
  <si>
    <t>店舗用（４方向カセット以外）14.5</t>
  </si>
  <si>
    <t>店舗用（４方向カセット以外）14.6</t>
  </si>
  <si>
    <t>店舗用（４方向カセット以外）14.7</t>
  </si>
  <si>
    <t>店舗用（４方向カセット以外）14.8</t>
  </si>
  <si>
    <t>店舗用（４方向カセット以外）14.9</t>
  </si>
  <si>
    <t>店舗用（４方向カセット以外）15</t>
  </si>
  <si>
    <t>店舗用（４方向カセット以外）15.1</t>
  </si>
  <si>
    <t>店舗用（４方向カセット以外）15.2</t>
  </si>
  <si>
    <t>店舗用（４方向カセット以外）15.3</t>
  </si>
  <si>
    <t>店舗用（４方向カセット以外）15.4</t>
  </si>
  <si>
    <t>店舗用（４方向カセット以外）15.5</t>
  </si>
  <si>
    <t>店舗用（４方向カセット以外）15.6</t>
  </si>
  <si>
    <t>店舗用（４方向カセット以外）15.7</t>
  </si>
  <si>
    <t>店舗用（４方向カセット以外）15.8</t>
  </si>
  <si>
    <t>店舗用（４方向カセット以外）15.9</t>
  </si>
  <si>
    <t>店舗用（４方向カセット以外）16</t>
  </si>
  <si>
    <t>店舗用（４方向カセット以外）16.1</t>
  </si>
  <si>
    <t>店舗用（４方向カセット以外）16.2</t>
  </si>
  <si>
    <t>店舗用（４方向カセット以外）16.3</t>
  </si>
  <si>
    <t>店舗用（４方向カセット以外）16.4</t>
  </si>
  <si>
    <t>店舗用（４方向カセット以外）16.5</t>
  </si>
  <si>
    <t>店舗用（４方向カセット以外）16.6</t>
  </si>
  <si>
    <t>店舗用（４方向カセット以外）16.7</t>
  </si>
  <si>
    <t>店舗用（４方向カセット以外）16.8</t>
  </si>
  <si>
    <t>店舗用（４方向カセット以外）16.9</t>
  </si>
  <si>
    <t>店舗用（４方向カセット以外）17</t>
  </si>
  <si>
    <t>店舗用（４方向カセット以外）17.1</t>
  </si>
  <si>
    <t>店舗用（４方向カセット以外）17.2</t>
  </si>
  <si>
    <t>店舗用（４方向カセット以外）17.3</t>
  </si>
  <si>
    <t>店舗用（４方向カセット以外）17.4</t>
  </si>
  <si>
    <t>店舗用（４方向カセット以外）17.5</t>
  </si>
  <si>
    <t>店舗用（４方向カセット以外）17.6</t>
  </si>
  <si>
    <t>店舗用（４方向カセット以外）17.7</t>
  </si>
  <si>
    <t>店舗用（４方向カセット以外）17.8</t>
  </si>
  <si>
    <t>店舗用（４方向カセット以外）17.9</t>
  </si>
  <si>
    <t>店舗用（４方向カセット以外）18</t>
  </si>
  <si>
    <t>店舗用（４方向カセット以外）18.1</t>
  </si>
  <si>
    <t>店舗用（４方向カセット以外）18.2</t>
  </si>
  <si>
    <t>店舗用（４方向カセット以外）18.3</t>
  </si>
  <si>
    <t>店舗用（４方向カセット以外）18.4</t>
  </si>
  <si>
    <t>店舗用（４方向カセット以外）18.5</t>
  </si>
  <si>
    <t>店舗用（４方向カセット以外）18.6</t>
  </si>
  <si>
    <t>店舗用（４方向カセット以外）18.7</t>
  </si>
  <si>
    <t>店舗用（４方向カセット以外）18.8</t>
  </si>
  <si>
    <t>店舗用（４方向カセット以外）18.9</t>
  </si>
  <si>
    <t>店舗用（４方向カセット以外）19</t>
  </si>
  <si>
    <t>店舗用（４方向カセット以外）19.1</t>
  </si>
  <si>
    <t>店舗用（４方向カセット以外）19.2</t>
  </si>
  <si>
    <t>店舗用（４方向カセット以外）19.3</t>
  </si>
  <si>
    <t>店舗用（４方向カセット以外）19.4</t>
  </si>
  <si>
    <t>店舗用（４方向カセット以外）19.5</t>
  </si>
  <si>
    <t>店舗用（４方向カセット以外）19.6</t>
  </si>
  <si>
    <t>店舗用（４方向カセット以外）19.7</t>
  </si>
  <si>
    <t>店舗用（４方向カセット以外）19.8</t>
  </si>
  <si>
    <t>店舗用（４方向カセット以外）19.9</t>
  </si>
  <si>
    <t>店舗用（４方向カセット以外）20</t>
  </si>
  <si>
    <t>店舗用（４方向カセット以外）20.1</t>
  </si>
  <si>
    <t>店舗用（４方向カセット以外）20.2</t>
  </si>
  <si>
    <t>店舗用（４方向カセット以外）20.3</t>
  </si>
  <si>
    <t>店舗用（４方向カセット以外）20.4</t>
  </si>
  <si>
    <t>店舗用（４方向カセット以外）20.5</t>
  </si>
  <si>
    <t>店舗用（４方向カセット以外）20.6</t>
  </si>
  <si>
    <t>店舗用（４方向カセット以外）20.7</t>
  </si>
  <si>
    <t>店舗用（４方向カセット以外）20.8</t>
  </si>
  <si>
    <t>店舗用（４方向カセット以外）20.9</t>
  </si>
  <si>
    <t>店舗用（４方向カセット以外）21</t>
  </si>
  <si>
    <t>店舗用（４方向カセット以外）21.1</t>
  </si>
  <si>
    <t>店舗用（４方向カセット以外）21.2</t>
  </si>
  <si>
    <t>店舗用（４方向カセット以外）21.3</t>
  </si>
  <si>
    <t>店舗用（４方向カセット以外）21.4</t>
  </si>
  <si>
    <t>店舗用（４方向カセット以外）21.5</t>
  </si>
  <si>
    <t>店舗用（４方向カセット以外）21.6</t>
  </si>
  <si>
    <t>店舗用（４方向カセット以外）21.7</t>
  </si>
  <si>
    <t>店舗用（４方向カセット以外）21.8</t>
  </si>
  <si>
    <t>店舗用（４方向カセット以外）21.9</t>
  </si>
  <si>
    <t>店舗用（４方向カセット以外）22</t>
  </si>
  <si>
    <t>店舗用（４方向カセット以外）22.1</t>
  </si>
  <si>
    <t>店舗用（４方向カセット以外）22.2</t>
  </si>
  <si>
    <t>店舗用（４方向カセット以外）22.3</t>
  </si>
  <si>
    <t>店舗用（４方向カセット以外）22.4</t>
  </si>
  <si>
    <t>店舗用（４方向カセット以外）22.5</t>
  </si>
  <si>
    <t>店舗用（４方向カセット以外）22.6</t>
  </si>
  <si>
    <t>店舗用（４方向カセット以外）22.7</t>
  </si>
  <si>
    <t>店舗用（４方向カセット以外）22.8</t>
  </si>
  <si>
    <t>店舗用（４方向カセット以外）22.9</t>
  </si>
  <si>
    <t>店舗用（４方向カセット以外）23</t>
  </si>
  <si>
    <t>店舗用（４方向カセット以外）23.1</t>
  </si>
  <si>
    <t>店舗用（４方向カセット以外）23.2</t>
  </si>
  <si>
    <t>店舗用（４方向カセット以外）23.3</t>
  </si>
  <si>
    <t>店舗用（４方向カセット以外）23.4</t>
  </si>
  <si>
    <t>店舗用（４方向カセット以外）23.5</t>
  </si>
  <si>
    <t>店舗用（４方向カセット以外）23.6</t>
  </si>
  <si>
    <t>店舗用（４方向カセット以外）23.7</t>
  </si>
  <si>
    <t>店舗用（４方向カセット以外）23.8</t>
  </si>
  <si>
    <t>店舗用（４方向カセット以外）23.9</t>
  </si>
  <si>
    <t>店舗用（４方向カセット以外）24</t>
  </si>
  <si>
    <t>店舗用（４方向カセット以外）24.1</t>
  </si>
  <si>
    <t>店舗用（４方向カセット以外）24.2</t>
  </si>
  <si>
    <t>店舗用（４方向カセット以外）24.3</t>
  </si>
  <si>
    <t>店舗用（４方向カセット以外）24.4</t>
  </si>
  <si>
    <t>店舗用（４方向カセット以外）24.5</t>
  </si>
  <si>
    <t>店舗用（４方向カセット以外）24.6</t>
  </si>
  <si>
    <t>店舗用（４方向カセット以外）24.7</t>
  </si>
  <si>
    <t>店舗用（４方向カセット以外）24.8</t>
  </si>
  <si>
    <t>店舗用（４方向カセット以外）24.9</t>
  </si>
  <si>
    <t>店舗用（４方向カセット以外）25</t>
  </si>
  <si>
    <t>店舗用（４方向カセット以外）25.1</t>
  </si>
  <si>
    <t>店舗用（４方向カセット以外）25.2</t>
  </si>
  <si>
    <t>店舗用（４方向カセット以外）25.3</t>
  </si>
  <si>
    <t>店舗用（４方向カセット以外）25.4</t>
  </si>
  <si>
    <t>店舗用（４方向カセット以外）25.5</t>
  </si>
  <si>
    <t>店舗用（４方向カセット以外）25.6</t>
  </si>
  <si>
    <t>店舗用（４方向カセット以外）25.7</t>
  </si>
  <si>
    <t>店舗用（４方向カセット以外）25.8</t>
  </si>
  <si>
    <t>店舗用（４方向カセット以外）25.9</t>
  </si>
  <si>
    <t>店舗用（４方向カセット以外）26</t>
  </si>
  <si>
    <t>店舗用（４方向カセット以外）26.1</t>
  </si>
  <si>
    <t>店舗用（４方向カセット以外）26.2</t>
  </si>
  <si>
    <t>店舗用（４方向カセット以外）26.3</t>
  </si>
  <si>
    <t>店舗用（４方向カセット以外）26.4</t>
  </si>
  <si>
    <t>店舗用（４方向カセット以外）26.5</t>
  </si>
  <si>
    <t>店舗用（４方向カセット以外）26.6</t>
  </si>
  <si>
    <t>店舗用（４方向カセット以外）26.7</t>
  </si>
  <si>
    <t>店舗用（４方向カセット以外）26.8</t>
  </si>
  <si>
    <t>店舗用（４方向カセット以外）26.9</t>
  </si>
  <si>
    <t>店舗用（４方向カセット以外）27</t>
  </si>
  <si>
    <t>店舗用（４方向カセット以外）27.1</t>
  </si>
  <si>
    <t>店舗用（４方向カセット以外）27.2</t>
  </si>
  <si>
    <t>店舗用（４方向カセット以外）27.3</t>
  </si>
  <si>
    <t>店舗用（４方向カセット以外）27.4</t>
  </si>
  <si>
    <t>店舗用（４方向カセット以外）27.5</t>
  </si>
  <si>
    <t>店舗用（４方向カセット以外）27.6</t>
  </si>
  <si>
    <t>店舗用（４方向カセット以外）27.7</t>
  </si>
  <si>
    <t>店舗用（４方向カセット以外）27.8</t>
  </si>
  <si>
    <t>店舗用（４方向カセット以外）27.9</t>
  </si>
  <si>
    <t>店舗用（４方向カセット以外）28</t>
  </si>
  <si>
    <t>ビル用マルチ3.6</t>
  </si>
  <si>
    <t>ビル用マルチ3.7</t>
  </si>
  <si>
    <t>ビル用マルチ3.8</t>
  </si>
  <si>
    <t>ビル用マルチ3.9</t>
  </si>
  <si>
    <t>ビル用マルチ4</t>
  </si>
  <si>
    <t>ビル用マルチ4.1</t>
  </si>
  <si>
    <t>ビル用マルチ4.2</t>
  </si>
  <si>
    <t>ビル用マルチ4.3</t>
  </si>
  <si>
    <t>ビル用マルチ4.4</t>
  </si>
  <si>
    <t>ビル用マルチ4.5</t>
  </si>
  <si>
    <t>ビル用マルチ4.6</t>
  </si>
  <si>
    <t>ビル用マルチ4.7</t>
  </si>
  <si>
    <t>ビル用マルチ4.8</t>
  </si>
  <si>
    <t>ビル用マルチ4.9</t>
  </si>
  <si>
    <t>ビル用マルチ5</t>
  </si>
  <si>
    <t>ビル用マルチ5.1</t>
  </si>
  <si>
    <t>ビル用マルチ5.2</t>
  </si>
  <si>
    <t>ビル用マルチ5.3</t>
  </si>
  <si>
    <t>ビル用マルチ5.4</t>
  </si>
  <si>
    <t>ビル用マルチ5.5</t>
  </si>
  <si>
    <t>ビル用マルチ5.6</t>
  </si>
  <si>
    <t>ビル用マルチ5.7</t>
  </si>
  <si>
    <t>ビル用マルチ5.8</t>
  </si>
  <si>
    <t>ビル用マルチ5.9</t>
  </si>
  <si>
    <t>ビル用マルチ6</t>
  </si>
  <si>
    <t>ビル用マルチ6.1</t>
  </si>
  <si>
    <t>ビル用マルチ6.2</t>
  </si>
  <si>
    <t>ビル用マルチ6.3</t>
  </si>
  <si>
    <t>ビル用マルチ6.4</t>
  </si>
  <si>
    <t>ビル用マルチ6.5</t>
  </si>
  <si>
    <t>ビル用マルチ6.6</t>
  </si>
  <si>
    <t>ビル用マルチ6.7</t>
  </si>
  <si>
    <t>ビル用マルチ6.8</t>
  </si>
  <si>
    <t>ビル用マルチ6.9</t>
  </si>
  <si>
    <t>ビル用マルチ7</t>
  </si>
  <si>
    <t>ビル用マルチ7.1</t>
  </si>
  <si>
    <t>ビル用マルチ7.2</t>
  </si>
  <si>
    <t>ビル用マルチ7.3</t>
  </si>
  <si>
    <t>ビル用マルチ7.4</t>
  </si>
  <si>
    <t>ビル用マルチ7.5</t>
  </si>
  <si>
    <t>ビル用マルチ7.6</t>
  </si>
  <si>
    <t>ビル用マルチ7.7</t>
  </si>
  <si>
    <t>ビル用マルチ7.8</t>
  </si>
  <si>
    <t>ビル用マルチ7.9</t>
  </si>
  <si>
    <t>ビル用マルチ8</t>
  </si>
  <si>
    <t>ビル用マルチ8.1</t>
  </si>
  <si>
    <t>ビル用マルチ8.2</t>
  </si>
  <si>
    <t>ビル用マルチ8.3</t>
  </si>
  <si>
    <t>ビル用マルチ8.4</t>
  </si>
  <si>
    <t>ビル用マルチ8.5</t>
  </si>
  <si>
    <t>ビル用マルチ8.6</t>
  </si>
  <si>
    <t>ビル用マルチ8.7</t>
  </si>
  <si>
    <t>ビル用マルチ8.8</t>
  </si>
  <si>
    <t>ビル用マルチ8.9</t>
  </si>
  <si>
    <t>ビル用マルチ9</t>
  </si>
  <si>
    <t>ビル用マルチ9.1</t>
  </si>
  <si>
    <t>ビル用マルチ9.2</t>
  </si>
  <si>
    <t>ビル用マルチ9.3</t>
  </si>
  <si>
    <t>ビル用マルチ9.4</t>
  </si>
  <si>
    <t>ビル用マルチ9.5</t>
  </si>
  <si>
    <t>ビル用マルチ9.6</t>
  </si>
  <si>
    <t>ビル用マルチ9.7</t>
  </si>
  <si>
    <t>ビル用マルチ9.8</t>
  </si>
  <si>
    <t>ビル用マルチ9.9</t>
  </si>
  <si>
    <t>ビル用マルチ10</t>
  </si>
  <si>
    <t>ビル用マルチ10.1</t>
  </si>
  <si>
    <t>ビル用マルチ10.2</t>
  </si>
  <si>
    <t>ビル用マルチ10.3</t>
  </si>
  <si>
    <t>ビル用マルチ10.4</t>
  </si>
  <si>
    <t>ビル用マルチ10.5</t>
  </si>
  <si>
    <t>ビル用マルチ10.6</t>
  </si>
  <si>
    <t>ビル用マルチ10.7</t>
  </si>
  <si>
    <t>ビル用マルチ10.8</t>
  </si>
  <si>
    <t>ビル用マルチ10.9</t>
  </si>
  <si>
    <t>ビル用マルチ11</t>
  </si>
  <si>
    <t>ビル用マルチ11.1</t>
  </si>
  <si>
    <t>ビル用マルチ11.2</t>
  </si>
  <si>
    <t>ビル用マルチ11.3</t>
  </si>
  <si>
    <t>ビル用マルチ11.4</t>
  </si>
  <si>
    <t>ビル用マルチ11.5</t>
  </si>
  <si>
    <t>ビル用マルチ11.6</t>
  </si>
  <si>
    <t>ビル用マルチ11.7</t>
  </si>
  <si>
    <t>ビル用マルチ11.8</t>
  </si>
  <si>
    <t>ビル用マルチ11.9</t>
  </si>
  <si>
    <t>ビル用マルチ12</t>
  </si>
  <si>
    <t>ビル用マルチ12.1</t>
  </si>
  <si>
    <t>ビル用マルチ12.2</t>
  </si>
  <si>
    <t>ビル用マルチ12.3</t>
  </si>
  <si>
    <t>ビル用マルチ12.4</t>
  </si>
  <si>
    <t>ビル用マルチ12.5</t>
  </si>
  <si>
    <t>ビル用マルチ12.6</t>
  </si>
  <si>
    <t>ビル用マルチ12.7</t>
  </si>
  <si>
    <t>ビル用マルチ12.8</t>
  </si>
  <si>
    <t>ビル用マルチ12.9</t>
  </si>
  <si>
    <t>ビル用マルチ13</t>
  </si>
  <si>
    <t>ビル用マルチ13.1</t>
  </si>
  <si>
    <t>ビル用マルチ13.2</t>
  </si>
  <si>
    <t>ビル用マルチ13.3</t>
  </si>
  <si>
    <t>ビル用マルチ13.4</t>
  </si>
  <si>
    <t>ビル用マルチ13.5</t>
  </si>
  <si>
    <t>ビル用マルチ13.6</t>
  </si>
  <si>
    <t>ビル用マルチ13.7</t>
  </si>
  <si>
    <t>ビル用マルチ13.8</t>
  </si>
  <si>
    <t>ビル用マルチ13.9</t>
  </si>
  <si>
    <t>ビル用マルチ14</t>
  </si>
  <si>
    <t>ビル用マルチ14.1</t>
  </si>
  <si>
    <t>ビル用マルチ14.2</t>
  </si>
  <si>
    <t>ビル用マルチ14.3</t>
  </si>
  <si>
    <t>ビル用マルチ14.4</t>
  </si>
  <si>
    <t>ビル用マルチ14.5</t>
  </si>
  <si>
    <t>ビル用マルチ14.6</t>
  </si>
  <si>
    <t>ビル用マルチ14.7</t>
  </si>
  <si>
    <t>ビル用マルチ14.8</t>
  </si>
  <si>
    <t>ビル用マルチ14.9</t>
  </si>
  <si>
    <t>ビル用マルチ15</t>
  </si>
  <si>
    <t>ビル用マルチ15.1</t>
  </si>
  <si>
    <t>ビル用マルチ15.2</t>
  </si>
  <si>
    <t>ビル用マルチ15.3</t>
  </si>
  <si>
    <t>ビル用マルチ15.4</t>
  </si>
  <si>
    <t>ビル用マルチ15.5</t>
  </si>
  <si>
    <t>ビル用マルチ15.6</t>
  </si>
  <si>
    <t>ビル用マルチ15.7</t>
  </si>
  <si>
    <t>ビル用マルチ15.8</t>
  </si>
  <si>
    <t>ビル用マルチ15.9</t>
  </si>
  <si>
    <t>ビル用マルチ16</t>
  </si>
  <si>
    <t>ビル用マルチ16.1</t>
  </si>
  <si>
    <t>ビル用マルチ16.2</t>
  </si>
  <si>
    <t>ビル用マルチ16.3</t>
  </si>
  <si>
    <t>ビル用マルチ16.4</t>
  </si>
  <si>
    <t>ビル用マルチ16.5</t>
  </si>
  <si>
    <t>ビル用マルチ16.6</t>
  </si>
  <si>
    <t>ビル用マルチ16.7</t>
  </si>
  <si>
    <t>ビル用マルチ16.8</t>
  </si>
  <si>
    <t>ビル用マルチ16.9</t>
  </si>
  <si>
    <t>ビル用マルチ17</t>
  </si>
  <si>
    <t>ビル用マルチ17.1</t>
  </si>
  <si>
    <t>ビル用マルチ17.2</t>
  </si>
  <si>
    <t>ビル用マルチ17.3</t>
  </si>
  <si>
    <t>ビル用マルチ17.4</t>
  </si>
  <si>
    <t>ビル用マルチ17.5</t>
  </si>
  <si>
    <t>ビル用マルチ17.6</t>
  </si>
  <si>
    <t>ビル用マルチ17.7</t>
  </si>
  <si>
    <t>ビル用マルチ17.8</t>
  </si>
  <si>
    <t>ビル用マルチ17.9</t>
  </si>
  <si>
    <t>ビル用マルチ18</t>
  </si>
  <si>
    <t>ビル用マルチ18.1</t>
  </si>
  <si>
    <t>ビル用マルチ18.2</t>
  </si>
  <si>
    <t>ビル用マルチ18.3</t>
  </si>
  <si>
    <t>ビル用マルチ18.4</t>
  </si>
  <si>
    <t>ビル用マルチ18.5</t>
  </si>
  <si>
    <t>ビル用マルチ18.6</t>
  </si>
  <si>
    <t>ビル用マルチ18.7</t>
  </si>
  <si>
    <t>ビル用マルチ18.8</t>
  </si>
  <si>
    <t>ビル用マルチ18.9</t>
  </si>
  <si>
    <t>ビル用マルチ19</t>
  </si>
  <si>
    <t>ビル用マルチ19.1</t>
  </si>
  <si>
    <t>ビル用マルチ19.2</t>
  </si>
  <si>
    <t>ビル用マルチ19.3</t>
  </si>
  <si>
    <t>ビル用マルチ19.4</t>
  </si>
  <si>
    <t>ビル用マルチ19.5</t>
  </si>
  <si>
    <t>ビル用マルチ19.6</t>
  </si>
  <si>
    <t>ビル用マルチ19.7</t>
  </si>
  <si>
    <t>ビル用マルチ19.8</t>
  </si>
  <si>
    <t>ビル用マルチ19.9</t>
  </si>
  <si>
    <t>ビル用マルチ20</t>
  </si>
  <si>
    <t>ビル用マルチ20.1</t>
  </si>
  <si>
    <t>ビル用マルチ20.2</t>
  </si>
  <si>
    <t>ビル用マルチ20.3</t>
  </si>
  <si>
    <t>ビル用マルチ20.4</t>
  </si>
  <si>
    <t>ビル用マルチ20.5</t>
  </si>
  <si>
    <t>ビル用マルチ20.6</t>
  </si>
  <si>
    <t>ビル用マルチ20.7</t>
  </si>
  <si>
    <t>ビル用マルチ20.8</t>
  </si>
  <si>
    <t>ビル用マルチ20.9</t>
  </si>
  <si>
    <t>ビル用マルチ21</t>
  </si>
  <si>
    <t>ビル用マルチ21.1</t>
  </si>
  <si>
    <t>ビル用マルチ21.2</t>
  </si>
  <si>
    <t>ビル用マルチ21.3</t>
  </si>
  <si>
    <t>ビル用マルチ21.4</t>
  </si>
  <si>
    <t>ビル用マルチ21.5</t>
  </si>
  <si>
    <t>ビル用マルチ21.6</t>
  </si>
  <si>
    <t>ビル用マルチ21.7</t>
  </si>
  <si>
    <t>ビル用マルチ21.8</t>
  </si>
  <si>
    <t>ビル用マルチ21.9</t>
  </si>
  <si>
    <t>ビル用マルチ22</t>
  </si>
  <si>
    <t>ビル用マルチ22.1</t>
  </si>
  <si>
    <t>ビル用マルチ22.2</t>
  </si>
  <si>
    <t>ビル用マルチ22.3</t>
  </si>
  <si>
    <t>ビル用マルチ22.4</t>
  </si>
  <si>
    <t>ビル用マルチ22.5</t>
  </si>
  <si>
    <t>ビル用マルチ22.6</t>
  </si>
  <si>
    <t>ビル用マルチ22.7</t>
  </si>
  <si>
    <t>ビル用マルチ22.8</t>
  </si>
  <si>
    <t>ビル用マルチ22.9</t>
  </si>
  <si>
    <t>ビル用マルチ23</t>
  </si>
  <si>
    <t>ビル用マルチ23.1</t>
  </si>
  <si>
    <t>ビル用マルチ23.2</t>
  </si>
  <si>
    <t>ビル用マルチ23.3</t>
  </si>
  <si>
    <t>ビル用マルチ23.4</t>
  </si>
  <si>
    <t>ビル用マルチ23.5</t>
  </si>
  <si>
    <t>ビル用マルチ23.6</t>
  </si>
  <si>
    <t>ビル用マルチ23.7</t>
  </si>
  <si>
    <t>ビル用マルチ23.8</t>
  </si>
  <si>
    <t>ビル用マルチ23.9</t>
  </si>
  <si>
    <t>ビル用マルチ24</t>
  </si>
  <si>
    <t>ビル用マルチ24.1</t>
  </si>
  <si>
    <t>ビル用マルチ24.2</t>
  </si>
  <si>
    <t>ビル用マルチ24.3</t>
  </si>
  <si>
    <t>ビル用マルチ24.4</t>
  </si>
  <si>
    <t>ビル用マルチ24.5</t>
  </si>
  <si>
    <t>ビル用マルチ24.6</t>
  </si>
  <si>
    <t>ビル用マルチ24.7</t>
  </si>
  <si>
    <t>ビル用マルチ24.8</t>
  </si>
  <si>
    <t>ビル用マルチ24.9</t>
  </si>
  <si>
    <t>ビル用マルチ25</t>
  </si>
  <si>
    <t>ビル用マルチ25.1</t>
  </si>
  <si>
    <t>ビル用マルチ25.2</t>
  </si>
  <si>
    <t>ビル用マルチ25.3</t>
  </si>
  <si>
    <t>ビル用マルチ25.4</t>
  </si>
  <si>
    <t>ビル用マルチ25.5</t>
  </si>
  <si>
    <t>ビル用マルチ25.6</t>
  </si>
  <si>
    <t>ビル用マルチ25.7</t>
  </si>
  <si>
    <t>ビル用マルチ25.8</t>
  </si>
  <si>
    <t>ビル用マルチ25.9</t>
  </si>
  <si>
    <t>ビル用マルチ26</t>
  </si>
  <si>
    <t>ビル用マルチ26.1</t>
  </si>
  <si>
    <t>ビル用マルチ26.2</t>
  </si>
  <si>
    <t>ビル用マルチ26.3</t>
  </si>
  <si>
    <t>ビル用マルチ26.4</t>
  </si>
  <si>
    <t>ビル用マルチ26.5</t>
  </si>
  <si>
    <t>ビル用マルチ26.6</t>
  </si>
  <si>
    <t>ビル用マルチ26.7</t>
  </si>
  <si>
    <t>ビル用マルチ26.8</t>
  </si>
  <si>
    <t>ビル用マルチ26.9</t>
  </si>
  <si>
    <t>ビル用マルチ27</t>
  </si>
  <si>
    <t>ビル用マルチ27.1</t>
  </si>
  <si>
    <t>ビル用マルチ27.2</t>
  </si>
  <si>
    <t>ビル用マルチ27.3</t>
  </si>
  <si>
    <t>ビル用マルチ27.4</t>
  </si>
  <si>
    <t>ビル用マルチ27.5</t>
  </si>
  <si>
    <t>ビル用マルチ27.6</t>
  </si>
  <si>
    <t>ビル用マルチ27.7</t>
  </si>
  <si>
    <t>ビル用マルチ27.8</t>
  </si>
  <si>
    <t>ビル用マルチ27.9</t>
  </si>
  <si>
    <t>ビル用マルチ28</t>
  </si>
  <si>
    <t>ビル用マルチ28.1</t>
  </si>
  <si>
    <t>ビル用マルチ28.2</t>
  </si>
  <si>
    <t>ビル用マルチ28.3</t>
  </si>
  <si>
    <t>ビル用マルチ28.4</t>
  </si>
  <si>
    <t>ビル用マルチ28.5</t>
  </si>
  <si>
    <t>ビル用マルチ28.6</t>
  </si>
  <si>
    <t>ビル用マルチ28.7</t>
  </si>
  <si>
    <t>ビル用マルチ28.8</t>
  </si>
  <si>
    <t>ビル用マルチ28.9</t>
  </si>
  <si>
    <t>ビル用マルチ29</t>
  </si>
  <si>
    <t>ビル用マルチ29.1</t>
  </si>
  <si>
    <t>ビル用マルチ29.2</t>
  </si>
  <si>
    <t>ビル用マルチ29.3</t>
  </si>
  <si>
    <t>ビル用マルチ29.4</t>
  </si>
  <si>
    <t>ビル用マルチ29.5</t>
  </si>
  <si>
    <t>ビル用マルチ29.6</t>
  </si>
  <si>
    <t>ビル用マルチ29.7</t>
  </si>
  <si>
    <t>ビル用マルチ29.8</t>
  </si>
  <si>
    <t>ビル用マルチ29.9</t>
  </si>
  <si>
    <t>ビル用マルチ30</t>
  </si>
  <si>
    <t>ビル用マルチ30.1</t>
  </si>
  <si>
    <t>ビル用マルチ30.2</t>
  </si>
  <si>
    <t>ビル用マルチ30.3</t>
  </si>
  <si>
    <t>ビル用マルチ30.4</t>
  </si>
  <si>
    <t>ビル用マルチ30.5</t>
  </si>
  <si>
    <t>ビル用マルチ30.6</t>
  </si>
  <si>
    <t>ビル用マルチ30.7</t>
  </si>
  <si>
    <t>ビル用マルチ30.8</t>
  </si>
  <si>
    <t>ビル用マルチ30.9</t>
  </si>
  <si>
    <t>ビル用マルチ31</t>
  </si>
  <si>
    <t>ビル用マルチ31.1</t>
  </si>
  <si>
    <t>ビル用マルチ31.2</t>
  </si>
  <si>
    <t>ビル用マルチ31.3</t>
  </si>
  <si>
    <t>ビル用マルチ31.4</t>
  </si>
  <si>
    <t>ビル用マルチ31.5</t>
  </si>
  <si>
    <t>ビル用マルチ31.6</t>
  </si>
  <si>
    <t>ビル用マルチ31.7</t>
  </si>
  <si>
    <t>ビル用マルチ31.8</t>
  </si>
  <si>
    <t>ビル用マルチ31.9</t>
  </si>
  <si>
    <t>ビル用マルチ32</t>
  </si>
  <si>
    <t>ビル用マルチ32.1</t>
  </si>
  <si>
    <t>ビル用マルチ32.2</t>
  </si>
  <si>
    <t>ビル用マルチ32.3</t>
  </si>
  <si>
    <t>ビル用マルチ32.4</t>
  </si>
  <si>
    <t>ビル用マルチ32.5</t>
  </si>
  <si>
    <t>ビル用マルチ32.6</t>
  </si>
  <si>
    <t>ビル用マルチ32.7</t>
  </si>
  <si>
    <t>ビル用マルチ32.8</t>
  </si>
  <si>
    <t>ビル用マルチ32.9</t>
  </si>
  <si>
    <t>ビル用マルチ33</t>
  </si>
  <si>
    <t>ビル用マルチ33.1</t>
  </si>
  <si>
    <t>ビル用マルチ33.2</t>
  </si>
  <si>
    <t>ビル用マルチ33.3</t>
  </si>
  <si>
    <t>ビル用マルチ33.4</t>
  </si>
  <si>
    <t>ビル用マルチ33.5</t>
  </si>
  <si>
    <t>ビル用マルチ33.6</t>
  </si>
  <si>
    <t>ビル用マルチ33.7</t>
  </si>
  <si>
    <t>ビル用マルチ33.8</t>
  </si>
  <si>
    <t>ビル用マルチ33.9</t>
  </si>
  <si>
    <t>ビル用マルチ34</t>
  </si>
  <si>
    <t>ビル用マルチ34.1</t>
  </si>
  <si>
    <t>ビル用マルチ34.2</t>
  </si>
  <si>
    <t>ビル用マルチ34.3</t>
  </si>
  <si>
    <t>ビル用マルチ34.4</t>
  </si>
  <si>
    <t>ビル用マルチ34.5</t>
  </si>
  <si>
    <t>ビル用マルチ34.6</t>
  </si>
  <si>
    <t>ビル用マルチ34.7</t>
  </si>
  <si>
    <t>ビル用マルチ34.8</t>
  </si>
  <si>
    <t>ビル用マルチ34.9</t>
  </si>
  <si>
    <t>ビル用マルチ35</t>
  </si>
  <si>
    <t>ビル用マルチ35.1</t>
  </si>
  <si>
    <t>ビル用マルチ35.2</t>
  </si>
  <si>
    <t>ビル用マルチ35.3</t>
  </si>
  <si>
    <t>ビル用マルチ35.4</t>
  </si>
  <si>
    <t>ビル用マルチ35.5</t>
  </si>
  <si>
    <t>ビル用マルチ35.6</t>
  </si>
  <si>
    <t>ビル用マルチ35.7</t>
  </si>
  <si>
    <t>ビル用マルチ35.8</t>
  </si>
  <si>
    <t>ビル用マルチ35.9</t>
  </si>
  <si>
    <t>ビル用マルチ36</t>
  </si>
  <si>
    <t>ビル用マルチ36.1</t>
  </si>
  <si>
    <t>ビル用マルチ36.2</t>
  </si>
  <si>
    <t>ビル用マルチ36.3</t>
  </si>
  <si>
    <t>ビル用マルチ36.4</t>
  </si>
  <si>
    <t>ビル用マルチ36.5</t>
  </si>
  <si>
    <t>ビル用マルチ36.6</t>
  </si>
  <si>
    <t>ビル用マルチ36.7</t>
  </si>
  <si>
    <t>ビル用マルチ36.8</t>
  </si>
  <si>
    <t>ビル用マルチ36.9</t>
  </si>
  <si>
    <t>ビル用マルチ37</t>
  </si>
  <si>
    <t>ビル用マルチ37.1</t>
  </si>
  <si>
    <t>ビル用マルチ37.2</t>
  </si>
  <si>
    <t>ビル用マルチ37.3</t>
  </si>
  <si>
    <t>ビル用マルチ37.4</t>
  </si>
  <si>
    <t>ビル用マルチ37.5</t>
  </si>
  <si>
    <t>ビル用マルチ37.6</t>
  </si>
  <si>
    <t>ビル用マルチ37.7</t>
  </si>
  <si>
    <t>ビル用マルチ37.8</t>
  </si>
  <si>
    <t>ビル用マルチ37.9</t>
  </si>
  <si>
    <t>ビル用マルチ38</t>
  </si>
  <si>
    <t>ビル用マルチ38.1</t>
  </si>
  <si>
    <t>ビル用マルチ38.2</t>
  </si>
  <si>
    <t>ビル用マルチ38.3</t>
  </si>
  <si>
    <t>ビル用マルチ38.4</t>
  </si>
  <si>
    <t>ビル用マルチ38.5</t>
  </si>
  <si>
    <t>ビル用マルチ38.6</t>
  </si>
  <si>
    <t>ビル用マルチ38.7</t>
  </si>
  <si>
    <t>ビル用マルチ38.8</t>
  </si>
  <si>
    <t>ビル用マルチ38.9</t>
  </si>
  <si>
    <t>ビル用マルチ39</t>
  </si>
  <si>
    <t>ビル用マルチ39.1</t>
  </si>
  <si>
    <t>ビル用マルチ39.2</t>
  </si>
  <si>
    <t>ビル用マルチ39.3</t>
  </si>
  <si>
    <t>ビル用マルチ39.4</t>
  </si>
  <si>
    <t>ビル用マルチ39.5</t>
  </si>
  <si>
    <t>ビル用マルチ39.6</t>
  </si>
  <si>
    <t>ビル用マルチ39.7</t>
  </si>
  <si>
    <t>ビル用マルチ39.8</t>
  </si>
  <si>
    <t>ビル用マルチ39.9</t>
  </si>
  <si>
    <t>ビル用マルチ40</t>
  </si>
  <si>
    <t>ビル用マルチ40.1</t>
  </si>
  <si>
    <t>ビル用マルチ40.2</t>
  </si>
  <si>
    <t>ビル用マルチ40.3</t>
  </si>
  <si>
    <t>ビル用マルチ40.4</t>
  </si>
  <si>
    <t>ビル用マルチ40.5</t>
  </si>
  <si>
    <t>ビル用マルチ40.6</t>
  </si>
  <si>
    <t>ビル用マルチ40.7</t>
  </si>
  <si>
    <t>ビル用マルチ40.8</t>
  </si>
  <si>
    <t>ビル用マルチ40.9</t>
  </si>
  <si>
    <t>ビル用マルチ41</t>
  </si>
  <si>
    <t>ビル用マルチ41.1</t>
  </si>
  <si>
    <t>ビル用マルチ41.2</t>
  </si>
  <si>
    <t>ビル用マルチ41.3</t>
  </si>
  <si>
    <t>ビル用マルチ41.4</t>
  </si>
  <si>
    <t>ビル用マルチ41.5</t>
  </si>
  <si>
    <t>ビル用マルチ41.6</t>
  </si>
  <si>
    <t>ビル用マルチ41.7</t>
  </si>
  <si>
    <t>ビル用マルチ41.8</t>
  </si>
  <si>
    <t>ビル用マルチ41.9</t>
  </si>
  <si>
    <t>ビル用マルチ42</t>
  </si>
  <si>
    <t>ビル用マルチ42.1</t>
  </si>
  <si>
    <t>ビル用マルチ42.2</t>
  </si>
  <si>
    <t>ビル用マルチ42.3</t>
  </si>
  <si>
    <t>ビル用マルチ42.4</t>
  </si>
  <si>
    <t>ビル用マルチ42.5</t>
  </si>
  <si>
    <t>ビル用マルチ42.6</t>
  </si>
  <si>
    <t>ビル用マルチ42.7</t>
  </si>
  <si>
    <t>ビル用マルチ42.8</t>
  </si>
  <si>
    <t>ビル用マルチ42.9</t>
  </si>
  <si>
    <t>ビル用マルチ43</t>
  </si>
  <si>
    <t>ビル用マルチ43.1</t>
  </si>
  <si>
    <t>ビル用マルチ43.2</t>
  </si>
  <si>
    <t>ビル用マルチ43.3</t>
  </si>
  <si>
    <t>ビル用マルチ43.4</t>
  </si>
  <si>
    <t>ビル用マルチ43.5</t>
  </si>
  <si>
    <t>ビル用マルチ43.6</t>
  </si>
  <si>
    <t>ビル用マルチ43.7</t>
  </si>
  <si>
    <t>ビル用マルチ43.8</t>
  </si>
  <si>
    <t>ビル用マルチ43.9</t>
  </si>
  <si>
    <t>ビル用マルチ44</t>
  </si>
  <si>
    <t>ビル用マルチ44.1</t>
  </si>
  <si>
    <t>ビル用マルチ44.2</t>
  </si>
  <si>
    <t>ビル用マルチ44.3</t>
  </si>
  <si>
    <t>ビル用マルチ44.4</t>
  </si>
  <si>
    <t>ビル用マルチ44.5</t>
  </si>
  <si>
    <t>ビル用マルチ44.6</t>
  </si>
  <si>
    <t>ビル用マルチ44.7</t>
  </si>
  <si>
    <t>ビル用マルチ44.8</t>
  </si>
  <si>
    <t>ビル用マルチ44.9</t>
  </si>
  <si>
    <t>ビル用マルチ45</t>
  </si>
  <si>
    <t>ビル用マルチ45.1</t>
  </si>
  <si>
    <t>ビル用マルチ45.2</t>
  </si>
  <si>
    <t>ビル用マルチ45.3</t>
  </si>
  <si>
    <t>ビル用マルチ45.4</t>
  </si>
  <si>
    <t>ビル用マルチ45.5</t>
  </si>
  <si>
    <t>ビル用マルチ45.6</t>
  </si>
  <si>
    <t>ビル用マルチ45.7</t>
  </si>
  <si>
    <t>ビル用マルチ45.8</t>
  </si>
  <si>
    <t>ビル用マルチ45.9</t>
  </si>
  <si>
    <t>ビル用マルチ46</t>
  </si>
  <si>
    <t>ビル用マルチ46.1</t>
  </si>
  <si>
    <t>ビル用マルチ46.2</t>
  </si>
  <si>
    <t>ビル用マルチ46.3</t>
  </si>
  <si>
    <t>ビル用マルチ46.4</t>
  </si>
  <si>
    <t>ビル用マルチ46.5</t>
  </si>
  <si>
    <t>ビル用マルチ46.6</t>
  </si>
  <si>
    <t>ビル用マルチ46.7</t>
  </si>
  <si>
    <t>ビル用マルチ46.8</t>
  </si>
  <si>
    <t>ビル用マルチ46.9</t>
  </si>
  <si>
    <t>ビル用マルチ47</t>
  </si>
  <si>
    <t>ビル用マルチ47.1</t>
  </si>
  <si>
    <t>ビル用マルチ47.2</t>
  </si>
  <si>
    <t>ビル用マルチ47.3</t>
  </si>
  <si>
    <t>ビル用マルチ47.4</t>
  </si>
  <si>
    <t>ビル用マルチ47.5</t>
  </si>
  <si>
    <t>ビル用マルチ47.6</t>
  </si>
  <si>
    <t>ビル用マルチ47.7</t>
  </si>
  <si>
    <t>ビル用マルチ47.8</t>
  </si>
  <si>
    <t>ビル用マルチ47.9</t>
  </si>
  <si>
    <t>ビル用マルチ48</t>
  </si>
  <si>
    <t>ビル用マルチ48.1</t>
  </si>
  <si>
    <t>ビル用マルチ48.2</t>
  </si>
  <si>
    <t>ビル用マルチ48.3</t>
  </si>
  <si>
    <t>ビル用マルチ48.4</t>
  </si>
  <si>
    <t>ビル用マルチ48.5</t>
  </si>
  <si>
    <t>ビル用マルチ48.6</t>
  </si>
  <si>
    <t>ビル用マルチ48.7</t>
  </si>
  <si>
    <t>ビル用マルチ48.8</t>
  </si>
  <si>
    <t>ビル用マルチ48.9</t>
  </si>
  <si>
    <t>ビル用マルチ49</t>
  </si>
  <si>
    <t>ビル用マルチ49.1</t>
  </si>
  <si>
    <t>ビル用マルチ49.2</t>
  </si>
  <si>
    <t>ビル用マルチ49.3</t>
  </si>
  <si>
    <t>ビル用マルチ49.4</t>
  </si>
  <si>
    <t>ビル用マルチ49.5</t>
  </si>
  <si>
    <t>ビル用マルチ49.6</t>
  </si>
  <si>
    <t>ビル用マルチ49.7</t>
  </si>
  <si>
    <t>ビル用マルチ49.8</t>
  </si>
  <si>
    <t>ビル用マルチ49.9</t>
  </si>
  <si>
    <t>ビル用マルチ50</t>
  </si>
  <si>
    <t>ビル用マルチ50.1</t>
  </si>
  <si>
    <t>ビル用マルチ50.2</t>
  </si>
  <si>
    <t>ビル用マルチ50.3</t>
  </si>
  <si>
    <t>ビル用マルチ50.4</t>
  </si>
  <si>
    <t>設備用（直吹き形）3.6</t>
  </si>
  <si>
    <t>設備用（直吹き形）3.7</t>
  </si>
  <si>
    <t>設備用（直吹き形）3.8</t>
  </si>
  <si>
    <t>設備用（直吹き形）3.9</t>
  </si>
  <si>
    <t>設備用（直吹き形）4</t>
  </si>
  <si>
    <t>設備用（直吹き形）4.1</t>
  </si>
  <si>
    <t>設備用（直吹き形）4.2</t>
  </si>
  <si>
    <t>設備用（直吹き形）4.3</t>
  </si>
  <si>
    <t>設備用（直吹き形）4.4</t>
  </si>
  <si>
    <t>設備用（直吹き形）4.5</t>
  </si>
  <si>
    <t>設備用（直吹き形）4.6</t>
  </si>
  <si>
    <t>設備用（直吹き形）4.7</t>
  </si>
  <si>
    <t>設備用（直吹き形）4.8</t>
  </si>
  <si>
    <t>設備用（直吹き形）4.9</t>
  </si>
  <si>
    <t>設備用（直吹き形）5</t>
  </si>
  <si>
    <t>設備用（直吹き形）5.1</t>
  </si>
  <si>
    <t>設備用（直吹き形）5.2</t>
  </si>
  <si>
    <t>設備用（直吹き形）5.3</t>
  </si>
  <si>
    <t>設備用（直吹き形）5.4</t>
  </si>
  <si>
    <t>設備用（直吹き形）5.5</t>
  </si>
  <si>
    <t>設備用（直吹き形）5.6</t>
  </si>
  <si>
    <t>設備用（直吹き形）5.7</t>
  </si>
  <si>
    <t>設備用（直吹き形）5.8</t>
  </si>
  <si>
    <t>設備用（直吹き形）5.9</t>
  </si>
  <si>
    <t>設備用（直吹き形）6</t>
  </si>
  <si>
    <t>設備用（直吹き形）6.1</t>
  </si>
  <si>
    <t>設備用（直吹き形）6.2</t>
  </si>
  <si>
    <t>設備用（直吹き形）6.3</t>
  </si>
  <si>
    <t>設備用（直吹き形）6.4</t>
  </si>
  <si>
    <t>設備用（直吹き形）6.5</t>
  </si>
  <si>
    <t>設備用（直吹き形）6.6</t>
  </si>
  <si>
    <t>設備用（直吹き形）6.7</t>
  </si>
  <si>
    <t>設備用（直吹き形）6.8</t>
  </si>
  <si>
    <t>設備用（直吹き形）6.9</t>
  </si>
  <si>
    <t>設備用（直吹き形）7</t>
  </si>
  <si>
    <t>設備用（直吹き形）7.1</t>
  </si>
  <si>
    <t>設備用（直吹き形）7.2</t>
  </si>
  <si>
    <t>設備用（直吹き形）7.3</t>
  </si>
  <si>
    <t>設備用（直吹き形）7.4</t>
  </si>
  <si>
    <t>設備用（直吹き形）7.5</t>
  </si>
  <si>
    <t>設備用（直吹き形）7.6</t>
  </si>
  <si>
    <t>設備用（直吹き形）7.7</t>
  </si>
  <si>
    <t>設備用（直吹き形）7.8</t>
  </si>
  <si>
    <t>設備用（直吹き形）7.9</t>
  </si>
  <si>
    <t>設備用（直吹き形）8</t>
  </si>
  <si>
    <t>設備用（直吹き形）8.1</t>
  </si>
  <si>
    <t>設備用（直吹き形）8.2</t>
  </si>
  <si>
    <t>設備用（直吹き形）8.3</t>
  </si>
  <si>
    <t>設備用（直吹き形）8.4</t>
  </si>
  <si>
    <t>設備用（直吹き形）8.5</t>
  </si>
  <si>
    <t>設備用（直吹き形）8.6</t>
  </si>
  <si>
    <t>設備用（直吹き形）8.7</t>
  </si>
  <si>
    <t>設備用（直吹き形）8.8</t>
  </si>
  <si>
    <t>設備用（直吹き形）8.9</t>
  </si>
  <si>
    <t>設備用（直吹き形）9</t>
  </si>
  <si>
    <t>設備用（直吹き形）9.1</t>
  </si>
  <si>
    <t>設備用（直吹き形）9.2</t>
  </si>
  <si>
    <t>設備用（直吹き形）9.3</t>
  </si>
  <si>
    <t>設備用（直吹き形）9.4</t>
  </si>
  <si>
    <t>設備用（直吹き形）9.5</t>
  </si>
  <si>
    <t>設備用（直吹き形）9.6</t>
  </si>
  <si>
    <t>設備用（直吹き形）9.7</t>
  </si>
  <si>
    <t>設備用（直吹き形）9.8</t>
  </si>
  <si>
    <t>設備用（直吹き形）9.9</t>
  </si>
  <si>
    <t>設備用（直吹き形）10</t>
  </si>
  <si>
    <t>設備用（直吹き形）10.1</t>
  </si>
  <si>
    <t>設備用（直吹き形）10.2</t>
  </si>
  <si>
    <t>設備用（直吹き形）10.3</t>
  </si>
  <si>
    <t>設備用（直吹き形）10.4</t>
  </si>
  <si>
    <t>設備用（直吹き形）10.5</t>
  </si>
  <si>
    <t>設備用（直吹き形）10.6</t>
  </si>
  <si>
    <t>設備用（直吹き形）10.7</t>
  </si>
  <si>
    <t>設備用（直吹き形）10.8</t>
  </si>
  <si>
    <t>設備用（直吹き形）10.9</t>
  </si>
  <si>
    <t>設備用（直吹き形）11</t>
  </si>
  <si>
    <t>設備用（直吹き形）11.1</t>
  </si>
  <si>
    <t>設備用（直吹き形）11.2</t>
  </si>
  <si>
    <t>設備用（直吹き形）11.3</t>
  </si>
  <si>
    <t>設備用（直吹き形）11.4</t>
  </si>
  <si>
    <t>設備用（直吹き形）11.5</t>
  </si>
  <si>
    <t>設備用（直吹き形）11.6</t>
  </si>
  <si>
    <t>設備用（直吹き形）11.7</t>
  </si>
  <si>
    <t>設備用（直吹き形）11.8</t>
  </si>
  <si>
    <t>設備用（直吹き形）11.9</t>
  </si>
  <si>
    <t>設備用（直吹き形）12</t>
  </si>
  <si>
    <t>設備用（直吹き形）12.1</t>
  </si>
  <si>
    <t>設備用（直吹き形）12.2</t>
  </si>
  <si>
    <t>設備用（直吹き形）12.3</t>
  </si>
  <si>
    <t>設備用（直吹き形）12.4</t>
  </si>
  <si>
    <t>設備用（直吹き形）12.5</t>
  </si>
  <si>
    <t>設備用（直吹き形）12.6</t>
  </si>
  <si>
    <t>設備用（直吹き形）12.7</t>
  </si>
  <si>
    <t>設備用（直吹き形）12.8</t>
  </si>
  <si>
    <t>設備用（直吹き形）12.9</t>
  </si>
  <si>
    <t>設備用（直吹き形）13</t>
  </si>
  <si>
    <t>設備用（直吹き形）13.1</t>
  </si>
  <si>
    <t>設備用（直吹き形）13.2</t>
  </si>
  <si>
    <t>設備用（直吹き形）13.3</t>
  </si>
  <si>
    <t>設備用（直吹き形）13.4</t>
  </si>
  <si>
    <t>設備用（直吹き形）13.5</t>
  </si>
  <si>
    <t>設備用（直吹き形）13.6</t>
  </si>
  <si>
    <t>設備用（直吹き形）13.7</t>
  </si>
  <si>
    <t>設備用（直吹き形）13.8</t>
  </si>
  <si>
    <t>設備用（直吹き形）13.9</t>
  </si>
  <si>
    <t>設備用（直吹き形）14</t>
  </si>
  <si>
    <t>設備用（直吹き形）14.1</t>
  </si>
  <si>
    <t>設備用（直吹き形）14.2</t>
  </si>
  <si>
    <t>設備用（直吹き形）14.3</t>
  </si>
  <si>
    <t>設備用（直吹き形）14.4</t>
  </si>
  <si>
    <t>設備用（直吹き形）14.5</t>
  </si>
  <si>
    <t>設備用（直吹き形）14.6</t>
  </si>
  <si>
    <t>設備用（直吹き形）14.7</t>
  </si>
  <si>
    <t>設備用（直吹き形）14.8</t>
  </si>
  <si>
    <t>設備用（直吹き形）14.9</t>
  </si>
  <si>
    <t>設備用（直吹き形）15</t>
  </si>
  <si>
    <t>設備用（直吹き形）15.1</t>
  </si>
  <si>
    <t>設備用（直吹き形）15.2</t>
  </si>
  <si>
    <t>設備用（直吹き形）15.3</t>
  </si>
  <si>
    <t>設備用（直吹き形）15.4</t>
  </si>
  <si>
    <t>設備用（直吹き形）15.5</t>
  </si>
  <si>
    <t>設備用（直吹き形）15.6</t>
  </si>
  <si>
    <t>設備用（直吹き形）15.7</t>
  </si>
  <si>
    <t>設備用（直吹き形）15.8</t>
  </si>
  <si>
    <t>設備用（直吹き形）15.9</t>
  </si>
  <si>
    <t>設備用（直吹き形）16</t>
  </si>
  <si>
    <t>設備用（直吹き形）16.1</t>
  </si>
  <si>
    <t>設備用（直吹き形）16.2</t>
  </si>
  <si>
    <t>設備用（直吹き形）16.3</t>
  </si>
  <si>
    <t>設備用（直吹き形）16.4</t>
  </si>
  <si>
    <t>設備用（直吹き形）16.5</t>
  </si>
  <si>
    <t>設備用（直吹き形）16.6</t>
  </si>
  <si>
    <t>設備用（直吹き形）16.7</t>
  </si>
  <si>
    <t>設備用（直吹き形）16.8</t>
  </si>
  <si>
    <t>設備用（直吹き形）16.9</t>
  </si>
  <si>
    <t>設備用（直吹き形）17</t>
  </si>
  <si>
    <t>設備用（直吹き形）17.1</t>
  </si>
  <si>
    <t>設備用（直吹き形）17.2</t>
  </si>
  <si>
    <t>設備用（直吹き形）17.3</t>
  </si>
  <si>
    <t>設備用（直吹き形）17.4</t>
  </si>
  <si>
    <t>設備用（直吹き形）17.5</t>
  </si>
  <si>
    <t>設備用（直吹き形）17.6</t>
  </si>
  <si>
    <t>設備用（直吹き形）17.7</t>
  </si>
  <si>
    <t>設備用（直吹き形）17.8</t>
  </si>
  <si>
    <t>設備用（直吹き形）17.9</t>
  </si>
  <si>
    <t>設備用（直吹き形）18</t>
  </si>
  <si>
    <t>設備用（直吹き形）18.1</t>
  </si>
  <si>
    <t>設備用（直吹き形）18.2</t>
  </si>
  <si>
    <t>設備用（直吹き形）18.3</t>
  </si>
  <si>
    <t>設備用（直吹き形）18.4</t>
  </si>
  <si>
    <t>設備用（直吹き形）18.5</t>
  </si>
  <si>
    <t>設備用（直吹き形）18.6</t>
  </si>
  <si>
    <t>設備用（直吹き形）18.7</t>
  </si>
  <si>
    <t>設備用（直吹き形）18.8</t>
  </si>
  <si>
    <t>設備用（直吹き形）18.9</t>
  </si>
  <si>
    <t>設備用（直吹き形）19</t>
  </si>
  <si>
    <t>設備用（直吹き形）19.1</t>
  </si>
  <si>
    <t>設備用（直吹き形）19.2</t>
  </si>
  <si>
    <t>設備用（直吹き形）19.3</t>
  </si>
  <si>
    <t>設備用（直吹き形）19.4</t>
  </si>
  <si>
    <t>設備用（直吹き形）19.5</t>
  </si>
  <si>
    <t>設備用（直吹き形）19.6</t>
  </si>
  <si>
    <t>設備用（直吹き形）19.7</t>
  </si>
  <si>
    <t>設備用（直吹き形）19.8</t>
  </si>
  <si>
    <t>設備用（直吹き形）19.9</t>
  </si>
  <si>
    <t>設備用（直吹き形）20</t>
  </si>
  <si>
    <t>設備用（直吹き形）20.1</t>
  </si>
  <si>
    <t>設備用（直吹き形）20.2</t>
  </si>
  <si>
    <t>設備用（直吹き形）20.3</t>
  </si>
  <si>
    <t>設備用（直吹き形）20.4</t>
  </si>
  <si>
    <t>設備用（直吹き形）20.5</t>
  </si>
  <si>
    <t>設備用（直吹き形）20.6</t>
  </si>
  <si>
    <t>設備用（直吹き形）20.7</t>
  </si>
  <si>
    <t>設備用（直吹き形）20.8</t>
  </si>
  <si>
    <t>設備用（直吹き形）20.9</t>
  </si>
  <si>
    <t>設備用（直吹き形）21</t>
  </si>
  <si>
    <t>設備用（直吹き形）21.1</t>
  </si>
  <si>
    <t>設備用（直吹き形）21.2</t>
  </si>
  <si>
    <t>設備用（直吹き形）21.3</t>
  </si>
  <si>
    <t>設備用（直吹き形）21.4</t>
  </si>
  <si>
    <t>設備用（直吹き形）21.5</t>
  </si>
  <si>
    <t>設備用（直吹き形）21.6</t>
  </si>
  <si>
    <t>設備用（直吹き形）21.7</t>
  </si>
  <si>
    <t>設備用（直吹き形）21.8</t>
  </si>
  <si>
    <t>設備用（直吹き形）21.9</t>
  </si>
  <si>
    <t>設備用（直吹き形）22</t>
  </si>
  <si>
    <t>設備用（直吹き形）22.1</t>
  </si>
  <si>
    <t>設備用（直吹き形）22.2</t>
  </si>
  <si>
    <t>設備用（直吹き形）22.3</t>
  </si>
  <si>
    <t>設備用（直吹き形）22.4</t>
  </si>
  <si>
    <t>設備用（直吹き形）22.5</t>
  </si>
  <si>
    <t>設備用（直吹き形）22.6</t>
  </si>
  <si>
    <t>設備用（直吹き形）22.7</t>
  </si>
  <si>
    <t>設備用（直吹き形）22.8</t>
  </si>
  <si>
    <t>設備用（直吹き形）22.9</t>
  </si>
  <si>
    <t>設備用（直吹き形）23</t>
  </si>
  <si>
    <t>設備用（直吹き形）23.1</t>
  </si>
  <si>
    <t>設備用（直吹き形）23.2</t>
  </si>
  <si>
    <t>設備用（直吹き形）23.3</t>
  </si>
  <si>
    <t>設備用（直吹き形）23.4</t>
  </si>
  <si>
    <t>設備用（直吹き形）23.5</t>
  </si>
  <si>
    <t>設備用（直吹き形）23.6</t>
  </si>
  <si>
    <t>設備用（直吹き形）23.7</t>
  </si>
  <si>
    <t>設備用（直吹き形）23.8</t>
  </si>
  <si>
    <t>設備用（直吹き形）23.9</t>
  </si>
  <si>
    <t>設備用（直吹き形）24</t>
  </si>
  <si>
    <t>設備用（直吹き形）24.1</t>
  </si>
  <si>
    <t>設備用（直吹き形）24.2</t>
  </si>
  <si>
    <t>設備用（直吹き形）24.3</t>
  </si>
  <si>
    <t>設備用（直吹き形）24.4</t>
  </si>
  <si>
    <t>設備用（直吹き形）24.5</t>
  </si>
  <si>
    <t>設備用（直吹き形）24.6</t>
  </si>
  <si>
    <t>設備用（直吹き形）24.7</t>
  </si>
  <si>
    <t>設備用（直吹き形）24.8</t>
  </si>
  <si>
    <t>設備用（直吹き形）24.9</t>
  </si>
  <si>
    <t>設備用（直吹き形）25</t>
  </si>
  <si>
    <t>設備用（直吹き形）25.1</t>
  </si>
  <si>
    <t>設備用（直吹き形）25.2</t>
  </si>
  <si>
    <t>設備用（直吹き形）25.3</t>
  </si>
  <si>
    <t>設備用（直吹き形）25.4</t>
  </si>
  <si>
    <t>設備用（直吹き形）25.5</t>
  </si>
  <si>
    <t>設備用（直吹き形）25.6</t>
  </si>
  <si>
    <t>設備用（直吹き形）25.7</t>
  </si>
  <si>
    <t>設備用（直吹き形）25.8</t>
  </si>
  <si>
    <t>設備用（直吹き形）25.9</t>
  </si>
  <si>
    <t>設備用（直吹き形）26</t>
  </si>
  <si>
    <t>設備用（直吹き形）26.1</t>
  </si>
  <si>
    <t>設備用（直吹き形）26.2</t>
  </si>
  <si>
    <t>設備用（直吹き形）26.3</t>
  </si>
  <si>
    <t>設備用（直吹き形）26.4</t>
  </si>
  <si>
    <t>設備用（直吹き形）26.5</t>
  </si>
  <si>
    <t>設備用（直吹き形）26.6</t>
  </si>
  <si>
    <t>設備用（直吹き形）26.7</t>
  </si>
  <si>
    <t>設備用（直吹き形）26.8</t>
  </si>
  <si>
    <t>設備用（直吹き形）26.9</t>
  </si>
  <si>
    <t>設備用（直吹き形）27</t>
  </si>
  <si>
    <t>設備用（直吹き形）27.1</t>
  </si>
  <si>
    <t>設備用（直吹き形）27.2</t>
  </si>
  <si>
    <t>設備用（直吹き形）27.3</t>
  </si>
  <si>
    <t>設備用（直吹き形）27.4</t>
  </si>
  <si>
    <t>設備用（直吹き形）27.5</t>
  </si>
  <si>
    <t>設備用（直吹き形）27.6</t>
  </si>
  <si>
    <t>設備用（直吹き形）27.7</t>
  </si>
  <si>
    <t>設備用（直吹き形）27.8</t>
  </si>
  <si>
    <t>設備用（直吹き形）27.9</t>
  </si>
  <si>
    <t>設備用（直吹き形）28</t>
  </si>
  <si>
    <t>設備用（ダクト形）3.6</t>
  </si>
  <si>
    <t>設備用（ダクト形）3.7</t>
  </si>
  <si>
    <t>設備用（ダクト形）3.8</t>
  </si>
  <si>
    <t>設備用（ダクト形）3.9</t>
  </si>
  <si>
    <t>設備用（ダクト形）4</t>
  </si>
  <si>
    <t>設備用（ダクト形）4.1</t>
  </si>
  <si>
    <t>設備用（ダクト形）4.2</t>
  </si>
  <si>
    <t>設備用（ダクト形）4.3</t>
  </si>
  <si>
    <t>設備用（ダクト形）4.4</t>
  </si>
  <si>
    <t>設備用（ダクト形）4.5</t>
  </si>
  <si>
    <t>設備用（ダクト形）4.6</t>
  </si>
  <si>
    <t>設備用（ダクト形）4.7</t>
  </si>
  <si>
    <t>設備用（ダクト形）4.8</t>
  </si>
  <si>
    <t>設備用（ダクト形）4.9</t>
  </si>
  <si>
    <t>設備用（ダクト形）5</t>
  </si>
  <si>
    <t>設備用（ダクト形）5.1</t>
  </si>
  <si>
    <t>設備用（ダクト形）5.2</t>
  </si>
  <si>
    <t>設備用（ダクト形）5.3</t>
  </si>
  <si>
    <t>設備用（ダクト形）5.4</t>
  </si>
  <si>
    <t>設備用（ダクト形）5.5</t>
  </si>
  <si>
    <t>設備用（ダクト形）5.6</t>
  </si>
  <si>
    <t>設備用（ダクト形）5.7</t>
  </si>
  <si>
    <t>設備用（ダクト形）5.8</t>
  </si>
  <si>
    <t>設備用（ダクト形）5.9</t>
  </si>
  <si>
    <t>設備用（ダクト形）6</t>
  </si>
  <si>
    <t>設備用（ダクト形）6.1</t>
  </si>
  <si>
    <t>設備用（ダクト形）6.2</t>
  </si>
  <si>
    <t>設備用（ダクト形）6.3</t>
  </si>
  <si>
    <t>設備用（ダクト形）6.4</t>
  </si>
  <si>
    <t>設備用（ダクト形）6.5</t>
  </si>
  <si>
    <t>設備用（ダクト形）6.6</t>
  </si>
  <si>
    <t>設備用（ダクト形）6.7</t>
  </si>
  <si>
    <t>設備用（ダクト形）6.8</t>
  </si>
  <si>
    <t>設備用（ダクト形）6.9</t>
  </si>
  <si>
    <t>設備用（ダクト形）7</t>
  </si>
  <si>
    <t>設備用（ダクト形）7.1</t>
  </si>
  <si>
    <t>設備用（ダクト形）7.2</t>
  </si>
  <si>
    <t>設備用（ダクト形）7.3</t>
  </si>
  <si>
    <t>設備用（ダクト形）7.4</t>
  </si>
  <si>
    <t>設備用（ダクト形）7.5</t>
  </si>
  <si>
    <t>設備用（ダクト形）7.6</t>
  </si>
  <si>
    <t>設備用（ダクト形）7.7</t>
  </si>
  <si>
    <t>設備用（ダクト形）7.8</t>
  </si>
  <si>
    <t>設備用（ダクト形）7.9</t>
  </si>
  <si>
    <t>設備用（ダクト形）8</t>
  </si>
  <si>
    <t>設備用（ダクト形）8.1</t>
  </si>
  <si>
    <t>設備用（ダクト形）8.2</t>
  </si>
  <si>
    <t>設備用（ダクト形）8.3</t>
  </si>
  <si>
    <t>設備用（ダクト形）8.4</t>
  </si>
  <si>
    <t>設備用（ダクト形）8.5</t>
  </si>
  <si>
    <t>設備用（ダクト形）8.6</t>
  </si>
  <si>
    <t>設備用（ダクト形）8.7</t>
  </si>
  <si>
    <t>設備用（ダクト形）8.8</t>
  </si>
  <si>
    <t>設備用（ダクト形）8.9</t>
  </si>
  <si>
    <t>設備用（ダクト形）9</t>
  </si>
  <si>
    <t>設備用（ダクト形）9.1</t>
  </si>
  <si>
    <t>設備用（ダクト形）9.2</t>
  </si>
  <si>
    <t>設備用（ダクト形）9.3</t>
  </si>
  <si>
    <t>設備用（ダクト形）9.4</t>
  </si>
  <si>
    <t>設備用（ダクト形）9.5</t>
  </si>
  <si>
    <t>設備用（ダクト形）9.6</t>
  </si>
  <si>
    <t>設備用（ダクト形）9.7</t>
  </si>
  <si>
    <t>設備用（ダクト形）9.8</t>
  </si>
  <si>
    <t>設備用（ダクト形）9.9</t>
  </si>
  <si>
    <t>設備用（ダクト形）10</t>
  </si>
  <si>
    <t>設備用（ダクト形）10.1</t>
  </si>
  <si>
    <t>設備用（ダクト形）10.2</t>
  </si>
  <si>
    <t>設備用（ダクト形）10.3</t>
  </si>
  <si>
    <t>設備用（ダクト形）10.4</t>
  </si>
  <si>
    <t>設備用（ダクト形）10.5</t>
  </si>
  <si>
    <t>設備用（ダクト形）10.6</t>
  </si>
  <si>
    <t>設備用（ダクト形）10.7</t>
  </si>
  <si>
    <t>設備用（ダクト形）10.8</t>
  </si>
  <si>
    <t>設備用（ダクト形）10.9</t>
  </si>
  <si>
    <t>設備用（ダクト形）11</t>
  </si>
  <si>
    <t>設備用（ダクト形）11.1</t>
  </si>
  <si>
    <t>設備用（ダクト形）11.2</t>
  </si>
  <si>
    <t>設備用（ダクト形）11.3</t>
  </si>
  <si>
    <t>設備用（ダクト形）11.4</t>
  </si>
  <si>
    <t>設備用（ダクト形）11.5</t>
  </si>
  <si>
    <t>設備用（ダクト形）11.6</t>
  </si>
  <si>
    <t>設備用（ダクト形）11.7</t>
  </si>
  <si>
    <t>設備用（ダクト形）11.8</t>
  </si>
  <si>
    <t>設備用（ダクト形）11.9</t>
  </si>
  <si>
    <t>設備用（ダクト形）12</t>
  </si>
  <si>
    <t>設備用（ダクト形）12.1</t>
  </si>
  <si>
    <t>設備用（ダクト形）12.2</t>
  </si>
  <si>
    <t>設備用（ダクト形）12.3</t>
  </si>
  <si>
    <t>設備用（ダクト形）12.4</t>
  </si>
  <si>
    <t>設備用（ダクト形）12.5</t>
  </si>
  <si>
    <t>設備用（ダクト形）12.6</t>
  </si>
  <si>
    <t>設備用（ダクト形）12.7</t>
  </si>
  <si>
    <t>設備用（ダクト形）12.8</t>
  </si>
  <si>
    <t>設備用（ダクト形）12.9</t>
  </si>
  <si>
    <t>設備用（ダクト形）13</t>
  </si>
  <si>
    <t>設備用（ダクト形）13.1</t>
  </si>
  <si>
    <t>設備用（ダクト形）13.2</t>
  </si>
  <si>
    <t>設備用（ダクト形）13.3</t>
  </si>
  <si>
    <t>設備用（ダクト形）13.4</t>
  </si>
  <si>
    <t>設備用（ダクト形）13.5</t>
  </si>
  <si>
    <t>設備用（ダクト形）13.6</t>
  </si>
  <si>
    <t>設備用（ダクト形）13.7</t>
  </si>
  <si>
    <t>設備用（ダクト形）13.8</t>
  </si>
  <si>
    <t>設備用（ダクト形）13.9</t>
  </si>
  <si>
    <t>設備用（ダクト形）14</t>
  </si>
  <si>
    <t>設備用（ダクト形）14.1</t>
  </si>
  <si>
    <t>設備用（ダクト形）14.2</t>
  </si>
  <si>
    <t>設備用（ダクト形）14.3</t>
  </si>
  <si>
    <t>設備用（ダクト形）14.4</t>
  </si>
  <si>
    <t>設備用（ダクト形）14.5</t>
  </si>
  <si>
    <t>設備用（ダクト形）14.6</t>
  </si>
  <si>
    <t>設備用（ダクト形）14.7</t>
  </si>
  <si>
    <t>設備用（ダクト形）14.8</t>
  </si>
  <si>
    <t>設備用（ダクト形）14.9</t>
  </si>
  <si>
    <t>設備用（ダクト形）15</t>
  </si>
  <si>
    <t>設備用（ダクト形）15.1</t>
  </si>
  <si>
    <t>設備用（ダクト形）15.2</t>
  </si>
  <si>
    <t>設備用（ダクト形）15.3</t>
  </si>
  <si>
    <t>設備用（ダクト形）15.4</t>
  </si>
  <si>
    <t>設備用（ダクト形）15.5</t>
  </si>
  <si>
    <t>設備用（ダクト形）15.6</t>
  </si>
  <si>
    <t>設備用（ダクト形）15.7</t>
  </si>
  <si>
    <t>設備用（ダクト形）15.8</t>
  </si>
  <si>
    <t>設備用（ダクト形）15.9</t>
  </si>
  <si>
    <t>設備用（ダクト形）16</t>
  </si>
  <si>
    <t>設備用（ダクト形）16.1</t>
  </si>
  <si>
    <t>設備用（ダクト形）16.2</t>
  </si>
  <si>
    <t>設備用（ダクト形）16.3</t>
  </si>
  <si>
    <t>設備用（ダクト形）16.4</t>
  </si>
  <si>
    <t>設備用（ダクト形）16.5</t>
  </si>
  <si>
    <t>設備用（ダクト形）16.6</t>
  </si>
  <si>
    <t>設備用（ダクト形）16.7</t>
  </si>
  <si>
    <t>設備用（ダクト形）16.8</t>
  </si>
  <si>
    <t>設備用（ダクト形）16.9</t>
  </si>
  <si>
    <t>設備用（ダクト形）17</t>
  </si>
  <si>
    <t>設備用（ダクト形）17.1</t>
  </si>
  <si>
    <t>設備用（ダクト形）17.2</t>
  </si>
  <si>
    <t>設備用（ダクト形）17.3</t>
  </si>
  <si>
    <t>設備用（ダクト形）17.4</t>
  </si>
  <si>
    <t>設備用（ダクト形）17.5</t>
  </si>
  <si>
    <t>設備用（ダクト形）17.6</t>
  </si>
  <si>
    <t>設備用（ダクト形）17.7</t>
  </si>
  <si>
    <t>設備用（ダクト形）17.8</t>
  </si>
  <si>
    <t>設備用（ダクト形）17.9</t>
  </si>
  <si>
    <t>設備用（ダクト形）18</t>
  </si>
  <si>
    <t>設備用（ダクト形）18.1</t>
  </si>
  <si>
    <t>設備用（ダクト形）18.2</t>
  </si>
  <si>
    <t>設備用（ダクト形）18.3</t>
  </si>
  <si>
    <t>設備用（ダクト形）18.4</t>
  </si>
  <si>
    <t>設備用（ダクト形）18.5</t>
  </si>
  <si>
    <t>設備用（ダクト形）18.6</t>
  </si>
  <si>
    <t>設備用（ダクト形）18.7</t>
  </si>
  <si>
    <t>設備用（ダクト形）18.8</t>
  </si>
  <si>
    <t>設備用（ダクト形）18.9</t>
  </si>
  <si>
    <t>設備用（ダクト形）19</t>
  </si>
  <si>
    <t>設備用（ダクト形）19.1</t>
  </si>
  <si>
    <t>設備用（ダクト形）19.2</t>
  </si>
  <si>
    <t>設備用（ダクト形）19.3</t>
  </si>
  <si>
    <t>設備用（ダクト形）19.4</t>
  </si>
  <si>
    <t>設備用（ダクト形）19.5</t>
  </si>
  <si>
    <t>設備用（ダクト形）19.6</t>
  </si>
  <si>
    <t>設備用（ダクト形）19.7</t>
  </si>
  <si>
    <t>設備用（ダクト形）19.8</t>
  </si>
  <si>
    <t>設備用（ダクト形）19.9</t>
  </si>
  <si>
    <t>設備用（ダクト形）20</t>
  </si>
  <si>
    <t>設備用（ダクト形）20.1</t>
  </si>
  <si>
    <t>設備用（ダクト形）20.2</t>
  </si>
  <si>
    <t>設備用（ダクト形）20.3</t>
  </si>
  <si>
    <t>設備用（ダクト形）20.4</t>
  </si>
  <si>
    <t>設備用（ダクト形）20.5</t>
  </si>
  <si>
    <t>設備用（ダクト形）20.6</t>
  </si>
  <si>
    <t>設備用（ダクト形）20.7</t>
  </si>
  <si>
    <t>設備用（ダクト形）20.8</t>
  </si>
  <si>
    <t>設備用（ダクト形）20.9</t>
  </si>
  <si>
    <t>設備用（ダクト形）21</t>
  </si>
  <si>
    <t>設備用（ダクト形）21.1</t>
  </si>
  <si>
    <t>設備用（ダクト形）21.2</t>
  </si>
  <si>
    <t>設備用（ダクト形）21.3</t>
  </si>
  <si>
    <t>設備用（ダクト形）21.4</t>
  </si>
  <si>
    <t>設備用（ダクト形）21.5</t>
  </si>
  <si>
    <t>設備用（ダクト形）21.6</t>
  </si>
  <si>
    <t>設備用（ダクト形）21.7</t>
  </si>
  <si>
    <t>設備用（ダクト形）21.8</t>
  </si>
  <si>
    <t>設備用（ダクト形）21.9</t>
  </si>
  <si>
    <t>設備用（ダクト形）22</t>
  </si>
  <si>
    <t>設備用（ダクト形）22.1</t>
  </si>
  <si>
    <t>設備用（ダクト形）22.2</t>
  </si>
  <si>
    <t>設備用（ダクト形）22.3</t>
  </si>
  <si>
    <t>設備用（ダクト形）22.4</t>
  </si>
  <si>
    <t>設備用（ダクト形）22.5</t>
  </si>
  <si>
    <t>設備用（ダクト形）22.6</t>
  </si>
  <si>
    <t>設備用（ダクト形）22.7</t>
  </si>
  <si>
    <t>設備用（ダクト形）22.8</t>
  </si>
  <si>
    <t>設備用（ダクト形）22.9</t>
  </si>
  <si>
    <t>設備用（ダクト形）23</t>
  </si>
  <si>
    <t>設備用（ダクト形）23.1</t>
  </si>
  <si>
    <t>設備用（ダクト形）23.2</t>
  </si>
  <si>
    <t>設備用（ダクト形）23.3</t>
  </si>
  <si>
    <t>設備用（ダクト形）23.4</t>
  </si>
  <si>
    <t>設備用（ダクト形）23.5</t>
  </si>
  <si>
    <t>設備用（ダクト形）23.6</t>
  </si>
  <si>
    <t>設備用（ダクト形）23.7</t>
  </si>
  <si>
    <t>設備用（ダクト形）23.8</t>
  </si>
  <si>
    <t>設備用（ダクト形）23.9</t>
  </si>
  <si>
    <t>設備用（ダクト形）24</t>
  </si>
  <si>
    <t>設備用（ダクト形）24.1</t>
  </si>
  <si>
    <t>設備用（ダクト形）24.2</t>
  </si>
  <si>
    <t>設備用（ダクト形）24.3</t>
  </si>
  <si>
    <t>設備用（ダクト形）24.4</t>
  </si>
  <si>
    <t>設備用（ダクト形）24.5</t>
  </si>
  <si>
    <t>設備用（ダクト形）24.6</t>
  </si>
  <si>
    <t>設備用（ダクト形）24.7</t>
  </si>
  <si>
    <t>設備用（ダクト形）24.8</t>
  </si>
  <si>
    <t>設備用（ダクト形）24.9</t>
  </si>
  <si>
    <t>設備用（ダクト形）25</t>
  </si>
  <si>
    <t>設備用（ダクト形）25.1</t>
  </si>
  <si>
    <t>設備用（ダクト形）25.2</t>
  </si>
  <si>
    <t>設備用（ダクト形）25.3</t>
  </si>
  <si>
    <t>設備用（ダクト形）25.4</t>
  </si>
  <si>
    <t>設備用（ダクト形）25.5</t>
  </si>
  <si>
    <t>設備用（ダクト形）25.6</t>
  </si>
  <si>
    <t>設備用（ダクト形）25.7</t>
  </si>
  <si>
    <t>設備用（ダクト形）25.8</t>
  </si>
  <si>
    <t>設備用（ダクト形）25.9</t>
  </si>
  <si>
    <t>設備用（ダクト形）26</t>
  </si>
  <si>
    <t>設備用（ダクト形）26.1</t>
  </si>
  <si>
    <t>設備用（ダクト形）26.2</t>
  </si>
  <si>
    <t>設備用（ダクト形）26.3</t>
  </si>
  <si>
    <t>設備用（ダクト形）26.4</t>
  </si>
  <si>
    <t>設備用（ダクト形）26.5</t>
  </si>
  <si>
    <t>設備用（ダクト形）26.6</t>
  </si>
  <si>
    <t>設備用（ダクト形）26.7</t>
  </si>
  <si>
    <t>設備用（ダクト形）26.8</t>
  </si>
  <si>
    <t>設備用（ダクト形）26.9</t>
  </si>
  <si>
    <t>設備用（ダクト形）27</t>
  </si>
  <si>
    <t>設備用（ダクト形）27.1</t>
  </si>
  <si>
    <t>設備用（ダクト形）27.2</t>
  </si>
  <si>
    <t>設備用（ダクト形）27.3</t>
  </si>
  <si>
    <t>設備用（ダクト形）27.4</t>
  </si>
  <si>
    <t>設備用（ダクト形）27.5</t>
  </si>
  <si>
    <t>設備用（ダクト形）27.6</t>
  </si>
  <si>
    <t>設備用（ダクト形）27.7</t>
  </si>
  <si>
    <t>設備用（ダクト形）27.8</t>
  </si>
  <si>
    <t>設備用（ダクト形）27.9</t>
  </si>
  <si>
    <t>設備用（ダクト形）28</t>
  </si>
  <si>
    <t>壁掛け形（寸法規定タイプ）1.6</t>
  </si>
  <si>
    <t>壁掛け形（寸法規定タイプ）1.7</t>
  </si>
  <si>
    <t>壁掛け形（寸法規定タイプ）1.8</t>
  </si>
  <si>
    <t>壁掛け形（寸法規定タイプ）1.9</t>
  </si>
  <si>
    <t>壁掛け形（寸法規定タイプ）2</t>
  </si>
  <si>
    <t>壁掛け形（寸法規定タイプ）2.1</t>
  </si>
  <si>
    <t>壁掛け形（寸法規定タイプ）2.2</t>
  </si>
  <si>
    <t>壁掛け形（寸法規定タイプ）2.3</t>
  </si>
  <si>
    <t>壁掛け形（寸法規定タイプ）2.4</t>
  </si>
  <si>
    <t>壁掛け形（寸法規定タイプ）2.5</t>
  </si>
  <si>
    <t>壁掛け形（寸法規定タイプ）2.6</t>
  </si>
  <si>
    <t>壁掛け形（寸法規定タイプ）2.7</t>
  </si>
  <si>
    <t>壁掛け形（寸法規定タイプ）2.8</t>
  </si>
  <si>
    <t>壁掛け形（寸法規定タイプ）2.9</t>
  </si>
  <si>
    <t>壁掛け形（寸法規定タイプ）3</t>
  </si>
  <si>
    <t>壁掛け形（寸法規定タイプ）3.1</t>
  </si>
  <si>
    <t>壁掛け形（寸法規定タイプ）3.2</t>
  </si>
  <si>
    <t>壁掛け形（寸法規定タイプ）3.3</t>
  </si>
  <si>
    <t>壁掛け形（寸法規定タイプ）3.4</t>
  </si>
  <si>
    <t>壁掛け形（寸法規定タイプ）3.5</t>
  </si>
  <si>
    <t>壁掛け形（寸法規定タイプ）3.6</t>
  </si>
  <si>
    <t>壁掛け形（寸法規定タイプ）3.7</t>
  </si>
  <si>
    <t>壁掛け形（寸法規定タイプ）3.8</t>
  </si>
  <si>
    <t>壁掛け形（寸法規定タイプ）3.9</t>
  </si>
  <si>
    <t>壁掛け形（寸法規定タイプ）4</t>
  </si>
  <si>
    <t>壁掛け形（寸法規定タイプ）4.1</t>
  </si>
  <si>
    <t>壁掛け形（寸法規定タイプ）4.2</t>
  </si>
  <si>
    <t>壁掛け形（寸法規定タイプ）4.3</t>
  </si>
  <si>
    <t>壁掛け形（寸法規定タイプ）4.4</t>
  </si>
  <si>
    <t>壁掛け形（寸法規定タイプ）4.5</t>
  </si>
  <si>
    <t>壁掛け形（寸法規定タイプ）4.6</t>
  </si>
  <si>
    <t>壁掛け形（寸法規定タイプ）4.7</t>
  </si>
  <si>
    <t>壁掛け形（寸法規定タイプ）4.8</t>
  </si>
  <si>
    <t>壁掛け形（寸法規定タイプ）4.9</t>
  </si>
  <si>
    <t>壁掛け形（寸法規定タイプ）5</t>
  </si>
  <si>
    <t>壁掛け形（寸法規定タイプ）5.1</t>
  </si>
  <si>
    <t>壁掛け形（寸法規定タイプ）5.2</t>
  </si>
  <si>
    <t>壁掛け形（寸法規定タイプ）5.3</t>
  </si>
  <si>
    <t>壁掛け形（寸法規定タイプ）5.4</t>
  </si>
  <si>
    <t>壁掛け形（寸法規定タイプ）5.5</t>
  </si>
  <si>
    <t>壁掛け形（寸法規定タイプ）5.6</t>
  </si>
  <si>
    <t>壁掛け形（寸法規定タイプ）5.7</t>
  </si>
  <si>
    <t>壁掛け形（寸法規定タイプ）5.8</t>
  </si>
  <si>
    <t>壁掛け形（寸法規定タイプ）5.9</t>
  </si>
  <si>
    <t>壁掛け形（寸法規定タイプ）6</t>
  </si>
  <si>
    <t>壁掛け形（寸法規定タイプ）6.1</t>
  </si>
  <si>
    <t>壁掛け形（寸法規定タイプ）6.2</t>
  </si>
  <si>
    <t>壁掛け形（寸法規定タイプ）6.3</t>
  </si>
  <si>
    <t>壁掛け形（寸法規定タイプ）6.4</t>
  </si>
  <si>
    <t>壁掛け形（寸法規定タイプ）6.5</t>
  </si>
  <si>
    <t>壁掛け形（寸法規定タイプ）6.6</t>
  </si>
  <si>
    <t>壁掛け形（寸法規定タイプ）6.7</t>
  </si>
  <si>
    <t>壁掛け形（寸法規定タイプ）6.8</t>
  </si>
  <si>
    <t>壁掛け形（寸法規定タイプ）6.9</t>
  </si>
  <si>
    <t>壁掛け形（寸法規定タイプ）7</t>
  </si>
  <si>
    <t>壁掛け形（寸法規定タイプ）7.1</t>
  </si>
  <si>
    <t>壁掛け形（寸法規定タイプ）7.2</t>
  </si>
  <si>
    <t>壁掛け形（寸法規定タイプ）7.3</t>
  </si>
  <si>
    <t>壁掛け形（寸法規定タイプ）7.4</t>
  </si>
  <si>
    <t>壁掛け形（寸法規定タイプ）7.5</t>
  </si>
  <si>
    <t>壁掛け形（寸法規定タイプ）7.6</t>
  </si>
  <si>
    <t>壁掛け形（寸法規定タイプ）7.7</t>
  </si>
  <si>
    <t>壁掛け形（寸法規定タイプ）7.8</t>
  </si>
  <si>
    <t>壁掛け形（寸法規定タイプ）7.9</t>
  </si>
  <si>
    <t>壁掛け形（寸法規定タイプ）8</t>
  </si>
  <si>
    <t>壁掛け形（寸法規定タイプ）8.1</t>
  </si>
  <si>
    <t>壁掛け形（寸法規定タイプ）8.2</t>
  </si>
  <si>
    <t>壁掛け形（寸法規定タイプ）8.3</t>
  </si>
  <si>
    <t>壁掛け形（寸法規定タイプ）8.4</t>
  </si>
  <si>
    <t>壁掛け形（寸法規定タイプ）8.5</t>
  </si>
  <si>
    <t>壁掛け形（寸法規定タイプ）8.6</t>
  </si>
  <si>
    <t>壁掛け形（寸法規定タイプ）8.7</t>
  </si>
  <si>
    <t>壁掛け形（寸法規定タイプ）8.8</t>
  </si>
  <si>
    <t>壁掛け形（寸法規定タイプ）8.9</t>
  </si>
  <si>
    <t>壁掛け形（寸法規定タイプ）9</t>
  </si>
  <si>
    <t>壁掛け形（寸法規定タイプ）9.1</t>
  </si>
  <si>
    <t>壁掛け形（寸法規定タイプ）9.2</t>
  </si>
  <si>
    <t>壁掛け形（寸法規定タイプ）9.3</t>
  </si>
  <si>
    <t>壁掛け形（寸法規定タイプ）9.4</t>
  </si>
  <si>
    <t>壁掛け形（寸法規定タイプ）9.5</t>
  </si>
  <si>
    <t>壁掛け形（寸法規定タイプ）9.6</t>
  </si>
  <si>
    <t>壁掛け形（寸法規定タイプ）9.7</t>
  </si>
  <si>
    <t>壁掛け形（寸法規定タイプ）9.8</t>
  </si>
  <si>
    <t>壁掛け形（寸法規定タイプ）9.9</t>
  </si>
  <si>
    <t>壁掛け形（寸法規定タイプ）10</t>
  </si>
  <si>
    <t>壁掛け形（寸法規定タイプ）10.1</t>
  </si>
  <si>
    <t>壁掛け形（寸法規定タイプ）10.2</t>
  </si>
  <si>
    <t>壁掛け形（寸法規定タイプ）10.3</t>
  </si>
  <si>
    <t>壁掛け形（寸法規定タイプ）10.4</t>
  </si>
  <si>
    <t>壁掛け形（寸法規定タイプ）10.5</t>
  </si>
  <si>
    <t>壁掛け形（寸法規定タイプ）10.6</t>
  </si>
  <si>
    <t>壁掛け形（寸法規定タイプ）10.7</t>
  </si>
  <si>
    <t>壁掛け形（寸法規定タイプ）10.8</t>
  </si>
  <si>
    <t>壁掛け形（寸法規定タイプ）10.9</t>
  </si>
  <si>
    <t>壁掛け形（寸法規定タイプ）11</t>
  </si>
  <si>
    <t>壁掛け形（寸法規定タイプ）11.1</t>
  </si>
  <si>
    <t>壁掛け形（寸法規定タイプ）11.2</t>
  </si>
  <si>
    <t>壁掛け形（寸法規定タイプ）11.3</t>
  </si>
  <si>
    <t>壁掛け形（寸法規定タイプ）11.4</t>
  </si>
  <si>
    <t>壁掛け形（寸法規定タイプ）11.5</t>
  </si>
  <si>
    <t>壁掛け形（寸法規定タイプ）11.6</t>
  </si>
  <si>
    <t>壁掛け形（寸法規定タイプ）11.7</t>
  </si>
  <si>
    <t>壁掛け形（寸法規定タイプ）11.8</t>
  </si>
  <si>
    <t>壁掛け形（寸法規定タイプ）11.9</t>
  </si>
  <si>
    <t>壁掛け形（寸法規定タイプ）12</t>
  </si>
  <si>
    <t>壁掛け形（寸法規定タイプ）12.1</t>
  </si>
  <si>
    <t>壁掛け形（寸法規定タイプ）12.2</t>
  </si>
  <si>
    <t>壁掛け形（寸法規定タイプ）12.3</t>
  </si>
  <si>
    <t>壁掛け形（寸法規定タイプ）12.4</t>
  </si>
  <si>
    <t>壁掛け形（寸法規定タイプ）12.5</t>
  </si>
  <si>
    <t>壁掛け形（寸法規定タイプ）12.6</t>
  </si>
  <si>
    <t>壁掛け形（寸法規定タイプ）12.7</t>
  </si>
  <si>
    <t>壁掛け形（寸法規定タイプ）12.8</t>
  </si>
  <si>
    <t>壁掛け形（寸法規定タイプ）12.9</t>
  </si>
  <si>
    <t>壁掛け形（寸法規定タイプ）13</t>
  </si>
  <si>
    <t>壁掛け形（寸法規定タイプ）13.1</t>
  </si>
  <si>
    <t>壁掛け形（寸法規定タイプ）13.2</t>
  </si>
  <si>
    <t>壁掛け形（寸法規定タイプ）13.3</t>
  </si>
  <si>
    <t>壁掛け形（寸法規定タイプ）13.4</t>
  </si>
  <si>
    <t>壁掛け形（寸法規定タイプ）13.5</t>
  </si>
  <si>
    <t>壁掛け形（寸法規定タイプ）13.6</t>
  </si>
  <si>
    <t>壁掛け形（寸法規定タイプ）13.7</t>
  </si>
  <si>
    <t>壁掛け形（寸法規定タイプ）13.8</t>
  </si>
  <si>
    <t>壁掛け形（寸法規定タイプ）13.9</t>
  </si>
  <si>
    <t>壁掛け形（寸法規定タイプ）14</t>
  </si>
  <si>
    <t>壁掛け形（寸法規定タイプ）14.1</t>
  </si>
  <si>
    <t>壁掛け形（寸法規定タイプ）14.2</t>
  </si>
  <si>
    <t>壁掛け形（寸法規定タイプ）14.3</t>
  </si>
  <si>
    <t>壁掛け形（寸法規定タイプ）14.4</t>
  </si>
  <si>
    <t>壁掛け形（寸法規定タイプ）14.5</t>
  </si>
  <si>
    <t>壁掛け形（寸法規定タイプ）14.6</t>
  </si>
  <si>
    <t>壁掛け形（寸法規定タイプ）14.7</t>
  </si>
  <si>
    <t>壁掛け形（寸法規定タイプ）14.8</t>
  </si>
  <si>
    <t>壁掛け形（寸法規定タイプ）14.9</t>
  </si>
  <si>
    <t>壁掛け形（寸法規定タイプ）15</t>
  </si>
  <si>
    <t>壁掛け形（寸法規定タイプ）15.1</t>
  </si>
  <si>
    <t>壁掛け形（寸法規定タイプ）15.2</t>
  </si>
  <si>
    <t>壁掛け形（寸法規定タイプ）15.3</t>
  </si>
  <si>
    <t>壁掛け形（寸法規定タイプ）15.4</t>
  </si>
  <si>
    <t>壁掛け形（寸法規定タイプ）15.5</t>
  </si>
  <si>
    <t>壁掛け形（寸法規定タイプ）15.6</t>
  </si>
  <si>
    <t>壁掛け形（寸法規定タイプ）15.7</t>
  </si>
  <si>
    <t>壁掛け形（寸法規定タイプ）15.8</t>
  </si>
  <si>
    <t>壁掛け形（寸法規定タイプ）15.9</t>
  </si>
  <si>
    <t>壁掛け形（寸法規定タイプ）16</t>
  </si>
  <si>
    <t>壁掛け形（寸法規定タイプ）16.1</t>
  </si>
  <si>
    <t>壁掛け形（寸法規定タイプ）16.2</t>
  </si>
  <si>
    <t>壁掛け形（寸法規定タイプ）16.3</t>
  </si>
  <si>
    <t>壁掛け形（寸法規定タイプ）16.4</t>
  </si>
  <si>
    <t>壁掛け形（寸法規定タイプ）16.5</t>
  </si>
  <si>
    <t>壁掛け形（寸法規定タイプ）16.6</t>
  </si>
  <si>
    <t>壁掛け形（寸法規定タイプ）16.7</t>
  </si>
  <si>
    <t>壁掛け形（寸法規定タイプ）16.8</t>
  </si>
  <si>
    <t>壁掛け形（寸法規定タイプ）16.9</t>
  </si>
  <si>
    <t>壁掛け形（寸法規定タイプ）17</t>
  </si>
  <si>
    <t>壁掛け形（寸法規定タイプ）17.1</t>
  </si>
  <si>
    <t>壁掛け形（寸法規定タイプ）17.2</t>
  </si>
  <si>
    <t>壁掛け形（寸法規定タイプ）17.3</t>
  </si>
  <si>
    <t>壁掛け形（寸法規定タイプ）17.4</t>
  </si>
  <si>
    <t>壁掛け形（寸法規定タイプ）17.5</t>
  </si>
  <si>
    <t>壁掛け形（寸法規定タイプ）17.6</t>
  </si>
  <si>
    <t>壁掛け形（寸法規定タイプ）17.7</t>
  </si>
  <si>
    <t>壁掛け形（寸法規定タイプ）17.8</t>
  </si>
  <si>
    <t>壁掛け形（寸法規定タイプ）17.9</t>
  </si>
  <si>
    <t>壁掛け形（寸法規定タイプ）18</t>
  </si>
  <si>
    <t>壁掛け形（寸法規定タイプ）18.1</t>
  </si>
  <si>
    <t>壁掛け形（寸法規定タイプ）18.2</t>
  </si>
  <si>
    <t>壁掛け形（寸法規定タイプ）18.3</t>
  </si>
  <si>
    <t>壁掛け形（寸法規定タイプ）18.4</t>
  </si>
  <si>
    <t>壁掛け形（寸法規定タイプ）18.5</t>
  </si>
  <si>
    <t>壁掛け形（寸法規定タイプ）18.6</t>
  </si>
  <si>
    <t>壁掛け形（寸法規定タイプ）18.7</t>
  </si>
  <si>
    <t>壁掛け形（寸法規定タイプ）18.8</t>
  </si>
  <si>
    <t>壁掛け形（寸法規定タイプ）18.9</t>
  </si>
  <si>
    <t>壁掛け形（寸法規定タイプ）19</t>
  </si>
  <si>
    <t>壁掛け形（寸法規定タイプ）19.1</t>
  </si>
  <si>
    <t>壁掛け形（寸法規定タイプ）19.2</t>
  </si>
  <si>
    <t>壁掛け形（寸法規定タイプ）19.3</t>
  </si>
  <si>
    <t>壁掛け形（寸法規定タイプ）19.4</t>
  </si>
  <si>
    <t>壁掛け形（寸法規定タイプ）19.5</t>
  </si>
  <si>
    <t>壁掛け形（寸法規定タイプ）19.6</t>
  </si>
  <si>
    <t>壁掛け形（寸法規定タイプ）19.7</t>
  </si>
  <si>
    <t>壁掛け形（寸法規定タイプ）19.8</t>
  </si>
  <si>
    <t>壁掛け形（寸法規定タイプ）19.9</t>
  </si>
  <si>
    <t>壁掛け形（寸法規定タイプ）20</t>
  </si>
  <si>
    <t>壁掛け形（寸法規定タイプ）20.1</t>
  </si>
  <si>
    <t>壁掛け形（寸法規定タイプ）20.2</t>
  </si>
  <si>
    <t>壁掛け形（寸法規定タイプ）20.3</t>
  </si>
  <si>
    <t>壁掛け形（寸法規定タイプ）20.4</t>
  </si>
  <si>
    <t>壁掛け形（寸法規定タイプ）20.5</t>
  </si>
  <si>
    <t>壁掛け形（寸法規定タイプ）20.6</t>
  </si>
  <si>
    <t>壁掛け形（寸法規定タイプ）20.7</t>
  </si>
  <si>
    <t>壁掛け形（寸法規定タイプ）20.8</t>
  </si>
  <si>
    <t>壁掛け形（寸法規定タイプ）20.9</t>
  </si>
  <si>
    <t>壁掛け形（寸法規定タイプ）21</t>
  </si>
  <si>
    <t>壁掛け形（寸法規定タイプ）21.1</t>
  </si>
  <si>
    <t>壁掛け形（寸法規定タイプ）21.2</t>
  </si>
  <si>
    <t>壁掛け形（寸法規定タイプ）21.3</t>
  </si>
  <si>
    <t>壁掛け形（寸法規定タイプ）21.4</t>
  </si>
  <si>
    <t>壁掛け形（寸法規定タイプ）21.5</t>
  </si>
  <si>
    <t>壁掛け形（寸法規定タイプ）21.6</t>
  </si>
  <si>
    <t>壁掛け形（寸法規定タイプ）21.7</t>
  </si>
  <si>
    <t>壁掛け形（寸法規定タイプ）21.8</t>
  </si>
  <si>
    <t>壁掛け形（寸法規定タイプ）21.9</t>
  </si>
  <si>
    <t>壁掛け形（寸法規定タイプ）22</t>
  </si>
  <si>
    <t>壁掛け形（寸法規定タイプ）22.1</t>
  </si>
  <si>
    <t>壁掛け形（寸法規定タイプ）22.2</t>
  </si>
  <si>
    <t>壁掛け形（寸法規定タイプ）22.3</t>
  </si>
  <si>
    <t>壁掛け形（寸法規定タイプ）22.4</t>
  </si>
  <si>
    <t>壁掛け形（寸法規定タイプ）22.5</t>
  </si>
  <si>
    <t>壁掛け形（寸法規定タイプ）22.6</t>
  </si>
  <si>
    <t>壁掛け形（寸法規定タイプ）22.7</t>
  </si>
  <si>
    <t>壁掛け形（寸法規定タイプ）22.8</t>
  </si>
  <si>
    <t>壁掛け形（寸法規定タイプ）22.9</t>
  </si>
  <si>
    <t>壁掛け形（寸法規定タイプ）23</t>
  </si>
  <si>
    <t>壁掛け形（寸法規定タイプ）23.1</t>
  </si>
  <si>
    <t>壁掛け形（寸法規定タイプ）23.2</t>
  </si>
  <si>
    <t>壁掛け形（寸法規定タイプ）23.3</t>
  </si>
  <si>
    <t>壁掛け形（寸法規定タイプ）23.4</t>
  </si>
  <si>
    <t>壁掛け形（寸法規定タイプ）23.5</t>
  </si>
  <si>
    <t>壁掛け形（寸法規定タイプ）23.6</t>
  </si>
  <si>
    <t>壁掛け形（寸法規定タイプ）23.7</t>
  </si>
  <si>
    <t>壁掛け形（寸法規定タイプ）23.8</t>
  </si>
  <si>
    <t>壁掛け形（寸法規定タイプ）23.9</t>
  </si>
  <si>
    <t>壁掛け形（寸法規定タイプ）24</t>
  </si>
  <si>
    <t>壁掛け形（寸法規定タイプ）24.1</t>
  </si>
  <si>
    <t>壁掛け形（寸法規定タイプ）24.2</t>
  </si>
  <si>
    <t>壁掛け形（寸法規定タイプ）24.3</t>
  </si>
  <si>
    <t>壁掛け形（寸法規定タイプ）24.4</t>
  </si>
  <si>
    <t>壁掛け形（寸法規定タイプ）24.5</t>
  </si>
  <si>
    <t>壁掛け形（寸法規定タイプ）24.6</t>
  </si>
  <si>
    <t>壁掛け形（寸法規定タイプ）24.7</t>
  </si>
  <si>
    <t>壁掛け形（寸法規定タイプ）24.8</t>
  </si>
  <si>
    <t>壁掛け形（寸法規定タイプ）24.9</t>
  </si>
  <si>
    <t>壁掛け形（寸法規定タイプ）25</t>
  </si>
  <si>
    <t>壁掛け形（寸法規定タイプ）25.1</t>
  </si>
  <si>
    <t>壁掛け形（寸法規定タイプ）25.2</t>
  </si>
  <si>
    <t>壁掛け形（寸法規定タイプ）25.3</t>
  </si>
  <si>
    <t>壁掛け形（寸法規定タイプ）25.4</t>
  </si>
  <si>
    <t>壁掛け形（寸法規定タイプ）25.5</t>
  </si>
  <si>
    <t>壁掛け形（寸法規定タイプ）25.6</t>
  </si>
  <si>
    <t>壁掛け形（寸法規定タイプ）25.7</t>
  </si>
  <si>
    <t>壁掛け形（寸法規定タイプ）25.8</t>
  </si>
  <si>
    <t>壁掛け形（寸法規定タイプ）25.9</t>
  </si>
  <si>
    <t>壁掛け形（寸法規定タイプ）26</t>
  </si>
  <si>
    <t>壁掛け形（寸法規定タイプ）26.1</t>
  </si>
  <si>
    <t>壁掛け形（寸法規定タイプ）26.2</t>
  </si>
  <si>
    <t>壁掛け形（寸法規定タイプ）26.3</t>
  </si>
  <si>
    <t>壁掛け形（寸法規定タイプ）26.4</t>
  </si>
  <si>
    <t>壁掛け形（寸法規定タイプ）26.5</t>
  </si>
  <si>
    <t>壁掛け形（寸法規定タイプ）26.6</t>
  </si>
  <si>
    <t>壁掛け形（寸法規定タイプ）26.7</t>
  </si>
  <si>
    <t>壁掛け形（寸法規定タイプ）26.8</t>
  </si>
  <si>
    <t>壁掛け形（寸法規定タイプ）26.9</t>
  </si>
  <si>
    <t>壁掛け形（寸法規定タイプ）27</t>
  </si>
  <si>
    <t>壁掛け形（寸法規定タイプ）27.1</t>
  </si>
  <si>
    <t>壁掛け形（寸法規定タイプ）27.2</t>
  </si>
  <si>
    <t>壁掛け形（寸法規定タイプ）27.3</t>
  </si>
  <si>
    <t>壁掛け形（寸法規定タイプ）27.4</t>
  </si>
  <si>
    <t>壁掛け形（寸法規定タイプ）27.5</t>
  </si>
  <si>
    <t>壁掛け形（寸法規定タイプ）27.6</t>
  </si>
  <si>
    <t>壁掛け形（寸法規定タイプ）27.7</t>
  </si>
  <si>
    <t>壁掛け形（寸法規定タイプ）27.8</t>
  </si>
  <si>
    <t>壁掛け形（寸法規定タイプ）27.9</t>
  </si>
  <si>
    <t>壁掛け形（寸法規定タイプ）28</t>
  </si>
  <si>
    <t>壁掛け形（寸法フリータイプ）1.6</t>
  </si>
  <si>
    <t>壁掛け形（寸法フリータイプ）1.7</t>
  </si>
  <si>
    <t>壁掛け形（寸法フリータイプ）1.8</t>
  </si>
  <si>
    <t>壁掛け形（寸法フリータイプ）1.9</t>
  </si>
  <si>
    <t>壁掛け形（寸法フリータイプ）2</t>
  </si>
  <si>
    <t>壁掛け形（寸法フリータイプ）2.1</t>
  </si>
  <si>
    <t>壁掛け形（寸法フリータイプ）2.2</t>
  </si>
  <si>
    <t>壁掛け形（寸法フリータイプ）2.3</t>
  </si>
  <si>
    <t>壁掛け形（寸法フリータイプ）2.4</t>
  </si>
  <si>
    <t>壁掛け形（寸法フリータイプ）2.5</t>
  </si>
  <si>
    <t>壁掛け形（寸法フリータイプ）2.6</t>
  </si>
  <si>
    <t>壁掛け形（寸法フリータイプ）2.7</t>
  </si>
  <si>
    <t>壁掛け形（寸法フリータイプ）2.8</t>
  </si>
  <si>
    <t>壁掛け形（寸法フリータイプ）2.9</t>
  </si>
  <si>
    <t>壁掛け形（寸法フリータイプ）3</t>
  </si>
  <si>
    <t>壁掛け形（寸法フリータイプ）3.1</t>
  </si>
  <si>
    <t>壁掛け形（寸法フリータイプ）3.2</t>
  </si>
  <si>
    <t>壁掛け形（寸法フリータイプ）3.3</t>
  </si>
  <si>
    <t>壁掛け形（寸法フリータイプ）3.4</t>
  </si>
  <si>
    <t>壁掛け形（寸法フリータイプ）3.5</t>
  </si>
  <si>
    <t>壁掛け形（寸法フリータイプ）3.6</t>
  </si>
  <si>
    <t>壁掛け形（寸法フリータイプ）3.7</t>
  </si>
  <si>
    <t>壁掛け形（寸法フリータイプ）3.8</t>
  </si>
  <si>
    <t>壁掛け形（寸法フリータイプ）3.9</t>
  </si>
  <si>
    <t>壁掛け形（寸法フリータイプ）4</t>
  </si>
  <si>
    <t>壁掛け形（寸法フリータイプ）4.1</t>
  </si>
  <si>
    <t>壁掛け形（寸法フリータイプ）4.2</t>
  </si>
  <si>
    <t>壁掛け形（寸法フリータイプ）4.3</t>
  </si>
  <si>
    <t>壁掛け形（寸法フリータイプ）4.4</t>
  </si>
  <si>
    <t>壁掛け形（寸法フリータイプ）4.5</t>
  </si>
  <si>
    <t>壁掛け形（寸法フリータイプ）4.6</t>
  </si>
  <si>
    <t>壁掛け形（寸法フリータイプ）4.7</t>
  </si>
  <si>
    <t>壁掛け形（寸法フリータイプ）4.8</t>
  </si>
  <si>
    <t>壁掛け形（寸法フリータイプ）4.9</t>
  </si>
  <si>
    <t>壁掛け形（寸法フリータイプ）5</t>
  </si>
  <si>
    <t>壁掛け形（寸法フリータイプ）5.1</t>
  </si>
  <si>
    <t>壁掛け形（寸法フリータイプ）5.2</t>
  </si>
  <si>
    <t>壁掛け形（寸法フリータイプ）5.3</t>
  </si>
  <si>
    <t>壁掛け形（寸法フリータイプ）5.4</t>
  </si>
  <si>
    <t>壁掛け形（寸法フリータイプ）5.5</t>
  </si>
  <si>
    <t>壁掛け形（寸法フリータイプ）5.6</t>
  </si>
  <si>
    <t>壁掛け形（寸法フリータイプ）5.7</t>
  </si>
  <si>
    <t>壁掛け形（寸法フリータイプ）5.8</t>
  </si>
  <si>
    <t>壁掛け形（寸法フリータイプ）5.9</t>
  </si>
  <si>
    <t>壁掛け形（寸法フリータイプ）6</t>
  </si>
  <si>
    <t>壁掛け形（寸法フリータイプ）6.1</t>
  </si>
  <si>
    <t>壁掛け形（寸法フリータイプ）6.2</t>
  </si>
  <si>
    <t>壁掛け形（寸法フリータイプ）6.3</t>
  </si>
  <si>
    <t>壁掛け形（寸法フリータイプ）6.4</t>
  </si>
  <si>
    <t>壁掛け形（寸法フリータイプ）6.5</t>
  </si>
  <si>
    <t>壁掛け形（寸法フリータイプ）6.6</t>
  </si>
  <si>
    <t>壁掛け形（寸法フリータイプ）6.7</t>
  </si>
  <si>
    <t>壁掛け形（寸法フリータイプ）6.8</t>
  </si>
  <si>
    <t>壁掛け形（寸法フリータイプ）6.9</t>
  </si>
  <si>
    <t>壁掛け形（寸法フリータイプ）7</t>
  </si>
  <si>
    <t>壁掛け形（寸法フリータイプ）7.1</t>
  </si>
  <si>
    <t>壁掛け形（寸法フリータイプ）7.2</t>
  </si>
  <si>
    <t>壁掛け形（寸法フリータイプ）7.3</t>
  </si>
  <si>
    <t>壁掛け形（寸法フリータイプ）7.4</t>
  </si>
  <si>
    <t>壁掛け形（寸法フリータイプ）7.5</t>
  </si>
  <si>
    <t>壁掛け形（寸法フリータイプ）7.6</t>
  </si>
  <si>
    <t>壁掛け形（寸法フリータイプ）7.7</t>
  </si>
  <si>
    <t>壁掛け形（寸法フリータイプ）7.8</t>
  </si>
  <si>
    <t>壁掛け形（寸法フリータイプ）7.9</t>
  </si>
  <si>
    <t>壁掛け形（寸法フリータイプ）8</t>
  </si>
  <si>
    <t>壁掛け形（寸法フリータイプ）8.1</t>
  </si>
  <si>
    <t>壁掛け形（寸法フリータイプ）8.2</t>
  </si>
  <si>
    <t>壁掛け形（寸法フリータイプ）8.3</t>
  </si>
  <si>
    <t>壁掛け形（寸法フリータイプ）8.4</t>
  </si>
  <si>
    <t>壁掛け形（寸法フリータイプ）8.5</t>
  </si>
  <si>
    <t>壁掛け形（寸法フリータイプ）8.6</t>
  </si>
  <si>
    <t>壁掛け形（寸法フリータイプ）8.7</t>
  </si>
  <si>
    <t>壁掛け形（寸法フリータイプ）8.8</t>
  </si>
  <si>
    <t>壁掛け形（寸法フリータイプ）8.9</t>
  </si>
  <si>
    <t>壁掛け形（寸法フリータイプ）9</t>
  </si>
  <si>
    <t>壁掛け形（寸法フリータイプ）9.1</t>
  </si>
  <si>
    <t>壁掛け形（寸法フリータイプ）9.2</t>
  </si>
  <si>
    <t>壁掛け形（寸法フリータイプ）9.3</t>
  </si>
  <si>
    <t>壁掛け形（寸法フリータイプ）9.4</t>
  </si>
  <si>
    <t>壁掛け形（寸法フリータイプ）9.5</t>
  </si>
  <si>
    <t>壁掛け形（寸法フリータイプ）9.6</t>
  </si>
  <si>
    <t>壁掛け形（寸法フリータイプ）9.7</t>
  </si>
  <si>
    <t>壁掛け形（寸法フリータイプ）9.8</t>
  </si>
  <si>
    <t>壁掛け形（寸法フリータイプ）9.9</t>
  </si>
  <si>
    <t>壁掛け形（寸法フリータイプ）10</t>
  </si>
  <si>
    <t>壁掛け形（寸法フリータイプ）10.1</t>
  </si>
  <si>
    <t>壁掛け形（寸法フリータイプ）10.2</t>
  </si>
  <si>
    <t>壁掛け形（寸法フリータイプ）10.3</t>
  </si>
  <si>
    <t>壁掛け形（寸法フリータイプ）10.4</t>
  </si>
  <si>
    <t>壁掛け形（寸法フリータイプ）10.5</t>
  </si>
  <si>
    <t>壁掛け形（寸法フリータイプ）10.6</t>
  </si>
  <si>
    <t>壁掛け形（寸法フリータイプ）10.7</t>
  </si>
  <si>
    <t>壁掛け形（寸法フリータイプ）10.8</t>
  </si>
  <si>
    <t>壁掛け形（寸法フリータイプ）10.9</t>
  </si>
  <si>
    <t>壁掛け形（寸法フリータイプ）11</t>
  </si>
  <si>
    <t>壁掛け形（寸法フリータイプ）11.1</t>
  </si>
  <si>
    <t>壁掛け形（寸法フリータイプ）11.2</t>
  </si>
  <si>
    <t>壁掛け形（寸法フリータイプ）11.3</t>
  </si>
  <si>
    <t>壁掛け形（寸法フリータイプ）11.4</t>
  </si>
  <si>
    <t>壁掛け形（寸法フリータイプ）11.5</t>
  </si>
  <si>
    <t>壁掛け形（寸法フリータイプ）11.6</t>
  </si>
  <si>
    <t>壁掛け形（寸法フリータイプ）11.7</t>
  </si>
  <si>
    <t>壁掛け形（寸法フリータイプ）11.8</t>
  </si>
  <si>
    <t>壁掛け形（寸法フリータイプ）11.9</t>
  </si>
  <si>
    <t>壁掛け形（寸法フリータイプ）12</t>
  </si>
  <si>
    <t>壁掛け形（寸法フリータイプ）12.1</t>
  </si>
  <si>
    <t>壁掛け形（寸法フリータイプ）12.2</t>
  </si>
  <si>
    <t>壁掛け形（寸法フリータイプ）12.3</t>
  </si>
  <si>
    <t>壁掛け形（寸法フリータイプ）12.4</t>
  </si>
  <si>
    <t>壁掛け形（寸法フリータイプ）12.5</t>
  </si>
  <si>
    <t>壁掛け形（寸法フリータイプ）12.6</t>
  </si>
  <si>
    <t>壁掛け形（寸法フリータイプ）12.7</t>
  </si>
  <si>
    <t>壁掛け形（寸法フリータイプ）12.8</t>
  </si>
  <si>
    <t>壁掛け形（寸法フリータイプ）12.9</t>
  </si>
  <si>
    <t>壁掛け形（寸法フリータイプ）13</t>
  </si>
  <si>
    <t>壁掛け形（寸法フリータイプ）13.1</t>
  </si>
  <si>
    <t>壁掛け形（寸法フリータイプ）13.2</t>
  </si>
  <si>
    <t>壁掛け形（寸法フリータイプ）13.3</t>
  </si>
  <si>
    <t>壁掛け形（寸法フリータイプ）13.4</t>
  </si>
  <si>
    <t>壁掛け形（寸法フリータイプ）13.5</t>
  </si>
  <si>
    <t>壁掛け形（寸法フリータイプ）13.6</t>
  </si>
  <si>
    <t>壁掛け形（寸法フリータイプ）13.7</t>
  </si>
  <si>
    <t>壁掛け形（寸法フリータイプ）13.8</t>
  </si>
  <si>
    <t>壁掛け形（寸法フリータイプ）13.9</t>
  </si>
  <si>
    <t>壁掛け形（寸法フリータイプ）14</t>
  </si>
  <si>
    <t>壁掛け形（寸法フリータイプ）14.1</t>
  </si>
  <si>
    <t>壁掛け形（寸法フリータイプ）14.2</t>
  </si>
  <si>
    <t>壁掛け形（寸法フリータイプ）14.3</t>
  </si>
  <si>
    <t>壁掛け形（寸法フリータイプ）14.4</t>
  </si>
  <si>
    <t>壁掛け形（寸法フリータイプ）14.5</t>
  </si>
  <si>
    <t>壁掛け形（寸法フリータイプ）14.6</t>
  </si>
  <si>
    <t>壁掛け形（寸法フリータイプ）14.7</t>
  </si>
  <si>
    <t>壁掛け形（寸法フリータイプ）14.8</t>
  </si>
  <si>
    <t>壁掛け形（寸法フリータイプ）14.9</t>
  </si>
  <si>
    <t>壁掛け形（寸法フリータイプ）15</t>
  </si>
  <si>
    <t>壁掛け形（寸法フリータイプ）15.1</t>
  </si>
  <si>
    <t>壁掛け形（寸法フリータイプ）15.2</t>
  </si>
  <si>
    <t>壁掛け形（寸法フリータイプ）15.3</t>
  </si>
  <si>
    <t>壁掛け形（寸法フリータイプ）15.4</t>
  </si>
  <si>
    <t>壁掛け形（寸法フリータイプ）15.5</t>
  </si>
  <si>
    <t>壁掛け形（寸法フリータイプ）15.6</t>
  </si>
  <si>
    <t>壁掛け形（寸法フリータイプ）15.7</t>
  </si>
  <si>
    <t>壁掛け形（寸法フリータイプ）15.8</t>
  </si>
  <si>
    <t>壁掛け形（寸法フリータイプ）15.9</t>
  </si>
  <si>
    <t>壁掛け形（寸法フリータイプ）16</t>
  </si>
  <si>
    <t>壁掛け形（寸法フリータイプ）16.1</t>
  </si>
  <si>
    <t>壁掛け形（寸法フリータイプ）16.2</t>
  </si>
  <si>
    <t>壁掛け形（寸法フリータイプ）16.3</t>
  </si>
  <si>
    <t>壁掛け形（寸法フリータイプ）16.4</t>
  </si>
  <si>
    <t>壁掛け形（寸法フリータイプ）16.5</t>
  </si>
  <si>
    <t>壁掛け形（寸法フリータイプ）16.6</t>
  </si>
  <si>
    <t>壁掛け形（寸法フリータイプ）16.7</t>
  </si>
  <si>
    <t>壁掛け形（寸法フリータイプ）16.8</t>
  </si>
  <si>
    <t>壁掛け形（寸法フリータイプ）16.9</t>
  </si>
  <si>
    <t>壁掛け形（寸法フリータイプ）17</t>
  </si>
  <si>
    <t>壁掛け形（寸法フリータイプ）17.1</t>
  </si>
  <si>
    <t>壁掛け形（寸法フリータイプ）17.2</t>
  </si>
  <si>
    <t>壁掛け形（寸法フリータイプ）17.3</t>
  </si>
  <si>
    <t>壁掛け形（寸法フリータイプ）17.4</t>
  </si>
  <si>
    <t>壁掛け形（寸法フリータイプ）17.5</t>
  </si>
  <si>
    <t>壁掛け形（寸法フリータイプ）17.6</t>
  </si>
  <si>
    <t>壁掛け形（寸法フリータイプ）17.7</t>
  </si>
  <si>
    <t>壁掛け形（寸法フリータイプ）17.8</t>
  </si>
  <si>
    <t>壁掛け形（寸法フリータイプ）17.9</t>
  </si>
  <si>
    <t>壁掛け形（寸法フリータイプ）18</t>
  </si>
  <si>
    <t>壁掛け形（寸法フリータイプ）18.1</t>
  </si>
  <si>
    <t>壁掛け形（寸法フリータイプ）18.2</t>
  </si>
  <si>
    <t>壁掛け形（寸法フリータイプ）18.3</t>
  </si>
  <si>
    <t>壁掛け形（寸法フリータイプ）18.4</t>
  </si>
  <si>
    <t>壁掛け形（寸法フリータイプ）18.5</t>
  </si>
  <si>
    <t>壁掛け形（寸法フリータイプ）18.6</t>
  </si>
  <si>
    <t>壁掛け形（寸法フリータイプ）18.7</t>
  </si>
  <si>
    <t>壁掛け形（寸法フリータイプ）18.8</t>
  </si>
  <si>
    <t>壁掛け形（寸法フリータイプ）18.9</t>
  </si>
  <si>
    <t>壁掛け形（寸法フリータイプ）19</t>
  </si>
  <si>
    <t>壁掛け形（寸法フリータイプ）19.1</t>
  </si>
  <si>
    <t>壁掛け形（寸法フリータイプ）19.2</t>
  </si>
  <si>
    <t>壁掛け形（寸法フリータイプ）19.3</t>
  </si>
  <si>
    <t>壁掛け形（寸法フリータイプ）19.4</t>
  </si>
  <si>
    <t>壁掛け形（寸法フリータイプ）19.5</t>
  </si>
  <si>
    <t>壁掛け形（寸法フリータイプ）19.6</t>
  </si>
  <si>
    <t>壁掛け形（寸法フリータイプ）19.7</t>
  </si>
  <si>
    <t>壁掛け形（寸法フリータイプ）19.8</t>
  </si>
  <si>
    <t>壁掛け形（寸法フリータイプ）19.9</t>
  </si>
  <si>
    <t>壁掛け形（寸法フリータイプ）20</t>
  </si>
  <si>
    <t>壁掛け形（寸法フリータイプ）20.1</t>
  </si>
  <si>
    <t>壁掛け形（寸法フリータイプ）20.2</t>
  </si>
  <si>
    <t>壁掛け形（寸法フリータイプ）20.3</t>
  </si>
  <si>
    <t>壁掛け形（寸法フリータイプ）20.4</t>
  </si>
  <si>
    <t>壁掛け形（寸法フリータイプ）20.5</t>
  </si>
  <si>
    <t>壁掛け形（寸法フリータイプ）20.6</t>
  </si>
  <si>
    <t>壁掛け形（寸法フリータイプ）20.7</t>
  </si>
  <si>
    <t>壁掛け形（寸法フリータイプ）20.8</t>
  </si>
  <si>
    <t>壁掛け形（寸法フリータイプ）20.9</t>
  </si>
  <si>
    <t>壁掛け形（寸法フリータイプ）21</t>
  </si>
  <si>
    <t>壁掛け形（寸法フリータイプ）21.1</t>
  </si>
  <si>
    <t>壁掛け形（寸法フリータイプ）21.2</t>
  </si>
  <si>
    <t>壁掛け形（寸法フリータイプ）21.3</t>
  </si>
  <si>
    <t>壁掛け形（寸法フリータイプ）21.4</t>
  </si>
  <si>
    <t>壁掛け形（寸法フリータイプ）21.5</t>
  </si>
  <si>
    <t>壁掛け形（寸法フリータイプ）21.6</t>
  </si>
  <si>
    <t>壁掛け形（寸法フリータイプ）21.7</t>
  </si>
  <si>
    <t>壁掛け形（寸法フリータイプ）21.8</t>
  </si>
  <si>
    <t>壁掛け形（寸法フリータイプ）21.9</t>
  </si>
  <si>
    <t>壁掛け形（寸法フリータイプ）22</t>
  </si>
  <si>
    <t>壁掛け形（寸法フリータイプ）22.1</t>
  </si>
  <si>
    <t>壁掛け形（寸法フリータイプ）22.2</t>
  </si>
  <si>
    <t>壁掛け形（寸法フリータイプ）22.3</t>
  </si>
  <si>
    <t>壁掛け形（寸法フリータイプ）22.4</t>
  </si>
  <si>
    <t>壁掛け形（寸法フリータイプ）22.5</t>
  </si>
  <si>
    <t>壁掛け形（寸法フリータイプ）22.6</t>
  </si>
  <si>
    <t>壁掛け形（寸法フリータイプ）22.7</t>
  </si>
  <si>
    <t>壁掛け形（寸法フリータイプ）22.8</t>
  </si>
  <si>
    <t>壁掛け形（寸法フリータイプ）22.9</t>
  </si>
  <si>
    <t>壁掛け形（寸法フリータイプ）23</t>
  </si>
  <si>
    <t>壁掛け形（寸法フリータイプ）23.1</t>
  </si>
  <si>
    <t>壁掛け形（寸法フリータイプ）23.2</t>
  </si>
  <si>
    <t>壁掛け形（寸法フリータイプ）23.3</t>
  </si>
  <si>
    <t>壁掛け形（寸法フリータイプ）23.4</t>
  </si>
  <si>
    <t>壁掛け形（寸法フリータイプ）23.5</t>
  </si>
  <si>
    <t>壁掛け形（寸法フリータイプ）23.6</t>
  </si>
  <si>
    <t>壁掛け形（寸法フリータイプ）23.7</t>
  </si>
  <si>
    <t>壁掛け形（寸法フリータイプ）23.8</t>
  </si>
  <si>
    <t>壁掛け形（寸法フリータイプ）23.9</t>
  </si>
  <si>
    <t>壁掛け形（寸法フリータイプ）24</t>
  </si>
  <si>
    <t>壁掛け形（寸法フリータイプ）24.1</t>
  </si>
  <si>
    <t>壁掛け形（寸法フリータイプ）24.2</t>
  </si>
  <si>
    <t>壁掛け形（寸法フリータイプ）24.3</t>
  </si>
  <si>
    <t>壁掛け形（寸法フリータイプ）24.4</t>
  </si>
  <si>
    <t>壁掛け形（寸法フリータイプ）24.5</t>
  </si>
  <si>
    <t>壁掛け形（寸法フリータイプ）24.6</t>
  </si>
  <si>
    <t>壁掛け形（寸法フリータイプ）24.7</t>
  </si>
  <si>
    <t>壁掛け形（寸法フリータイプ）24.8</t>
  </si>
  <si>
    <t>壁掛け形（寸法フリータイプ）24.9</t>
  </si>
  <si>
    <t>壁掛け形（寸法フリータイプ）25</t>
  </si>
  <si>
    <t>壁掛け形（寸法フリータイプ）25.1</t>
  </si>
  <si>
    <t>壁掛け形（寸法フリータイプ）25.2</t>
  </si>
  <si>
    <t>壁掛け形（寸法フリータイプ）25.3</t>
  </si>
  <si>
    <t>壁掛け形（寸法フリータイプ）25.4</t>
  </si>
  <si>
    <t>壁掛け形（寸法フリータイプ）25.5</t>
  </si>
  <si>
    <t>壁掛け形（寸法フリータイプ）25.6</t>
  </si>
  <si>
    <t>壁掛け形（寸法フリータイプ）25.7</t>
  </si>
  <si>
    <t>壁掛け形（寸法フリータイプ）25.8</t>
  </si>
  <si>
    <t>壁掛け形（寸法フリータイプ）25.9</t>
  </si>
  <si>
    <t>壁掛け形（寸法フリータイプ）26</t>
  </si>
  <si>
    <t>壁掛け形（寸法フリータイプ）26.1</t>
  </si>
  <si>
    <t>壁掛け形（寸法フリータイプ）26.2</t>
  </si>
  <si>
    <t>壁掛け形（寸法フリータイプ）26.3</t>
  </si>
  <si>
    <t>壁掛け形（寸法フリータイプ）26.4</t>
  </si>
  <si>
    <t>壁掛け形（寸法フリータイプ）26.5</t>
  </si>
  <si>
    <t>壁掛け形（寸法フリータイプ）26.6</t>
  </si>
  <si>
    <t>壁掛け形（寸法フリータイプ）26.7</t>
  </si>
  <si>
    <t>壁掛け形（寸法フリータイプ）26.8</t>
  </si>
  <si>
    <t>壁掛け形（寸法フリータイプ）26.9</t>
  </si>
  <si>
    <t>壁掛け形（寸法フリータイプ）27</t>
  </si>
  <si>
    <t>壁掛け形（寸法フリータイプ）27.1</t>
  </si>
  <si>
    <t>壁掛け形（寸法フリータイプ）27.2</t>
  </si>
  <si>
    <t>壁掛け形（寸法フリータイプ）27.3</t>
  </si>
  <si>
    <t>壁掛け形（寸法フリータイプ）27.4</t>
  </si>
  <si>
    <t>壁掛け形（寸法フリータイプ）27.5</t>
  </si>
  <si>
    <t>壁掛け形（寸法フリータイプ）27.6</t>
  </si>
  <si>
    <t>壁掛け形（寸法フリータイプ）27.7</t>
  </si>
  <si>
    <t>壁掛け形（寸法フリータイプ）27.8</t>
  </si>
  <si>
    <t>壁掛け形（寸法フリータイプ）27.9</t>
  </si>
  <si>
    <t>壁掛け形（寸法フリータイプ）28</t>
  </si>
  <si>
    <t>壁掛け形以外3.2</t>
  </si>
  <si>
    <t>壁掛け形以外3.3</t>
  </si>
  <si>
    <t>壁掛け形以外3.4</t>
  </si>
  <si>
    <t>壁掛け形以外3.5</t>
  </si>
  <si>
    <t>壁掛け形以外3.6</t>
  </si>
  <si>
    <t>壁掛け形以外3.7</t>
  </si>
  <si>
    <t>壁掛け形以外3.8</t>
  </si>
  <si>
    <t>壁掛け形以外3.9</t>
  </si>
  <si>
    <t>壁掛け形以外4</t>
  </si>
  <si>
    <t>壁掛け形以外4.1</t>
  </si>
  <si>
    <t>壁掛け形以外4.2</t>
  </si>
  <si>
    <t>壁掛け形以外4.3</t>
  </si>
  <si>
    <t>壁掛け形以外4.4</t>
  </si>
  <si>
    <t>壁掛け形以外4.5</t>
  </si>
  <si>
    <t>壁掛け形以外4.6</t>
  </si>
  <si>
    <t>壁掛け形以外4.7</t>
  </si>
  <si>
    <t>壁掛け形以外4.8</t>
  </si>
  <si>
    <t>壁掛け形以外4.9</t>
  </si>
  <si>
    <t>壁掛け形以外5</t>
  </si>
  <si>
    <t>壁掛け形以外5.1</t>
  </si>
  <si>
    <t>壁掛け形以外5.2</t>
  </si>
  <si>
    <t>壁掛け形以外5.3</t>
  </si>
  <si>
    <t>壁掛け形以外5.4</t>
  </si>
  <si>
    <t>壁掛け形以外5.5</t>
  </si>
  <si>
    <t>壁掛け形以外5.6</t>
  </si>
  <si>
    <t>壁掛け形以外5.7</t>
  </si>
  <si>
    <t>壁掛け形以外5.8</t>
  </si>
  <si>
    <t>壁掛け形以外5.9</t>
  </si>
  <si>
    <t>壁掛け形以外6</t>
  </si>
  <si>
    <t>壁掛け形以外6.1</t>
  </si>
  <si>
    <t>壁掛け形以外6.2</t>
  </si>
  <si>
    <t>壁掛け形以外6.3</t>
  </si>
  <si>
    <t>壁掛け形以外6.4</t>
  </si>
  <si>
    <t>壁掛け形以外6.5</t>
  </si>
  <si>
    <t>壁掛け形以外6.6</t>
  </si>
  <si>
    <t>壁掛け形以外6.7</t>
  </si>
  <si>
    <t>壁掛け形以外6.8</t>
  </si>
  <si>
    <t>壁掛け形以外6.9</t>
  </si>
  <si>
    <t>壁掛け形以外7</t>
  </si>
  <si>
    <t>壁掛け形以外7.1</t>
  </si>
  <si>
    <t>壁掛け形以外7.2</t>
  </si>
  <si>
    <t>壁掛け形以外7.3</t>
  </si>
  <si>
    <t>壁掛け形以外7.4</t>
  </si>
  <si>
    <t>壁掛け形以外7.5</t>
  </si>
  <si>
    <t>壁掛け形以外7.6</t>
  </si>
  <si>
    <t>壁掛け形以外7.7</t>
  </si>
  <si>
    <t>壁掛け形以外7.8</t>
  </si>
  <si>
    <t>壁掛け形以外7.9</t>
  </si>
  <si>
    <t>壁掛け形以外8</t>
  </si>
  <si>
    <t>壁掛け形以外8.1</t>
  </si>
  <si>
    <t>壁掛け形以外8.2</t>
  </si>
  <si>
    <t>壁掛け形以外8.3</t>
  </si>
  <si>
    <t>壁掛け形以外8.4</t>
  </si>
  <si>
    <t>壁掛け形以外8.5</t>
  </si>
  <si>
    <t>壁掛け形以外8.6</t>
  </si>
  <si>
    <t>壁掛け形以外8.7</t>
  </si>
  <si>
    <t>壁掛け形以外8.8</t>
  </si>
  <si>
    <t>壁掛け形以外8.9</t>
  </si>
  <si>
    <t>壁掛け形以外9</t>
  </si>
  <si>
    <t>壁掛け形以外9.1</t>
  </si>
  <si>
    <t>壁掛け形以外9.2</t>
  </si>
  <si>
    <t>壁掛け形以外9.3</t>
  </si>
  <si>
    <t>壁掛け形以外9.4</t>
  </si>
  <si>
    <t>壁掛け形以外9.5</t>
  </si>
  <si>
    <t>壁掛け形以外9.6</t>
  </si>
  <si>
    <t>壁掛け形以外9.7</t>
  </si>
  <si>
    <t>壁掛け形以外9.8</t>
  </si>
  <si>
    <t>壁掛け形以外9.9</t>
  </si>
  <si>
    <t>壁掛け形以外10</t>
  </si>
  <si>
    <t>壁掛け形以外10.1</t>
  </si>
  <si>
    <t>壁掛け形以外10.2</t>
  </si>
  <si>
    <t>壁掛け形以外10.3</t>
  </si>
  <si>
    <t>壁掛け形以外10.4</t>
  </si>
  <si>
    <t>壁掛け形以外10.5</t>
  </si>
  <si>
    <t>壁掛け形以外10.6</t>
  </si>
  <si>
    <t>壁掛け形以外10.7</t>
  </si>
  <si>
    <t>壁掛け形以外10.8</t>
  </si>
  <si>
    <t>壁掛け形以外10.9</t>
  </si>
  <si>
    <t>壁掛け形以外11</t>
  </si>
  <si>
    <t>壁掛け形以外11.1</t>
  </si>
  <si>
    <t>壁掛け形以外11.2</t>
  </si>
  <si>
    <t>壁掛け形以外11.3</t>
  </si>
  <si>
    <t>壁掛け形以外11.4</t>
  </si>
  <si>
    <t>壁掛け形以外11.5</t>
  </si>
  <si>
    <t>壁掛け形以外11.6</t>
  </si>
  <si>
    <t>壁掛け形以外11.7</t>
  </si>
  <si>
    <t>壁掛け形以外11.8</t>
  </si>
  <si>
    <t>壁掛け形以外11.9</t>
  </si>
  <si>
    <t>壁掛け形以外12</t>
  </si>
  <si>
    <t>壁掛け形以外12.1</t>
  </si>
  <si>
    <t>壁掛け形以外12.2</t>
  </si>
  <si>
    <t>壁掛け形以外12.3</t>
  </si>
  <si>
    <t>壁掛け形以外12.4</t>
  </si>
  <si>
    <t>壁掛け形以外12.5</t>
  </si>
  <si>
    <t>壁掛け形以外12.6</t>
  </si>
  <si>
    <t>壁掛け形以外12.7</t>
  </si>
  <si>
    <t>壁掛け形以外12.8</t>
  </si>
  <si>
    <t>壁掛け形以外12.9</t>
  </si>
  <si>
    <t>壁掛け形以外13</t>
  </si>
  <si>
    <t>壁掛け形以外13.1</t>
  </si>
  <si>
    <t>壁掛け形以外13.2</t>
  </si>
  <si>
    <t>壁掛け形以外13.3</t>
  </si>
  <si>
    <t>壁掛け形以外13.4</t>
  </si>
  <si>
    <t>壁掛け形以外13.5</t>
  </si>
  <si>
    <t>壁掛け形以外13.6</t>
  </si>
  <si>
    <t>壁掛け形以外13.7</t>
  </si>
  <si>
    <t>壁掛け形以外13.8</t>
  </si>
  <si>
    <t>壁掛け形以外13.9</t>
  </si>
  <si>
    <t>壁掛け形以外14</t>
  </si>
  <si>
    <t>壁掛け形以外14.1</t>
  </si>
  <si>
    <t>壁掛け形以外14.2</t>
  </si>
  <si>
    <t>壁掛け形以外14.3</t>
  </si>
  <si>
    <t>壁掛け形以外14.4</t>
  </si>
  <si>
    <t>壁掛け形以外14.5</t>
  </si>
  <si>
    <t>壁掛け形以外14.6</t>
  </si>
  <si>
    <t>壁掛け形以外14.7</t>
  </si>
  <si>
    <t>壁掛け形以外14.8</t>
  </si>
  <si>
    <t>壁掛け形以外14.9</t>
  </si>
  <si>
    <t>壁掛け形以外15</t>
  </si>
  <si>
    <t>壁掛け形以外15.1</t>
  </si>
  <si>
    <t>壁掛け形以外15.2</t>
  </si>
  <si>
    <t>壁掛け形以外15.3</t>
  </si>
  <si>
    <t>壁掛け形以外15.4</t>
  </si>
  <si>
    <t>壁掛け形以外15.5</t>
  </si>
  <si>
    <t>壁掛け形以外15.6</t>
  </si>
  <si>
    <t>壁掛け形以外15.7</t>
  </si>
  <si>
    <t>壁掛け形以外15.8</t>
  </si>
  <si>
    <t>壁掛け形以外15.9</t>
  </si>
  <si>
    <t>壁掛け形以外16</t>
  </si>
  <si>
    <t>壁掛け形以外16.1</t>
  </si>
  <si>
    <t>壁掛け形以外16.2</t>
  </si>
  <si>
    <t>壁掛け形以外16.3</t>
  </si>
  <si>
    <t>壁掛け形以外16.4</t>
  </si>
  <si>
    <t>壁掛け形以外16.5</t>
  </si>
  <si>
    <t>壁掛け形以外16.6</t>
  </si>
  <si>
    <t>壁掛け形以外16.7</t>
  </si>
  <si>
    <t>壁掛け形以外16.8</t>
  </si>
  <si>
    <t>壁掛け形以外16.9</t>
  </si>
  <si>
    <t>壁掛け形以外17</t>
  </si>
  <si>
    <t>壁掛け形以外17.1</t>
  </si>
  <si>
    <t>壁掛け形以外17.2</t>
  </si>
  <si>
    <t>壁掛け形以外17.3</t>
  </si>
  <si>
    <t>壁掛け形以外17.4</t>
  </si>
  <si>
    <t>壁掛け形以外17.5</t>
  </si>
  <si>
    <t>壁掛け形以外17.6</t>
  </si>
  <si>
    <t>壁掛け形以外17.7</t>
  </si>
  <si>
    <t>壁掛け形以外17.8</t>
  </si>
  <si>
    <t>壁掛け形以外17.9</t>
  </si>
  <si>
    <t>壁掛け形以外18</t>
  </si>
  <si>
    <t>壁掛け形以外18.1</t>
  </si>
  <si>
    <t>壁掛け形以外18.2</t>
  </si>
  <si>
    <t>壁掛け形以外18.3</t>
  </si>
  <si>
    <t>壁掛け形以外18.4</t>
  </si>
  <si>
    <t>壁掛け形以外18.5</t>
  </si>
  <si>
    <t>壁掛け形以外18.6</t>
  </si>
  <si>
    <t>壁掛け形以外18.7</t>
  </si>
  <si>
    <t>壁掛け形以外18.8</t>
  </si>
  <si>
    <t>壁掛け形以外18.9</t>
  </si>
  <si>
    <t>壁掛け形以外19</t>
  </si>
  <si>
    <t>壁掛け形以外19.1</t>
  </si>
  <si>
    <t>壁掛け形以外19.2</t>
  </si>
  <si>
    <t>壁掛け形以外19.3</t>
  </si>
  <si>
    <t>壁掛け形以外19.4</t>
  </si>
  <si>
    <t>壁掛け形以外19.5</t>
  </si>
  <si>
    <t>壁掛け形以外19.6</t>
  </si>
  <si>
    <t>壁掛け形以外19.7</t>
  </si>
  <si>
    <t>壁掛け形以外19.8</t>
  </si>
  <si>
    <t>壁掛け形以外19.9</t>
  </si>
  <si>
    <t>壁掛け形以外20</t>
  </si>
  <si>
    <t>壁掛け形以外20.1</t>
  </si>
  <si>
    <t>壁掛け形以外20.2</t>
  </si>
  <si>
    <t>壁掛け形以外20.3</t>
  </si>
  <si>
    <t>壁掛け形以外20.4</t>
  </si>
  <si>
    <t>壁掛け形以外20.5</t>
  </si>
  <si>
    <t>壁掛け形以外20.6</t>
  </si>
  <si>
    <t>壁掛け形以外20.7</t>
  </si>
  <si>
    <t>壁掛け形以外20.8</t>
  </si>
  <si>
    <t>壁掛け形以外20.9</t>
  </si>
  <si>
    <t>壁掛け形以外21</t>
  </si>
  <si>
    <t>壁掛け形以外21.1</t>
  </si>
  <si>
    <t>壁掛け形以外21.2</t>
  </si>
  <si>
    <t>壁掛け形以外21.3</t>
  </si>
  <si>
    <t>壁掛け形以外21.4</t>
  </si>
  <si>
    <t>壁掛け形以外21.5</t>
  </si>
  <si>
    <t>壁掛け形以外21.6</t>
  </si>
  <si>
    <t>壁掛け形以外21.7</t>
  </si>
  <si>
    <t>壁掛け形以外21.8</t>
  </si>
  <si>
    <t>壁掛け形以外21.9</t>
  </si>
  <si>
    <t>壁掛け形以外22</t>
  </si>
  <si>
    <t>壁掛け形以外22.1</t>
  </si>
  <si>
    <t>壁掛け形以外22.2</t>
  </si>
  <si>
    <t>壁掛け形以外22.3</t>
  </si>
  <si>
    <t>壁掛け形以外22.4</t>
  </si>
  <si>
    <t>壁掛け形以外22.5</t>
  </si>
  <si>
    <t>壁掛け形以外22.6</t>
  </si>
  <si>
    <t>壁掛け形以外22.7</t>
  </si>
  <si>
    <t>壁掛け形以外22.8</t>
  </si>
  <si>
    <t>壁掛け形以外22.9</t>
  </si>
  <si>
    <t>壁掛け形以外23</t>
  </si>
  <si>
    <t>壁掛け形以外23.1</t>
  </si>
  <si>
    <t>壁掛け形以外23.2</t>
  </si>
  <si>
    <t>壁掛け形以外23.3</t>
  </si>
  <si>
    <t>壁掛け形以外23.4</t>
  </si>
  <si>
    <t>壁掛け形以外23.5</t>
  </si>
  <si>
    <t>壁掛け形以外23.6</t>
  </si>
  <si>
    <t>壁掛け形以外23.7</t>
  </si>
  <si>
    <t>壁掛け形以外23.8</t>
  </si>
  <si>
    <t>壁掛け形以外23.9</t>
  </si>
  <si>
    <t>壁掛け形以外24</t>
  </si>
  <si>
    <t>壁掛け形以外24.1</t>
  </si>
  <si>
    <t>壁掛け形以外24.2</t>
  </si>
  <si>
    <t>壁掛け形以外24.3</t>
  </si>
  <si>
    <t>壁掛け形以外24.4</t>
  </si>
  <si>
    <t>壁掛け形以外24.5</t>
  </si>
  <si>
    <t>壁掛け形以外24.6</t>
  </si>
  <si>
    <t>壁掛け形以外24.7</t>
  </si>
  <si>
    <t>壁掛け形以外24.8</t>
  </si>
  <si>
    <t>壁掛け形以外24.9</t>
  </si>
  <si>
    <t>壁掛け形以外25</t>
  </si>
  <si>
    <t>壁掛け形以外25.1</t>
  </si>
  <si>
    <t>壁掛け形以外25.2</t>
  </si>
  <si>
    <t>壁掛け形以外25.3</t>
  </si>
  <si>
    <t>壁掛け形以外25.4</t>
  </si>
  <si>
    <t>壁掛け形以外25.5</t>
  </si>
  <si>
    <t>壁掛け形以外25.6</t>
  </si>
  <si>
    <t>壁掛け形以外25.7</t>
  </si>
  <si>
    <t>壁掛け形以外25.8</t>
  </si>
  <si>
    <t>壁掛け形以外25.9</t>
  </si>
  <si>
    <t>壁掛け形以外26</t>
  </si>
  <si>
    <t>壁掛け形以外26.1</t>
  </si>
  <si>
    <t>壁掛け形以外26.2</t>
  </si>
  <si>
    <t>壁掛け形以外26.3</t>
  </si>
  <si>
    <t>壁掛け形以外26.4</t>
  </si>
  <si>
    <t>壁掛け形以外26.5</t>
  </si>
  <si>
    <t>壁掛け形以外26.6</t>
  </si>
  <si>
    <t>壁掛け形以外26.7</t>
  </si>
  <si>
    <t>壁掛け形以外26.8</t>
  </si>
  <si>
    <t>壁掛け形以外26.9</t>
  </si>
  <si>
    <t>壁掛け形以外27</t>
  </si>
  <si>
    <t>壁掛け形以外27.1</t>
  </si>
  <si>
    <t>壁掛け形以外27.2</t>
  </si>
  <si>
    <t>壁掛け形以外27.3</t>
  </si>
  <si>
    <t>壁掛け形以外27.4</t>
  </si>
  <si>
    <t>壁掛け形以外27.5</t>
  </si>
  <si>
    <t>壁掛け形以外27.6</t>
  </si>
  <si>
    <t>壁掛け形以外27.7</t>
  </si>
  <si>
    <t>壁掛け形以外27.8</t>
  </si>
  <si>
    <t>壁掛け形以外27.9</t>
  </si>
  <si>
    <t>壁掛け形以外28</t>
  </si>
  <si>
    <t>マルチタイプ3.6</t>
  </si>
  <si>
    <t>マルチタイプ3.7</t>
  </si>
  <si>
    <t>マルチタイプ3.8</t>
  </si>
  <si>
    <t>マルチタイプ3.9</t>
  </si>
  <si>
    <t>マルチタイプ4</t>
  </si>
  <si>
    <t>マルチタイプ4.1</t>
  </si>
  <si>
    <t>マルチタイプ4.2</t>
  </si>
  <si>
    <t>マルチタイプ4.3</t>
  </si>
  <si>
    <t>マルチタイプ4.4</t>
  </si>
  <si>
    <t>マルチタイプ4.5</t>
  </si>
  <si>
    <t>マルチタイプ4.6</t>
  </si>
  <si>
    <t>マルチタイプ4.7</t>
  </si>
  <si>
    <t>マルチタイプ4.8</t>
  </si>
  <si>
    <t>マルチタイプ4.9</t>
  </si>
  <si>
    <t>マルチタイプ5</t>
  </si>
  <si>
    <t>マルチタイプ5.1</t>
  </si>
  <si>
    <t>マルチタイプ5.2</t>
  </si>
  <si>
    <t>マルチタイプ5.3</t>
  </si>
  <si>
    <t>マルチタイプ5.4</t>
  </si>
  <si>
    <t>マルチタイプ5.5</t>
  </si>
  <si>
    <t>マルチタイプ5.6</t>
  </si>
  <si>
    <t>マルチタイプ5.7</t>
  </si>
  <si>
    <t>マルチタイプ5.8</t>
  </si>
  <si>
    <t>マルチタイプ5.9</t>
  </si>
  <si>
    <t>マルチタイプ6</t>
  </si>
  <si>
    <t>マルチタイプ6.1</t>
  </si>
  <si>
    <t>マルチタイプ6.2</t>
  </si>
  <si>
    <t>マルチタイプ6.3</t>
  </si>
  <si>
    <t>マルチタイプ6.4</t>
  </si>
  <si>
    <t>マルチタイプ6.5</t>
  </si>
  <si>
    <t>マルチタイプ6.6</t>
  </si>
  <si>
    <t>マルチタイプ6.7</t>
  </si>
  <si>
    <t>マルチタイプ6.8</t>
  </si>
  <si>
    <t>マルチタイプ6.9</t>
  </si>
  <si>
    <t>マルチタイプ7</t>
  </si>
  <si>
    <t>マルチタイプ7.1</t>
  </si>
  <si>
    <t>マルチタイプ7.2</t>
  </si>
  <si>
    <t>マルチタイプ7.3</t>
  </si>
  <si>
    <t>マルチタイプ7.4</t>
  </si>
  <si>
    <t>マルチタイプ7.5</t>
  </si>
  <si>
    <t>マルチタイプ7.6</t>
  </si>
  <si>
    <t>マルチタイプ7.7</t>
  </si>
  <si>
    <t>マルチタイプ7.8</t>
  </si>
  <si>
    <t>マルチタイプ7.9</t>
  </si>
  <si>
    <t>マルチタイプ8</t>
  </si>
  <si>
    <t>マルチタイプ8.1</t>
  </si>
  <si>
    <t>マルチタイプ8.2</t>
  </si>
  <si>
    <t>マルチタイプ8.3</t>
  </si>
  <si>
    <t>マルチタイプ8.4</t>
  </si>
  <si>
    <t>マルチタイプ8.5</t>
  </si>
  <si>
    <t>マルチタイプ8.6</t>
  </si>
  <si>
    <t>マルチタイプ8.7</t>
  </si>
  <si>
    <t>マルチタイプ8.8</t>
  </si>
  <si>
    <t>マルチタイプ8.9</t>
  </si>
  <si>
    <t>マルチタイプ9</t>
  </si>
  <si>
    <t>マルチタイプ9.1</t>
  </si>
  <si>
    <t>マルチタイプ9.2</t>
  </si>
  <si>
    <t>マルチタイプ9.3</t>
  </si>
  <si>
    <t>マルチタイプ9.4</t>
  </si>
  <si>
    <t>マルチタイプ9.5</t>
  </si>
  <si>
    <t>マルチタイプ9.6</t>
  </si>
  <si>
    <t>マルチタイプ9.7</t>
  </si>
  <si>
    <t>マルチタイプ9.8</t>
  </si>
  <si>
    <t>マルチタイプ9.9</t>
  </si>
  <si>
    <t>マルチタイプ10</t>
  </si>
  <si>
    <t>マルチタイプ10.1</t>
  </si>
  <si>
    <t>マルチタイプ10.2</t>
  </si>
  <si>
    <t>マルチタイプ10.3</t>
  </si>
  <si>
    <t>マルチタイプ10.4</t>
  </si>
  <si>
    <t>マルチタイプ10.5</t>
  </si>
  <si>
    <t>マルチタイプ10.6</t>
  </si>
  <si>
    <t>マルチタイプ10.7</t>
  </si>
  <si>
    <t>マルチタイプ10.8</t>
  </si>
  <si>
    <t>マルチタイプ10.9</t>
  </si>
  <si>
    <t>マルチタイプ11</t>
  </si>
  <si>
    <t>マルチタイプ11.1</t>
  </si>
  <si>
    <t>マルチタイプ11.2</t>
  </si>
  <si>
    <t>マルチタイプ11.3</t>
  </si>
  <si>
    <t>マルチタイプ11.4</t>
  </si>
  <si>
    <t>マルチタイプ11.5</t>
  </si>
  <si>
    <t>マルチタイプ11.6</t>
  </si>
  <si>
    <t>マルチタイプ11.7</t>
  </si>
  <si>
    <t>マルチタイプ11.8</t>
  </si>
  <si>
    <t>マルチタイプ11.9</t>
  </si>
  <si>
    <t>マルチタイプ12</t>
  </si>
  <si>
    <t>マルチタイプ12.1</t>
  </si>
  <si>
    <t>マルチタイプ12.2</t>
  </si>
  <si>
    <t>マルチタイプ12.3</t>
  </si>
  <si>
    <t>マルチタイプ12.4</t>
  </si>
  <si>
    <t>マルチタイプ12.5</t>
  </si>
  <si>
    <t>マルチタイプ12.6</t>
  </si>
  <si>
    <t>マルチタイプ12.7</t>
  </si>
  <si>
    <t>マルチタイプ12.8</t>
  </si>
  <si>
    <t>マルチタイプ12.9</t>
  </si>
  <si>
    <t>マルチタイプ13</t>
  </si>
  <si>
    <t>マルチタイプ13.1</t>
  </si>
  <si>
    <t>マルチタイプ13.2</t>
  </si>
  <si>
    <t>マルチタイプ13.3</t>
  </si>
  <si>
    <t>マルチタイプ13.4</t>
  </si>
  <si>
    <t>マルチタイプ13.5</t>
  </si>
  <si>
    <t>マルチタイプ13.6</t>
  </si>
  <si>
    <t>マルチタイプ13.7</t>
  </si>
  <si>
    <t>マルチタイプ13.8</t>
  </si>
  <si>
    <t>マルチタイプ13.9</t>
  </si>
  <si>
    <t>マルチタイプ14</t>
  </si>
  <si>
    <t>マルチタイプ14.1</t>
  </si>
  <si>
    <t>マルチタイプ14.2</t>
  </si>
  <si>
    <t>マルチタイプ14.3</t>
  </si>
  <si>
    <t>マルチタイプ14.4</t>
  </si>
  <si>
    <t>マルチタイプ14.5</t>
  </si>
  <si>
    <t>マルチタイプ14.6</t>
  </si>
  <si>
    <t>マルチタイプ14.7</t>
  </si>
  <si>
    <t>マルチタイプ14.8</t>
  </si>
  <si>
    <t>マルチタイプ14.9</t>
  </si>
  <si>
    <t>マルチタイプ15</t>
  </si>
  <si>
    <t>マルチタイプ15.1</t>
  </si>
  <si>
    <t>マルチタイプ15.2</t>
  </si>
  <si>
    <t>マルチタイプ15.3</t>
  </si>
  <si>
    <t>マルチタイプ15.4</t>
  </si>
  <si>
    <t>マルチタイプ15.5</t>
  </si>
  <si>
    <t>マルチタイプ15.6</t>
  </si>
  <si>
    <t>マルチタイプ15.7</t>
  </si>
  <si>
    <t>マルチタイプ15.8</t>
  </si>
  <si>
    <t>マルチタイプ15.9</t>
  </si>
  <si>
    <t>マルチタイプ16</t>
  </si>
  <si>
    <t>マルチタイプ16.1</t>
  </si>
  <si>
    <t>マルチタイプ16.2</t>
  </si>
  <si>
    <t>マルチタイプ16.3</t>
  </si>
  <si>
    <t>マルチタイプ16.4</t>
  </si>
  <si>
    <t>マルチタイプ16.5</t>
  </si>
  <si>
    <t>マルチタイプ16.6</t>
  </si>
  <si>
    <t>マルチタイプ16.7</t>
  </si>
  <si>
    <t>マルチタイプ16.8</t>
  </si>
  <si>
    <t>マルチタイプ16.9</t>
  </si>
  <si>
    <t>マルチタイプ17</t>
  </si>
  <si>
    <t>マルチタイプ17.1</t>
  </si>
  <si>
    <t>マルチタイプ17.2</t>
  </si>
  <si>
    <t>マルチタイプ17.3</t>
  </si>
  <si>
    <t>マルチタイプ17.4</t>
  </si>
  <si>
    <t>マルチタイプ17.5</t>
  </si>
  <si>
    <t>マルチタイプ17.6</t>
  </si>
  <si>
    <t>マルチタイプ17.7</t>
  </si>
  <si>
    <t>マルチタイプ17.8</t>
  </si>
  <si>
    <t>マルチタイプ17.9</t>
  </si>
  <si>
    <t>マルチタイプ18</t>
  </si>
  <si>
    <t>マルチタイプ18.1</t>
  </si>
  <si>
    <t>マルチタイプ18.2</t>
  </si>
  <si>
    <t>マルチタイプ18.3</t>
  </si>
  <si>
    <t>マルチタイプ18.4</t>
  </si>
  <si>
    <t>マルチタイプ18.5</t>
  </si>
  <si>
    <t>マルチタイプ18.6</t>
  </si>
  <si>
    <t>マルチタイプ18.7</t>
  </si>
  <si>
    <t>マルチタイプ18.8</t>
  </si>
  <si>
    <t>マルチタイプ18.9</t>
  </si>
  <si>
    <t>マルチタイプ19</t>
  </si>
  <si>
    <t>マルチタイプ19.1</t>
  </si>
  <si>
    <t>マルチタイプ19.2</t>
  </si>
  <si>
    <t>マルチタイプ19.3</t>
  </si>
  <si>
    <t>マルチタイプ19.4</t>
  </si>
  <si>
    <t>マルチタイプ19.5</t>
  </si>
  <si>
    <t>マルチタイプ19.6</t>
  </si>
  <si>
    <t>マルチタイプ19.7</t>
  </si>
  <si>
    <t>マルチタイプ19.8</t>
  </si>
  <si>
    <t>マルチタイプ19.9</t>
  </si>
  <si>
    <t>マルチタイプ20</t>
  </si>
  <si>
    <t>マルチタイプ20.1</t>
  </si>
  <si>
    <t>マルチタイプ20.2</t>
  </si>
  <si>
    <t>マルチタイプ20.3</t>
  </si>
  <si>
    <t>マルチタイプ20.4</t>
  </si>
  <si>
    <t>マルチタイプ20.5</t>
  </si>
  <si>
    <t>マルチタイプ20.6</t>
  </si>
  <si>
    <t>マルチタイプ20.7</t>
  </si>
  <si>
    <t>マルチタイプ20.8</t>
  </si>
  <si>
    <t>マルチタイプ20.9</t>
  </si>
  <si>
    <t>マルチタイプ21</t>
  </si>
  <si>
    <t>マルチタイプ21.1</t>
  </si>
  <si>
    <t>マルチタイプ21.2</t>
  </si>
  <si>
    <t>マルチタイプ21.3</t>
  </si>
  <si>
    <t>マルチタイプ21.4</t>
  </si>
  <si>
    <t>マルチタイプ21.5</t>
  </si>
  <si>
    <t>マルチタイプ21.6</t>
  </si>
  <si>
    <t>マルチタイプ21.7</t>
  </si>
  <si>
    <t>マルチタイプ21.8</t>
  </si>
  <si>
    <t>マルチタイプ21.9</t>
  </si>
  <si>
    <t>マルチタイプ22</t>
  </si>
  <si>
    <t>マルチタイプ22.1</t>
  </si>
  <si>
    <t>マルチタイプ22.2</t>
  </si>
  <si>
    <t>マルチタイプ22.3</t>
  </si>
  <si>
    <t>マルチタイプ22.4</t>
  </si>
  <si>
    <t>マルチタイプ22.5</t>
  </si>
  <si>
    <t>マルチタイプ22.6</t>
  </si>
  <si>
    <t>マルチタイプ22.7</t>
  </si>
  <si>
    <t>マルチタイプ22.8</t>
  </si>
  <si>
    <t>マルチタイプ22.9</t>
  </si>
  <si>
    <t>マルチタイプ23</t>
  </si>
  <si>
    <t>マルチタイプ23.1</t>
  </si>
  <si>
    <t>マルチタイプ23.2</t>
  </si>
  <si>
    <t>マルチタイプ23.3</t>
  </si>
  <si>
    <t>マルチタイプ23.4</t>
  </si>
  <si>
    <t>マルチタイプ23.5</t>
  </si>
  <si>
    <t>マルチタイプ23.6</t>
  </si>
  <si>
    <t>マルチタイプ23.7</t>
  </si>
  <si>
    <t>マルチタイプ23.8</t>
  </si>
  <si>
    <t>マルチタイプ23.9</t>
  </si>
  <si>
    <t>マルチタイプ24</t>
  </si>
  <si>
    <t>マルチタイプ24.1</t>
  </si>
  <si>
    <t>マルチタイプ24.2</t>
  </si>
  <si>
    <t>マルチタイプ24.3</t>
  </si>
  <si>
    <t>マルチタイプ24.4</t>
  </si>
  <si>
    <t>マルチタイプ24.5</t>
  </si>
  <si>
    <t>マルチタイプ24.6</t>
  </si>
  <si>
    <t>マルチタイプ24.7</t>
  </si>
  <si>
    <t>マルチタイプ24.8</t>
  </si>
  <si>
    <t>マルチタイプ24.9</t>
  </si>
  <si>
    <t>マルチタイプ25</t>
  </si>
  <si>
    <t>マルチタイプ25.1</t>
  </si>
  <si>
    <t>マルチタイプ25.2</t>
  </si>
  <si>
    <t>マルチタイプ25.3</t>
  </si>
  <si>
    <t>マルチタイプ25.4</t>
  </si>
  <si>
    <t>マルチタイプ25.5</t>
  </si>
  <si>
    <t>マルチタイプ25.6</t>
  </si>
  <si>
    <t>マルチタイプ25.7</t>
  </si>
  <si>
    <t>マルチタイプ25.8</t>
  </si>
  <si>
    <t>マルチタイプ25.9</t>
  </si>
  <si>
    <t>マルチタイプ26</t>
  </si>
  <si>
    <t>マルチタイプ26.1</t>
  </si>
  <si>
    <t>マルチタイプ26.2</t>
  </si>
  <si>
    <t>マルチタイプ26.3</t>
  </si>
  <si>
    <t>マルチタイプ26.4</t>
  </si>
  <si>
    <t>マルチタイプ26.5</t>
  </si>
  <si>
    <t>マルチタイプ26.6</t>
  </si>
  <si>
    <t>マルチタイプ26.7</t>
  </si>
  <si>
    <t>マルチタイプ26.8</t>
  </si>
  <si>
    <t>マルチタイプ26.9</t>
  </si>
  <si>
    <t>マルチタイプ27</t>
  </si>
  <si>
    <t>マルチタイプ27.1</t>
  </si>
  <si>
    <t>マルチタイプ27.2</t>
  </si>
  <si>
    <t>マルチタイプ27.3</t>
  </si>
  <si>
    <t>マルチタイプ27.4</t>
  </si>
  <si>
    <t>マルチタイプ27.5</t>
  </si>
  <si>
    <t>マルチタイプ27.6</t>
  </si>
  <si>
    <t>マルチタイプ27.7</t>
  </si>
  <si>
    <t>マルチタイプ27.8</t>
  </si>
  <si>
    <t>マルチタイプ27.9</t>
  </si>
  <si>
    <t>マルチタイプ28</t>
  </si>
  <si>
    <t>マルチタイプ28.1</t>
  </si>
  <si>
    <t>マルチタイプ28.2</t>
  </si>
  <si>
    <t>マルチタイプ28.3</t>
  </si>
  <si>
    <t>マルチタイプ28.4</t>
  </si>
  <si>
    <t>マルチタイプ28.5</t>
  </si>
  <si>
    <t>マルチタイプ28.6</t>
  </si>
  <si>
    <t>マルチタイプ28.7</t>
  </si>
  <si>
    <t>マルチタイプ28.8</t>
  </si>
  <si>
    <t>マルチタイプ28.9</t>
  </si>
  <si>
    <t>マルチタイプ29</t>
  </si>
  <si>
    <t>マルチタイプ29.1</t>
  </si>
  <si>
    <t>マルチタイプ29.2</t>
  </si>
  <si>
    <t>マルチタイプ29.3</t>
  </si>
  <si>
    <t>マルチタイプ29.4</t>
  </si>
  <si>
    <t>マルチタイプ29.5</t>
  </si>
  <si>
    <t>マルチタイプ29.6</t>
  </si>
  <si>
    <t>マルチタイプ29.7</t>
  </si>
  <si>
    <t>マルチタイプ29.8</t>
  </si>
  <si>
    <t>マルチタイプ29.9</t>
  </si>
  <si>
    <t>マルチタイプ30</t>
  </si>
  <si>
    <t>マルチタイプ30.1</t>
  </si>
  <si>
    <t>マルチタイプ30.2</t>
  </si>
  <si>
    <t>マルチタイプ30.3</t>
  </si>
  <si>
    <t>マルチタイプ30.4</t>
  </si>
  <si>
    <t>マルチタイプ30.5</t>
  </si>
  <si>
    <t>マルチタイプ30.6</t>
  </si>
  <si>
    <t>マルチタイプ30.7</t>
  </si>
  <si>
    <t>マルチタイプ30.8</t>
  </si>
  <si>
    <t>マルチタイプ30.9</t>
  </si>
  <si>
    <t>マルチタイプ31</t>
  </si>
  <si>
    <t>マルチタイプ31.1</t>
  </si>
  <si>
    <t>マルチタイプ31.2</t>
  </si>
  <si>
    <t>マルチタイプ31.3</t>
  </si>
  <si>
    <t>マルチタイプ31.4</t>
  </si>
  <si>
    <t>マルチタイプ31.5</t>
  </si>
  <si>
    <t>マルチタイプ31.6</t>
  </si>
  <si>
    <t>マルチタイプ31.7</t>
  </si>
  <si>
    <t>マルチタイプ31.8</t>
  </si>
  <si>
    <t>マルチタイプ31.9</t>
  </si>
  <si>
    <t>マルチタイプ32</t>
  </si>
  <si>
    <t>マルチタイプ32.1</t>
  </si>
  <si>
    <t>マルチタイプ32.2</t>
  </si>
  <si>
    <t>マルチタイプ32.3</t>
  </si>
  <si>
    <t>マルチタイプ32.4</t>
  </si>
  <si>
    <t>マルチタイプ32.5</t>
  </si>
  <si>
    <t>マルチタイプ32.6</t>
  </si>
  <si>
    <t>マルチタイプ32.7</t>
  </si>
  <si>
    <t>マルチタイプ32.8</t>
  </si>
  <si>
    <t>マルチタイプ32.9</t>
  </si>
  <si>
    <t>マルチタイプ33</t>
  </si>
  <si>
    <t>マルチタイプ33.1</t>
  </si>
  <si>
    <t>マルチタイプ33.2</t>
  </si>
  <si>
    <t>マルチタイプ33.3</t>
  </si>
  <si>
    <t>マルチタイプ33.4</t>
  </si>
  <si>
    <t>マルチタイプ33.5</t>
  </si>
  <si>
    <t>マルチタイプ33.6</t>
  </si>
  <si>
    <t>マルチタイプ33.7</t>
  </si>
  <si>
    <t>マルチタイプ33.8</t>
  </si>
  <si>
    <t>マルチタイプ33.9</t>
  </si>
  <si>
    <t>マルチタイプ34</t>
  </si>
  <si>
    <t>マルチタイプ34.1</t>
  </si>
  <si>
    <t>マルチタイプ34.2</t>
  </si>
  <si>
    <t>マルチタイプ34.3</t>
  </si>
  <si>
    <t>マルチタイプ34.4</t>
  </si>
  <si>
    <t>マルチタイプ34.5</t>
  </si>
  <si>
    <t>マルチタイプ34.6</t>
  </si>
  <si>
    <t>マルチタイプ34.7</t>
  </si>
  <si>
    <t>マルチタイプ34.8</t>
  </si>
  <si>
    <t>マルチタイプ34.9</t>
  </si>
  <si>
    <t>マルチタイプ35</t>
  </si>
  <si>
    <t>マルチタイプ35.1</t>
  </si>
  <si>
    <t>マルチタイプ35.2</t>
  </si>
  <si>
    <t>マルチタイプ35.3</t>
  </si>
  <si>
    <t>マルチタイプ35.4</t>
  </si>
  <si>
    <t>マルチタイプ35.5</t>
  </si>
  <si>
    <t>マルチタイプ35.6</t>
  </si>
  <si>
    <t>マルチタイプ35.7</t>
  </si>
  <si>
    <t>マルチタイプ35.8</t>
  </si>
  <si>
    <t>マルチタイプ35.9</t>
  </si>
  <si>
    <t>マルチタイプ36</t>
  </si>
  <si>
    <t>マルチタイプ36.1</t>
  </si>
  <si>
    <t>マルチタイプ36.2</t>
  </si>
  <si>
    <t>マルチタイプ36.3</t>
  </si>
  <si>
    <t>マルチタイプ36.4</t>
  </si>
  <si>
    <t>マルチタイプ36.5</t>
  </si>
  <si>
    <t>マルチタイプ36.6</t>
  </si>
  <si>
    <t>マルチタイプ36.7</t>
  </si>
  <si>
    <t>マルチタイプ36.8</t>
  </si>
  <si>
    <t>マルチタイプ36.9</t>
  </si>
  <si>
    <t>マルチタイプ37</t>
  </si>
  <si>
    <t>マルチタイプ37.1</t>
  </si>
  <si>
    <t>マルチタイプ37.2</t>
  </si>
  <si>
    <t>マルチタイプ37.3</t>
  </si>
  <si>
    <t>マルチタイプ37.4</t>
  </si>
  <si>
    <t>マルチタイプ37.5</t>
  </si>
  <si>
    <t>マルチタイプ37.6</t>
  </si>
  <si>
    <t>マルチタイプ37.7</t>
  </si>
  <si>
    <t>マルチタイプ37.8</t>
  </si>
  <si>
    <t>マルチタイプ37.9</t>
  </si>
  <si>
    <t>マルチタイプ38</t>
  </si>
  <si>
    <t>マルチタイプ38.1</t>
  </si>
  <si>
    <t>マルチタイプ38.2</t>
  </si>
  <si>
    <t>マルチタイプ38.3</t>
  </si>
  <si>
    <t>マルチタイプ38.4</t>
  </si>
  <si>
    <t>マルチタイプ38.5</t>
  </si>
  <si>
    <t>マルチタイプ38.6</t>
  </si>
  <si>
    <t>マルチタイプ38.7</t>
  </si>
  <si>
    <t>マルチタイプ38.8</t>
  </si>
  <si>
    <t>マルチタイプ38.9</t>
  </si>
  <si>
    <t>マルチタイプ39</t>
  </si>
  <si>
    <t>マルチタイプ39.1</t>
  </si>
  <si>
    <t>マルチタイプ39.2</t>
  </si>
  <si>
    <t>マルチタイプ39.3</t>
  </si>
  <si>
    <t>マルチタイプ39.4</t>
  </si>
  <si>
    <t>マルチタイプ39.5</t>
  </si>
  <si>
    <t>マルチタイプ39.6</t>
  </si>
  <si>
    <t>マルチタイプ39.7</t>
  </si>
  <si>
    <t>マルチタイプ39.8</t>
  </si>
  <si>
    <t>マルチタイプ39.9</t>
  </si>
  <si>
    <t>マルチタイプ40</t>
  </si>
  <si>
    <t>マルチタイプ40.1</t>
  </si>
  <si>
    <t>マルチタイプ40.2</t>
  </si>
  <si>
    <t>マルチタイプ40.3</t>
  </si>
  <si>
    <t>マルチタイプ40.4</t>
  </si>
  <si>
    <t>マルチタイプ40.5</t>
  </si>
  <si>
    <t>マルチタイプ40.6</t>
  </si>
  <si>
    <t>マルチタイプ40.7</t>
  </si>
  <si>
    <t>マルチタイプ40.8</t>
  </si>
  <si>
    <t>マルチタイプ40.9</t>
  </si>
  <si>
    <t>マルチタイプ41</t>
  </si>
  <si>
    <t>マルチタイプ41.1</t>
  </si>
  <si>
    <t>マルチタイプ41.2</t>
  </si>
  <si>
    <t>マルチタイプ41.3</t>
  </si>
  <si>
    <t>マルチタイプ41.4</t>
  </si>
  <si>
    <t>マルチタイプ41.5</t>
  </si>
  <si>
    <t>マルチタイプ41.6</t>
  </si>
  <si>
    <t>マルチタイプ41.7</t>
  </si>
  <si>
    <t>マルチタイプ41.8</t>
  </si>
  <si>
    <t>マルチタイプ41.9</t>
  </si>
  <si>
    <t>マルチタイプ42</t>
  </si>
  <si>
    <t>マルチタイプ42.1</t>
  </si>
  <si>
    <t>マルチタイプ42.2</t>
  </si>
  <si>
    <t>マルチタイプ42.3</t>
  </si>
  <si>
    <t>マルチタイプ42.4</t>
  </si>
  <si>
    <t>マルチタイプ42.5</t>
  </si>
  <si>
    <t>マルチタイプ42.6</t>
  </si>
  <si>
    <t>マルチタイプ42.7</t>
  </si>
  <si>
    <t>マルチタイプ42.8</t>
  </si>
  <si>
    <t>マルチタイプ42.9</t>
  </si>
  <si>
    <t>マルチタイプ43</t>
  </si>
  <si>
    <t>マルチタイプ43.1</t>
  </si>
  <si>
    <t>マルチタイプ43.2</t>
  </si>
  <si>
    <t>マルチタイプ43.3</t>
  </si>
  <si>
    <t>マルチタイプ43.4</t>
  </si>
  <si>
    <t>マルチタイプ43.5</t>
  </si>
  <si>
    <t>マルチタイプ43.6</t>
  </si>
  <si>
    <t>マルチタイプ43.7</t>
  </si>
  <si>
    <t>マルチタイプ43.8</t>
  </si>
  <si>
    <t>マルチタイプ43.9</t>
  </si>
  <si>
    <t>マルチタイプ44</t>
  </si>
  <si>
    <t>マルチタイプ44.1</t>
  </si>
  <si>
    <t>マルチタイプ44.2</t>
  </si>
  <si>
    <t>マルチタイプ44.3</t>
  </si>
  <si>
    <t>マルチタイプ44.4</t>
  </si>
  <si>
    <t>マルチタイプ44.5</t>
  </si>
  <si>
    <t>マルチタイプ44.6</t>
  </si>
  <si>
    <t>マルチタイプ44.7</t>
  </si>
  <si>
    <t>マルチタイプ44.8</t>
  </si>
  <si>
    <t>マルチタイプ44.9</t>
  </si>
  <si>
    <t>マルチタイプ45</t>
  </si>
  <si>
    <t>マルチタイプ45.1</t>
  </si>
  <si>
    <t>マルチタイプ45.2</t>
  </si>
  <si>
    <t>マルチタイプ45.3</t>
  </si>
  <si>
    <t>マルチタイプ45.4</t>
  </si>
  <si>
    <t>マルチタイプ45.5</t>
  </si>
  <si>
    <t>マルチタイプ45.6</t>
  </si>
  <si>
    <t>マルチタイプ45.7</t>
  </si>
  <si>
    <t>マルチタイプ45.8</t>
  </si>
  <si>
    <t>マルチタイプ45.9</t>
  </si>
  <si>
    <t>マルチタイプ46</t>
  </si>
  <si>
    <t>マルチタイプ46.1</t>
  </si>
  <si>
    <t>マルチタイプ46.2</t>
  </si>
  <si>
    <t>マルチタイプ46.3</t>
  </si>
  <si>
    <t>マルチタイプ46.4</t>
  </si>
  <si>
    <t>マルチタイプ46.5</t>
  </si>
  <si>
    <t>マルチタイプ46.6</t>
  </si>
  <si>
    <t>マルチタイプ46.7</t>
  </si>
  <si>
    <t>マルチタイプ46.8</t>
  </si>
  <si>
    <t>マルチタイプ46.9</t>
  </si>
  <si>
    <t>マルチタイプ47</t>
  </si>
  <si>
    <t>マルチタイプ47.1</t>
  </si>
  <si>
    <t>マルチタイプ47.2</t>
  </si>
  <si>
    <t>マルチタイプ47.3</t>
  </si>
  <si>
    <t>マルチタイプ47.4</t>
  </si>
  <si>
    <t>マルチタイプ47.5</t>
  </si>
  <si>
    <t>マルチタイプ47.6</t>
  </si>
  <si>
    <t>マルチタイプ47.7</t>
  </si>
  <si>
    <t>マルチタイプ47.8</t>
  </si>
  <si>
    <t>マルチタイプ47.9</t>
  </si>
  <si>
    <t>マルチタイプ48</t>
  </si>
  <si>
    <t>マルチタイプ48.1</t>
  </si>
  <si>
    <t>マルチタイプ48.2</t>
  </si>
  <si>
    <t>マルチタイプ48.3</t>
  </si>
  <si>
    <t>マルチタイプ48.4</t>
  </si>
  <si>
    <t>マルチタイプ48.5</t>
  </si>
  <si>
    <t>マルチタイプ48.6</t>
  </si>
  <si>
    <t>マルチタイプ48.7</t>
  </si>
  <si>
    <t>マルチタイプ48.8</t>
  </si>
  <si>
    <t>マルチタイプ48.9</t>
  </si>
  <si>
    <t>マルチタイプ49</t>
  </si>
  <si>
    <t>マルチタイプ49.1</t>
  </si>
  <si>
    <t>マルチタイプ49.2</t>
  </si>
  <si>
    <t>マルチタイプ49.3</t>
  </si>
  <si>
    <t>マルチタイプ49.4</t>
  </si>
  <si>
    <t>マルチタイプ49.5</t>
  </si>
  <si>
    <t>マルチタイプ49.6</t>
  </si>
  <si>
    <t>マルチタイプ49.7</t>
  </si>
  <si>
    <t>マルチタイプ49.8</t>
  </si>
  <si>
    <t>マルチタイプ49.9</t>
  </si>
  <si>
    <t>マルチタイプ50</t>
  </si>
  <si>
    <t>マルチタイプ50.1</t>
  </si>
  <si>
    <t>マルチタイプ50.2</t>
  </si>
  <si>
    <t>マルチタイプ50.3</t>
  </si>
  <si>
    <t>マルチタイプ50.4</t>
  </si>
  <si>
    <t>店舗用（４方向カセット）</t>
    <phoneticPr fontId="1"/>
  </si>
  <si>
    <t>店舗用（４方向カセット）</t>
    <phoneticPr fontId="1"/>
  </si>
  <si>
    <t>店舗用（４方向カセット形以外）</t>
    <rPh sb="0" eb="3">
      <t>テンポヨウ</t>
    </rPh>
    <rPh sb="12" eb="14">
      <t>イガイ</t>
    </rPh>
    <phoneticPr fontId="1"/>
  </si>
  <si>
    <t>ビル用マルチ</t>
    <phoneticPr fontId="1"/>
  </si>
  <si>
    <t>台数</t>
    <rPh sb="0" eb="2">
      <t>ダイスウ</t>
    </rPh>
    <phoneticPr fontId="5"/>
  </si>
  <si>
    <t>既存/導入予定</t>
    <rPh sb="0" eb="2">
      <t>キゾン</t>
    </rPh>
    <rPh sb="3" eb="5">
      <t>ドウニュウ</t>
    </rPh>
    <rPh sb="5" eb="7">
      <t>ヨテイ</t>
    </rPh>
    <phoneticPr fontId="5"/>
  </si>
  <si>
    <t>空調用途</t>
    <rPh sb="0" eb="2">
      <t>クウチョウ</t>
    </rPh>
    <rPh sb="2" eb="4">
      <t>ヨウト</t>
    </rPh>
    <phoneticPr fontId="5"/>
  </si>
  <si>
    <t>有り</t>
  </si>
  <si>
    <t>平均
負荷率</t>
    <rPh sb="0" eb="2">
      <t>ヘイキン</t>
    </rPh>
    <phoneticPr fontId="1"/>
  </si>
  <si>
    <t>平均
COP</t>
    <phoneticPr fontId="5"/>
  </si>
  <si>
    <t>設置年</t>
    <phoneticPr fontId="5"/>
  </si>
  <si>
    <t>■基本情報</t>
    <rPh sb="1" eb="3">
      <t>キホン</t>
    </rPh>
    <rPh sb="3" eb="5">
      <t>ジョウホウ</t>
    </rPh>
    <phoneticPr fontId="5"/>
  </si>
  <si>
    <t>型番</t>
    <phoneticPr fontId="5"/>
  </si>
  <si>
    <t>稼働時間</t>
    <rPh sb="0" eb="2">
      <t>カドウ</t>
    </rPh>
    <rPh sb="2" eb="4">
      <t>ジカン</t>
    </rPh>
    <phoneticPr fontId="1"/>
  </si>
  <si>
    <t>kW</t>
    <phoneticPr fontId="1"/>
  </si>
  <si>
    <t>◆設置年（既存）</t>
    <rPh sb="1" eb="3">
      <t>セッチ</t>
    </rPh>
    <rPh sb="3" eb="4">
      <t>ネン</t>
    </rPh>
    <rPh sb="5" eb="7">
      <t>キゾン</t>
    </rPh>
    <phoneticPr fontId="1"/>
  </si>
  <si>
    <t>1950年以前</t>
  </si>
  <si>
    <t>◆設置年（導入予定）</t>
    <rPh sb="1" eb="3">
      <t>セッチ</t>
    </rPh>
    <rPh sb="3" eb="4">
      <t>ネン</t>
    </rPh>
    <rPh sb="5" eb="7">
      <t>ドウニュウ</t>
    </rPh>
    <rPh sb="7" eb="9">
      <t>ヨテイ</t>
    </rPh>
    <phoneticPr fontId="1"/>
  </si>
  <si>
    <t>静岡県</t>
    <rPh sb="2" eb="3">
      <t>ケン</t>
    </rPh>
    <phoneticPr fontId="1"/>
  </si>
  <si>
    <t>北海道</t>
  </si>
  <si>
    <t>青森県</t>
    <rPh sb="2" eb="3">
      <t>ケン</t>
    </rPh>
    <phoneticPr fontId="1"/>
  </si>
  <si>
    <t>岩手県</t>
  </si>
  <si>
    <t>宮城県</t>
  </si>
  <si>
    <t>秋田県</t>
  </si>
  <si>
    <t>山形県</t>
  </si>
  <si>
    <t>福島県</t>
  </si>
  <si>
    <t>長野県</t>
  </si>
  <si>
    <t>群馬県</t>
    <rPh sb="0" eb="2">
      <t>グンマ</t>
    </rPh>
    <phoneticPr fontId="1"/>
  </si>
  <si>
    <t>埼玉県</t>
  </si>
  <si>
    <t>石川県</t>
  </si>
  <si>
    <t>滋賀県</t>
  </si>
  <si>
    <t>奈良県</t>
  </si>
  <si>
    <t>鳥取県</t>
  </si>
  <si>
    <t>島根県</t>
    <rPh sb="0" eb="2">
      <t>シマネ</t>
    </rPh>
    <phoneticPr fontId="1"/>
  </si>
  <si>
    <t>東京都</t>
    <rPh sb="2" eb="3">
      <t>ト</t>
    </rPh>
    <phoneticPr fontId="1"/>
  </si>
  <si>
    <t>千葉県</t>
    <rPh sb="2" eb="3">
      <t>ケン</t>
    </rPh>
    <phoneticPr fontId="1"/>
  </si>
  <si>
    <t>神奈川県</t>
  </si>
  <si>
    <t>富山県</t>
  </si>
  <si>
    <t>茨城県</t>
  </si>
  <si>
    <t>栃木県</t>
  </si>
  <si>
    <t>新潟県</t>
  </si>
  <si>
    <t>福井県</t>
  </si>
  <si>
    <t>山梨県</t>
  </si>
  <si>
    <t>愛知県</t>
    <rPh sb="0" eb="2">
      <t>アイチ</t>
    </rPh>
    <phoneticPr fontId="1"/>
  </si>
  <si>
    <t>岐阜県</t>
  </si>
  <si>
    <t>三重県</t>
  </si>
  <si>
    <t>京都府</t>
    <rPh sb="2" eb="3">
      <t>フ</t>
    </rPh>
    <phoneticPr fontId="1"/>
  </si>
  <si>
    <t>山口県</t>
  </si>
  <si>
    <t>大阪府</t>
    <rPh sb="2" eb="3">
      <t>フ</t>
    </rPh>
    <phoneticPr fontId="1"/>
  </si>
  <si>
    <t>兵庫県</t>
  </si>
  <si>
    <t>和歌山県</t>
  </si>
  <si>
    <t>広島県</t>
  </si>
  <si>
    <t>広島</t>
    <rPh sb="0" eb="2">
      <t>ヒロシマ</t>
    </rPh>
    <phoneticPr fontId="1"/>
  </si>
  <si>
    <t>岡山県</t>
  </si>
  <si>
    <t>愛媛県</t>
  </si>
  <si>
    <t>佐賀県</t>
  </si>
  <si>
    <t>熊本県</t>
  </si>
  <si>
    <t>大分県</t>
  </si>
  <si>
    <t>香川県</t>
  </si>
  <si>
    <t>徳島県</t>
    <rPh sb="2" eb="3">
      <t>ケン</t>
    </rPh>
    <phoneticPr fontId="1"/>
  </si>
  <si>
    <t>高知県</t>
  </si>
  <si>
    <t>長崎県</t>
  </si>
  <si>
    <t>宮崎県</t>
  </si>
  <si>
    <t>福岡県</t>
  </si>
  <si>
    <t>沖縄県</t>
  </si>
  <si>
    <t>鹿児島県</t>
  </si>
  <si>
    <t>◆熱量換算係数</t>
    <rPh sb="1" eb="2">
      <t>ネツ</t>
    </rPh>
    <rPh sb="2" eb="3">
      <t>リョウ</t>
    </rPh>
    <rPh sb="3" eb="5">
      <t>カンサン</t>
    </rPh>
    <rPh sb="5" eb="7">
      <t>ケイスウ</t>
    </rPh>
    <phoneticPr fontId="1"/>
  </si>
  <si>
    <t>◆原油換算係数</t>
    <rPh sb="1" eb="3">
      <t>ゲンユ</t>
    </rPh>
    <rPh sb="3" eb="5">
      <t>カンサン</t>
    </rPh>
    <rPh sb="5" eb="7">
      <t>ケイスウ</t>
    </rPh>
    <phoneticPr fontId="1"/>
  </si>
  <si>
    <t>ＥHP計算マスタ</t>
    <rPh sb="3" eb="5">
      <t>ケイサン</t>
    </rPh>
    <phoneticPr fontId="1"/>
  </si>
  <si>
    <t>能力</t>
    <rPh sb="0" eb="2">
      <t>ノウリョク</t>
    </rPh>
    <phoneticPr fontId="5"/>
  </si>
  <si>
    <t>消費電力</t>
    <rPh sb="0" eb="2">
      <t>ショウヒ</t>
    </rPh>
    <rPh sb="2" eb="4">
      <t>デンリョク</t>
    </rPh>
    <phoneticPr fontId="5"/>
  </si>
  <si>
    <t>事業実施場所都道府県</t>
    <phoneticPr fontId="5"/>
  </si>
  <si>
    <t>4月</t>
    <phoneticPr fontId="5"/>
  </si>
  <si>
    <t>5月</t>
    <phoneticPr fontId="5"/>
  </si>
  <si>
    <t>6月</t>
    <phoneticPr fontId="5"/>
  </si>
  <si>
    <t>7月</t>
    <phoneticPr fontId="5"/>
  </si>
  <si>
    <t>8月</t>
    <phoneticPr fontId="5"/>
  </si>
  <si>
    <t>9月</t>
    <phoneticPr fontId="5"/>
  </si>
  <si>
    <t>10月</t>
    <phoneticPr fontId="5"/>
  </si>
  <si>
    <t>11月</t>
    <phoneticPr fontId="5"/>
  </si>
  <si>
    <t>12月</t>
    <phoneticPr fontId="5"/>
  </si>
  <si>
    <t>1月</t>
    <phoneticPr fontId="5"/>
  </si>
  <si>
    <t>2月</t>
    <phoneticPr fontId="5"/>
  </si>
  <si>
    <t>3月</t>
    <phoneticPr fontId="5"/>
  </si>
  <si>
    <t>地域</t>
    <rPh sb="0" eb="2">
      <t>チイキ</t>
    </rPh>
    <phoneticPr fontId="5"/>
  </si>
  <si>
    <t>■仕様</t>
    <rPh sb="1" eb="3">
      <t>シヨウ</t>
    </rPh>
    <phoneticPr fontId="5"/>
  </si>
  <si>
    <t>■稼働条件</t>
    <rPh sb="1" eb="3">
      <t>カドウ</t>
    </rPh>
    <rPh sb="3" eb="5">
      <t>ジョウケン</t>
    </rPh>
    <phoneticPr fontId="5"/>
  </si>
  <si>
    <t>■エネルギー使用量</t>
    <rPh sb="6" eb="8">
      <t>シヨウ</t>
    </rPh>
    <rPh sb="8" eb="9">
      <t>リョウ</t>
    </rPh>
    <phoneticPr fontId="5"/>
  </si>
  <si>
    <t>-----------以降の項目を使って計算します。入力内容に間違いの無いよう、十分注意して入力して下さい。-----------</t>
    <rPh sb="17" eb="18">
      <t>ツカ</t>
    </rPh>
    <rPh sb="28" eb="30">
      <t>ナイヨウ</t>
    </rPh>
    <rPh sb="31" eb="33">
      <t>マチガ</t>
    </rPh>
    <rPh sb="46" eb="48">
      <t>ニュウリョク</t>
    </rPh>
    <rPh sb="50" eb="51">
      <t>クダ</t>
    </rPh>
    <phoneticPr fontId="5"/>
  </si>
  <si>
    <t>←「既存設備」「導入予定設備」から選択</t>
    <phoneticPr fontId="5"/>
  </si>
  <si>
    <t>←本計算書の結果を反映して作成した様式の番号を入力</t>
    <phoneticPr fontId="5"/>
  </si>
  <si>
    <t>←計算する設備の製品名を入力</t>
    <phoneticPr fontId="5"/>
  </si>
  <si>
    <t>←計算する設備の型番を入力</t>
    <phoneticPr fontId="5"/>
  </si>
  <si>
    <t>←「店舗用」「ビル用マルチ」「設備用」から選択</t>
    <phoneticPr fontId="5"/>
  </si>
  <si>
    <t>←インバータ搭載機は「有り」を選択</t>
    <phoneticPr fontId="5"/>
  </si>
  <si>
    <t>←製品カタログ・仕様書に記載された値を入力</t>
    <phoneticPr fontId="5"/>
  </si>
  <si>
    <t>←室外機の台数を登録（半角）</t>
    <phoneticPr fontId="5"/>
  </si>
  <si>
    <t>←設置年を登録</t>
    <phoneticPr fontId="5"/>
  </si>
  <si>
    <t>←設備の設置場所都道府県名を選択</t>
    <phoneticPr fontId="5"/>
  </si>
  <si>
    <t>←製品カタログ・仕様書に記載された値を入力</t>
    <phoneticPr fontId="5"/>
  </si>
  <si>
    <t>東京</t>
    <rPh sb="0" eb="2">
      <t>トウキョウ</t>
    </rPh>
    <phoneticPr fontId="17"/>
  </si>
  <si>
    <t>店舗</t>
    <rPh sb="0" eb="2">
      <t>テンポ</t>
    </rPh>
    <phoneticPr fontId="17"/>
  </si>
  <si>
    <t>冷房</t>
    <rPh sb="0" eb="2">
      <t>レイボウ</t>
    </rPh>
    <phoneticPr fontId="17"/>
  </si>
  <si>
    <t>暖房</t>
    <rPh sb="0" eb="2">
      <t>ダンボウ</t>
    </rPh>
    <phoneticPr fontId="17"/>
  </si>
  <si>
    <t>事務所</t>
    <rPh sb="0" eb="2">
      <t>ジム</t>
    </rPh>
    <rPh sb="2" eb="3">
      <t>ショ</t>
    </rPh>
    <phoneticPr fontId="17"/>
  </si>
  <si>
    <t>平均負荷率</t>
    <rPh sb="0" eb="2">
      <t>ヘイキン</t>
    </rPh>
    <rPh sb="2" eb="4">
      <t>フカ</t>
    </rPh>
    <rPh sb="4" eb="5">
      <t>リツ</t>
    </rPh>
    <phoneticPr fontId="1"/>
  </si>
  <si>
    <t>【運転種別】
 [冷房][暖房]から選択</t>
    <rPh sb="1" eb="3">
      <t>ウンテン</t>
    </rPh>
    <rPh sb="3" eb="5">
      <t>シュベツ</t>
    </rPh>
    <rPh sb="9" eb="11">
      <t>レイボウ</t>
    </rPh>
    <rPh sb="13" eb="15">
      <t>ダンボウ</t>
    </rPh>
    <rPh sb="18" eb="20">
      <t>センタク</t>
    </rPh>
    <phoneticPr fontId="1"/>
  </si>
  <si>
    <t>←「店舗」「事務所」「その他」から選択
　 任意で負荷率を設定する場合は「その他」を選択</t>
    <rPh sb="22" eb="24">
      <t>ニンイ</t>
    </rPh>
    <rPh sb="25" eb="27">
      <t>フカ</t>
    </rPh>
    <rPh sb="27" eb="28">
      <t>リツ</t>
    </rPh>
    <rPh sb="29" eb="31">
      <t>セッテイ</t>
    </rPh>
    <rPh sb="33" eb="35">
      <t>バアイ</t>
    </rPh>
    <rPh sb="39" eb="40">
      <t>タ</t>
    </rPh>
    <rPh sb="42" eb="44">
      <t>センタク</t>
    </rPh>
    <phoneticPr fontId="5"/>
  </si>
  <si>
    <t>入力項目</t>
    <rPh sb="0" eb="2">
      <t>ニュウリョク</t>
    </rPh>
    <rPh sb="2" eb="4">
      <t>コウモク</t>
    </rPh>
    <phoneticPr fontId="1"/>
  </si>
  <si>
    <r>
      <rPr>
        <sz val="8"/>
        <color rgb="FFFF0000"/>
        <rFont val="ＭＳ 明朝"/>
        <family val="1"/>
        <charset val="128"/>
      </rPr>
      <t>【エネルギー使用量】</t>
    </r>
    <r>
      <rPr>
        <sz val="8"/>
        <color rgb="FF0070C0"/>
        <rFont val="ＭＳ 明朝"/>
        <family val="1"/>
        <charset val="128"/>
      </rPr>
      <t xml:space="preserve">
 </t>
    </r>
    <r>
      <rPr>
        <sz val="8"/>
        <color rgb="FFFF0000"/>
        <rFont val="ＭＳ 明朝"/>
        <family val="1"/>
        <charset val="128"/>
      </rPr>
      <t>赤枠内の数値を補助事業
 ポータルに転記</t>
    </r>
    <rPh sb="6" eb="9">
      <t>シヨウリョウ</t>
    </rPh>
    <rPh sb="12" eb="13">
      <t>アカ</t>
    </rPh>
    <rPh sb="13" eb="14">
      <t>ワク</t>
    </rPh>
    <rPh sb="14" eb="15">
      <t>ナイ</t>
    </rPh>
    <rPh sb="16" eb="18">
      <t>スウチ</t>
    </rPh>
    <rPh sb="19" eb="21">
      <t>ホジョ</t>
    </rPh>
    <rPh sb="21" eb="23">
      <t>ジギョウ</t>
    </rPh>
    <rPh sb="30" eb="32">
      <t>テンキ</t>
    </rPh>
    <phoneticPr fontId="1"/>
  </si>
  <si>
    <t>【稼働時間】
 月毎の稼働時間を入力</t>
    <rPh sb="1" eb="3">
      <t>カドウ</t>
    </rPh>
    <rPh sb="3" eb="5">
      <t>ジカン</t>
    </rPh>
    <rPh sb="8" eb="10">
      <t>ツキゴト</t>
    </rPh>
    <rPh sb="11" eb="13">
      <t>カドウ</t>
    </rPh>
    <rPh sb="13" eb="15">
      <t>ジカン</t>
    </rPh>
    <rPh sb="16" eb="18">
      <t>ニュウリョク</t>
    </rPh>
    <phoneticPr fontId="1"/>
  </si>
  <si>
    <t>定格能力÷平均COP</t>
    <rPh sb="0" eb="2">
      <t>テイカク</t>
    </rPh>
    <rPh sb="2" eb="4">
      <t>ノウリョク</t>
    </rPh>
    <rPh sb="5" eb="7">
      <t>ヘイキン</t>
    </rPh>
    <phoneticPr fontId="5"/>
  </si>
  <si>
    <t>○○株式会社</t>
    <phoneticPr fontId="1"/>
  </si>
  <si>
    <t>エコエアコン</t>
    <phoneticPr fontId="5"/>
  </si>
  <si>
    <t>有り</t>
    <phoneticPr fontId="5"/>
  </si>
  <si>
    <t>kW</t>
    <phoneticPr fontId="5"/>
  </si>
  <si>
    <t>店舗</t>
    <phoneticPr fontId="5"/>
  </si>
  <si>
    <t>台</t>
    <rPh sb="0" eb="1">
      <t>ダイ</t>
    </rPh>
    <phoneticPr fontId="5"/>
  </si>
  <si>
    <r>
      <rPr>
        <b/>
        <sz val="12"/>
        <color theme="1"/>
        <rFont val="ＭＳ 明朝"/>
        <family val="1"/>
        <charset val="128"/>
      </rPr>
      <t>　</t>
    </r>
    <r>
      <rPr>
        <b/>
        <u/>
        <sz val="12"/>
        <color theme="1"/>
        <rFont val="ＭＳ 明朝"/>
        <family val="1"/>
        <charset val="128"/>
      </rPr>
      <t>電気式パッケージエアコン　SII省エネ計算フォーマット</t>
    </r>
    <rPh sb="1" eb="3">
      <t>デンキ</t>
    </rPh>
    <rPh sb="3" eb="4">
      <t>シキ</t>
    </rPh>
    <rPh sb="17" eb="18">
      <t>ショウ</t>
    </rPh>
    <rPh sb="20" eb="22">
      <t>ケイサン</t>
    </rPh>
    <phoneticPr fontId="5"/>
  </si>
  <si>
    <t>メーカー</t>
    <phoneticPr fontId="5"/>
  </si>
  <si>
    <t>←計算する設備のメーカー名を入力</t>
    <phoneticPr fontId="5"/>
  </si>
  <si>
    <t>電気</t>
    <rPh sb="0" eb="2">
      <t>デンキ</t>
    </rPh>
    <phoneticPr fontId="1"/>
  </si>
  <si>
    <t>kWh</t>
    <phoneticPr fontId="1"/>
  </si>
  <si>
    <t>運転種別</t>
    <rPh sb="0" eb="2">
      <t>ウンテン</t>
    </rPh>
    <rPh sb="2" eb="4">
      <t>シュベツ</t>
    </rPh>
    <phoneticPr fontId="5"/>
  </si>
  <si>
    <t>平均負荷率</t>
    <rPh sb="0" eb="2">
      <t>ヘイキン</t>
    </rPh>
    <rPh sb="2" eb="4">
      <t>フカ</t>
    </rPh>
    <rPh sb="4" eb="5">
      <t>リツ</t>
    </rPh>
    <phoneticPr fontId="5"/>
  </si>
  <si>
    <t>％</t>
    <phoneticPr fontId="1"/>
  </si>
  <si>
    <t>h</t>
    <phoneticPr fontId="1"/>
  </si>
  <si>
    <t>稼働時間</t>
    <rPh sb="0" eb="2">
      <t>カドウ</t>
    </rPh>
    <rPh sb="2" eb="4">
      <t>ジカン</t>
    </rPh>
    <phoneticPr fontId="5"/>
  </si>
  <si>
    <t>このシートは、エネルギー使用量の計算に関わるデータをコピーする際にご利用いただけるものです。</t>
    <rPh sb="12" eb="15">
      <t>シヨウリョウ</t>
    </rPh>
    <rPh sb="16" eb="18">
      <t>ケイサン</t>
    </rPh>
    <rPh sb="19" eb="20">
      <t>カカ</t>
    </rPh>
    <rPh sb="31" eb="32">
      <t>サイ</t>
    </rPh>
    <rPh sb="34" eb="36">
      <t>リヨウ</t>
    </rPh>
    <phoneticPr fontId="5"/>
  </si>
  <si>
    <t>対象型番：</t>
    <phoneticPr fontId="5"/>
  </si>
  <si>
    <t>OLD-140MMAK</t>
    <phoneticPr fontId="5"/>
  </si>
  <si>
    <t>OLD-123ABC</t>
    <phoneticPr fontId="5"/>
  </si>
  <si>
    <t>OLD-456DEF</t>
    <phoneticPr fontId="5"/>
  </si>
  <si>
    <t>NEW-123AAA</t>
    <phoneticPr fontId="5"/>
  </si>
  <si>
    <t>INV機種店舗用</t>
  </si>
  <si>
    <t>25-100</t>
    <phoneticPr fontId="1"/>
  </si>
  <si>
    <t>0-25</t>
    <phoneticPr fontId="1"/>
  </si>
  <si>
    <t>y= -1.38x + 2.38</t>
    <phoneticPr fontId="1"/>
  </si>
  <si>
    <t>y = 1.0581x + 1.7705</t>
    <phoneticPr fontId="1"/>
  </si>
  <si>
    <t>店舗用　暖</t>
  </si>
  <si>
    <t>y = -0.96x + 1.96</t>
    <phoneticPr fontId="1"/>
  </si>
  <si>
    <t>y = 1.0862x + 1.4484</t>
    <phoneticPr fontId="1"/>
  </si>
  <si>
    <t>INV機種事務所</t>
  </si>
  <si>
    <t>店舗用　冷</t>
    <phoneticPr fontId="1"/>
  </si>
  <si>
    <t>事務所　冷房</t>
  </si>
  <si>
    <t>事務所　暖房</t>
  </si>
  <si>
    <t>y = -1.68x + 2.68</t>
    <phoneticPr fontId="1"/>
  </si>
  <si>
    <t>y = 1.0788x + 2.0053</t>
    <phoneticPr fontId="1"/>
  </si>
  <si>
    <t>y = -1.1x + 2.1</t>
    <phoneticPr fontId="1"/>
  </si>
  <si>
    <t>y = 1.0416x + 1.4596</t>
    <phoneticPr fontId="1"/>
  </si>
  <si>
    <t>INV機種設備用</t>
  </si>
  <si>
    <t>設備用　冷房</t>
  </si>
  <si>
    <t>設備用　暖房</t>
  </si>
  <si>
    <t>y = -0.62x + 1.62</t>
    <phoneticPr fontId="1"/>
  </si>
  <si>
    <t>y = 1.0473x + 1.2032</t>
    <phoneticPr fontId="1"/>
  </si>
  <si>
    <t>y = -0.46x + 1.46</t>
    <phoneticPr fontId="1"/>
  </si>
  <si>
    <t>y = 0.94x + 1.11</t>
    <phoneticPr fontId="1"/>
  </si>
  <si>
    <t>NEW-224TMAK</t>
    <phoneticPr fontId="5"/>
  </si>
  <si>
    <t>既存設備に関するエネルギー使用量の計算結果と実際の燃料使用量に乖離がある場合は、
建物用途「その他」を選択し、実際の燃料使用量に合うように負荷率を調整してください。</t>
    <rPh sb="0" eb="2">
      <t>キゾン</t>
    </rPh>
    <rPh sb="2" eb="4">
      <t>セツビ</t>
    </rPh>
    <rPh sb="5" eb="6">
      <t>カン</t>
    </rPh>
    <rPh sb="13" eb="16">
      <t>シヨウリョウ</t>
    </rPh>
    <rPh sb="17" eb="19">
      <t>ケイサン</t>
    </rPh>
    <rPh sb="19" eb="21">
      <t>ケッカ</t>
    </rPh>
    <rPh sb="22" eb="24">
      <t>ジッサイ</t>
    </rPh>
    <rPh sb="25" eb="27">
      <t>ネンリョウ</t>
    </rPh>
    <rPh sb="27" eb="30">
      <t>シヨウリョウ</t>
    </rPh>
    <rPh sb="31" eb="33">
      <t>カイリ</t>
    </rPh>
    <rPh sb="36" eb="38">
      <t>バアイ</t>
    </rPh>
    <rPh sb="41" eb="43">
      <t>タテモノ</t>
    </rPh>
    <rPh sb="43" eb="45">
      <t>ヨウト</t>
    </rPh>
    <rPh sb="48" eb="49">
      <t>タ</t>
    </rPh>
    <rPh sb="51" eb="53">
      <t>センタク</t>
    </rPh>
    <rPh sb="55" eb="57">
      <t>ジッサイ</t>
    </rPh>
    <rPh sb="58" eb="60">
      <t>ネンリョウ</t>
    </rPh>
    <rPh sb="60" eb="63">
      <t>シヨウリョウ</t>
    </rPh>
    <rPh sb="64" eb="65">
      <t>ア</t>
    </rPh>
    <rPh sb="69" eb="71">
      <t>フカ</t>
    </rPh>
    <rPh sb="71" eb="72">
      <t>リツ</t>
    </rPh>
    <rPh sb="73" eb="75">
      <t>チョウセイ</t>
    </rPh>
    <phoneticPr fontId="5"/>
  </si>
  <si>
    <t>【平均負荷率】
 [その他]を選択した場合、
 数式を削除した上で任意の負荷率を登録</t>
    <rPh sb="1" eb="3">
      <t>ヘイキン</t>
    </rPh>
    <rPh sb="3" eb="5">
      <t>フカ</t>
    </rPh>
    <rPh sb="5" eb="6">
      <t>リツ</t>
    </rPh>
    <rPh sb="12" eb="13">
      <t>タ</t>
    </rPh>
    <rPh sb="15" eb="17">
      <t>センタク</t>
    </rPh>
    <rPh sb="19" eb="21">
      <t>バアイ</t>
    </rPh>
    <rPh sb="24" eb="26">
      <t>スウシキ</t>
    </rPh>
    <rPh sb="27" eb="29">
      <t>サクジョ</t>
    </rPh>
    <rPh sb="31" eb="32">
      <t>ウエ</t>
    </rPh>
    <rPh sb="33" eb="35">
      <t>ニンイ</t>
    </rPh>
    <rPh sb="36" eb="38">
      <t>フカ</t>
    </rPh>
    <rPh sb="38" eb="39">
      <t>リツ</t>
    </rPh>
    <rPh sb="40" eb="42">
      <t>トウロク</t>
    </rPh>
    <phoneticPr fontId="1"/>
  </si>
  <si>
    <t>無し（一定速）</t>
  </si>
  <si>
    <t>NO.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</si>
</sst>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76" formatCode="&quot;¥&quot;#,##0_);[Red]\(&quot;¥&quot;#,##0\)"/>
    <numFmt numFmtId="177" formatCode="0.000"/>
    <numFmt numFmtId="178" formatCode="0.0"/>
    <numFmt numFmtId="179" formatCode="0.000_ "/>
    <numFmt numFmtId="180" formatCode="0.0&quot;kW&quot;"/>
    <numFmt numFmtId="181" formatCode="0.0%"/>
    <numFmt numFmtId="182" formatCode="0&quot;月&quot;"/>
    <numFmt numFmtId="183" formatCode="General&quot;年&quot;"/>
    <numFmt numFmtId="184" formatCode="&quot;(&quot;@&quot;)&quot;"/>
    <numFmt numFmtId="185" formatCode="0.0_);[Red]\(0.0\)"/>
    <numFmt numFmtId="186" formatCode="#,##0.0_ "/>
    <numFmt numFmtId="187" formatCode="0.0000_ "/>
    <numFmt numFmtId="188" formatCode="0\ &quot;台&quot;"/>
    <numFmt numFmtId="189" formatCode="0.00_);[Red]\(0.00\)"/>
    <numFmt numFmtId="190" formatCode="0.0_ "/>
    <numFmt numFmtId="191" formatCode="#,##0.000_ "/>
    <numFmt numFmtId="192" formatCode="0.00_ "/>
    <numFmt numFmtId="193" formatCode="#,##0.0;[Red]\-#,##0.0"/>
    <numFmt numFmtId="194" formatCode="0_ "/>
    <numFmt numFmtId="195" formatCode="#,##0.00_ "/>
  </numFmts>
  <fonts count="4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2"/>
      <color theme="3"/>
      <name val="ＭＳ Ｐゴシック"/>
      <family val="3"/>
      <charset val="128"/>
      <scheme val="minor"/>
    </font>
    <font>
      <sz val="11"/>
      <color theme="3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10"/>
      <color theme="1"/>
      <name val="ＭＳ Ｐ明朝"/>
      <family val="1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u/>
      <sz val="12"/>
      <color indexed="12"/>
      <name val="Osaka"/>
      <family val="1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0"/>
      <color theme="0"/>
      <name val="ＭＳ Ｐ明朝"/>
      <family val="1"/>
      <charset val="128"/>
    </font>
    <font>
      <u/>
      <sz val="9"/>
      <color indexed="12"/>
      <name val="ＭＳ Ｐゴシック"/>
      <family val="3"/>
      <charset val="128"/>
    </font>
    <font>
      <b/>
      <strike/>
      <sz val="11"/>
      <color theme="1"/>
      <name val="ＭＳ Ｐゴシック"/>
      <family val="3"/>
      <charset val="128"/>
      <scheme val="minor"/>
    </font>
    <font>
      <strike/>
      <sz val="11"/>
      <color theme="1"/>
      <name val="ＭＳ Ｐゴシック"/>
      <family val="3"/>
      <charset val="128"/>
      <scheme val="minor"/>
    </font>
    <font>
      <b/>
      <sz val="12"/>
      <color theme="1"/>
      <name val="ＭＳ 明朝"/>
      <family val="1"/>
      <charset val="128"/>
    </font>
    <font>
      <b/>
      <u/>
      <sz val="12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FF0000"/>
      <name val="ＭＳ Ｐゴシック"/>
      <family val="3"/>
      <charset val="128"/>
    </font>
    <font>
      <b/>
      <u/>
      <sz val="14"/>
      <color theme="1"/>
      <name val="ＭＳ 明朝"/>
      <family val="1"/>
      <charset val="128"/>
    </font>
    <font>
      <sz val="8"/>
      <color rgb="FF0070C0"/>
      <name val="ＭＳ 明朝"/>
      <family val="1"/>
      <charset val="128"/>
    </font>
    <font>
      <b/>
      <sz val="10"/>
      <color rgb="FFFF0000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rgb="FFFF0000"/>
      <name val="ＭＳ 明朝"/>
      <family val="1"/>
      <charset val="128"/>
    </font>
    <font>
      <sz val="11"/>
      <name val="ＭＳ Ｐゴシック"/>
      <family val="2"/>
      <charset val="128"/>
      <scheme val="minor"/>
    </font>
    <font>
      <sz val="10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Osaka"/>
      <family val="1"/>
      <charset val="128"/>
    </font>
    <font>
      <sz val="11"/>
      <color rgb="FFFF0000"/>
      <name val="ＭＳ Ｐゴシック"/>
      <family val="3"/>
      <charset val="128"/>
      <scheme val="minor"/>
    </font>
    <font>
      <sz val="7.5"/>
      <color rgb="FFFF0000"/>
      <name val="ＭＳ 明朝"/>
      <family val="1"/>
      <charset val="128"/>
    </font>
    <font>
      <sz val="14"/>
      <color rgb="FFFF0000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ck">
        <color rgb="FFFF0000"/>
      </bottom>
      <diagonal/>
    </border>
    <border>
      <left/>
      <right/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168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" fillId="0" borderId="0"/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/>
    <xf numFmtId="9" fontId="3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38" fontId="18" fillId="0" borderId="0" applyFill="0" applyBorder="0" applyAlignment="0" applyProtection="0"/>
    <xf numFmtId="176" fontId="4" fillId="0" borderId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3" fillId="0" borderId="0"/>
    <xf numFmtId="18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11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38" fontId="3" fillId="0" borderId="0" applyFont="0" applyFill="0" applyBorder="0" applyAlignment="0" applyProtection="0"/>
    <xf numFmtId="0" fontId="40" fillId="0" borderId="0"/>
    <xf numFmtId="0" fontId="3" fillId="0" borderId="0">
      <alignment vertical="center"/>
    </xf>
    <xf numFmtId="0" fontId="11" fillId="0" borderId="0"/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23" fillId="0" borderId="0"/>
    <xf numFmtId="9" fontId="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</cellStyleXfs>
  <cellXfs count="289">
    <xf numFmtId="0" fontId="0" fillId="0" borderId="0" xfId="0">
      <alignment vertical="center"/>
    </xf>
    <xf numFmtId="0" fontId="14" fillId="0" borderId="0" xfId="0" applyFont="1">
      <alignment vertical="center"/>
    </xf>
    <xf numFmtId="189" fontId="14" fillId="0" borderId="0" xfId="0" applyNumberFormat="1" applyFont="1">
      <alignment vertical="center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>
      <alignment vertical="center"/>
    </xf>
    <xf numFmtId="189" fontId="21" fillId="0" borderId="1" xfId="0" applyNumberFormat="1" applyFont="1" applyBorder="1" applyAlignment="1">
      <alignment horizontal="left" vertical="center" wrapText="1"/>
    </xf>
    <xf numFmtId="189" fontId="21" fillId="0" borderId="0" xfId="0" applyNumberFormat="1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185" fontId="14" fillId="0" borderId="0" xfId="0" applyNumberFormat="1" applyFont="1">
      <alignment vertical="center"/>
    </xf>
    <xf numFmtId="185" fontId="14" fillId="0" borderId="1" xfId="0" applyNumberFormat="1" applyFont="1" applyBorder="1">
      <alignment vertical="center"/>
    </xf>
    <xf numFmtId="190" fontId="14" fillId="0" borderId="0" xfId="0" applyNumberFormat="1" applyFont="1">
      <alignment vertical="center"/>
    </xf>
    <xf numFmtId="0" fontId="21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0" fontId="14" fillId="0" borderId="2" xfId="0" applyFont="1" applyBorder="1">
      <alignment vertical="center"/>
    </xf>
    <xf numFmtId="0" fontId="24" fillId="0" borderId="4" xfId="0" applyFont="1" applyBorder="1">
      <alignment vertical="center"/>
    </xf>
    <xf numFmtId="0" fontId="21" fillId="0" borderId="2" xfId="0" applyFont="1" applyBorder="1">
      <alignment vertical="center"/>
    </xf>
    <xf numFmtId="185" fontId="14" fillId="0" borderId="9" xfId="0" applyNumberFormat="1" applyFont="1" applyBorder="1">
      <alignment vertical="center"/>
    </xf>
    <xf numFmtId="185" fontId="21" fillId="0" borderId="9" xfId="0" applyNumberFormat="1" applyFont="1" applyBorder="1">
      <alignment vertical="center"/>
    </xf>
    <xf numFmtId="190" fontId="21" fillId="0" borderId="9" xfId="0" applyNumberFormat="1" applyFont="1" applyBorder="1">
      <alignment vertical="center"/>
    </xf>
    <xf numFmtId="190" fontId="14" fillId="0" borderId="9" xfId="0" applyNumberFormat="1" applyFont="1" applyBorder="1" applyAlignment="1">
      <alignment vertical="center" wrapText="1"/>
    </xf>
    <xf numFmtId="0" fontId="14" fillId="0" borderId="9" xfId="0" applyFont="1" applyBorder="1" applyAlignment="1">
      <alignment vertical="center" wrapText="1"/>
    </xf>
    <xf numFmtId="189" fontId="14" fillId="0" borderId="2" xfId="0" applyNumberFormat="1" applyFont="1" applyBorder="1">
      <alignment vertical="center"/>
    </xf>
    <xf numFmtId="0" fontId="12" fillId="0" borderId="0" xfId="7" applyFont="1" applyAlignment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12" fillId="0" borderId="0" xfId="7" applyFont="1" applyAlignment="1" applyProtection="1">
      <alignment horizontal="left" vertical="center" shrinkToFit="1"/>
      <protection hidden="1"/>
    </xf>
    <xf numFmtId="0" fontId="12" fillId="0" borderId="0" xfId="7" applyFont="1" applyAlignment="1" applyProtection="1">
      <alignment vertical="center" shrinkToFit="1"/>
      <protection hidden="1"/>
    </xf>
    <xf numFmtId="0" fontId="12" fillId="0" borderId="0" xfId="7" quotePrefix="1" applyFont="1" applyAlignment="1" applyProtection="1">
      <alignment horizontal="left" vertical="center" shrinkToFit="1"/>
      <protection hidden="1"/>
    </xf>
    <xf numFmtId="0" fontId="12" fillId="0" borderId="17" xfId="7" applyFont="1" applyBorder="1" applyAlignment="1" applyProtection="1">
      <alignment horizontal="center" vertical="center" shrinkToFit="1"/>
      <protection hidden="1"/>
    </xf>
    <xf numFmtId="178" fontId="12" fillId="0" borderId="17" xfId="7" applyNumberFormat="1" applyFont="1" applyBorder="1" applyAlignment="1" applyProtection="1">
      <alignment vertical="center" shrinkToFit="1"/>
      <protection hidden="1"/>
    </xf>
    <xf numFmtId="0" fontId="12" fillId="0" borderId="17" xfId="7" applyFont="1" applyBorder="1" applyAlignment="1" applyProtection="1">
      <alignment vertical="center" shrinkToFit="1"/>
      <protection hidden="1"/>
    </xf>
    <xf numFmtId="0" fontId="30" fillId="0" borderId="0" xfId="7" applyFont="1" applyAlignment="1" applyProtection="1">
      <alignment vertical="center"/>
      <protection hidden="1"/>
    </xf>
    <xf numFmtId="178" fontId="12" fillId="0" borderId="0" xfId="7" applyNumberFormat="1" applyFont="1" applyAlignment="1" applyProtection="1">
      <alignment vertical="center" shrinkToFit="1"/>
      <protection hidden="1"/>
    </xf>
    <xf numFmtId="0" fontId="12" fillId="0" borderId="14" xfId="7" applyFont="1" applyBorder="1" applyAlignment="1" applyProtection="1">
      <alignment horizontal="center" vertical="center" shrinkToFit="1"/>
      <protection hidden="1"/>
    </xf>
    <xf numFmtId="178" fontId="12" fillId="0" borderId="14" xfId="7" applyNumberFormat="1" applyFont="1" applyBorder="1" applyAlignment="1" applyProtection="1">
      <alignment vertical="center" shrinkToFit="1"/>
      <protection hidden="1"/>
    </xf>
    <xf numFmtId="0" fontId="12" fillId="0" borderId="14" xfId="7" applyFont="1" applyBorder="1" applyAlignment="1" applyProtection="1">
      <alignment vertical="center" shrinkToFit="1"/>
      <protection hidden="1"/>
    </xf>
    <xf numFmtId="0" fontId="12" fillId="0" borderId="0" xfId="7" applyFont="1" applyAlignment="1" applyProtection="1">
      <alignment horizontal="center" vertical="center" shrinkToFit="1"/>
      <protection hidden="1"/>
    </xf>
    <xf numFmtId="187" fontId="0" fillId="0" borderId="0" xfId="0" applyNumberFormat="1">
      <alignment vertical="center"/>
    </xf>
    <xf numFmtId="0" fontId="7" fillId="0" borderId="15" xfId="0" applyFont="1" applyBorder="1">
      <alignment vertical="center"/>
    </xf>
    <xf numFmtId="0" fontId="7" fillId="0" borderId="16" xfId="0" applyFont="1" applyBorder="1">
      <alignment vertical="center"/>
    </xf>
    <xf numFmtId="0" fontId="8" fillId="0" borderId="19" xfId="0" applyFont="1" applyBorder="1">
      <alignment vertical="center"/>
    </xf>
    <xf numFmtId="14" fontId="10" fillId="0" borderId="0" xfId="0" applyNumberFormat="1" applyFont="1">
      <alignment vertical="center"/>
    </xf>
    <xf numFmtId="187" fontId="0" fillId="0" borderId="0" xfId="0" applyNumberFormat="1" applyAlignment="1">
      <alignment horizontal="center" vertical="center"/>
    </xf>
    <xf numFmtId="0" fontId="3" fillId="0" borderId="14" xfId="3" applyBorder="1" applyAlignment="1">
      <alignment horizontal="left"/>
    </xf>
    <xf numFmtId="0" fontId="0" fillId="0" borderId="1" xfId="0" applyBorder="1">
      <alignment vertical="center"/>
    </xf>
    <xf numFmtId="0" fontId="3" fillId="0" borderId="1" xfId="3" applyBorder="1" applyAlignment="1">
      <alignment horizontal="left"/>
    </xf>
    <xf numFmtId="0" fontId="15" fillId="0" borderId="1" xfId="0" applyFont="1" applyBorder="1">
      <alignment vertical="center"/>
    </xf>
    <xf numFmtId="179" fontId="3" fillId="4" borderId="1" xfId="0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187" fontId="0" fillId="4" borderId="7" xfId="0" applyNumberFormat="1" applyFill="1" applyBorder="1" applyAlignment="1">
      <alignment horizontal="center" vertical="center"/>
    </xf>
    <xf numFmtId="187" fontId="0" fillId="4" borderId="9" xfId="0" applyNumberForma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87" fontId="0" fillId="4" borderId="1" xfId="0" applyNumberForma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177" fontId="0" fillId="3" borderId="1" xfId="0" applyNumberFormat="1" applyFill="1" applyBorder="1" applyAlignment="1">
      <alignment horizontal="center" vertical="center"/>
    </xf>
    <xf numFmtId="187" fontId="0" fillId="3" borderId="1" xfId="0" applyNumberFormat="1" applyFill="1" applyBorder="1" applyAlignment="1">
      <alignment horizontal="center" vertical="center"/>
    </xf>
    <xf numFmtId="177" fontId="6" fillId="7" borderId="1" xfId="0" applyNumberFormat="1" applyFont="1" applyFill="1" applyBorder="1" applyAlignment="1">
      <alignment horizontal="center" vertical="center" readingOrder="1"/>
    </xf>
    <xf numFmtId="177" fontId="6" fillId="0" borderId="1" xfId="0" applyNumberFormat="1" applyFont="1" applyBorder="1" applyAlignment="1">
      <alignment horizontal="center" vertical="center" readingOrder="1"/>
    </xf>
    <xf numFmtId="0" fontId="26" fillId="8" borderId="1" xfId="0" applyFont="1" applyFill="1" applyBorder="1">
      <alignment vertical="center"/>
    </xf>
    <xf numFmtId="0" fontId="27" fillId="8" borderId="1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 wrapText="1"/>
    </xf>
    <xf numFmtId="177" fontId="31" fillId="0" borderId="1" xfId="0" applyNumberFormat="1" applyFont="1" applyBorder="1" applyAlignment="1">
      <alignment horizontal="center" vertical="center" readingOrder="1"/>
    </xf>
    <xf numFmtId="0" fontId="29" fillId="0" borderId="0" xfId="7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center" vertical="center"/>
      <protection hidden="1"/>
    </xf>
    <xf numFmtId="0" fontId="33" fillId="0" borderId="10" xfId="7" applyFont="1" applyBorder="1" applyAlignment="1" applyProtection="1">
      <alignment vertical="center" shrinkToFit="1"/>
      <protection hidden="1"/>
    </xf>
    <xf numFmtId="0" fontId="33" fillId="0" borderId="10" xfId="0" applyFont="1" applyBorder="1" applyProtection="1">
      <alignment vertical="center"/>
      <protection hidden="1"/>
    </xf>
    <xf numFmtId="0" fontId="33" fillId="0" borderId="10" xfId="7" applyFont="1" applyBorder="1" applyAlignment="1" applyProtection="1">
      <alignment vertical="center"/>
      <protection hidden="1"/>
    </xf>
    <xf numFmtId="0" fontId="33" fillId="0" borderId="0" xfId="7" applyFont="1" applyAlignment="1" applyProtection="1">
      <alignment vertical="center" shrinkToFit="1"/>
      <protection hidden="1"/>
    </xf>
    <xf numFmtId="191" fontId="12" fillId="0" borderId="28" xfId="7" applyNumberFormat="1" applyFont="1" applyBorder="1" applyAlignment="1" applyProtection="1">
      <alignment vertical="center" shrinkToFit="1"/>
      <protection hidden="1"/>
    </xf>
    <xf numFmtId="191" fontId="12" fillId="0" borderId="0" xfId="7" applyNumberFormat="1" applyFont="1" applyAlignment="1" applyProtection="1">
      <alignment vertical="center" shrinkToFit="1"/>
      <protection hidden="1"/>
    </xf>
    <xf numFmtId="191" fontId="30" fillId="0" borderId="0" xfId="7" applyNumberFormat="1" applyFont="1" applyAlignment="1" applyProtection="1">
      <alignment vertical="center" shrinkToFit="1"/>
      <protection hidden="1"/>
    </xf>
    <xf numFmtId="191" fontId="30" fillId="0" borderId="28" xfId="7" applyNumberFormat="1" applyFont="1" applyBorder="1" applyAlignment="1" applyProtection="1">
      <alignment vertical="center" shrinkToFit="1"/>
      <protection hidden="1"/>
    </xf>
    <xf numFmtId="0" fontId="35" fillId="0" borderId="0" xfId="0" applyFont="1" applyProtection="1">
      <alignment vertical="center"/>
      <protection hidden="1"/>
    </xf>
    <xf numFmtId="0" fontId="37" fillId="6" borderId="1" xfId="0" applyFont="1" applyFill="1" applyBorder="1">
      <alignment vertical="center"/>
    </xf>
    <xf numFmtId="0" fontId="10" fillId="0" borderId="1" xfId="0" applyFont="1" applyBorder="1">
      <alignment vertical="center"/>
    </xf>
    <xf numFmtId="0" fontId="10" fillId="6" borderId="1" xfId="0" applyFont="1" applyFill="1" applyBorder="1" applyAlignment="1">
      <alignment vertical="center" shrinkToFi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>
      <alignment vertical="center"/>
    </xf>
    <xf numFmtId="179" fontId="3" fillId="0" borderId="1" xfId="0" applyNumberFormat="1" applyFont="1" applyBorder="1">
      <alignment vertical="center"/>
    </xf>
    <xf numFmtId="0" fontId="32" fillId="0" borderId="0" xfId="7" applyFont="1" applyAlignment="1" applyProtection="1">
      <alignment vertical="center"/>
      <protection hidden="1"/>
    </xf>
    <xf numFmtId="0" fontId="3" fillId="0" borderId="9" xfId="3" applyBorder="1" applyAlignment="1">
      <alignment horizontal="left"/>
    </xf>
    <xf numFmtId="0" fontId="0" fillId="0" borderId="9" xfId="0" applyBorder="1">
      <alignment vertical="center"/>
    </xf>
    <xf numFmtId="0" fontId="3" fillId="0" borderId="0" xfId="3" applyAlignment="1">
      <alignment horizontal="left"/>
    </xf>
    <xf numFmtId="0" fontId="0" fillId="0" borderId="1" xfId="0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7" fillId="0" borderId="0" xfId="0" applyFont="1" applyProtection="1">
      <alignment vertical="center"/>
      <protection hidden="1"/>
    </xf>
    <xf numFmtId="0" fontId="38" fillId="0" borderId="0" xfId="0" applyFont="1" applyProtection="1">
      <alignment vertical="center"/>
      <protection hidden="1"/>
    </xf>
    <xf numFmtId="49" fontId="38" fillId="0" borderId="0" xfId="0" applyNumberFormat="1" applyFont="1" applyProtection="1">
      <alignment vertical="center"/>
      <protection hidden="1"/>
    </xf>
    <xf numFmtId="40" fontId="38" fillId="0" borderId="0" xfId="4" applyNumberFormat="1" applyFont="1" applyFill="1" applyBorder="1" applyProtection="1">
      <alignment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180" fontId="38" fillId="3" borderId="0" xfId="0" applyNumberFormat="1" applyFont="1" applyFill="1" applyProtection="1">
      <alignment vertical="center"/>
      <protection hidden="1"/>
    </xf>
    <xf numFmtId="49" fontId="21" fillId="0" borderId="0" xfId="7" applyNumberFormat="1" applyFont="1" applyAlignment="1" applyProtection="1">
      <alignment vertical="center"/>
      <protection hidden="1"/>
    </xf>
    <xf numFmtId="40" fontId="38" fillId="3" borderId="0" xfId="4" applyNumberFormat="1" applyFont="1" applyFill="1" applyBorder="1" applyProtection="1">
      <alignment vertical="center"/>
      <protection hidden="1"/>
    </xf>
    <xf numFmtId="0" fontId="13" fillId="0" borderId="0" xfId="7" applyFont="1" applyAlignment="1" applyProtection="1">
      <alignment vertical="center" shrinkToFit="1"/>
      <protection hidden="1"/>
    </xf>
    <xf numFmtId="0" fontId="38" fillId="3" borderId="0" xfId="0" applyFont="1" applyFill="1" applyProtection="1">
      <alignment vertical="center"/>
      <protection hidden="1"/>
    </xf>
    <xf numFmtId="188" fontId="12" fillId="0" borderId="0" xfId="7" applyNumberFormat="1" applyFont="1" applyAlignment="1" applyProtection="1">
      <alignment horizontal="left" vertical="center" shrinkToFit="1"/>
      <protection hidden="1"/>
    </xf>
    <xf numFmtId="177" fontId="37" fillId="0" borderId="0" xfId="0" applyNumberFormat="1" applyFont="1" applyProtection="1">
      <alignment vertical="center"/>
      <protection hidden="1"/>
    </xf>
    <xf numFmtId="0" fontId="37" fillId="0" borderId="0" xfId="0" applyFont="1" applyAlignment="1" applyProtection="1">
      <alignment vertical="center" shrinkToFit="1"/>
      <protection hidden="1"/>
    </xf>
    <xf numFmtId="0" fontId="37" fillId="0" borderId="0" xfId="0" applyFont="1" applyAlignment="1" applyProtection="1">
      <alignment horizontal="right" vertical="center"/>
      <protection hidden="1"/>
    </xf>
    <xf numFmtId="177" fontId="37" fillId="3" borderId="0" xfId="0" applyNumberFormat="1" applyFont="1" applyFill="1" applyProtection="1">
      <alignment vertical="center"/>
      <protection hidden="1"/>
    </xf>
    <xf numFmtId="2" fontId="37" fillId="0" borderId="0" xfId="0" applyNumberFormat="1" applyFo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193" fontId="37" fillId="0" borderId="0" xfId="4" applyNumberFormat="1" applyFont="1" applyProtection="1">
      <alignment vertical="center"/>
      <protection hidden="1"/>
    </xf>
    <xf numFmtId="191" fontId="33" fillId="0" borderId="28" xfId="7" applyNumberFormat="1" applyFont="1" applyBorder="1" applyAlignment="1" applyProtection="1">
      <alignment vertical="center" wrapText="1" shrinkToFit="1"/>
      <protection hidden="1"/>
    </xf>
    <xf numFmtId="191" fontId="33" fillId="0" borderId="0" xfId="7" applyNumberFormat="1" applyFont="1" applyAlignment="1" applyProtection="1">
      <alignment vertical="center" wrapText="1" shrinkToFit="1"/>
      <protection hidden="1"/>
    </xf>
    <xf numFmtId="0" fontId="10" fillId="0" borderId="0" xfId="0" applyFont="1" applyProtection="1">
      <alignment vertical="center"/>
      <protection hidden="1"/>
    </xf>
    <xf numFmtId="193" fontId="37" fillId="0" borderId="0" xfId="0" applyNumberFormat="1" applyFont="1" applyProtection="1">
      <alignment vertical="center"/>
      <protection hidden="1"/>
    </xf>
    <xf numFmtId="49" fontId="37" fillId="0" borderId="0" xfId="0" applyNumberFormat="1" applyFont="1" applyProtection="1">
      <alignment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182" fontId="16" fillId="4" borderId="1" xfId="0" applyNumberFormat="1" applyFont="1" applyFill="1" applyBorder="1" applyAlignment="1">
      <alignment horizontal="center" vertical="center"/>
    </xf>
    <xf numFmtId="182" fontId="16" fillId="4" borderId="29" xfId="0" applyNumberFormat="1" applyFont="1" applyFill="1" applyBorder="1" applyAlignment="1">
      <alignment horizontal="center" vertical="center"/>
    </xf>
    <xf numFmtId="184" fontId="16" fillId="4" borderId="3" xfId="0" applyNumberFormat="1" applyFont="1" applyFill="1" applyBorder="1" applyAlignment="1">
      <alignment horizontal="center" vertical="center"/>
    </xf>
    <xf numFmtId="193" fontId="16" fillId="0" borderId="1" xfId="4" applyNumberFormat="1" applyFont="1" applyBorder="1">
      <alignment vertical="center"/>
    </xf>
    <xf numFmtId="193" fontId="16" fillId="0" borderId="29" xfId="4" applyNumberFormat="1" applyFont="1" applyBorder="1">
      <alignment vertical="center"/>
    </xf>
    <xf numFmtId="193" fontId="16" fillId="0" borderId="3" xfId="4" applyNumberFormat="1" applyFont="1" applyBorder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81" fontId="16" fillId="0" borderId="1" xfId="5" applyNumberFormat="1" applyFont="1" applyBorder="1">
      <alignment vertical="center"/>
    </xf>
    <xf numFmtId="181" fontId="16" fillId="0" borderId="29" xfId="5" applyNumberFormat="1" applyFont="1" applyBorder="1">
      <alignment vertical="center"/>
    </xf>
    <xf numFmtId="181" fontId="16" fillId="0" borderId="3" xfId="5" applyNumberFormat="1" applyFont="1" applyBorder="1">
      <alignment vertical="center"/>
    </xf>
    <xf numFmtId="193" fontId="16" fillId="0" borderId="1" xfId="4" applyNumberFormat="1" applyFont="1" applyBorder="1" applyAlignment="1">
      <alignment horizontal="center" vertical="center"/>
    </xf>
    <xf numFmtId="193" fontId="16" fillId="0" borderId="29" xfId="4" applyNumberFormat="1" applyFont="1" applyBorder="1" applyAlignment="1">
      <alignment horizontal="center" vertical="center"/>
    </xf>
    <xf numFmtId="193" fontId="16" fillId="0" borderId="3" xfId="4" applyNumberFormat="1" applyFont="1" applyBorder="1" applyAlignment="1">
      <alignment horizontal="center" vertical="center"/>
    </xf>
    <xf numFmtId="0" fontId="43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9" fontId="0" fillId="0" borderId="1" xfId="0" applyNumberFormat="1" applyBorder="1">
      <alignment vertical="center"/>
    </xf>
    <xf numFmtId="0" fontId="10" fillId="3" borderId="2" xfId="0" applyFont="1" applyFill="1" applyBorder="1" applyAlignment="1">
      <alignment horizontal="center" vertical="center"/>
    </xf>
    <xf numFmtId="177" fontId="10" fillId="3" borderId="1" xfId="0" applyNumberFormat="1" applyFont="1" applyFill="1" applyBorder="1" applyAlignment="1">
      <alignment horizontal="center" vertical="center"/>
    </xf>
    <xf numFmtId="187" fontId="10" fillId="3" borderId="1" xfId="0" applyNumberFormat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left" vertical="center"/>
    </xf>
    <xf numFmtId="177" fontId="31" fillId="7" borderId="1" xfId="0" applyNumberFormat="1" applyFont="1" applyFill="1" applyBorder="1" applyAlignment="1">
      <alignment horizontal="center" vertical="center" readingOrder="1"/>
    </xf>
    <xf numFmtId="177" fontId="41" fillId="3" borderId="1" xfId="0" applyNumberFormat="1" applyFont="1" applyFill="1" applyBorder="1" applyAlignment="1">
      <alignment horizontal="center" vertical="center"/>
    </xf>
    <xf numFmtId="187" fontId="41" fillId="3" borderId="1" xfId="0" applyNumberFormat="1" applyFont="1" applyFill="1" applyBorder="1" applyAlignment="1">
      <alignment horizontal="center" vertical="center"/>
    </xf>
    <xf numFmtId="177" fontId="3" fillId="7" borderId="1" xfId="0" applyNumberFormat="1" applyFont="1" applyFill="1" applyBorder="1" applyAlignment="1">
      <alignment horizontal="center" vertical="center" readingOrder="1"/>
    </xf>
    <xf numFmtId="177" fontId="3" fillId="0" borderId="1" xfId="0" applyNumberFormat="1" applyFont="1" applyBorder="1" applyAlignment="1">
      <alignment horizontal="center" vertical="center" readingOrder="1"/>
    </xf>
    <xf numFmtId="0" fontId="2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77" fontId="9" fillId="3" borderId="1" xfId="0" applyNumberFormat="1" applyFont="1" applyFill="1" applyBorder="1" applyAlignment="1">
      <alignment horizontal="center" vertical="center"/>
    </xf>
    <xf numFmtId="187" fontId="9" fillId="3" borderId="1" xfId="0" applyNumberFormat="1" applyFont="1" applyFill="1" applyBorder="1" applyAlignment="1">
      <alignment horizontal="center" vertical="center"/>
    </xf>
    <xf numFmtId="179" fontId="3" fillId="4" borderId="3" xfId="0" applyNumberFormat="1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177" fontId="2" fillId="7" borderId="1" xfId="0" applyNumberFormat="1" applyFont="1" applyFill="1" applyBorder="1" applyAlignment="1">
      <alignment horizontal="center" vertical="center" readingOrder="1"/>
    </xf>
    <xf numFmtId="177" fontId="2" fillId="0" borderId="1" xfId="0" applyNumberFormat="1" applyFont="1" applyBorder="1" applyAlignment="1">
      <alignment horizontal="center" vertical="center" readingOrder="1"/>
    </xf>
    <xf numFmtId="0" fontId="2" fillId="0" borderId="1" xfId="3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187" fontId="9" fillId="0" borderId="0" xfId="0" applyNumberFormat="1" applyFont="1">
      <alignment vertical="center"/>
    </xf>
    <xf numFmtId="179" fontId="2" fillId="4" borderId="1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187" fontId="9" fillId="4" borderId="7" xfId="0" applyNumberFormat="1" applyFont="1" applyFill="1" applyBorder="1" applyAlignment="1">
      <alignment horizontal="center" vertical="center"/>
    </xf>
    <xf numFmtId="187" fontId="9" fillId="4" borderId="9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87" fontId="9" fillId="4" borderId="1" xfId="0" applyNumberFormat="1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3" fillId="0" borderId="0" xfId="7" applyFont="1" applyAlignment="1" applyProtection="1">
      <alignment horizontal="left" vertical="center" shrinkToFit="1"/>
      <protection hidden="1"/>
    </xf>
    <xf numFmtId="177" fontId="10" fillId="3" borderId="2" xfId="0" applyNumberFormat="1" applyFont="1" applyFill="1" applyBorder="1" applyAlignment="1">
      <alignment horizontal="center" vertical="center"/>
    </xf>
    <xf numFmtId="187" fontId="10" fillId="3" borderId="2" xfId="0" applyNumberFormat="1" applyFont="1" applyFill="1" applyBorder="1" applyAlignment="1">
      <alignment horizontal="center" vertical="center"/>
    </xf>
    <xf numFmtId="177" fontId="41" fillId="3" borderId="2" xfId="0" applyNumberFormat="1" applyFont="1" applyFill="1" applyBorder="1" applyAlignment="1">
      <alignment horizontal="center" vertical="center"/>
    </xf>
    <xf numFmtId="187" fontId="41" fillId="3" borderId="2" xfId="0" applyNumberFormat="1" applyFont="1" applyFill="1" applyBorder="1" applyAlignment="1">
      <alignment horizontal="center" vertical="center"/>
    </xf>
    <xf numFmtId="177" fontId="41" fillId="3" borderId="30" xfId="0" applyNumberFormat="1" applyFont="1" applyFill="1" applyBorder="1" applyAlignment="1">
      <alignment horizontal="center" vertical="center"/>
    </xf>
    <xf numFmtId="187" fontId="41" fillId="3" borderId="30" xfId="0" applyNumberFormat="1" applyFont="1" applyFill="1" applyBorder="1" applyAlignment="1">
      <alignment horizontal="center" vertical="center"/>
    </xf>
    <xf numFmtId="177" fontId="41" fillId="3" borderId="31" xfId="0" applyNumberFormat="1" applyFont="1" applyFill="1" applyBorder="1" applyAlignment="1">
      <alignment horizontal="center" vertical="center"/>
    </xf>
    <xf numFmtId="187" fontId="41" fillId="3" borderId="31" xfId="0" applyNumberFormat="1" applyFont="1" applyFill="1" applyBorder="1" applyAlignment="1">
      <alignment horizontal="center" vertical="center"/>
    </xf>
    <xf numFmtId="177" fontId="10" fillId="3" borderId="3" xfId="0" applyNumberFormat="1" applyFont="1" applyFill="1" applyBorder="1" applyAlignment="1">
      <alignment horizontal="center" vertical="center"/>
    </xf>
    <xf numFmtId="187" fontId="10" fillId="3" borderId="3" xfId="0" applyNumberFormat="1" applyFont="1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31" fillId="0" borderId="1" xfId="3" applyFont="1" applyBorder="1" applyAlignment="1">
      <alignment horizontal="left"/>
    </xf>
    <xf numFmtId="0" fontId="41" fillId="3" borderId="2" xfId="0" applyFont="1" applyFill="1" applyBorder="1" applyAlignment="1">
      <alignment horizontal="center" vertical="center"/>
    </xf>
    <xf numFmtId="0" fontId="41" fillId="3" borderId="1" xfId="0" applyFont="1" applyFill="1" applyBorder="1">
      <alignment vertical="center"/>
    </xf>
    <xf numFmtId="0" fontId="4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187" fontId="10" fillId="3" borderId="1" xfId="0" applyNumberFormat="1" applyFont="1" applyFill="1" applyBorder="1">
      <alignment vertical="center"/>
    </xf>
    <xf numFmtId="187" fontId="41" fillId="3" borderId="1" xfId="0" applyNumberFormat="1" applyFont="1" applyFill="1" applyBorder="1">
      <alignment vertical="center"/>
    </xf>
    <xf numFmtId="191" fontId="30" fillId="0" borderId="0" xfId="7" applyNumberFormat="1" applyFont="1" applyAlignment="1" applyProtection="1">
      <alignment horizontal="left" vertical="center" wrapText="1" shrinkToFit="1"/>
      <protection hidden="1"/>
    </xf>
    <xf numFmtId="191" fontId="12" fillId="0" borderId="0" xfId="7" applyNumberFormat="1" applyFont="1" applyAlignment="1" applyProtection="1">
      <alignment horizontal="left" vertical="center" shrinkToFit="1"/>
      <protection hidden="1"/>
    </xf>
    <xf numFmtId="191" fontId="33" fillId="0" borderId="28" xfId="7" applyNumberFormat="1" applyFont="1" applyBorder="1" applyAlignment="1" applyProtection="1">
      <alignment horizontal="left" vertical="center" wrapText="1" shrinkToFit="1"/>
      <protection hidden="1"/>
    </xf>
    <xf numFmtId="191" fontId="33" fillId="0" borderId="0" xfId="7" applyNumberFormat="1" applyFont="1" applyAlignment="1" applyProtection="1">
      <alignment horizontal="left" vertical="center" wrapText="1" shrinkToFit="1"/>
      <protection hidden="1"/>
    </xf>
    <xf numFmtId="0" fontId="13" fillId="0" borderId="10" xfId="7" applyFont="1" applyBorder="1" applyAlignment="1" applyProtection="1">
      <alignment horizontal="left" vertical="center"/>
      <protection hidden="1"/>
    </xf>
    <xf numFmtId="0" fontId="13" fillId="0" borderId="0" xfId="7" applyFont="1" applyAlignment="1" applyProtection="1">
      <alignment horizontal="left" vertical="center"/>
      <protection hidden="1"/>
    </xf>
    <xf numFmtId="0" fontId="13" fillId="2" borderId="7" xfId="7" applyFont="1" applyFill="1" applyBorder="1" applyAlignment="1" applyProtection="1">
      <alignment horizontal="center" vertical="center"/>
      <protection hidden="1"/>
    </xf>
    <xf numFmtId="0" fontId="13" fillId="2" borderId="8" xfId="7" applyFont="1" applyFill="1" applyBorder="1" applyAlignment="1" applyProtection="1">
      <alignment horizontal="center" vertical="center"/>
      <protection hidden="1"/>
    </xf>
    <xf numFmtId="0" fontId="13" fillId="2" borderId="9" xfId="7" applyFont="1" applyFill="1" applyBorder="1" applyAlignment="1" applyProtection="1">
      <alignment horizontal="center" vertical="center"/>
      <protection hidden="1"/>
    </xf>
    <xf numFmtId="0" fontId="12" fillId="4" borderId="5" xfId="7" applyFont="1" applyFill="1" applyBorder="1" applyAlignment="1" applyProtection="1">
      <alignment horizontal="center" vertical="center" shrinkToFit="1"/>
      <protection hidden="1"/>
    </xf>
    <xf numFmtId="0" fontId="12" fillId="4" borderId="17" xfId="7" applyFont="1" applyFill="1" applyBorder="1" applyAlignment="1" applyProtection="1">
      <alignment horizontal="center" vertical="center" shrinkToFit="1"/>
      <protection hidden="1"/>
    </xf>
    <xf numFmtId="0" fontId="12" fillId="4" borderId="6" xfId="7" applyFont="1" applyFill="1" applyBorder="1" applyAlignment="1" applyProtection="1">
      <alignment horizontal="center" vertical="center" shrinkToFit="1"/>
      <protection hidden="1"/>
    </xf>
    <xf numFmtId="0" fontId="12" fillId="4" borderId="12" xfId="7" applyFont="1" applyFill="1" applyBorder="1" applyAlignment="1" applyProtection="1">
      <alignment horizontal="center" vertical="center" shrinkToFit="1"/>
      <protection hidden="1"/>
    </xf>
    <xf numFmtId="0" fontId="12" fillId="4" borderId="14" xfId="7" applyFont="1" applyFill="1" applyBorder="1" applyAlignment="1" applyProtection="1">
      <alignment horizontal="center" vertical="center" shrinkToFit="1"/>
      <protection hidden="1"/>
    </xf>
    <xf numFmtId="0" fontId="12" fillId="4" borderId="13" xfId="7" applyFont="1" applyFill="1" applyBorder="1" applyAlignment="1" applyProtection="1">
      <alignment horizontal="center" vertical="center" shrinkToFit="1"/>
      <protection hidden="1"/>
    </xf>
    <xf numFmtId="0" fontId="12" fillId="4" borderId="1" xfId="7" applyFont="1" applyFill="1" applyBorder="1" applyAlignment="1" applyProtection="1">
      <alignment horizontal="center" vertical="center" shrinkToFit="1"/>
      <protection hidden="1"/>
    </xf>
    <xf numFmtId="0" fontId="12" fillId="2" borderId="1" xfId="7" applyFont="1" applyFill="1" applyBorder="1" applyAlignment="1" applyProtection="1">
      <alignment horizontal="left" vertical="center" shrinkToFit="1"/>
      <protection locked="0" hidden="1"/>
    </xf>
    <xf numFmtId="0" fontId="13" fillId="4" borderId="1" xfId="7" applyFont="1" applyFill="1" applyBorder="1" applyAlignment="1" applyProtection="1">
      <alignment horizontal="center" vertical="center" shrinkToFit="1"/>
      <protection hidden="1"/>
    </xf>
    <xf numFmtId="183" fontId="12" fillId="2" borderId="1" xfId="7" applyNumberFormat="1" applyFont="1" applyFill="1" applyBorder="1" applyAlignment="1" applyProtection="1">
      <alignment horizontal="left" vertical="center" shrinkToFit="1"/>
      <protection locked="0" hidden="1"/>
    </xf>
    <xf numFmtId="0" fontId="12" fillId="2" borderId="7" xfId="7" applyFont="1" applyFill="1" applyBorder="1" applyAlignment="1" applyProtection="1">
      <alignment horizontal="left" vertical="center" shrinkToFit="1"/>
      <protection locked="0" hidden="1"/>
    </xf>
    <xf numFmtId="0" fontId="12" fillId="2" borderId="8" xfId="7" applyFont="1" applyFill="1" applyBorder="1" applyAlignment="1" applyProtection="1">
      <alignment horizontal="left" vertical="center" shrinkToFit="1"/>
      <protection locked="0" hidden="1"/>
    </xf>
    <xf numFmtId="0" fontId="12" fillId="2" borderId="9" xfId="7" applyFont="1" applyFill="1" applyBorder="1" applyAlignment="1" applyProtection="1">
      <alignment horizontal="left" vertical="center" shrinkToFit="1"/>
      <protection locked="0" hidden="1"/>
    </xf>
    <xf numFmtId="0" fontId="12" fillId="4" borderId="10" xfId="7" applyFont="1" applyFill="1" applyBorder="1" applyAlignment="1" applyProtection="1">
      <alignment horizontal="center" vertical="center" shrinkToFit="1"/>
      <protection hidden="1"/>
    </xf>
    <xf numFmtId="0" fontId="12" fillId="4" borderId="0" xfId="7" applyFont="1" applyFill="1" applyAlignment="1" applyProtection="1">
      <alignment horizontal="center" vertical="center" shrinkToFit="1"/>
      <protection hidden="1"/>
    </xf>
    <xf numFmtId="0" fontId="12" fillId="4" borderId="11" xfId="7" applyFont="1" applyFill="1" applyBorder="1" applyAlignment="1" applyProtection="1">
      <alignment horizontal="center" vertical="center" shrinkToFit="1"/>
      <protection hidden="1"/>
    </xf>
    <xf numFmtId="178" fontId="12" fillId="2" borderId="1" xfId="7" applyNumberFormat="1" applyFont="1" applyFill="1" applyBorder="1" applyAlignment="1" applyProtection="1">
      <alignment horizontal="left" vertical="center" shrinkToFit="1"/>
      <protection locked="0" hidden="1"/>
    </xf>
    <xf numFmtId="0" fontId="12" fillId="2" borderId="1" xfId="7" applyFont="1" applyFill="1" applyBorder="1" applyAlignment="1" applyProtection="1">
      <alignment vertical="center" shrinkToFit="1"/>
      <protection locked="0" hidden="1"/>
    </xf>
    <xf numFmtId="0" fontId="12" fillId="0" borderId="1" xfId="7" applyFont="1" applyBorder="1" applyAlignment="1" applyProtection="1">
      <alignment vertical="center" shrinkToFit="1"/>
      <protection hidden="1"/>
    </xf>
    <xf numFmtId="178" fontId="12" fillId="2" borderId="1" xfId="7" applyNumberFormat="1" applyFont="1" applyFill="1" applyBorder="1" applyAlignment="1" applyProtection="1">
      <alignment horizontal="center" vertical="center" shrinkToFit="1"/>
      <protection locked="0" hidden="1"/>
    </xf>
    <xf numFmtId="0" fontId="42" fillId="0" borderId="17" xfId="7" applyFont="1" applyBorder="1" applyAlignment="1" applyProtection="1">
      <alignment horizontal="left" vertical="top" wrapText="1"/>
      <protection hidden="1"/>
    </xf>
    <xf numFmtId="0" fontId="42" fillId="0" borderId="0" xfId="7" applyFont="1" applyAlignment="1" applyProtection="1">
      <alignment horizontal="left" vertical="top" wrapText="1"/>
      <protection hidden="1"/>
    </xf>
    <xf numFmtId="184" fontId="12" fillId="4" borderId="10" xfId="7" applyNumberFormat="1" applyFont="1" applyFill="1" applyBorder="1" applyAlignment="1" applyProtection="1">
      <alignment horizontal="center" vertical="center" shrinkToFit="1"/>
      <protection hidden="1"/>
    </xf>
    <xf numFmtId="184" fontId="12" fillId="4" borderId="0" xfId="7" applyNumberFormat="1" applyFont="1" applyFill="1" applyAlignment="1" applyProtection="1">
      <alignment horizontal="center" vertical="center" shrinkToFit="1"/>
      <protection hidden="1"/>
    </xf>
    <xf numFmtId="184" fontId="12" fillId="4" borderId="11" xfId="7" applyNumberFormat="1" applyFont="1" applyFill="1" applyBorder="1" applyAlignment="1" applyProtection="1">
      <alignment horizontal="center" vertical="center" shrinkToFit="1"/>
      <protection hidden="1"/>
    </xf>
    <xf numFmtId="0" fontId="0" fillId="2" borderId="1" xfId="0" applyFill="1" applyBorder="1" applyAlignment="1" applyProtection="1">
      <alignment horizontal="center" vertical="center" shrinkToFit="1"/>
      <protection locked="0" hidden="1"/>
    </xf>
    <xf numFmtId="186" fontId="13" fillId="0" borderId="23" xfId="7" applyNumberFormat="1" applyFont="1" applyBorder="1" applyAlignment="1" applyProtection="1">
      <alignment vertical="center" shrinkToFit="1"/>
      <protection hidden="1"/>
    </xf>
    <xf numFmtId="186" fontId="13" fillId="0" borderId="8" xfId="7" applyNumberFormat="1" applyFont="1" applyBorder="1" applyAlignment="1" applyProtection="1">
      <alignment vertical="center" shrinkToFit="1"/>
      <protection hidden="1"/>
    </xf>
    <xf numFmtId="186" fontId="13" fillId="0" borderId="24" xfId="7" applyNumberFormat="1" applyFont="1" applyBorder="1" applyAlignment="1" applyProtection="1">
      <alignment vertical="center" shrinkToFit="1"/>
      <protection hidden="1"/>
    </xf>
    <xf numFmtId="185" fontId="12" fillId="0" borderId="1" xfId="7" applyNumberFormat="1" applyFont="1" applyBorder="1" applyAlignment="1" applyProtection="1">
      <alignment vertical="center" shrinkToFit="1"/>
      <protection hidden="1"/>
    </xf>
    <xf numFmtId="181" fontId="12" fillId="0" borderId="1" xfId="5" applyNumberFormat="1" applyFont="1" applyFill="1" applyBorder="1" applyAlignment="1" applyProtection="1">
      <alignment vertical="center" shrinkToFit="1"/>
      <protection locked="0" hidden="1"/>
    </xf>
    <xf numFmtId="192" fontId="12" fillId="0" borderId="1" xfId="7" applyNumberFormat="1" applyFont="1" applyBorder="1" applyAlignment="1" applyProtection="1">
      <alignment vertical="center" shrinkToFit="1"/>
      <protection hidden="1"/>
    </xf>
    <xf numFmtId="195" fontId="16" fillId="2" borderId="1" xfId="4" applyNumberFormat="1" applyFont="1" applyFill="1" applyBorder="1" applyAlignment="1" applyProtection="1">
      <alignment shrinkToFit="1"/>
      <protection locked="0" hidden="1"/>
    </xf>
    <xf numFmtId="195" fontId="16" fillId="2" borderId="7" xfId="4" applyNumberFormat="1" applyFont="1" applyFill="1" applyBorder="1" applyAlignment="1" applyProtection="1">
      <alignment shrinkToFit="1"/>
      <protection locked="0" hidden="1"/>
    </xf>
    <xf numFmtId="186" fontId="12" fillId="0" borderId="3" xfId="7" applyNumberFormat="1" applyFont="1" applyBorder="1" applyAlignment="1" applyProtection="1">
      <alignment vertical="center" shrinkToFit="1"/>
      <protection hidden="1"/>
    </xf>
    <xf numFmtId="186" fontId="13" fillId="0" borderId="25" xfId="7" applyNumberFormat="1" applyFont="1" applyBorder="1" applyAlignment="1" applyProtection="1">
      <alignment vertical="center" shrinkToFit="1"/>
      <protection hidden="1"/>
    </xf>
    <xf numFmtId="186" fontId="13" fillId="0" borderId="26" xfId="7" applyNumberFormat="1" applyFont="1" applyBorder="1" applyAlignment="1" applyProtection="1">
      <alignment vertical="center" shrinkToFit="1"/>
      <protection hidden="1"/>
    </xf>
    <xf numFmtId="186" fontId="13" fillId="0" borderId="27" xfId="7" applyNumberFormat="1" applyFont="1" applyBorder="1" applyAlignment="1" applyProtection="1">
      <alignment vertical="center" shrinkToFit="1"/>
      <protection hidden="1"/>
    </xf>
    <xf numFmtId="185" fontId="12" fillId="0" borderId="2" xfId="7" applyNumberFormat="1" applyFont="1" applyBorder="1" applyAlignment="1" applyProtection="1">
      <alignment vertical="center" shrinkToFit="1"/>
      <protection hidden="1"/>
    </xf>
    <xf numFmtId="195" fontId="16" fillId="2" borderId="2" xfId="4" applyNumberFormat="1" applyFont="1" applyFill="1" applyBorder="1" applyAlignment="1" applyProtection="1">
      <alignment shrinkToFit="1"/>
      <protection locked="0" hidden="1"/>
    </xf>
    <xf numFmtId="195" fontId="16" fillId="2" borderId="5" xfId="4" applyNumberFormat="1" applyFont="1" applyFill="1" applyBorder="1" applyAlignment="1" applyProtection="1">
      <alignment shrinkToFit="1"/>
      <protection locked="0" hidden="1"/>
    </xf>
    <xf numFmtId="0" fontId="12" fillId="0" borderId="18" xfId="7" applyFont="1" applyBorder="1" applyAlignment="1" applyProtection="1">
      <alignment vertical="center" shrinkToFit="1"/>
      <protection hidden="1"/>
    </xf>
    <xf numFmtId="181" fontId="12" fillId="0" borderId="18" xfId="5" applyNumberFormat="1" applyFont="1" applyBorder="1" applyAlignment="1" applyProtection="1">
      <alignment vertical="center" shrinkToFit="1"/>
      <protection hidden="1"/>
    </xf>
    <xf numFmtId="195" fontId="16" fillId="0" borderId="18" xfId="4" applyNumberFormat="1" applyFont="1" applyFill="1" applyBorder="1" applyAlignment="1" applyProtection="1">
      <alignment shrinkToFit="1"/>
      <protection hidden="1"/>
    </xf>
    <xf numFmtId="0" fontId="0" fillId="2" borderId="2" xfId="0" applyFill="1" applyBorder="1" applyAlignment="1" applyProtection="1">
      <alignment horizontal="center" vertical="center" shrinkToFit="1"/>
      <protection locked="0" hidden="1"/>
    </xf>
    <xf numFmtId="184" fontId="12" fillId="4" borderId="12" xfId="7" applyNumberFormat="1" applyFont="1" applyFill="1" applyBorder="1" applyAlignment="1" applyProtection="1">
      <alignment horizontal="center" vertical="center" shrinkToFit="1"/>
      <protection hidden="1"/>
    </xf>
    <xf numFmtId="184" fontId="12" fillId="4" borderId="14" xfId="7" applyNumberFormat="1" applyFont="1" applyFill="1" applyBorder="1" applyAlignment="1" applyProtection="1">
      <alignment horizontal="center" vertical="center" shrinkToFit="1"/>
      <protection hidden="1"/>
    </xf>
    <xf numFmtId="184" fontId="12" fillId="4" borderId="13" xfId="7" applyNumberFormat="1" applyFont="1" applyFill="1" applyBorder="1" applyAlignment="1" applyProtection="1">
      <alignment horizontal="center" vertical="center" shrinkToFit="1"/>
      <protection hidden="1"/>
    </xf>
    <xf numFmtId="0" fontId="34" fillId="0" borderId="0" xfId="7" quotePrefix="1" applyFont="1" applyAlignment="1" applyProtection="1">
      <alignment horizontal="center" vertical="center"/>
      <protection hidden="1"/>
    </xf>
    <xf numFmtId="0" fontId="33" fillId="0" borderId="0" xfId="7" applyFont="1" applyAlignment="1" applyProtection="1">
      <alignment horizontal="left" vertical="center" shrinkToFit="1"/>
      <protection hidden="1"/>
    </xf>
    <xf numFmtId="0" fontId="33" fillId="0" borderId="0" xfId="7" applyFont="1" applyAlignment="1" applyProtection="1">
      <alignment horizontal="left" vertical="center" wrapText="1" shrinkToFit="1"/>
      <protection hidden="1"/>
    </xf>
    <xf numFmtId="182" fontId="12" fillId="4" borderId="1" xfId="7" applyNumberFormat="1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2" fillId="4" borderId="18" xfId="7" applyFont="1" applyFill="1" applyBorder="1" applyAlignment="1" applyProtection="1">
      <alignment horizontal="center" vertical="center" shrinkToFit="1"/>
      <protection hidden="1"/>
    </xf>
    <xf numFmtId="182" fontId="12" fillId="4" borderId="2" xfId="7" applyNumberFormat="1" applyFont="1" applyFill="1" applyBorder="1" applyAlignment="1" applyProtection="1">
      <alignment horizontal="center" vertical="center" shrinkToFit="1"/>
      <protection hidden="1"/>
    </xf>
    <xf numFmtId="0" fontId="12" fillId="4" borderId="1" xfId="7" applyFont="1" applyFill="1" applyBorder="1" applyAlignment="1" applyProtection="1">
      <alignment horizontal="center" vertical="center" textRotation="255" shrinkToFit="1"/>
      <protection hidden="1"/>
    </xf>
    <xf numFmtId="0" fontId="12" fillId="0" borderId="17" xfId="7" applyFont="1" applyBorder="1" applyAlignment="1" applyProtection="1">
      <alignment horizontal="left" vertical="center"/>
      <protection hidden="1"/>
    </xf>
    <xf numFmtId="0" fontId="29" fillId="0" borderId="0" xfId="7" applyFont="1" applyAlignment="1" applyProtection="1">
      <alignment horizontal="left" vertical="center" wrapText="1"/>
      <protection hidden="1"/>
    </xf>
    <xf numFmtId="0" fontId="29" fillId="0" borderId="0" xfId="7" applyFont="1" applyAlignment="1" applyProtection="1">
      <alignment horizontal="left" vertical="center"/>
      <protection hidden="1"/>
    </xf>
    <xf numFmtId="0" fontId="12" fillId="4" borderId="7" xfId="7" applyFont="1" applyFill="1" applyBorder="1" applyAlignment="1" applyProtection="1">
      <alignment horizontal="center" vertical="center" shrinkToFit="1"/>
      <protection hidden="1"/>
    </xf>
    <xf numFmtId="0" fontId="12" fillId="4" borderId="8" xfId="7" applyFont="1" applyFill="1" applyBorder="1" applyAlignment="1" applyProtection="1">
      <alignment horizontal="center" vertical="center" shrinkToFit="1"/>
      <protection hidden="1"/>
    </xf>
    <xf numFmtId="0" fontId="12" fillId="4" borderId="9" xfId="7" applyFont="1" applyFill="1" applyBorder="1" applyAlignment="1" applyProtection="1">
      <alignment horizontal="center" vertical="center" shrinkToFit="1"/>
      <protection hidden="1"/>
    </xf>
    <xf numFmtId="194" fontId="12" fillId="2" borderId="7" xfId="7" applyNumberFormat="1" applyFont="1" applyFill="1" applyBorder="1" applyAlignment="1" applyProtection="1">
      <alignment horizontal="center" vertical="center" shrinkToFit="1"/>
      <protection locked="0" hidden="1"/>
    </xf>
    <xf numFmtId="194" fontId="12" fillId="2" borderId="8" xfId="7" applyNumberFormat="1" applyFont="1" applyFill="1" applyBorder="1" applyAlignment="1" applyProtection="1">
      <alignment horizontal="center" vertical="center" shrinkToFit="1"/>
      <protection locked="0" hidden="1"/>
    </xf>
    <xf numFmtId="188" fontId="12" fillId="0" borderId="1" xfId="7" applyNumberFormat="1" applyFont="1" applyBorder="1" applyAlignment="1" applyProtection="1">
      <alignment horizontal="center" vertical="center" shrinkToFit="1"/>
      <protection hidden="1"/>
    </xf>
    <xf numFmtId="184" fontId="12" fillId="0" borderId="10" xfId="7" applyNumberFormat="1" applyFont="1" applyBorder="1" applyAlignment="1" applyProtection="1">
      <alignment horizontal="center" vertical="center" shrinkToFit="1"/>
      <protection hidden="1"/>
    </xf>
    <xf numFmtId="184" fontId="12" fillId="0" borderId="0" xfId="7" applyNumberFormat="1" applyFont="1" applyAlignment="1" applyProtection="1">
      <alignment horizontal="center" vertical="center" shrinkToFit="1"/>
      <protection hidden="1"/>
    </xf>
    <xf numFmtId="0" fontId="12" fillId="0" borderId="10" xfId="7" applyFont="1" applyBorder="1" applyAlignment="1" applyProtection="1">
      <alignment horizontal="center" vertical="center" shrinkToFit="1"/>
      <protection hidden="1"/>
    </xf>
    <xf numFmtId="0" fontId="12" fillId="0" borderId="0" xfId="7" applyFont="1" applyAlignment="1" applyProtection="1">
      <alignment horizontal="center" vertical="center" shrinkToFit="1"/>
      <protection hidden="1"/>
    </xf>
    <xf numFmtId="186" fontId="13" fillId="0" borderId="20" xfId="7" applyNumberFormat="1" applyFont="1" applyBorder="1" applyAlignment="1" applyProtection="1">
      <alignment vertical="center" shrinkToFit="1"/>
      <protection hidden="1"/>
    </xf>
    <xf numFmtId="186" fontId="13" fillId="0" borderId="21" xfId="7" applyNumberFormat="1" applyFont="1" applyBorder="1" applyAlignment="1" applyProtection="1">
      <alignment vertical="center" shrinkToFit="1"/>
      <protection hidden="1"/>
    </xf>
    <xf numFmtId="186" fontId="13" fillId="0" borderId="22" xfId="7" applyNumberFormat="1" applyFont="1" applyBorder="1" applyAlignment="1" applyProtection="1">
      <alignment vertical="center" shrinkToFit="1"/>
      <protection hidden="1"/>
    </xf>
    <xf numFmtId="178" fontId="12" fillId="0" borderId="1" xfId="7" applyNumberFormat="1" applyFont="1" applyBorder="1" applyAlignment="1" applyProtection="1">
      <alignment horizontal="left" vertical="center" shrinkToFit="1"/>
      <protection hidden="1"/>
    </xf>
    <xf numFmtId="0" fontId="0" fillId="4" borderId="1" xfId="0" applyFill="1" applyBorder="1" applyAlignment="1">
      <alignment horizontal="center" vertical="center" textRotation="255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textRotation="255"/>
    </xf>
    <xf numFmtId="0" fontId="0" fillId="4" borderId="4" xfId="0" applyFill="1" applyBorder="1" applyAlignment="1">
      <alignment horizontal="center" vertical="center" textRotation="255"/>
    </xf>
    <xf numFmtId="0" fontId="0" fillId="4" borderId="3" xfId="0" applyFill="1" applyBorder="1" applyAlignment="1">
      <alignment horizontal="center" vertical="center" textRotation="255"/>
    </xf>
  </cellXfs>
  <cellStyles count="168">
    <cellStyle name="Excel Built-in Comma [0] 1" xfId="21" xr:uid="{00000000-0005-0000-0000-000000000000}"/>
    <cellStyle name="Excel Built-in Currency [0] 1" xfId="22" xr:uid="{00000000-0005-0000-0000-000001000000}"/>
    <cellStyle name="Excel Built-in Normal" xfId="23" xr:uid="{00000000-0005-0000-0000-000002000000}"/>
    <cellStyle name="Excel Built-in Normal 1" xfId="24" xr:uid="{00000000-0005-0000-0000-000003000000}"/>
    <cellStyle name="Excel Built-in Normal 1 2" xfId="25" xr:uid="{00000000-0005-0000-0000-000004000000}"/>
    <cellStyle name="Excel Built-in Normal 2" xfId="26" xr:uid="{00000000-0005-0000-0000-000005000000}"/>
    <cellStyle name="パーセント" xfId="5" builtinId="5"/>
    <cellStyle name="パーセント 2" xfId="8" xr:uid="{00000000-0005-0000-0000-000007000000}"/>
    <cellStyle name="パーセント 3" xfId="27" xr:uid="{00000000-0005-0000-0000-000008000000}"/>
    <cellStyle name="パーセント 3 2" xfId="54" xr:uid="{00000000-0005-0000-0000-000009000000}"/>
    <cellStyle name="パーセント 3 3" xfId="62" xr:uid="{00000000-0005-0000-0000-00000A000000}"/>
    <cellStyle name="パーセント 3 3 2" xfId="145" xr:uid="{00000000-0005-0000-0000-00000B000000}"/>
    <cellStyle name="パーセント 3 4" xfId="129" xr:uid="{00000000-0005-0000-0000-00000C000000}"/>
    <cellStyle name="パーセント 3 5" xfId="97" xr:uid="{00000000-0005-0000-0000-00000D000000}"/>
    <cellStyle name="パーセント 3 6" xfId="43" xr:uid="{00000000-0005-0000-0000-00000E000000}"/>
    <cellStyle name="パーセント 4" xfId="50" xr:uid="{00000000-0005-0000-0000-00000F000000}"/>
    <cellStyle name="パーセント 4 2" xfId="66" xr:uid="{00000000-0005-0000-0000-000010000000}"/>
    <cellStyle name="パーセント 4 2 2" xfId="149" xr:uid="{00000000-0005-0000-0000-000011000000}"/>
    <cellStyle name="パーセント 4 3" xfId="133" xr:uid="{00000000-0005-0000-0000-000012000000}"/>
    <cellStyle name="パーセント 4 4" xfId="100" xr:uid="{00000000-0005-0000-0000-000013000000}"/>
    <cellStyle name="パーセント 5" xfId="75" xr:uid="{00000000-0005-0000-0000-000014000000}"/>
    <cellStyle name="パーセント 5 2" xfId="158" xr:uid="{00000000-0005-0000-0000-000015000000}"/>
    <cellStyle name="パーセント 5 3" xfId="108" xr:uid="{00000000-0005-0000-0000-000016000000}"/>
    <cellStyle name="パーセント 6" xfId="84" xr:uid="{00000000-0005-0000-0000-000017000000}"/>
    <cellStyle name="パーセント 6 2" xfId="167" xr:uid="{00000000-0005-0000-0000-000018000000}"/>
    <cellStyle name="パーセント 6 3" xfId="117" xr:uid="{00000000-0005-0000-0000-000019000000}"/>
    <cellStyle name="パーセント 7" xfId="87" xr:uid="{00000000-0005-0000-0000-00001A000000}"/>
    <cellStyle name="パーセント 8" xfId="45" xr:uid="{00000000-0005-0000-0000-00001B000000}"/>
    <cellStyle name="ハイパーリンク 2" xfId="9" xr:uid="{00000000-0005-0000-0000-00001C000000}"/>
    <cellStyle name="ハイパーリンク 2 2" xfId="36" xr:uid="{00000000-0005-0000-0000-00001D000000}"/>
    <cellStyle name="桁区切り" xfId="4" builtinId="6"/>
    <cellStyle name="桁区切り 2" xfId="2" xr:uid="{00000000-0005-0000-0000-00001F000000}"/>
    <cellStyle name="桁区切り 2 2" xfId="28" xr:uid="{00000000-0005-0000-0000-000020000000}"/>
    <cellStyle name="桁区切り 2 3" xfId="48" xr:uid="{00000000-0005-0000-0000-000021000000}"/>
    <cellStyle name="桁区切り 2 4" xfId="38" xr:uid="{00000000-0005-0000-0000-000022000000}"/>
    <cellStyle name="桁区切り 3" xfId="10" xr:uid="{00000000-0005-0000-0000-000023000000}"/>
    <cellStyle name="桁区切り 4" xfId="29" xr:uid="{00000000-0005-0000-0000-000024000000}"/>
    <cellStyle name="桁区切り 4 2" xfId="55" xr:uid="{00000000-0005-0000-0000-000025000000}"/>
    <cellStyle name="桁区切り 4 2 2" xfId="70" xr:uid="{00000000-0005-0000-0000-000026000000}"/>
    <cellStyle name="桁区切り 4 2 2 2" xfId="153" xr:uid="{00000000-0005-0000-0000-000027000000}"/>
    <cellStyle name="桁区切り 4 2 3" xfId="137" xr:uid="{00000000-0005-0000-0000-000028000000}"/>
    <cellStyle name="桁区切り 4 2 4" xfId="104" xr:uid="{00000000-0005-0000-0000-000029000000}"/>
    <cellStyle name="桁区切り 4 3" xfId="79" xr:uid="{00000000-0005-0000-0000-00002A000000}"/>
    <cellStyle name="桁区切り 4 3 2" xfId="162" xr:uid="{00000000-0005-0000-0000-00002B000000}"/>
    <cellStyle name="桁区切り 4 3 3" xfId="112" xr:uid="{00000000-0005-0000-0000-00002C000000}"/>
    <cellStyle name="桁区切り 4 4" xfId="63" xr:uid="{00000000-0005-0000-0000-00002D000000}"/>
    <cellStyle name="桁区切り 4 4 2" xfId="146" xr:uid="{00000000-0005-0000-0000-00002E000000}"/>
    <cellStyle name="桁区切り 4 4 3" xfId="121" xr:uid="{00000000-0005-0000-0000-00002F000000}"/>
    <cellStyle name="桁区切り 4 5" xfId="92" xr:uid="{00000000-0005-0000-0000-000030000000}"/>
    <cellStyle name="桁区切り 4 6" xfId="130" xr:uid="{00000000-0005-0000-0000-000031000000}"/>
    <cellStyle name="桁区切り 5" xfId="30" xr:uid="{00000000-0005-0000-0000-000032000000}"/>
    <cellStyle name="桁区切り 6" xfId="49" xr:uid="{00000000-0005-0000-0000-000033000000}"/>
    <cellStyle name="桁区切り 6 2" xfId="65" xr:uid="{00000000-0005-0000-0000-000034000000}"/>
    <cellStyle name="桁区切り 6 2 2" xfId="148" xr:uid="{00000000-0005-0000-0000-000035000000}"/>
    <cellStyle name="桁区切り 6 3" xfId="132" xr:uid="{00000000-0005-0000-0000-000036000000}"/>
    <cellStyle name="桁区切り 6 4" xfId="99" xr:uid="{00000000-0005-0000-0000-000037000000}"/>
    <cellStyle name="桁区切り 7" xfId="74" xr:uid="{00000000-0005-0000-0000-000038000000}"/>
    <cellStyle name="桁区切り 7 2" xfId="157" xr:uid="{00000000-0005-0000-0000-000039000000}"/>
    <cellStyle name="桁区切り 7 3" xfId="107" xr:uid="{00000000-0005-0000-0000-00003A000000}"/>
    <cellStyle name="桁区切り 8" xfId="83" xr:uid="{00000000-0005-0000-0000-00003B000000}"/>
    <cellStyle name="桁区切り 8 2" xfId="166" xr:uid="{00000000-0005-0000-0000-00003C000000}"/>
    <cellStyle name="桁区切り 8 3" xfId="116" xr:uid="{00000000-0005-0000-0000-00003D000000}"/>
    <cellStyle name="桁区切り 9" xfId="86" xr:uid="{00000000-0005-0000-0000-00003E000000}"/>
    <cellStyle name="通貨 2" xfId="11" xr:uid="{00000000-0005-0000-0000-00003F000000}"/>
    <cellStyle name="通貨 2 2" xfId="51" xr:uid="{00000000-0005-0000-0000-000040000000}"/>
    <cellStyle name="通貨 2 2 2" xfId="67" xr:uid="{00000000-0005-0000-0000-000041000000}"/>
    <cellStyle name="通貨 2 2 2 2" xfId="150" xr:uid="{00000000-0005-0000-0000-000042000000}"/>
    <cellStyle name="通貨 2 2 3" xfId="134" xr:uid="{00000000-0005-0000-0000-000043000000}"/>
    <cellStyle name="通貨 2 2 4" xfId="101" xr:uid="{00000000-0005-0000-0000-000044000000}"/>
    <cellStyle name="通貨 2 3" xfId="76" xr:uid="{00000000-0005-0000-0000-000045000000}"/>
    <cellStyle name="通貨 2 3 2" xfId="159" xr:uid="{00000000-0005-0000-0000-000046000000}"/>
    <cellStyle name="通貨 2 3 3" xfId="109" xr:uid="{00000000-0005-0000-0000-000047000000}"/>
    <cellStyle name="通貨 2 4" xfId="57" xr:uid="{00000000-0005-0000-0000-000048000000}"/>
    <cellStyle name="通貨 2 4 2" xfId="140" xr:uid="{00000000-0005-0000-0000-000049000000}"/>
    <cellStyle name="通貨 2 4 3" xfId="118" xr:uid="{00000000-0005-0000-0000-00004A000000}"/>
    <cellStyle name="通貨 2 5" xfId="88" xr:uid="{00000000-0005-0000-0000-00004B000000}"/>
    <cellStyle name="通貨 2 6" xfId="124" xr:uid="{00000000-0005-0000-0000-00004C000000}"/>
    <cellStyle name="標準" xfId="0" builtinId="0"/>
    <cellStyle name="標準 10" xfId="42" xr:uid="{00000000-0005-0000-0000-00004E000000}"/>
    <cellStyle name="標準 10 2" xfId="61" xr:uid="{00000000-0005-0000-0000-00004F000000}"/>
    <cellStyle name="標準 10 2 2" xfId="144" xr:uid="{00000000-0005-0000-0000-000050000000}"/>
    <cellStyle name="標準 10 3" xfId="128" xr:uid="{00000000-0005-0000-0000-000051000000}"/>
    <cellStyle name="標準 10 4" xfId="96" xr:uid="{00000000-0005-0000-0000-000052000000}"/>
    <cellStyle name="標準 11" xfId="46" xr:uid="{00000000-0005-0000-0000-000053000000}"/>
    <cellStyle name="標準 11 2" xfId="64" xr:uid="{00000000-0005-0000-0000-000054000000}"/>
    <cellStyle name="標準 11 2 2" xfId="147" xr:uid="{00000000-0005-0000-0000-000055000000}"/>
    <cellStyle name="標準 11 3" xfId="131" xr:uid="{00000000-0005-0000-0000-000056000000}"/>
    <cellStyle name="標準 11 4" xfId="98" xr:uid="{00000000-0005-0000-0000-000057000000}"/>
    <cellStyle name="標準 12" xfId="73" xr:uid="{00000000-0005-0000-0000-000058000000}"/>
    <cellStyle name="標準 12 2" xfId="156" xr:uid="{00000000-0005-0000-0000-000059000000}"/>
    <cellStyle name="標準 12 3" xfId="106" xr:uid="{00000000-0005-0000-0000-00005A000000}"/>
    <cellStyle name="標準 13" xfId="82" xr:uid="{00000000-0005-0000-0000-00005B000000}"/>
    <cellStyle name="標準 13 2" xfId="165" xr:uid="{00000000-0005-0000-0000-00005C000000}"/>
    <cellStyle name="標準 13 3" xfId="115" xr:uid="{00000000-0005-0000-0000-00005D000000}"/>
    <cellStyle name="標準 14" xfId="85" xr:uid="{00000000-0005-0000-0000-00005E000000}"/>
    <cellStyle name="標準 2" xfId="3" xr:uid="{00000000-0005-0000-0000-00005F000000}"/>
    <cellStyle name="標準 2 2" xfId="12" xr:uid="{00000000-0005-0000-0000-000060000000}"/>
    <cellStyle name="標準 2 2 2" xfId="13" xr:uid="{00000000-0005-0000-0000-000061000000}"/>
    <cellStyle name="標準 2 2 3" xfId="37" xr:uid="{00000000-0005-0000-0000-000062000000}"/>
    <cellStyle name="標準 2 2 3 2" xfId="81" xr:uid="{00000000-0005-0000-0000-000063000000}"/>
    <cellStyle name="標準 2 2 3 2 2" xfId="164" xr:uid="{00000000-0005-0000-0000-000064000000}"/>
    <cellStyle name="標準 2 2 3 2 3" xfId="114" xr:uid="{00000000-0005-0000-0000-000065000000}"/>
    <cellStyle name="標準 2 2 3 3" xfId="72" xr:uid="{00000000-0005-0000-0000-000066000000}"/>
    <cellStyle name="標準 2 2 3 3 2" xfId="155" xr:uid="{00000000-0005-0000-0000-000067000000}"/>
    <cellStyle name="標準 2 2 3 3 3" xfId="123" xr:uid="{00000000-0005-0000-0000-000068000000}"/>
    <cellStyle name="標準 2 2 3 4" xfId="93" xr:uid="{00000000-0005-0000-0000-000069000000}"/>
    <cellStyle name="標準 2 2 3 5" xfId="139" xr:uid="{00000000-0005-0000-0000-00006A000000}"/>
    <cellStyle name="標準 2 3" xfId="14" xr:uid="{00000000-0005-0000-0000-00006B000000}"/>
    <cellStyle name="標準 2 3 2" xfId="15" xr:uid="{00000000-0005-0000-0000-00006C000000}"/>
    <cellStyle name="標準 2 3 2 2" xfId="31" xr:uid="{00000000-0005-0000-0000-00006D000000}"/>
    <cellStyle name="標準 2 4" xfId="16" xr:uid="{00000000-0005-0000-0000-00006E000000}"/>
    <cellStyle name="標準 2 5" xfId="17" xr:uid="{00000000-0005-0000-0000-00006F000000}"/>
    <cellStyle name="標準 2 6" xfId="35" xr:uid="{00000000-0005-0000-0000-000070000000}"/>
    <cellStyle name="標準 2 7" xfId="39" xr:uid="{00000000-0005-0000-0000-000071000000}"/>
    <cellStyle name="標準 2_システム要件表_0201" xfId="44" xr:uid="{00000000-0005-0000-0000-000072000000}"/>
    <cellStyle name="標準 3" xfId="1" xr:uid="{00000000-0005-0000-0000-000073000000}"/>
    <cellStyle name="標準 3 2" xfId="32" xr:uid="{00000000-0005-0000-0000-000074000000}"/>
    <cellStyle name="標準 3 3" xfId="47" xr:uid="{00000000-0005-0000-0000-000075000000}"/>
    <cellStyle name="標準 3 4" xfId="40" xr:uid="{00000000-0005-0000-0000-000076000000}"/>
    <cellStyle name="標準 4" xfId="6" xr:uid="{00000000-0005-0000-0000-000077000000}"/>
    <cellStyle name="標準 4 2" xfId="95" xr:uid="{00000000-0005-0000-0000-000078000000}"/>
    <cellStyle name="標準 4 3" xfId="94" xr:uid="{00000000-0005-0000-0000-000079000000}"/>
    <cellStyle name="標準 5" xfId="18" xr:uid="{00000000-0005-0000-0000-00007A000000}"/>
    <cellStyle name="標準 6" xfId="19" xr:uid="{00000000-0005-0000-0000-00007B000000}"/>
    <cellStyle name="標準 6 2" xfId="52" xr:uid="{00000000-0005-0000-0000-00007C000000}"/>
    <cellStyle name="標準 6 2 2" xfId="68" xr:uid="{00000000-0005-0000-0000-00007D000000}"/>
    <cellStyle name="標準 6 2 2 2" xfId="151" xr:uid="{00000000-0005-0000-0000-00007E000000}"/>
    <cellStyle name="標準 6 2 3" xfId="135" xr:uid="{00000000-0005-0000-0000-00007F000000}"/>
    <cellStyle name="標準 6 2 4" xfId="102" xr:uid="{00000000-0005-0000-0000-000080000000}"/>
    <cellStyle name="標準 6 3" xfId="77" xr:uid="{00000000-0005-0000-0000-000081000000}"/>
    <cellStyle name="標準 6 3 2" xfId="160" xr:uid="{00000000-0005-0000-0000-000082000000}"/>
    <cellStyle name="標準 6 3 3" xfId="110" xr:uid="{00000000-0005-0000-0000-000083000000}"/>
    <cellStyle name="標準 6 4" xfId="58" xr:uid="{00000000-0005-0000-0000-000084000000}"/>
    <cellStyle name="標準 6 4 2" xfId="141" xr:uid="{00000000-0005-0000-0000-000085000000}"/>
    <cellStyle name="標準 6 4 3" xfId="119" xr:uid="{00000000-0005-0000-0000-000086000000}"/>
    <cellStyle name="標準 6 5" xfId="89" xr:uid="{00000000-0005-0000-0000-000087000000}"/>
    <cellStyle name="標準 6 6" xfId="125" xr:uid="{00000000-0005-0000-0000-000088000000}"/>
    <cellStyle name="標準 63" xfId="33" xr:uid="{00000000-0005-0000-0000-000089000000}"/>
    <cellStyle name="標準 7" xfId="7" xr:uid="{00000000-0005-0000-0000-00008A000000}"/>
    <cellStyle name="標準 7 2" xfId="41" xr:uid="{00000000-0005-0000-0000-00008B000000}"/>
    <cellStyle name="標準 8" xfId="20" xr:uid="{00000000-0005-0000-0000-00008C000000}"/>
    <cellStyle name="標準 8 2" xfId="53" xr:uid="{00000000-0005-0000-0000-00008D000000}"/>
    <cellStyle name="標準 8 2 2" xfId="69" xr:uid="{00000000-0005-0000-0000-00008E000000}"/>
    <cellStyle name="標準 8 2 2 2" xfId="152" xr:uid="{00000000-0005-0000-0000-00008F000000}"/>
    <cellStyle name="標準 8 2 3" xfId="136" xr:uid="{00000000-0005-0000-0000-000090000000}"/>
    <cellStyle name="標準 8 2 4" xfId="103" xr:uid="{00000000-0005-0000-0000-000091000000}"/>
    <cellStyle name="標準 8 3" xfId="78" xr:uid="{00000000-0005-0000-0000-000092000000}"/>
    <cellStyle name="標準 8 3 2" xfId="161" xr:uid="{00000000-0005-0000-0000-000093000000}"/>
    <cellStyle name="標準 8 3 3" xfId="111" xr:uid="{00000000-0005-0000-0000-000094000000}"/>
    <cellStyle name="標準 8 4" xfId="59" xr:uid="{00000000-0005-0000-0000-000095000000}"/>
    <cellStyle name="標準 8 4 2" xfId="142" xr:uid="{00000000-0005-0000-0000-000096000000}"/>
    <cellStyle name="標準 8 4 3" xfId="120" xr:uid="{00000000-0005-0000-0000-000097000000}"/>
    <cellStyle name="標準 8 5" xfId="90" xr:uid="{00000000-0005-0000-0000-000098000000}"/>
    <cellStyle name="標準 8 6" xfId="126" xr:uid="{00000000-0005-0000-0000-000099000000}"/>
    <cellStyle name="標準 9" xfId="34" xr:uid="{00000000-0005-0000-0000-00009A000000}"/>
    <cellStyle name="標準 9 2" xfId="56" xr:uid="{00000000-0005-0000-0000-00009B000000}"/>
    <cellStyle name="標準 9 2 2" xfId="71" xr:uid="{00000000-0005-0000-0000-00009C000000}"/>
    <cellStyle name="標準 9 2 2 2" xfId="154" xr:uid="{00000000-0005-0000-0000-00009D000000}"/>
    <cellStyle name="標準 9 2 3" xfId="138" xr:uid="{00000000-0005-0000-0000-00009E000000}"/>
    <cellStyle name="標準 9 2 4" xfId="105" xr:uid="{00000000-0005-0000-0000-00009F000000}"/>
    <cellStyle name="標準 9 3" xfId="80" xr:uid="{00000000-0005-0000-0000-0000A0000000}"/>
    <cellStyle name="標準 9 3 2" xfId="163" xr:uid="{00000000-0005-0000-0000-0000A1000000}"/>
    <cellStyle name="標準 9 3 3" xfId="113" xr:uid="{00000000-0005-0000-0000-0000A2000000}"/>
    <cellStyle name="標準 9 4" xfId="60" xr:uid="{00000000-0005-0000-0000-0000A3000000}"/>
    <cellStyle name="標準 9 4 2" xfId="143" xr:uid="{00000000-0005-0000-0000-0000A4000000}"/>
    <cellStyle name="標準 9 4 3" xfId="122" xr:uid="{00000000-0005-0000-0000-0000A5000000}"/>
    <cellStyle name="標準 9 5" xfId="91" xr:uid="{00000000-0005-0000-0000-0000A6000000}"/>
    <cellStyle name="標準 9 6" xfId="127" xr:uid="{00000000-0005-0000-0000-0000A7000000}"/>
  </cellStyles>
  <dxfs count="10">
    <dxf>
      <fill>
        <patternFill>
          <bgColor theme="0" tint="-4.9989318521683403E-2"/>
        </patternFill>
      </fill>
    </dxf>
    <dxf>
      <fill>
        <patternFill>
          <bgColor rgb="FFFFFFCC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CC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CC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CC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0000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externalLink" Target="externalLinks/externalLink1.xml" /><Relationship Id="rId1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6" Type="http://schemas.openxmlformats.org/officeDocument/2006/relationships/styles" Target="style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5" Type="http://schemas.openxmlformats.org/officeDocument/2006/relationships/theme" Target="theme/theme1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externalLink" Target="externalLinks/externalLink2.xml" 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384807</xdr:rowOff>
    </xdr:from>
    <xdr:ext cx="6640830" cy="1103187"/>
    <xdr:sp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4775" y="384807"/>
          <a:ext cx="6640830" cy="110318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本シートは、エネルギー使用量を簡易的に計算するための申請サポートツールです。本ファイルを使用したことにより利用者に生じた損害に関しては、当団体は一切の責任を負わないものとします。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60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本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シート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は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「令和６年度補正予算 省エネルギー投資促進・需要構造転換支援事業費補助金（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Ⅰ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）工場・事業場型」のうち指定設備を導入する場合、又は「令和６年度補正予算 省エネルギー投資促進支援事業費補助金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(Ⅲ)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設備単位型」でのみ利用できます。</a:t>
          </a:r>
        </a:p>
      </xdr:txBody>
    </xdr:sp>
    <xdr:clientData/>
  </xdr:oneCellAnchor>
  <xdr:oneCellAnchor>
    <xdr:from>
      <xdr:col>30</xdr:col>
      <xdr:colOff>180975</xdr:colOff>
      <xdr:row>0</xdr:row>
      <xdr:rowOff>114300</xdr:rowOff>
    </xdr:from>
    <xdr:ext cx="598241" cy="264560"/>
    <xdr:sp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81725" y="114300"/>
          <a:ext cx="5982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Ver.2.0</a:t>
          </a:r>
          <a:endParaRPr kumimoji="1" lang="ja-JP" altLang="en-US" sz="1100"/>
        </a:p>
      </xdr:txBody>
    </xdr:sp>
    <xdr:clientData/>
  </xdr:oneCellAnchor>
  <xdr:twoCellAnchor>
    <xdr:from>
      <xdr:col>42</xdr:col>
      <xdr:colOff>526676</xdr:colOff>
      <xdr:row>0</xdr:row>
      <xdr:rowOff>280147</xdr:rowOff>
    </xdr:from>
    <xdr:to>
      <xdr:col>51</xdr:col>
      <xdr:colOff>638735</xdr:colOff>
      <xdr:row>2</xdr:row>
      <xdr:rowOff>459442</xdr:rowOff>
    </xdr:to>
    <xdr:sp textlink="">
      <xdr:nvSpPr>
        <xdr:cNvPr id="2" name="フローチャート: 処理 1">
          <a:extLst>
            <a:ext uri="{FF2B5EF4-FFF2-40B4-BE49-F238E27FC236}">
              <a16:creationId xmlns:a16="http://schemas.microsoft.com/office/drawing/2014/main" id="{2C5C07C6-4AA7-4DDA-B38E-A3A6AAB58FB4}"/>
            </a:ext>
          </a:extLst>
        </xdr:cNvPr>
        <xdr:cNvSpPr/>
      </xdr:nvSpPr>
      <xdr:spPr>
        <a:xfrm>
          <a:off x="8191500" y="280147"/>
          <a:ext cx="6264088" cy="1053354"/>
        </a:xfrm>
        <a:prstGeom prst="flowChartProcess">
          <a:avLst/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600">
              <a:solidFill>
                <a:srgbClr val="FF0000"/>
              </a:solidFill>
            </a:rPr>
            <a:t>本フォーマットは、</a:t>
          </a:r>
          <a:r>
            <a:rPr kumimoji="1" lang="ja-JP" altLang="en-US" sz="1600" b="1" u="sng">
              <a:solidFill>
                <a:srgbClr val="FF0000"/>
              </a:solidFill>
            </a:rPr>
            <a:t>型番毎に</a:t>
          </a:r>
          <a:r>
            <a:rPr kumimoji="1" lang="ja-JP" altLang="en-US" sz="1600" b="0" u="none">
              <a:solidFill>
                <a:srgbClr val="FF0000"/>
              </a:solidFill>
            </a:rPr>
            <a:t>エネルギー使用量を</a:t>
          </a:r>
          <a:r>
            <a:rPr kumimoji="1" lang="ja-JP" altLang="en-US" sz="1600">
              <a:solidFill>
                <a:srgbClr val="FF0000"/>
              </a:solidFill>
            </a:rPr>
            <a:t>計算します。</a:t>
          </a:r>
          <a:endParaRPr kumimoji="1" lang="en-US" altLang="ja-JP" sz="1600">
            <a:solidFill>
              <a:srgbClr val="FF0000"/>
            </a:solidFill>
          </a:endParaRPr>
        </a:p>
        <a:p>
          <a:pPr algn="l"/>
          <a:r>
            <a:rPr kumimoji="1" lang="ja-JP" altLang="en-US" sz="1600">
              <a:solidFill>
                <a:srgbClr val="FF0000"/>
              </a:solidFill>
            </a:rPr>
            <a:t>シートが足りない場合は、</a:t>
          </a:r>
          <a:r>
            <a:rPr kumimoji="1" lang="en-US" altLang="ja-JP" sz="1600">
              <a:solidFill>
                <a:srgbClr val="FF0000"/>
              </a:solidFill>
            </a:rPr>
            <a:t>Excel</a:t>
          </a:r>
          <a:r>
            <a:rPr kumimoji="1" lang="ja-JP" altLang="en-US" sz="1600">
              <a:solidFill>
                <a:srgbClr val="FF0000"/>
              </a:solidFill>
            </a:rPr>
            <a:t>をブックごとコピーして作成してください。</a:t>
          </a:r>
        </a:p>
      </xdr:txBody>
    </xdr:sp>
    <xdr:clientData/>
  </xdr:twoCellAnchor>
  <xdr:twoCellAnchor>
    <xdr:from>
      <xdr:col>42</xdr:col>
      <xdr:colOff>526676</xdr:colOff>
      <xdr:row>2</xdr:row>
      <xdr:rowOff>593911</xdr:rowOff>
    </xdr:from>
    <xdr:to>
      <xdr:col>51</xdr:col>
      <xdr:colOff>638735</xdr:colOff>
      <xdr:row>8</xdr:row>
      <xdr:rowOff>179295</xdr:rowOff>
    </xdr:to>
    <xdr:sp textlink="">
      <xdr:nvSpPr>
        <xdr:cNvPr id="5" name="フローチャート: 処理 4">
          <a:extLst>
            <a:ext uri="{FF2B5EF4-FFF2-40B4-BE49-F238E27FC236}">
              <a16:creationId xmlns:a16="http://schemas.microsoft.com/office/drawing/2014/main" id="{0E4AEFC3-87D2-484C-AC17-4AA94745C994}"/>
            </a:ext>
          </a:extLst>
        </xdr:cNvPr>
        <xdr:cNvSpPr/>
      </xdr:nvSpPr>
      <xdr:spPr>
        <a:xfrm>
          <a:off x="8191500" y="1467970"/>
          <a:ext cx="6264088" cy="1053354"/>
        </a:xfrm>
        <a:prstGeom prst="flowChartProcess">
          <a:avLst/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600">
              <a:solidFill>
                <a:srgbClr val="FF0000"/>
              </a:solidFill>
            </a:rPr>
            <a:t>エネルギー使用量の計算に関わるデータをコピーしたい場合は、</a:t>
          </a:r>
          <a:endParaRPr kumimoji="1" lang="en-US" altLang="ja-JP" sz="1600">
            <a:solidFill>
              <a:srgbClr val="FF0000"/>
            </a:solidFill>
          </a:endParaRPr>
        </a:p>
        <a:p>
          <a:pPr algn="l"/>
          <a:r>
            <a:rPr kumimoji="1" lang="ja-JP" altLang="en-US" sz="1600" u="sng">
              <a:solidFill>
                <a:srgbClr val="FF0000"/>
              </a:solidFill>
            </a:rPr>
            <a:t>「</a:t>
          </a:r>
          <a:r>
            <a:rPr kumimoji="1" lang="ja-JP" altLang="en-US" sz="1600" b="1" u="sng">
              <a:solidFill>
                <a:srgbClr val="FF0000"/>
              </a:solidFill>
            </a:rPr>
            <a:t>コピー用</a:t>
          </a:r>
          <a:r>
            <a:rPr kumimoji="1" lang="ja-JP" altLang="en-US" sz="1600" u="sng">
              <a:solidFill>
                <a:srgbClr val="FF0000"/>
              </a:solidFill>
            </a:rPr>
            <a:t>」シートをご活用ください。</a:t>
          </a:r>
          <a:endParaRPr kumimoji="1" lang="en-US" altLang="ja-JP" sz="1600" u="sng">
            <a:solidFill>
              <a:srgbClr val="FF0000"/>
            </a:solidFill>
          </a:endParaRPr>
        </a:p>
      </xdr:txBody>
    </xdr:sp>
    <xdr:clientData/>
  </xdr:twoCellAnchor>
  <xdr:twoCellAnchor>
    <xdr:from>
      <xdr:col>34</xdr:col>
      <xdr:colOff>44450</xdr:colOff>
      <xdr:row>0</xdr:row>
      <xdr:rowOff>57150</xdr:rowOff>
    </xdr:from>
    <xdr:to>
      <xdr:col>41</xdr:col>
      <xdr:colOff>0</xdr:colOff>
      <xdr:row>1</xdr:row>
      <xdr:rowOff>164727</xdr:rowOff>
    </xdr:to>
    <xdr:sp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E06C2B05-5A03-4C52-9464-51966D99761D}"/>
            </a:ext>
          </a:extLst>
        </xdr:cNvPr>
        <xdr:cNvSpPr/>
      </xdr:nvSpPr>
      <xdr:spPr>
        <a:xfrm>
          <a:off x="6892925" y="57150"/>
          <a:ext cx="5899150" cy="545727"/>
        </a:xfrm>
        <a:prstGeom prst="wedgeRectCallout">
          <a:avLst>
            <a:gd name="adj1" fmla="val -30955"/>
            <a:gd name="adj2" fmla="val 38338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最終的に非表示にする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666749</xdr:colOff>
      <xdr:row>20</xdr:row>
      <xdr:rowOff>32380</xdr:rowOff>
    </xdr:from>
    <xdr:to>
      <xdr:col>53</xdr:col>
      <xdr:colOff>551632</xdr:colOff>
      <xdr:row>40</xdr:row>
      <xdr:rowOff>59872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894997F-F8DA-4674-852B-6798FCEC1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499" y="3747130"/>
          <a:ext cx="8737147" cy="357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353785</xdr:colOff>
      <xdr:row>0</xdr:row>
      <xdr:rowOff>105918</xdr:rowOff>
    </xdr:from>
    <xdr:to>
      <xdr:col>53</xdr:col>
      <xdr:colOff>589188</xdr:colOff>
      <xdr:row>19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4409212-CD8A-43D2-A003-218E9841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8892" y="105918"/>
          <a:ext cx="8399689" cy="3513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544285</xdr:colOff>
      <xdr:row>42</xdr:row>
      <xdr:rowOff>22866</xdr:rowOff>
    </xdr:from>
    <xdr:to>
      <xdr:col>54</xdr:col>
      <xdr:colOff>164102</xdr:colOff>
      <xdr:row>62</xdr:row>
      <xdr:rowOff>130175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2882E88-BBF4-4A5E-A18A-689FD8B1D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9035" y="7629259"/>
          <a:ext cx="9137197" cy="3648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982943</xdr:colOff>
      <xdr:row>9</xdr:row>
      <xdr:rowOff>139747</xdr:rowOff>
    </xdr:from>
    <xdr:to>
      <xdr:col>9</xdr:col>
      <xdr:colOff>1623780</xdr:colOff>
      <xdr:row>43</xdr:row>
      <xdr:rowOff>147778</xdr:rowOff>
    </xdr:to>
    <xdr:sp textlink="">
      <xdr:nvSpPr>
        <xdr:cNvPr id="2" name="正方形/長方形 1">
          <a:extLst>
            <a:ext uri="{FF2B5EF4-FFF2-40B4-BE49-F238E27FC236}">
              <a16:creationId xmlns:a16="http://schemas.microsoft.com/office/drawing/2014/main" id="{40F5CCE6-E1F1-4A53-838C-482E236EC016}"/>
            </a:ext>
          </a:extLst>
        </xdr:cNvPr>
        <xdr:cNvSpPr/>
      </xdr:nvSpPr>
      <xdr:spPr>
        <a:xfrm>
          <a:off x="982943" y="1532778"/>
          <a:ext cx="9296681" cy="527059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　　　　　　　　　　</a:t>
          </a:r>
          <a:r>
            <a:rPr kumimoji="1" lang="ja-JP" altLang="en-US" sz="3600"/>
            <a:t>過去使用データ、現在は使用していません。</a:t>
          </a:r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180975</xdr:colOff>
      <xdr:row>0</xdr:row>
      <xdr:rowOff>114300</xdr:rowOff>
    </xdr:from>
    <xdr:ext cx="598241" cy="264560"/>
    <xdr:sp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93135CF-0597-4605-9B94-E726759D3D41}"/>
            </a:ext>
          </a:extLst>
        </xdr:cNvPr>
        <xdr:cNvSpPr txBox="1"/>
      </xdr:nvSpPr>
      <xdr:spPr>
        <a:xfrm>
          <a:off x="6181725" y="114300"/>
          <a:ext cx="5982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Ver.2.0</a:t>
          </a:r>
          <a:endParaRPr kumimoji="1" lang="ja-JP" altLang="en-US" sz="1100"/>
        </a:p>
      </xdr:txBody>
    </xdr:sp>
    <xdr:clientData/>
  </xdr:oneCellAnchor>
  <xdr:twoCellAnchor>
    <xdr:from>
      <xdr:col>34</xdr:col>
      <xdr:colOff>28575</xdr:colOff>
      <xdr:row>0</xdr:row>
      <xdr:rowOff>85725</xdr:rowOff>
    </xdr:from>
    <xdr:to>
      <xdr:col>40</xdr:col>
      <xdr:colOff>606425</xdr:colOff>
      <xdr:row>1</xdr:row>
      <xdr:rowOff>193302</xdr:rowOff>
    </xdr:to>
    <xdr:sp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4BC5D49C-DEAF-4CE8-9EA7-798426931510}"/>
            </a:ext>
          </a:extLst>
        </xdr:cNvPr>
        <xdr:cNvSpPr/>
      </xdr:nvSpPr>
      <xdr:spPr>
        <a:xfrm>
          <a:off x="6877050" y="85725"/>
          <a:ext cx="5892800" cy="545727"/>
        </a:xfrm>
        <a:prstGeom prst="wedgeRectCallout">
          <a:avLst>
            <a:gd name="adj1" fmla="val -30955"/>
            <a:gd name="adj2" fmla="val 38338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最終的に非表示にする</a:t>
          </a:r>
        </a:p>
      </xdr:txBody>
    </xdr:sp>
    <xdr:clientData/>
  </xdr:twoCellAnchor>
  <xdr:oneCellAnchor>
    <xdr:from>
      <xdr:col>0</xdr:col>
      <xdr:colOff>104775</xdr:colOff>
      <xdr:row>0</xdr:row>
      <xdr:rowOff>393656</xdr:rowOff>
    </xdr:from>
    <xdr:ext cx="6640830" cy="1103187"/>
    <xdr:sp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9E2ABA8-A85F-4429-B760-2B7529E8BF57}"/>
            </a:ext>
          </a:extLst>
        </xdr:cNvPr>
        <xdr:cNvSpPr txBox="1"/>
      </xdr:nvSpPr>
      <xdr:spPr>
        <a:xfrm>
          <a:off x="104775" y="393656"/>
          <a:ext cx="6640830" cy="110318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本シートは、エネルギー使用量を簡易的に計算するための申請サポートツールです。本ファイルを使用したことにより利用者に生じた損害に関しては、当団体は一切の責任を負わないものとします。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60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本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シート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は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「令和６年度補正予算 省エネルギー投資促進・需要構造転換支援事業費補助金（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Ⅰ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）工場・事業場型」のうち指定設備を導入する場合、又は「令和６年度補正予算 省エネルギー投資促進支援事業費補助金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(Ⅲ)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設備単位型」でのみ利用できます。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180975</xdr:colOff>
      <xdr:row>0</xdr:row>
      <xdr:rowOff>114300</xdr:rowOff>
    </xdr:from>
    <xdr:ext cx="598241" cy="264560"/>
    <xdr:sp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E50BD95-DF29-471F-AF40-DD80037A291C}"/>
            </a:ext>
          </a:extLst>
        </xdr:cNvPr>
        <xdr:cNvSpPr txBox="1"/>
      </xdr:nvSpPr>
      <xdr:spPr>
        <a:xfrm>
          <a:off x="6181725" y="114300"/>
          <a:ext cx="5982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Ver.2.0</a:t>
          </a:r>
          <a:endParaRPr kumimoji="1" lang="ja-JP" altLang="en-US" sz="1100"/>
        </a:p>
      </xdr:txBody>
    </xdr:sp>
    <xdr:clientData/>
  </xdr:oneCellAnchor>
  <xdr:twoCellAnchor>
    <xdr:from>
      <xdr:col>34</xdr:col>
      <xdr:colOff>63500</xdr:colOff>
      <xdr:row>0</xdr:row>
      <xdr:rowOff>180975</xdr:rowOff>
    </xdr:from>
    <xdr:to>
      <xdr:col>41</xdr:col>
      <xdr:colOff>19050</xdr:colOff>
      <xdr:row>1</xdr:row>
      <xdr:rowOff>288552</xdr:rowOff>
    </xdr:to>
    <xdr:sp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24F05EAB-06BA-4823-86BE-926E5A0C2A3C}"/>
            </a:ext>
          </a:extLst>
        </xdr:cNvPr>
        <xdr:cNvSpPr/>
      </xdr:nvSpPr>
      <xdr:spPr>
        <a:xfrm>
          <a:off x="6911975" y="180975"/>
          <a:ext cx="5899150" cy="545727"/>
        </a:xfrm>
        <a:prstGeom prst="wedgeRectCallout">
          <a:avLst>
            <a:gd name="adj1" fmla="val -30955"/>
            <a:gd name="adj2" fmla="val 38338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最終的に非表示にする</a:t>
          </a:r>
        </a:p>
      </xdr:txBody>
    </xdr:sp>
    <xdr:clientData/>
  </xdr:twoCellAnchor>
  <xdr:oneCellAnchor>
    <xdr:from>
      <xdr:col>0</xdr:col>
      <xdr:colOff>104775</xdr:colOff>
      <xdr:row>0</xdr:row>
      <xdr:rowOff>383079</xdr:rowOff>
    </xdr:from>
    <xdr:ext cx="6640830" cy="1103187"/>
    <xdr:sp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4BBD9E1-187D-45B1-9316-5E61419E28FE}"/>
            </a:ext>
          </a:extLst>
        </xdr:cNvPr>
        <xdr:cNvSpPr txBox="1"/>
      </xdr:nvSpPr>
      <xdr:spPr>
        <a:xfrm>
          <a:off x="104775" y="383079"/>
          <a:ext cx="6640830" cy="110318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本シートは、エネルギー使用量を簡易的に計算するための申請サポートツールです。本ファイルを使用したことにより利用者に生じた損害に関しては、当団体は一切の責任を負わないものとします。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60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本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シート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は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「令和６年度補正予算 省エネルギー投資促進・需要構造転換支援事業費補助金（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Ⅰ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）工場・事業場型」のうち指定設備を導入する場合、又は「令和６年度補正予算 省エネルギー投資促進支援事業費補助金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(Ⅲ)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設備単位型」でのみ利用できます。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180975</xdr:colOff>
      <xdr:row>0</xdr:row>
      <xdr:rowOff>114300</xdr:rowOff>
    </xdr:from>
    <xdr:ext cx="598241" cy="264560"/>
    <xdr:sp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CD9BC1E-37A6-4C87-BEF2-2AEBB7F6DAD6}"/>
            </a:ext>
          </a:extLst>
        </xdr:cNvPr>
        <xdr:cNvSpPr txBox="1"/>
      </xdr:nvSpPr>
      <xdr:spPr>
        <a:xfrm>
          <a:off x="6181725" y="114300"/>
          <a:ext cx="5982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Ver.2.0</a:t>
          </a:r>
          <a:endParaRPr kumimoji="1" lang="ja-JP" altLang="en-US" sz="1100"/>
        </a:p>
      </xdr:txBody>
    </xdr:sp>
    <xdr:clientData/>
  </xdr:oneCellAnchor>
  <xdr:twoCellAnchor>
    <xdr:from>
      <xdr:col>34</xdr:col>
      <xdr:colOff>38100</xdr:colOff>
      <xdr:row>0</xdr:row>
      <xdr:rowOff>57150</xdr:rowOff>
    </xdr:from>
    <xdr:to>
      <xdr:col>40</xdr:col>
      <xdr:colOff>615950</xdr:colOff>
      <xdr:row>1</xdr:row>
      <xdr:rowOff>164727</xdr:rowOff>
    </xdr:to>
    <xdr:sp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39C40E97-41AB-4824-BDF0-A8E50CF1CE0F}"/>
            </a:ext>
          </a:extLst>
        </xdr:cNvPr>
        <xdr:cNvSpPr/>
      </xdr:nvSpPr>
      <xdr:spPr>
        <a:xfrm>
          <a:off x="6886575" y="57150"/>
          <a:ext cx="5892800" cy="545727"/>
        </a:xfrm>
        <a:prstGeom prst="wedgeRectCallout">
          <a:avLst>
            <a:gd name="adj1" fmla="val -30955"/>
            <a:gd name="adj2" fmla="val 38338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最終的に非表示にする</a:t>
          </a:r>
        </a:p>
      </xdr:txBody>
    </xdr:sp>
    <xdr:clientData/>
  </xdr:twoCellAnchor>
  <xdr:oneCellAnchor>
    <xdr:from>
      <xdr:col>0</xdr:col>
      <xdr:colOff>101600</xdr:colOff>
      <xdr:row>0</xdr:row>
      <xdr:rowOff>390920</xdr:rowOff>
    </xdr:from>
    <xdr:ext cx="6640830" cy="1103187"/>
    <xdr:sp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9B5D98A-6793-468D-89D4-84CFC32681E2}"/>
            </a:ext>
          </a:extLst>
        </xdr:cNvPr>
        <xdr:cNvSpPr txBox="1"/>
      </xdr:nvSpPr>
      <xdr:spPr>
        <a:xfrm>
          <a:off x="101600" y="390920"/>
          <a:ext cx="6640830" cy="110318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本シートは、エネルギー使用量を簡易的に計算するための申請サポートツールです。本ファイルを使用したことにより利用者に生じた損害に関しては、当団体は一切の責任を負わないものとします。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60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本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シート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は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「令和６年度補正予算 省エネルギー投資促進・需要構造転換支援事業費補助金（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Ⅰ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）工場・事業場型」のうち指定設備を導入する場合、又は「令和６年度補正予算 省エネルギー投資促進支援事業費補助金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(Ⅲ)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設備単位型」でのみ利用できます。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180975</xdr:colOff>
      <xdr:row>0</xdr:row>
      <xdr:rowOff>114300</xdr:rowOff>
    </xdr:from>
    <xdr:ext cx="598241" cy="264560"/>
    <xdr:sp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B07B3A3-2671-4BE3-97A1-16A87803FDB4}"/>
            </a:ext>
          </a:extLst>
        </xdr:cNvPr>
        <xdr:cNvSpPr txBox="1"/>
      </xdr:nvSpPr>
      <xdr:spPr>
        <a:xfrm>
          <a:off x="6181725" y="114300"/>
          <a:ext cx="5982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Ver.2.0</a:t>
          </a:r>
          <a:endParaRPr kumimoji="1" lang="ja-JP" altLang="en-US" sz="1100"/>
        </a:p>
      </xdr:txBody>
    </xdr:sp>
    <xdr:clientData/>
  </xdr:oneCellAnchor>
  <xdr:twoCellAnchor>
    <xdr:from>
      <xdr:col>34</xdr:col>
      <xdr:colOff>28575</xdr:colOff>
      <xdr:row>0</xdr:row>
      <xdr:rowOff>161925</xdr:rowOff>
    </xdr:from>
    <xdr:to>
      <xdr:col>40</xdr:col>
      <xdr:colOff>606425</xdr:colOff>
      <xdr:row>1</xdr:row>
      <xdr:rowOff>269502</xdr:rowOff>
    </xdr:to>
    <xdr:sp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AA72ABA5-15F3-4243-8422-4E8C392F616C}"/>
            </a:ext>
          </a:extLst>
        </xdr:cNvPr>
        <xdr:cNvSpPr/>
      </xdr:nvSpPr>
      <xdr:spPr>
        <a:xfrm>
          <a:off x="6877050" y="161925"/>
          <a:ext cx="5892800" cy="545727"/>
        </a:xfrm>
        <a:prstGeom prst="wedgeRectCallout">
          <a:avLst>
            <a:gd name="adj1" fmla="val -30955"/>
            <a:gd name="adj2" fmla="val 38338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最終的に非表示にする</a:t>
          </a:r>
        </a:p>
      </xdr:txBody>
    </xdr:sp>
    <xdr:clientData/>
  </xdr:twoCellAnchor>
  <xdr:oneCellAnchor>
    <xdr:from>
      <xdr:col>0</xdr:col>
      <xdr:colOff>104775</xdr:colOff>
      <xdr:row>0</xdr:row>
      <xdr:rowOff>384572</xdr:rowOff>
    </xdr:from>
    <xdr:ext cx="6640830" cy="1103187"/>
    <xdr:sp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FBF5A8C-298D-4E2A-8660-FC99485A5F5C}"/>
            </a:ext>
          </a:extLst>
        </xdr:cNvPr>
        <xdr:cNvSpPr txBox="1"/>
      </xdr:nvSpPr>
      <xdr:spPr>
        <a:xfrm>
          <a:off x="104775" y="384572"/>
          <a:ext cx="6640830" cy="110318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本シートは、エネルギー使用量を簡易的に計算するための申請サポートツールです。本ファイルを使用したことにより利用者に生じた損害に関しては、当団体は一切の責任を負わないものとします。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60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本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シート</a:t>
          </a:r>
          <a:r>
            <a:rPr kumimoji="1" lang="ja-JP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は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「令和６年度補正予算 省エネルギー投資促進・需要構造転換支援事業費補助金（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Ⅰ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）工場・事業場型」のうち指定設備を導入する場合、又は「令和６年度補正予算 省エネルギー投資促進支援事業費補助金</a:t>
          </a:r>
          <a:r>
            <a:rPr kumimoji="1" lang="en-US" altLang="ja-JP" sz="1100" u="sng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(Ⅲ)</a:t>
          </a:r>
          <a:r>
            <a:rPr kumimoji="1" lang="ja-JP" altLang="en-US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設備単位型」でのみ利用できます。</a:t>
          </a:r>
        </a:p>
      </xdr:txBody>
    </xdr:sp>
    <xdr:clientData/>
  </xdr:oneCellAnchor>
</xdr:wsDr>
</file>

<file path=xl/externalLinks/_rels/externalLink1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_rels/externalLink2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分析条件"/>
      <sheetName val="シミュ条件"/>
      <sheetName val="計算"/>
      <sheetName val="R（区別無し）"/>
      <sheetName val="R（平日・休日）"/>
      <sheetName val="R（区別無し） (木屑・蒸気購入用)"/>
      <sheetName val="R（区別無し (新設CP)）"/>
      <sheetName val="R（平日・休日） (新設CP)"/>
      <sheetName val="事例作成"/>
      <sheetName val="省エネ効果(old)"/>
      <sheetName val="省エネ効果 (加来)"/>
      <sheetName val="省エネ効果"/>
      <sheetName val="燃料評価単価"/>
      <sheetName val="エネバラ"/>
      <sheetName val="Ver管理"/>
    </sheetNames>
    <sheetDataSet>
      <sheetData sheetId="0">
        <row r="8">
          <cell r="E8" t="str">
            <v>CP1</v>
          </cell>
          <cell r="F8" t="str">
            <v>CP2</v>
          </cell>
          <cell r="G8" t="str">
            <v>CP3</v>
          </cell>
          <cell r="H8" t="str">
            <v>CP4</v>
          </cell>
          <cell r="I8" t="str">
            <v>CP5</v>
          </cell>
          <cell r="J8" t="str">
            <v>CP6</v>
          </cell>
          <cell r="K8" t="str">
            <v>CP7</v>
          </cell>
          <cell r="L8" t="str">
            <v>CP8</v>
          </cell>
          <cell r="O8" t="str">
            <v>既設システム</v>
          </cell>
          <cell r="Q8" t="str">
            <v>VS1400ADⅡ-75</v>
          </cell>
        </row>
      </sheetData>
      <sheetData sheetId="1">
        <row r="37">
          <cell r="K37" t="str">
            <v>SD-770CF</v>
          </cell>
        </row>
      </sheetData>
      <sheetData sheetId="2">
        <row r="66">
          <cell r="P66">
            <v>7.7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システム概要図"/>
      <sheetName val="masta"/>
      <sheetName val="&lt;GHP&gt;マスタ"/>
    </sheetNames>
    <sheetDataSet>
      <sheetData sheetId="0"/>
      <sheetData sheetId="1">
        <row r="2">
          <cell r="B2" t="str">
            <v>空調</v>
          </cell>
        </row>
        <row r="5">
          <cell r="B5" t="str">
            <v>その他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11.xml.rels>&#65279;<?xml version="1.0" encoding="utf-8" standalone="yes"?>
<Relationships xmlns="http://schemas.openxmlformats.org/package/2006/relationships" />
</file>

<file path=xl/worksheets/_rels/sheet12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7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S57"/>
  <sheetViews>
    <sheetView showGridLines="0" tabSelected="1" view="pageBreakPreview" zoomScaleNormal="85" zoomScaleSheetLayoutView="100" workbookViewId="0">
      <selection activeCell="I6" sqref="I6:R6"/>
    </sheetView>
  </sheetViews>
  <sheetFormatPr defaultColWidth="9" defaultRowHeight="13"/>
  <cols>
    <col min="1" max="32" width="2.90625" style="24" customWidth="1"/>
    <col min="33" max="33" width="3" style="24" customWidth="1"/>
    <col min="34" max="34" width="3.453125" style="25" customWidth="1"/>
    <col min="35" max="35" width="15.1796875" style="99" hidden="1" customWidth="1"/>
    <col min="36" max="36" width="13.81640625" style="99" hidden="1" customWidth="1"/>
    <col min="37" max="37" width="15.08984375" style="99" hidden="1" customWidth="1"/>
    <col min="38" max="38" width="14" style="99" hidden="1" customWidth="1"/>
    <col min="39" max="42" width="9" style="99" hidden="1" customWidth="1"/>
    <col min="43" max="57" width="9" style="25"/>
    <col min="58" max="58" width="13.6328125" style="25" customWidth="1"/>
    <col min="59" max="61" width="9" style="25"/>
    <col min="62" max="62" width="5.1796875" style="25" customWidth="1"/>
    <col min="63" max="65" width="9" style="25"/>
    <col min="66" max="66" width="2.90625" style="25" customWidth="1"/>
    <col min="67" max="16384" width="9" style="25"/>
  </cols>
  <sheetData>
    <row r="1" spans="1:38" ht="34.5" customHeight="1">
      <c r="A1" s="267" t="s">
        <v>3474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93"/>
    </row>
    <row r="2" spans="1:38" ht="34.5" customHeight="1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</row>
    <row r="3" spans="1:38" ht="62" customHeight="1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</row>
    <row r="4" spans="1:38" ht="15" customHeight="1">
      <c r="A4" s="76"/>
      <c r="B4" s="207"/>
      <c r="C4" s="208"/>
      <c r="D4" s="208"/>
      <c r="E4" s="209"/>
      <c r="F4" s="205" t="s">
        <v>3464</v>
      </c>
      <c r="G4" s="206"/>
      <c r="H4" s="206"/>
      <c r="I4" s="206"/>
      <c r="J4" s="206"/>
      <c r="K4" s="206"/>
      <c r="L4" s="77"/>
      <c r="M4" s="77"/>
      <c r="N4" s="77"/>
      <c r="O4" s="77"/>
      <c r="P4" s="77"/>
      <c r="Q4" s="77"/>
      <c r="R4" s="77"/>
      <c r="S4" s="77"/>
    </row>
    <row r="5" spans="1:38" ht="15" customHeight="1">
      <c r="A5" s="24" t="s">
        <v>3367</v>
      </c>
      <c r="AI5" s="25"/>
      <c r="AJ5" s="25"/>
      <c r="AK5" s="25"/>
      <c r="AL5" s="25"/>
    </row>
    <row r="6" spans="1:38" ht="15" customHeight="1">
      <c r="B6" s="269" t="s">
        <v>3361</v>
      </c>
      <c r="C6" s="270"/>
      <c r="D6" s="270"/>
      <c r="E6" s="270"/>
      <c r="F6" s="270"/>
      <c r="G6" s="270"/>
      <c r="H6" s="271"/>
      <c r="I6" s="220"/>
      <c r="J6" s="221"/>
      <c r="K6" s="221"/>
      <c r="L6" s="221"/>
      <c r="M6" s="221"/>
      <c r="N6" s="221"/>
      <c r="O6" s="221"/>
      <c r="P6" s="221"/>
      <c r="Q6" s="221"/>
      <c r="R6" s="222"/>
      <c r="S6" s="78"/>
      <c r="T6" s="259" t="s">
        <v>3445</v>
      </c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I6" s="25"/>
      <c r="AJ6" s="25"/>
      <c r="AK6" s="25"/>
      <c r="AL6" s="25"/>
    </row>
    <row r="7" spans="1:38" ht="15" customHeight="1">
      <c r="B7" s="269" t="s">
        <v>3517</v>
      </c>
      <c r="C7" s="270"/>
      <c r="D7" s="270"/>
      <c r="E7" s="270"/>
      <c r="F7" s="270"/>
      <c r="G7" s="270"/>
      <c r="H7" s="271"/>
      <c r="I7" s="220"/>
      <c r="J7" s="221"/>
      <c r="K7" s="221"/>
      <c r="L7" s="221"/>
      <c r="M7" s="221"/>
      <c r="N7" s="221"/>
      <c r="O7" s="221"/>
      <c r="P7" s="221"/>
      <c r="Q7" s="221"/>
      <c r="R7" s="222"/>
      <c r="S7" s="78"/>
      <c r="T7" s="259" t="s">
        <v>3446</v>
      </c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I7" s="25"/>
      <c r="AJ7" s="25"/>
      <c r="AK7" s="25"/>
      <c r="AL7" s="25"/>
    </row>
    <row r="8" spans="1:38" ht="3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I8" s="25"/>
      <c r="AJ8" s="25"/>
      <c r="AK8" s="25"/>
      <c r="AL8" s="25"/>
    </row>
    <row r="9" spans="1:38" ht="15" customHeight="1">
      <c r="A9" s="24" t="s">
        <v>612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I9" s="25"/>
      <c r="AJ9" s="25"/>
      <c r="AK9" s="25"/>
      <c r="AL9" s="25"/>
    </row>
    <row r="10" spans="1:38" ht="15" customHeight="1">
      <c r="B10" s="216" t="s">
        <v>3475</v>
      </c>
      <c r="C10" s="216"/>
      <c r="D10" s="216"/>
      <c r="E10" s="216"/>
      <c r="F10" s="216"/>
      <c r="G10" s="216"/>
      <c r="H10" s="216"/>
      <c r="I10" s="220" t="s">
        <v>3468</v>
      </c>
      <c r="J10" s="221"/>
      <c r="K10" s="221"/>
      <c r="L10" s="221"/>
      <c r="M10" s="221"/>
      <c r="N10" s="221"/>
      <c r="O10" s="221"/>
      <c r="P10" s="221"/>
      <c r="Q10" s="221"/>
      <c r="R10" s="222"/>
      <c r="S10" s="78"/>
      <c r="T10" s="259" t="s">
        <v>3476</v>
      </c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I10" s="100"/>
      <c r="AJ10" s="101"/>
      <c r="AK10" s="102"/>
      <c r="AL10" s="100"/>
    </row>
    <row r="11" spans="1:38" ht="30" customHeight="1">
      <c r="B11" s="216" t="s">
        <v>613</v>
      </c>
      <c r="C11" s="216"/>
      <c r="D11" s="216"/>
      <c r="E11" s="216"/>
      <c r="F11" s="216"/>
      <c r="G11" s="216"/>
      <c r="H11" s="216"/>
      <c r="I11" s="220" t="s">
        <v>3469</v>
      </c>
      <c r="J11" s="221"/>
      <c r="K11" s="221"/>
      <c r="L11" s="221"/>
      <c r="M11" s="221"/>
      <c r="N11" s="221"/>
      <c r="O11" s="221"/>
      <c r="P11" s="221"/>
      <c r="Q11" s="221"/>
      <c r="R11" s="222"/>
      <c r="S11" s="78"/>
      <c r="T11" s="259" t="s">
        <v>3447</v>
      </c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I11" s="100"/>
      <c r="AJ11" s="100"/>
      <c r="AK11" s="100"/>
      <c r="AL11" s="100"/>
    </row>
    <row r="12" spans="1:38" ht="15" customHeight="1">
      <c r="B12" s="216" t="s">
        <v>3368</v>
      </c>
      <c r="C12" s="216"/>
      <c r="D12" s="216"/>
      <c r="E12" s="216"/>
      <c r="F12" s="216"/>
      <c r="G12" s="216"/>
      <c r="H12" s="216"/>
      <c r="I12" s="220" t="s">
        <v>3513</v>
      </c>
      <c r="J12" s="221"/>
      <c r="K12" s="221"/>
      <c r="L12" s="221"/>
      <c r="M12" s="221"/>
      <c r="N12" s="221"/>
      <c r="O12" s="221"/>
      <c r="P12" s="221"/>
      <c r="Q12" s="221"/>
      <c r="R12" s="222"/>
      <c r="S12" s="78"/>
      <c r="T12" s="259" t="s">
        <v>3448</v>
      </c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I12" s="100"/>
      <c r="AJ12" s="100"/>
      <c r="AK12" s="100"/>
      <c r="AL12" s="100"/>
    </row>
    <row r="13" spans="1:38" ht="15" customHeight="1">
      <c r="B13" s="37"/>
      <c r="C13" s="37"/>
      <c r="D13" s="37"/>
      <c r="E13" s="37"/>
      <c r="F13" s="37"/>
      <c r="G13" s="37"/>
      <c r="H13" s="37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I13" s="100"/>
      <c r="AJ13" s="100"/>
      <c r="AK13" s="100"/>
      <c r="AL13" s="100"/>
    </row>
    <row r="14" spans="1:38" ht="12" customHeight="1">
      <c r="B14" s="258" t="s">
        <v>3444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I14" s="100"/>
      <c r="AJ14" s="100"/>
      <c r="AK14" s="100"/>
      <c r="AL14" s="100"/>
    </row>
    <row r="15" spans="1:38" ht="9" customHeight="1">
      <c r="B15" s="28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7"/>
      <c r="AF15" s="27"/>
      <c r="AI15" s="100"/>
      <c r="AJ15" s="100"/>
      <c r="AK15" s="100"/>
      <c r="AL15" s="100"/>
    </row>
    <row r="16" spans="1:38" ht="12" customHeight="1">
      <c r="A16" s="24" t="s">
        <v>3441</v>
      </c>
      <c r="B16" s="2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7"/>
      <c r="AF16" s="27"/>
      <c r="AI16" s="100"/>
      <c r="AJ16" s="100"/>
      <c r="AK16" s="100"/>
      <c r="AL16" s="100"/>
    </row>
    <row r="17" spans="1:45" ht="14.25" customHeight="1">
      <c r="B17" s="216" t="s">
        <v>3362</v>
      </c>
      <c r="C17" s="216"/>
      <c r="D17" s="216"/>
      <c r="E17" s="216"/>
      <c r="F17" s="216"/>
      <c r="G17" s="216"/>
      <c r="H17" s="216"/>
      <c r="I17" s="217" t="s">
        <v>616</v>
      </c>
      <c r="J17" s="217"/>
      <c r="K17" s="217"/>
      <c r="L17" s="217"/>
      <c r="M17" s="217"/>
      <c r="N17" s="217"/>
      <c r="O17" s="217"/>
      <c r="P17" s="217"/>
      <c r="Q17" s="217"/>
      <c r="R17" s="217"/>
      <c r="S17" s="78"/>
      <c r="T17" s="259" t="s">
        <v>3449</v>
      </c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I17" s="100"/>
      <c r="AJ17" s="103"/>
      <c r="AK17" s="103"/>
      <c r="AL17" s="100"/>
    </row>
    <row r="18" spans="1:45" ht="14.25" customHeight="1">
      <c r="B18" s="218" t="s">
        <v>634</v>
      </c>
      <c r="C18" s="218"/>
      <c r="D18" s="218"/>
      <c r="E18" s="218"/>
      <c r="F18" s="218"/>
      <c r="G18" s="218"/>
      <c r="H18" s="218"/>
      <c r="I18" s="217" t="s">
        <v>3363</v>
      </c>
      <c r="J18" s="217"/>
      <c r="K18" s="217"/>
      <c r="L18" s="217"/>
      <c r="M18" s="217"/>
      <c r="N18" s="217"/>
      <c r="O18" s="217"/>
      <c r="P18" s="217"/>
      <c r="Q18" s="217"/>
      <c r="R18" s="217"/>
      <c r="S18" s="79"/>
      <c r="T18" s="259" t="s">
        <v>3450</v>
      </c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I18" s="100"/>
      <c r="AJ18" s="103"/>
      <c r="AK18" s="103"/>
      <c r="AL18" s="100"/>
    </row>
    <row r="19" spans="1:45" ht="15" customHeight="1">
      <c r="B19" s="216" t="s">
        <v>3425</v>
      </c>
      <c r="C19" s="216"/>
      <c r="D19" s="216"/>
      <c r="E19" s="216" t="s">
        <v>20</v>
      </c>
      <c r="F19" s="216"/>
      <c r="G19" s="216"/>
      <c r="H19" s="216"/>
      <c r="I19" s="229">
        <v>6</v>
      </c>
      <c r="J19" s="229"/>
      <c r="K19" s="229"/>
      <c r="L19" s="229"/>
      <c r="M19" s="229"/>
      <c r="N19" s="229"/>
      <c r="O19" s="229"/>
      <c r="P19" s="227" t="s">
        <v>3471</v>
      </c>
      <c r="Q19" s="227"/>
      <c r="R19" s="227"/>
      <c r="S19" s="80"/>
      <c r="T19" s="259" t="s">
        <v>3451</v>
      </c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I19" s="100" t="s">
        <v>28</v>
      </c>
      <c r="AJ19" s="104">
        <f>ROUNDDOWN(IF(P19="kW",I19,I19/860),1)</f>
        <v>6</v>
      </c>
      <c r="AK19" s="103" t="s">
        <v>626</v>
      </c>
      <c r="AL19" s="105"/>
    </row>
    <row r="20" spans="1:45" ht="15" customHeight="1">
      <c r="B20" s="216"/>
      <c r="C20" s="216"/>
      <c r="D20" s="216"/>
      <c r="E20" s="216" t="s">
        <v>21</v>
      </c>
      <c r="F20" s="216"/>
      <c r="G20" s="216"/>
      <c r="H20" s="216"/>
      <c r="I20" s="229">
        <v>6.3</v>
      </c>
      <c r="J20" s="229"/>
      <c r="K20" s="229"/>
      <c r="L20" s="229"/>
      <c r="M20" s="229"/>
      <c r="N20" s="229"/>
      <c r="O20" s="229"/>
      <c r="P20" s="227" t="s">
        <v>27</v>
      </c>
      <c r="Q20" s="227"/>
      <c r="R20" s="227"/>
      <c r="S20" s="80"/>
      <c r="T20" s="259" t="s">
        <v>3451</v>
      </c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I20" s="100"/>
      <c r="AJ20" s="104">
        <f>ROUNDDOWN(IF(P20="kW",I20,I20/860),1)</f>
        <v>6.3</v>
      </c>
      <c r="AK20" s="103" t="s">
        <v>627</v>
      </c>
      <c r="AL20" s="105"/>
    </row>
    <row r="21" spans="1:45" ht="15" customHeight="1">
      <c r="B21" s="216" t="s">
        <v>3426</v>
      </c>
      <c r="C21" s="216"/>
      <c r="D21" s="216"/>
      <c r="E21" s="216" t="s">
        <v>20</v>
      </c>
      <c r="F21" s="216"/>
      <c r="G21" s="216"/>
      <c r="H21" s="216"/>
      <c r="I21" s="229">
        <v>1.6</v>
      </c>
      <c r="J21" s="229"/>
      <c r="K21" s="229"/>
      <c r="L21" s="229"/>
      <c r="M21" s="229"/>
      <c r="N21" s="229"/>
      <c r="O21" s="229"/>
      <c r="P21" s="228" t="s">
        <v>625</v>
      </c>
      <c r="Q21" s="228"/>
      <c r="R21" s="228"/>
      <c r="S21" s="80"/>
      <c r="T21" s="259" t="s">
        <v>3451</v>
      </c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I21" s="100" t="s">
        <v>635</v>
      </c>
      <c r="AJ21" s="106">
        <f>ROUNDDOWN(AJ19/I21,2)</f>
        <v>3.75</v>
      </c>
      <c r="AK21" s="103" t="s">
        <v>626</v>
      </c>
      <c r="AL21" s="105"/>
    </row>
    <row r="22" spans="1:45" ht="15" customHeight="1">
      <c r="B22" s="216"/>
      <c r="C22" s="216"/>
      <c r="D22" s="216"/>
      <c r="E22" s="216" t="s">
        <v>21</v>
      </c>
      <c r="F22" s="216"/>
      <c r="G22" s="216"/>
      <c r="H22" s="216"/>
      <c r="I22" s="229">
        <v>1.6</v>
      </c>
      <c r="J22" s="229"/>
      <c r="K22" s="229"/>
      <c r="L22" s="229"/>
      <c r="M22" s="229"/>
      <c r="N22" s="229"/>
      <c r="O22" s="229"/>
      <c r="P22" s="228" t="s">
        <v>625</v>
      </c>
      <c r="Q22" s="228"/>
      <c r="R22" s="228"/>
      <c r="S22" s="80"/>
      <c r="T22" s="259" t="s">
        <v>3455</v>
      </c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I22" s="100"/>
      <c r="AJ22" s="106">
        <f>ROUNDDOWN(AJ20/I22,2)</f>
        <v>3.93</v>
      </c>
      <c r="AK22" s="103" t="s">
        <v>627</v>
      </c>
      <c r="AL22" s="105"/>
    </row>
    <row r="23" spans="1:45" ht="15" customHeight="1">
      <c r="B23" s="29"/>
      <c r="C23" s="29"/>
      <c r="D23" s="29"/>
      <c r="E23" s="29"/>
      <c r="F23" s="29"/>
      <c r="G23" s="29"/>
      <c r="H23" s="29"/>
      <c r="I23" s="30"/>
      <c r="J23" s="30"/>
      <c r="K23" s="30"/>
      <c r="L23" s="30"/>
      <c r="M23" s="30"/>
      <c r="N23" s="30"/>
      <c r="O23" s="30"/>
      <c r="P23" s="31"/>
      <c r="Q23" s="31"/>
      <c r="R23" s="31"/>
      <c r="S23" s="32"/>
      <c r="T23" s="37"/>
      <c r="U23" s="37"/>
      <c r="V23" s="37"/>
      <c r="W23" s="33"/>
      <c r="X23" s="33"/>
      <c r="Y23" s="33"/>
      <c r="Z23" s="33"/>
      <c r="AA23" s="33"/>
      <c r="AB23" s="33"/>
      <c r="AC23" s="33"/>
      <c r="AD23" s="27"/>
      <c r="AE23" s="27"/>
      <c r="AF23" s="27"/>
      <c r="AI23" s="100"/>
      <c r="AJ23" s="106"/>
      <c r="AK23" s="103"/>
      <c r="AL23" s="105"/>
    </row>
    <row r="24" spans="1:45" ht="15" customHeight="1">
      <c r="A24" s="24" t="s">
        <v>3442</v>
      </c>
      <c r="B24" s="34"/>
      <c r="C24" s="34"/>
      <c r="D24" s="34"/>
      <c r="E24" s="34"/>
      <c r="F24" s="34"/>
      <c r="G24" s="34"/>
      <c r="H24" s="34"/>
      <c r="I24" s="35"/>
      <c r="J24" s="35"/>
      <c r="K24" s="35"/>
      <c r="L24" s="35"/>
      <c r="M24" s="35"/>
      <c r="N24" s="35"/>
      <c r="O24" s="35"/>
      <c r="P24" s="36"/>
      <c r="Q24" s="36"/>
      <c r="R24" s="36"/>
      <c r="S24" s="37"/>
      <c r="T24" s="37"/>
      <c r="U24" s="37"/>
      <c r="V24" s="37"/>
      <c r="W24" s="33"/>
      <c r="X24" s="33"/>
      <c r="Y24" s="33"/>
      <c r="Z24" s="33"/>
      <c r="AA24" s="33"/>
      <c r="AB24" s="33"/>
      <c r="AC24" s="33"/>
      <c r="AD24" s="27"/>
      <c r="AE24" s="27"/>
      <c r="AF24" s="27"/>
      <c r="AI24" s="100"/>
      <c r="AJ24" s="100"/>
      <c r="AK24" s="100"/>
      <c r="AL24" s="105"/>
    </row>
    <row r="25" spans="1:45" ht="15" customHeight="1">
      <c r="B25" s="216" t="s">
        <v>3427</v>
      </c>
      <c r="C25" s="216"/>
      <c r="D25" s="216"/>
      <c r="E25" s="216"/>
      <c r="F25" s="216"/>
      <c r="G25" s="216"/>
      <c r="H25" s="216"/>
      <c r="I25" s="226" t="s">
        <v>3385</v>
      </c>
      <c r="J25" s="226"/>
      <c r="K25" s="226"/>
      <c r="L25" s="226"/>
      <c r="M25" s="226"/>
      <c r="N25" s="226"/>
      <c r="O25" s="226"/>
      <c r="P25" s="226"/>
      <c r="Q25" s="226"/>
      <c r="R25" s="226"/>
      <c r="S25" s="80"/>
      <c r="T25" s="259" t="s">
        <v>3454</v>
      </c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I25" s="100" t="s">
        <v>3440</v>
      </c>
      <c r="AJ25" s="107" t="str">
        <f>VLOOKUP(I25,'&lt;PAC&gt;マスタ (1)'!B:C,2,0)</f>
        <v>前橋</v>
      </c>
      <c r="AK25" s="107"/>
      <c r="AL25" s="107"/>
      <c r="AM25" s="107"/>
      <c r="AN25" s="107"/>
      <c r="AO25" s="107"/>
      <c r="AP25" s="107"/>
      <c r="AQ25" s="27"/>
      <c r="AR25" s="27"/>
      <c r="AS25" s="27"/>
    </row>
    <row r="26" spans="1:45" ht="15" customHeight="1">
      <c r="B26" s="210" t="s">
        <v>633</v>
      </c>
      <c r="C26" s="211"/>
      <c r="D26" s="212"/>
      <c r="E26" s="216" t="s">
        <v>3366</v>
      </c>
      <c r="F26" s="216"/>
      <c r="G26" s="216"/>
      <c r="H26" s="216"/>
      <c r="I26" s="219">
        <v>2025</v>
      </c>
      <c r="J26" s="219"/>
      <c r="K26" s="219"/>
      <c r="L26" s="219"/>
      <c r="M26" s="219"/>
      <c r="N26" s="219"/>
      <c r="O26" s="219"/>
      <c r="P26" s="219"/>
      <c r="Q26" s="219"/>
      <c r="R26" s="219"/>
      <c r="S26" s="80"/>
      <c r="T26" s="259" t="s">
        <v>3453</v>
      </c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I26" s="100" t="s">
        <v>25</v>
      </c>
      <c r="AJ26" s="108">
        <f>VLOOKUP(I26,'&lt;PAC&gt;マスタ (1)'!E:F,2,0)</f>
        <v>2024</v>
      </c>
      <c r="AK26" s="102"/>
      <c r="AL26" s="105"/>
    </row>
    <row r="27" spans="1:45" ht="30" customHeight="1">
      <c r="B27" s="223"/>
      <c r="C27" s="224"/>
      <c r="D27" s="225"/>
      <c r="E27" s="218" t="s">
        <v>637</v>
      </c>
      <c r="F27" s="218"/>
      <c r="G27" s="218"/>
      <c r="H27" s="218"/>
      <c r="I27" s="227" t="s">
        <v>3472</v>
      </c>
      <c r="J27" s="227"/>
      <c r="K27" s="227"/>
      <c r="L27" s="227"/>
      <c r="M27" s="227"/>
      <c r="N27" s="227"/>
      <c r="O27" s="227"/>
      <c r="P27" s="227"/>
      <c r="Q27" s="227"/>
      <c r="R27" s="227"/>
      <c r="S27" s="78"/>
      <c r="T27" s="260" t="s">
        <v>3463</v>
      </c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</row>
    <row r="28" spans="1:45" ht="18" customHeight="1">
      <c r="B28" s="213"/>
      <c r="C28" s="214"/>
      <c r="D28" s="215"/>
      <c r="E28" s="216" t="s">
        <v>3360</v>
      </c>
      <c r="F28" s="216"/>
      <c r="G28" s="216"/>
      <c r="H28" s="216"/>
      <c r="I28" s="272">
        <v>1</v>
      </c>
      <c r="J28" s="273"/>
      <c r="K28" s="273"/>
      <c r="L28" s="273"/>
      <c r="M28" s="273"/>
      <c r="N28" s="273"/>
      <c r="O28" s="273"/>
      <c r="P28" s="274" t="s">
        <v>3473</v>
      </c>
      <c r="Q28" s="274"/>
      <c r="R28" s="274"/>
      <c r="S28" s="78"/>
      <c r="T28" s="259" t="s">
        <v>3452</v>
      </c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</row>
    <row r="29" spans="1:45" ht="3" customHeight="1">
      <c r="B29" s="37"/>
      <c r="C29" s="37"/>
      <c r="D29" s="37"/>
      <c r="E29" s="37"/>
      <c r="F29" s="37"/>
      <c r="G29" s="37"/>
      <c r="H29" s="37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81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</row>
    <row r="30" spans="1:45" ht="18" customHeight="1">
      <c r="A30" s="24" t="s">
        <v>3443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7"/>
      <c r="AF30" s="37"/>
    </row>
    <row r="31" spans="1:45" ht="15" customHeight="1">
      <c r="B31" s="265" t="s">
        <v>636</v>
      </c>
      <c r="C31" s="265"/>
      <c r="D31" s="265"/>
      <c r="E31" s="216" t="s">
        <v>30</v>
      </c>
      <c r="F31" s="216"/>
      <c r="G31" s="216"/>
      <c r="H31" s="210" t="s">
        <v>33</v>
      </c>
      <c r="I31" s="211"/>
      <c r="J31" s="212"/>
      <c r="K31" s="210" t="s">
        <v>0</v>
      </c>
      <c r="L31" s="211"/>
      <c r="M31" s="212"/>
      <c r="N31" s="210" t="s">
        <v>3365</v>
      </c>
      <c r="O31" s="211"/>
      <c r="P31" s="212"/>
      <c r="Q31" s="210" t="s">
        <v>3364</v>
      </c>
      <c r="R31" s="211"/>
      <c r="S31" s="212"/>
      <c r="T31" s="210" t="s">
        <v>3369</v>
      </c>
      <c r="U31" s="211"/>
      <c r="V31" s="212"/>
      <c r="W31" s="210" t="s">
        <v>614</v>
      </c>
      <c r="X31" s="211"/>
      <c r="Y31" s="211"/>
      <c r="Z31" s="211"/>
      <c r="AA31" s="212"/>
      <c r="AB31" s="277"/>
      <c r="AC31" s="278"/>
      <c r="AD31" s="278"/>
      <c r="AE31" s="278"/>
      <c r="AF31" s="278"/>
      <c r="AK31" s="110"/>
    </row>
    <row r="32" spans="1:45" ht="15" customHeight="1" thickBot="1">
      <c r="B32" s="265"/>
      <c r="C32" s="265"/>
      <c r="D32" s="265"/>
      <c r="E32" s="216"/>
      <c r="F32" s="216"/>
      <c r="G32" s="216"/>
      <c r="H32" s="213"/>
      <c r="I32" s="214"/>
      <c r="J32" s="215"/>
      <c r="K32" s="255" t="s">
        <v>3370</v>
      </c>
      <c r="L32" s="256"/>
      <c r="M32" s="257"/>
      <c r="N32" s="213"/>
      <c r="O32" s="214"/>
      <c r="P32" s="215"/>
      <c r="Q32" s="255" t="s">
        <v>629</v>
      </c>
      <c r="R32" s="256"/>
      <c r="S32" s="257"/>
      <c r="T32" s="255" t="s">
        <v>630</v>
      </c>
      <c r="U32" s="256"/>
      <c r="V32" s="257"/>
      <c r="W32" s="232" t="s">
        <v>628</v>
      </c>
      <c r="X32" s="233"/>
      <c r="Y32" s="233"/>
      <c r="Z32" s="233"/>
      <c r="AA32" s="234"/>
      <c r="AB32" s="275"/>
      <c r="AC32" s="276"/>
      <c r="AD32" s="276"/>
      <c r="AE32" s="276"/>
      <c r="AF32" s="276"/>
      <c r="AJ32" s="111" t="s">
        <v>31</v>
      </c>
      <c r="AL32" s="99" t="s">
        <v>3467</v>
      </c>
    </row>
    <row r="33" spans="2:41" ht="17.25" customHeight="1" thickTop="1">
      <c r="B33" s="265"/>
      <c r="C33" s="265"/>
      <c r="D33" s="265"/>
      <c r="E33" s="261">
        <v>4</v>
      </c>
      <c r="F33" s="261"/>
      <c r="G33" s="261"/>
      <c r="H33" s="235" t="s">
        <v>34</v>
      </c>
      <c r="I33" s="235"/>
      <c r="J33" s="235"/>
      <c r="K33" s="239">
        <f t="shared" ref="K33:K44" si="0">IF(H33="冷房",$AJ$19,$AJ$20)</f>
        <v>6</v>
      </c>
      <c r="L33" s="239"/>
      <c r="M33" s="239"/>
      <c r="N33" s="241">
        <f t="shared" ref="N33:N44" si="1">ROUNDDOWN(IF(H33="冷房",$AJ$21*AJ33,$AJ$22*AJ33),2)</f>
        <v>7.78</v>
      </c>
      <c r="O33" s="241"/>
      <c r="P33" s="241"/>
      <c r="Q33" s="240">
        <f>IF(I$27="その他","",VLOOKUP(E33&amp;$AJ$25&amp;$I$27&amp;H33,'&lt;PAC&gt;マスタ (1)'!$Q$8:$R$583,2,0))</f>
        <v>0.14699999999999999</v>
      </c>
      <c r="R33" s="240"/>
      <c r="S33" s="240"/>
      <c r="T33" s="242">
        <v>620</v>
      </c>
      <c r="U33" s="242"/>
      <c r="V33" s="243"/>
      <c r="W33" s="279">
        <f t="shared" ref="W33:W44" si="2">ROUNDDOWN(AL33*Q33*T33*$I$28,1)</f>
        <v>70.099999999999994</v>
      </c>
      <c r="X33" s="280"/>
      <c r="Y33" s="280"/>
      <c r="Z33" s="280"/>
      <c r="AA33" s="281"/>
      <c r="AB33" s="203" t="s">
        <v>3462</v>
      </c>
      <c r="AC33" s="204"/>
      <c r="AD33" s="204"/>
      <c r="AE33" s="204"/>
      <c r="AF33" s="204"/>
      <c r="AG33" s="204"/>
      <c r="AH33" s="204"/>
      <c r="AI33" s="112" t="s">
        <v>3428</v>
      </c>
      <c r="AJ33" s="113">
        <f>VLOOKUP(E33&amp;$AJ$26&amp;H33&amp;$I$17&amp;$I$18,'&lt;PAC&gt;マスタ (1)'!$Y:$AE,7,0)</f>
        <v>2.0750000000000002</v>
      </c>
      <c r="AL33" s="114">
        <f>ROUNDDOWN(K33/N33,2)</f>
        <v>0.77</v>
      </c>
      <c r="AN33" s="110">
        <f>VLOOKUP(E33&amp;$AJ$25&amp;$I$27&amp;H33,'&lt;PAC&gt;マスタ (1)'!$Q$8:$R$583,2,0)</f>
        <v>0.14699999999999999</v>
      </c>
      <c r="AO33" s="115" t="str">
        <f>IF(Q33=AN33,"○","×")</f>
        <v>○</v>
      </c>
    </row>
    <row r="34" spans="2:41" ht="15" customHeight="1">
      <c r="B34" s="265"/>
      <c r="C34" s="265"/>
      <c r="D34" s="265"/>
      <c r="E34" s="261">
        <v>5</v>
      </c>
      <c r="F34" s="261"/>
      <c r="G34" s="261"/>
      <c r="H34" s="235" t="s">
        <v>34</v>
      </c>
      <c r="I34" s="235"/>
      <c r="J34" s="235"/>
      <c r="K34" s="239">
        <f t="shared" si="0"/>
        <v>6</v>
      </c>
      <c r="L34" s="239"/>
      <c r="M34" s="239"/>
      <c r="N34" s="241">
        <f t="shared" si="1"/>
        <v>8.18</v>
      </c>
      <c r="O34" s="241"/>
      <c r="P34" s="241"/>
      <c r="Q34" s="240">
        <f>IF(I$27="その他","",VLOOKUP(E34&amp;$AJ$25&amp;$I$27&amp;H34,'&lt;PAC&gt;マスタ (1)'!$Q$8:$R$583,2,0))</f>
        <v>0.248</v>
      </c>
      <c r="R34" s="240"/>
      <c r="S34" s="240"/>
      <c r="T34" s="242">
        <v>560</v>
      </c>
      <c r="U34" s="242"/>
      <c r="V34" s="243"/>
      <c r="W34" s="236">
        <f t="shared" si="2"/>
        <v>101.3</v>
      </c>
      <c r="X34" s="237"/>
      <c r="Y34" s="237"/>
      <c r="Z34" s="237"/>
      <c r="AA34" s="238"/>
      <c r="AB34" s="203"/>
      <c r="AC34" s="204"/>
      <c r="AD34" s="204"/>
      <c r="AE34" s="204"/>
      <c r="AF34" s="204"/>
      <c r="AG34" s="204"/>
      <c r="AH34" s="204"/>
      <c r="AI34" s="112" t="s">
        <v>3429</v>
      </c>
      <c r="AJ34" s="113">
        <f>VLOOKUP(E34&amp;$AJ$26&amp;H34&amp;$I$17&amp;$I$18,'&lt;PAC&gt;マスタ (1)'!$Y:$AE,7,0)</f>
        <v>2.1819999999999999</v>
      </c>
      <c r="AL34" s="114">
        <f t="shared" ref="AL34:AL44" si="3">ROUNDDOWN(K34/N34,2)</f>
        <v>0.73</v>
      </c>
      <c r="AN34" s="110">
        <f>VLOOKUP(E34&amp;$AJ$25&amp;$I$27&amp;H34,'&lt;PAC&gt;マスタ (1)'!$Q$8:$R$583,2,0)</f>
        <v>0.248</v>
      </c>
      <c r="AO34" s="115" t="str">
        <f t="shared" ref="AO34:AO44" si="4">IF(Q34=AN34,"○","×")</f>
        <v>○</v>
      </c>
    </row>
    <row r="35" spans="2:41" ht="15" customHeight="1">
      <c r="B35" s="265"/>
      <c r="C35" s="265"/>
      <c r="D35" s="265"/>
      <c r="E35" s="261">
        <v>6</v>
      </c>
      <c r="F35" s="261"/>
      <c r="G35" s="261"/>
      <c r="H35" s="235" t="s">
        <v>34</v>
      </c>
      <c r="I35" s="235"/>
      <c r="J35" s="235"/>
      <c r="K35" s="239">
        <f t="shared" si="0"/>
        <v>6</v>
      </c>
      <c r="L35" s="239"/>
      <c r="M35" s="239"/>
      <c r="N35" s="241">
        <f t="shared" si="1"/>
        <v>7.86</v>
      </c>
      <c r="O35" s="241"/>
      <c r="P35" s="241"/>
      <c r="Q35" s="240">
        <f>IF(I$27="その他","",VLOOKUP(E35&amp;$AJ$25&amp;$I$27&amp;H35,'&lt;PAC&gt;マスタ (1)'!$Q$8:$R$583,2,0))</f>
        <v>0.30499999999999999</v>
      </c>
      <c r="R35" s="240"/>
      <c r="S35" s="240"/>
      <c r="T35" s="242">
        <v>620</v>
      </c>
      <c r="U35" s="242"/>
      <c r="V35" s="243"/>
      <c r="W35" s="236">
        <f t="shared" si="2"/>
        <v>143.69999999999999</v>
      </c>
      <c r="X35" s="237"/>
      <c r="Y35" s="237"/>
      <c r="Z35" s="237"/>
      <c r="AA35" s="238"/>
      <c r="AB35" s="85"/>
      <c r="AC35" s="84"/>
      <c r="AD35" s="84"/>
      <c r="AE35" s="84"/>
      <c r="AF35" s="84"/>
      <c r="AG35" s="32"/>
      <c r="AH35" s="86"/>
      <c r="AI35" s="112" t="s">
        <v>3430</v>
      </c>
      <c r="AJ35" s="113">
        <f>VLOOKUP(E35&amp;$AJ$26&amp;H35&amp;$I$17&amp;$I$18,'&lt;PAC&gt;マスタ (1)'!$Y:$AE,7,0)</f>
        <v>2.0979999999999999</v>
      </c>
      <c r="AL35" s="114">
        <f t="shared" si="3"/>
        <v>0.76</v>
      </c>
      <c r="AN35" s="110">
        <f>VLOOKUP(E35&amp;$AJ$25&amp;$I$27&amp;H35,'&lt;PAC&gt;マスタ (1)'!$Q$8:$R$583,2,0)</f>
        <v>0.30499999999999999</v>
      </c>
      <c r="AO35" s="115" t="str">
        <f t="shared" si="4"/>
        <v>○</v>
      </c>
    </row>
    <row r="36" spans="2:41" ht="15" customHeight="1">
      <c r="B36" s="265"/>
      <c r="C36" s="265"/>
      <c r="D36" s="265"/>
      <c r="E36" s="261">
        <v>7</v>
      </c>
      <c r="F36" s="261"/>
      <c r="G36" s="261"/>
      <c r="H36" s="235" t="s">
        <v>34</v>
      </c>
      <c r="I36" s="235"/>
      <c r="J36" s="235"/>
      <c r="K36" s="239">
        <f t="shared" si="0"/>
        <v>6</v>
      </c>
      <c r="L36" s="239"/>
      <c r="M36" s="239"/>
      <c r="N36" s="241">
        <f t="shared" si="1"/>
        <v>6.43</v>
      </c>
      <c r="O36" s="241"/>
      <c r="P36" s="241"/>
      <c r="Q36" s="240">
        <f>IF(I$27="その他","",VLOOKUP(E36&amp;$AJ$25&amp;$I$27&amp;H36,'&lt;PAC&gt;マスタ (1)'!$Q$8:$R$583,2,0))</f>
        <v>0.54600000000000004</v>
      </c>
      <c r="R36" s="240"/>
      <c r="S36" s="240"/>
      <c r="T36" s="242">
        <v>600</v>
      </c>
      <c r="U36" s="242"/>
      <c r="V36" s="243"/>
      <c r="W36" s="236">
        <f t="shared" si="2"/>
        <v>304.60000000000002</v>
      </c>
      <c r="X36" s="237"/>
      <c r="Y36" s="237"/>
      <c r="Z36" s="237"/>
      <c r="AA36" s="238"/>
      <c r="AB36" s="203" t="s">
        <v>3515</v>
      </c>
      <c r="AC36" s="204"/>
      <c r="AD36" s="204"/>
      <c r="AE36" s="204"/>
      <c r="AF36" s="204"/>
      <c r="AG36" s="204"/>
      <c r="AH36" s="204"/>
      <c r="AI36" s="112" t="s">
        <v>3431</v>
      </c>
      <c r="AJ36" s="113">
        <f>VLOOKUP(E36&amp;$AJ$26&amp;H36&amp;$I$17&amp;$I$18,'&lt;PAC&gt;マスタ (1)'!$Y:$AE,7,0)</f>
        <v>1.7170000000000001</v>
      </c>
      <c r="AL36" s="114">
        <f t="shared" si="3"/>
        <v>0.93</v>
      </c>
      <c r="AN36" s="110">
        <f>VLOOKUP(E36&amp;$AJ$25&amp;$I$27&amp;H36,'&lt;PAC&gt;マスタ (1)'!$Q$8:$R$583,2,0)</f>
        <v>0.54600000000000004</v>
      </c>
      <c r="AO36" s="115" t="str">
        <f t="shared" si="4"/>
        <v>○</v>
      </c>
    </row>
    <row r="37" spans="2:41" ht="15" customHeight="1">
      <c r="B37" s="265"/>
      <c r="C37" s="265"/>
      <c r="D37" s="265"/>
      <c r="E37" s="261">
        <v>8</v>
      </c>
      <c r="F37" s="261"/>
      <c r="G37" s="261"/>
      <c r="H37" s="235" t="s">
        <v>34</v>
      </c>
      <c r="I37" s="235"/>
      <c r="J37" s="235"/>
      <c r="K37" s="239">
        <f t="shared" si="0"/>
        <v>6</v>
      </c>
      <c r="L37" s="239"/>
      <c r="M37" s="239"/>
      <c r="N37" s="241">
        <f t="shared" si="1"/>
        <v>6.19</v>
      </c>
      <c r="O37" s="241"/>
      <c r="P37" s="241"/>
      <c r="Q37" s="240">
        <f>IF(I$27="その他","",VLOOKUP(E37&amp;$AJ$25&amp;$I$27&amp;H37,'&lt;PAC&gt;マスタ (1)'!$Q$8:$R$583,2,0))</f>
        <v>0.58699999999999997</v>
      </c>
      <c r="R37" s="240"/>
      <c r="S37" s="240"/>
      <c r="T37" s="242">
        <v>620</v>
      </c>
      <c r="U37" s="242"/>
      <c r="V37" s="243"/>
      <c r="W37" s="236">
        <f t="shared" si="2"/>
        <v>349.3</v>
      </c>
      <c r="X37" s="237"/>
      <c r="Y37" s="237"/>
      <c r="Z37" s="237"/>
      <c r="AA37" s="238"/>
      <c r="AB37" s="203"/>
      <c r="AC37" s="204"/>
      <c r="AD37" s="204"/>
      <c r="AE37" s="204"/>
      <c r="AF37" s="204"/>
      <c r="AG37" s="204"/>
      <c r="AH37" s="204"/>
      <c r="AI37" s="112" t="s">
        <v>3432</v>
      </c>
      <c r="AJ37" s="113">
        <f>VLOOKUP(E37&amp;$AJ$26&amp;H37&amp;$I$17&amp;$I$18,'&lt;PAC&gt;マスタ (1)'!$Y:$AE,7,0)</f>
        <v>1.6519999999999999</v>
      </c>
      <c r="AL37" s="114">
        <f t="shared" si="3"/>
        <v>0.96</v>
      </c>
      <c r="AM37" s="116"/>
      <c r="AN37" s="110">
        <f>VLOOKUP(E37&amp;$AJ$25&amp;$I$27&amp;H37,'&lt;PAC&gt;マスタ (1)'!$Q$8:$R$583,2,0)</f>
        <v>0.58699999999999997</v>
      </c>
      <c r="AO37" s="115" t="str">
        <f t="shared" si="4"/>
        <v>○</v>
      </c>
    </row>
    <row r="38" spans="2:41" ht="15" customHeight="1">
      <c r="B38" s="265"/>
      <c r="C38" s="265"/>
      <c r="D38" s="265"/>
      <c r="E38" s="261">
        <v>9</v>
      </c>
      <c r="F38" s="261"/>
      <c r="G38" s="261"/>
      <c r="H38" s="235" t="s">
        <v>34</v>
      </c>
      <c r="I38" s="235"/>
      <c r="J38" s="235"/>
      <c r="K38" s="239">
        <f t="shared" si="0"/>
        <v>6</v>
      </c>
      <c r="L38" s="239"/>
      <c r="M38" s="239"/>
      <c r="N38" s="241">
        <f t="shared" si="1"/>
        <v>7.47</v>
      </c>
      <c r="O38" s="241"/>
      <c r="P38" s="241"/>
      <c r="Q38" s="240">
        <f>IF(I$27="その他","",VLOOKUP(E38&amp;$AJ$25&amp;$I$27&amp;H38,'&lt;PAC&gt;マスタ (1)'!$Q$8:$R$583,2,0))</f>
        <v>0.372</v>
      </c>
      <c r="R38" s="240"/>
      <c r="S38" s="240"/>
      <c r="T38" s="242">
        <v>600</v>
      </c>
      <c r="U38" s="242"/>
      <c r="V38" s="243"/>
      <c r="W38" s="236">
        <f t="shared" si="2"/>
        <v>178.5</v>
      </c>
      <c r="X38" s="237"/>
      <c r="Y38" s="237"/>
      <c r="Z38" s="237"/>
      <c r="AA38" s="238"/>
      <c r="AB38" s="203"/>
      <c r="AC38" s="204"/>
      <c r="AD38" s="204"/>
      <c r="AE38" s="204"/>
      <c r="AF38" s="204"/>
      <c r="AG38" s="204"/>
      <c r="AH38" s="204"/>
      <c r="AI38" s="112" t="s">
        <v>3433</v>
      </c>
      <c r="AJ38" s="113">
        <f>VLOOKUP(E38&amp;$AJ$26&amp;H38&amp;$I$17&amp;$I$18,'&lt;PAC&gt;マスタ (1)'!$Y:$AE,7,0)</f>
        <v>1.992</v>
      </c>
      <c r="AL38" s="114">
        <f t="shared" si="3"/>
        <v>0.8</v>
      </c>
      <c r="AM38" s="116"/>
      <c r="AN38" s="110">
        <f>VLOOKUP(E38&amp;$AJ$25&amp;$I$27&amp;H38,'&lt;PAC&gt;マスタ (1)'!$Q$8:$R$583,2,0)</f>
        <v>0.372</v>
      </c>
      <c r="AO38" s="115" t="str">
        <f t="shared" si="4"/>
        <v>○</v>
      </c>
    </row>
    <row r="39" spans="2:41" ht="15" customHeight="1">
      <c r="B39" s="265"/>
      <c r="C39" s="265"/>
      <c r="D39" s="265"/>
      <c r="E39" s="261">
        <v>10</v>
      </c>
      <c r="F39" s="261"/>
      <c r="G39" s="261"/>
      <c r="H39" s="235" t="s">
        <v>32</v>
      </c>
      <c r="I39" s="235"/>
      <c r="J39" s="235"/>
      <c r="K39" s="239">
        <f t="shared" si="0"/>
        <v>6.3</v>
      </c>
      <c r="L39" s="239"/>
      <c r="M39" s="239"/>
      <c r="N39" s="241">
        <f t="shared" si="1"/>
        <v>6.55</v>
      </c>
      <c r="O39" s="241"/>
      <c r="P39" s="241"/>
      <c r="Q39" s="240">
        <f>IF(I$27="その他","",VLOOKUP(E39&amp;$AJ$25&amp;$I$27&amp;H39,'&lt;PAC&gt;マスタ (1)'!$Q$8:$R$583,2,0))</f>
        <v>0.14799999999999999</v>
      </c>
      <c r="R39" s="240"/>
      <c r="S39" s="240"/>
      <c r="T39" s="242">
        <v>620</v>
      </c>
      <c r="U39" s="242"/>
      <c r="V39" s="243"/>
      <c r="W39" s="236">
        <f t="shared" si="2"/>
        <v>88</v>
      </c>
      <c r="X39" s="237"/>
      <c r="Y39" s="237"/>
      <c r="Z39" s="237"/>
      <c r="AA39" s="238"/>
      <c r="AB39" s="203"/>
      <c r="AC39" s="204"/>
      <c r="AD39" s="204"/>
      <c r="AE39" s="204"/>
      <c r="AF39" s="204"/>
      <c r="AG39" s="204"/>
      <c r="AH39" s="204"/>
      <c r="AI39" s="112" t="s">
        <v>3434</v>
      </c>
      <c r="AJ39" s="113">
        <f>VLOOKUP(E39&amp;$AJ$26&amp;H39&amp;$I$17&amp;$I$18,'&lt;PAC&gt;マスタ (1)'!$Y:$AE,7,0)</f>
        <v>1.6679999999999999</v>
      </c>
      <c r="AL39" s="114">
        <f t="shared" si="3"/>
        <v>0.96</v>
      </c>
      <c r="AM39" s="116"/>
      <c r="AN39" s="110">
        <f>VLOOKUP(E39&amp;$AJ$25&amp;$I$27&amp;H39,'&lt;PAC&gt;マスタ (1)'!$Q$8:$R$583,2,0)</f>
        <v>0.14799999999999999</v>
      </c>
      <c r="AO39" s="115" t="str">
        <f t="shared" si="4"/>
        <v>○</v>
      </c>
    </row>
    <row r="40" spans="2:41" ht="15" customHeight="1">
      <c r="B40" s="265"/>
      <c r="C40" s="265"/>
      <c r="D40" s="265"/>
      <c r="E40" s="261">
        <v>11</v>
      </c>
      <c r="F40" s="261"/>
      <c r="G40" s="261"/>
      <c r="H40" s="235" t="s">
        <v>32</v>
      </c>
      <c r="I40" s="235"/>
      <c r="J40" s="235"/>
      <c r="K40" s="239">
        <f t="shared" si="0"/>
        <v>6.3</v>
      </c>
      <c r="L40" s="239"/>
      <c r="M40" s="239"/>
      <c r="N40" s="241">
        <f t="shared" si="1"/>
        <v>6.97</v>
      </c>
      <c r="O40" s="241"/>
      <c r="P40" s="241"/>
      <c r="Q40" s="240">
        <f>IF(I$27="その他","",VLOOKUP(E40&amp;$AJ$25&amp;$I$27&amp;H40,'&lt;PAC&gt;マスタ (1)'!$Q$8:$R$583,2,0))</f>
        <v>0.245</v>
      </c>
      <c r="R40" s="240"/>
      <c r="S40" s="240"/>
      <c r="T40" s="242">
        <v>620</v>
      </c>
      <c r="U40" s="242"/>
      <c r="V40" s="243"/>
      <c r="W40" s="236">
        <f t="shared" si="2"/>
        <v>136.69999999999999</v>
      </c>
      <c r="X40" s="237"/>
      <c r="Y40" s="237"/>
      <c r="Z40" s="237"/>
      <c r="AA40" s="238"/>
      <c r="AB40" s="82"/>
      <c r="AC40" s="83"/>
      <c r="AD40" s="83"/>
      <c r="AE40" s="83"/>
      <c r="AF40" s="83"/>
      <c r="AI40" s="112" t="s">
        <v>3435</v>
      </c>
      <c r="AJ40" s="113">
        <f>VLOOKUP(E40&amp;$AJ$26&amp;H40&amp;$I$17&amp;$I$18,'&lt;PAC&gt;マスタ (1)'!$Y:$AE,7,0)</f>
        <v>1.774</v>
      </c>
      <c r="AL40" s="114">
        <f t="shared" si="3"/>
        <v>0.9</v>
      </c>
      <c r="AM40" s="116"/>
      <c r="AN40" s="110">
        <f>VLOOKUP(E40&amp;$AJ$25&amp;$I$27&amp;H40,'&lt;PAC&gt;マスタ (1)'!$Q$8:$R$583,2,0)</f>
        <v>0.245</v>
      </c>
      <c r="AO40" s="115" t="str">
        <f t="shared" si="4"/>
        <v>○</v>
      </c>
    </row>
    <row r="41" spans="2:41" ht="15" customHeight="1">
      <c r="B41" s="265"/>
      <c r="C41" s="265"/>
      <c r="D41" s="265"/>
      <c r="E41" s="261">
        <v>12</v>
      </c>
      <c r="F41" s="261"/>
      <c r="G41" s="261"/>
      <c r="H41" s="235" t="s">
        <v>32</v>
      </c>
      <c r="I41" s="235"/>
      <c r="J41" s="235"/>
      <c r="K41" s="239">
        <f t="shared" si="0"/>
        <v>6.3</v>
      </c>
      <c r="L41" s="239"/>
      <c r="M41" s="239"/>
      <c r="N41" s="241">
        <f t="shared" si="1"/>
        <v>6.17</v>
      </c>
      <c r="O41" s="241"/>
      <c r="P41" s="241"/>
      <c r="Q41" s="240">
        <f>IF(I$27="その他","",VLOOKUP(E41&amp;$AJ$25&amp;$I$27&amp;H41,'&lt;PAC&gt;マスタ (1)'!$Q$8:$R$583,2,0))</f>
        <v>0.45</v>
      </c>
      <c r="R41" s="240"/>
      <c r="S41" s="240"/>
      <c r="T41" s="242">
        <v>600</v>
      </c>
      <c r="U41" s="242"/>
      <c r="V41" s="243"/>
      <c r="W41" s="236">
        <f t="shared" si="2"/>
        <v>275.39999999999998</v>
      </c>
      <c r="X41" s="237"/>
      <c r="Y41" s="237"/>
      <c r="Z41" s="237"/>
      <c r="AA41" s="238"/>
      <c r="AB41" s="203" t="s">
        <v>3466</v>
      </c>
      <c r="AC41" s="204"/>
      <c r="AD41" s="204"/>
      <c r="AE41" s="204"/>
      <c r="AF41" s="204"/>
      <c r="AG41" s="204"/>
      <c r="AH41" s="204"/>
      <c r="AI41" s="112" t="s">
        <v>3436</v>
      </c>
      <c r="AJ41" s="113">
        <f>VLOOKUP(E41&amp;$AJ$26&amp;H41&amp;$I$17&amp;$I$18,'&lt;PAC&gt;マスタ (1)'!$Y:$AE,7,0)</f>
        <v>1.5720000000000001</v>
      </c>
      <c r="AL41" s="114">
        <f t="shared" si="3"/>
        <v>1.02</v>
      </c>
      <c r="AM41" s="116"/>
      <c r="AN41" s="110">
        <f>VLOOKUP(E41&amp;$AJ$25&amp;$I$27&amp;H41,'&lt;PAC&gt;マスタ (1)'!$Q$8:$R$583,2,0)</f>
        <v>0.45</v>
      </c>
      <c r="AO41" s="115" t="str">
        <f t="shared" si="4"/>
        <v>○</v>
      </c>
    </row>
    <row r="42" spans="2:41" ht="15" customHeight="1">
      <c r="B42" s="265"/>
      <c r="C42" s="265"/>
      <c r="D42" s="265"/>
      <c r="E42" s="261">
        <v>1</v>
      </c>
      <c r="F42" s="261"/>
      <c r="G42" s="261"/>
      <c r="H42" s="235" t="s">
        <v>32</v>
      </c>
      <c r="I42" s="235"/>
      <c r="J42" s="235"/>
      <c r="K42" s="239">
        <f t="shared" si="0"/>
        <v>6.3</v>
      </c>
      <c r="L42" s="239"/>
      <c r="M42" s="239"/>
      <c r="N42" s="241">
        <f t="shared" si="1"/>
        <v>5.7</v>
      </c>
      <c r="O42" s="241"/>
      <c r="P42" s="241"/>
      <c r="Q42" s="240">
        <f>IF(I$27="その他","",VLOOKUP(E42&amp;$AJ$25&amp;$I$27&amp;H42,'&lt;PAC&gt;マスタ (1)'!$Q$8:$R$583,2,0))</f>
        <v>0.56499999999999995</v>
      </c>
      <c r="R42" s="240"/>
      <c r="S42" s="240"/>
      <c r="T42" s="242">
        <v>620</v>
      </c>
      <c r="U42" s="242"/>
      <c r="V42" s="243"/>
      <c r="W42" s="236">
        <f t="shared" si="2"/>
        <v>385.3</v>
      </c>
      <c r="X42" s="237"/>
      <c r="Y42" s="237"/>
      <c r="Z42" s="237"/>
      <c r="AA42" s="238"/>
      <c r="AB42" s="203"/>
      <c r="AC42" s="204"/>
      <c r="AD42" s="204"/>
      <c r="AE42" s="204"/>
      <c r="AF42" s="204"/>
      <c r="AG42" s="204"/>
      <c r="AH42" s="204"/>
      <c r="AI42" s="112" t="s">
        <v>3437</v>
      </c>
      <c r="AJ42" s="113">
        <f>VLOOKUP(E42&amp;$AJ$26&amp;H42&amp;$I$17&amp;$I$18,'&lt;PAC&gt;マスタ (1)'!$Y:$AE,7,0)</f>
        <v>1.452</v>
      </c>
      <c r="AL42" s="114">
        <f t="shared" si="3"/>
        <v>1.1000000000000001</v>
      </c>
      <c r="AM42" s="116"/>
      <c r="AN42" s="110">
        <f>VLOOKUP(E42&amp;$AJ$25&amp;$I$27&amp;H42,'&lt;PAC&gt;マスタ (1)'!$Q$8:$R$583,2,0)</f>
        <v>0.56499999999999995</v>
      </c>
      <c r="AO42" s="115" t="str">
        <f t="shared" si="4"/>
        <v>○</v>
      </c>
    </row>
    <row r="43" spans="2:41" ht="15" customHeight="1">
      <c r="B43" s="265"/>
      <c r="C43" s="265"/>
      <c r="D43" s="265"/>
      <c r="E43" s="261">
        <v>2</v>
      </c>
      <c r="F43" s="261"/>
      <c r="G43" s="261"/>
      <c r="H43" s="235" t="s">
        <v>32</v>
      </c>
      <c r="I43" s="235"/>
      <c r="J43" s="235"/>
      <c r="K43" s="239">
        <f t="shared" si="0"/>
        <v>6.3</v>
      </c>
      <c r="L43" s="239"/>
      <c r="M43" s="239"/>
      <c r="N43" s="241">
        <f t="shared" si="1"/>
        <v>5.85</v>
      </c>
      <c r="O43" s="241"/>
      <c r="P43" s="241"/>
      <c r="Q43" s="240">
        <f>IF(I$27="その他","",VLOOKUP(E43&amp;$AJ$25&amp;$I$27&amp;H43,'&lt;PAC&gt;マスタ (1)'!$Q$8:$R$583,2,0))</f>
        <v>0.52900000000000003</v>
      </c>
      <c r="R43" s="240"/>
      <c r="S43" s="240"/>
      <c r="T43" s="242">
        <v>600</v>
      </c>
      <c r="U43" s="242"/>
      <c r="V43" s="243"/>
      <c r="W43" s="236">
        <f t="shared" si="2"/>
        <v>339.6</v>
      </c>
      <c r="X43" s="237"/>
      <c r="Y43" s="237"/>
      <c r="Z43" s="237"/>
      <c r="AA43" s="238"/>
      <c r="AB43" s="117"/>
      <c r="AC43" s="118"/>
      <c r="AD43" s="118"/>
      <c r="AE43" s="118"/>
      <c r="AF43" s="118"/>
      <c r="AG43" s="118"/>
      <c r="AH43" s="118"/>
      <c r="AI43" s="112" t="s">
        <v>3438</v>
      </c>
      <c r="AJ43" s="113">
        <f>VLOOKUP(E43&amp;$AJ$26&amp;H43&amp;$I$17&amp;$I$18,'&lt;PAC&gt;マスタ (1)'!$Y:$AE,7,0)</f>
        <v>1.4890000000000001</v>
      </c>
      <c r="AL43" s="114">
        <f t="shared" si="3"/>
        <v>1.07</v>
      </c>
      <c r="AM43" s="116"/>
      <c r="AN43" s="110">
        <f>VLOOKUP(E43&amp;$AJ$25&amp;$I$27&amp;H43,'&lt;PAC&gt;マスタ (1)'!$Q$8:$R$583,2,0)</f>
        <v>0.52900000000000003</v>
      </c>
      <c r="AO43" s="115" t="str">
        <f t="shared" si="4"/>
        <v>○</v>
      </c>
    </row>
    <row r="44" spans="2:41" ht="15" customHeight="1" thickBot="1">
      <c r="B44" s="265"/>
      <c r="C44" s="265"/>
      <c r="D44" s="265"/>
      <c r="E44" s="264">
        <v>3</v>
      </c>
      <c r="F44" s="264"/>
      <c r="G44" s="264"/>
      <c r="H44" s="254" t="s">
        <v>32</v>
      </c>
      <c r="I44" s="254"/>
      <c r="J44" s="254"/>
      <c r="K44" s="248">
        <f t="shared" si="0"/>
        <v>6.3</v>
      </c>
      <c r="L44" s="248"/>
      <c r="M44" s="248"/>
      <c r="N44" s="241">
        <f t="shared" si="1"/>
        <v>6.42</v>
      </c>
      <c r="O44" s="241"/>
      <c r="P44" s="241"/>
      <c r="Q44" s="240">
        <f>IF(I$27="その他","",VLOOKUP(E44&amp;$AJ$25&amp;$I$27&amp;H44,'&lt;PAC&gt;マスタ (1)'!$Q$8:$R$583,2,0))</f>
        <v>0.38900000000000001</v>
      </c>
      <c r="R44" s="240"/>
      <c r="S44" s="240"/>
      <c r="T44" s="249">
        <v>620</v>
      </c>
      <c r="U44" s="249"/>
      <c r="V44" s="250"/>
      <c r="W44" s="245">
        <f t="shared" si="2"/>
        <v>236.3</v>
      </c>
      <c r="X44" s="246"/>
      <c r="Y44" s="246"/>
      <c r="Z44" s="246"/>
      <c r="AA44" s="247"/>
      <c r="AB44" s="201" t="s">
        <v>3465</v>
      </c>
      <c r="AC44" s="202"/>
      <c r="AD44" s="202"/>
      <c r="AE44" s="202"/>
      <c r="AF44" s="202"/>
      <c r="AG44" s="202"/>
      <c r="AH44" s="202"/>
      <c r="AI44" s="112" t="s">
        <v>3439</v>
      </c>
      <c r="AJ44" s="113">
        <f>VLOOKUP(E44&amp;$AJ$26&amp;H44&amp;$I$17&amp;$I$18,'&lt;PAC&gt;マスタ (1)'!$Y:$AE,7,0)</f>
        <v>1.635</v>
      </c>
      <c r="AL44" s="114">
        <f t="shared" si="3"/>
        <v>0.98</v>
      </c>
      <c r="AM44" s="116"/>
      <c r="AN44" s="110">
        <f>VLOOKUP(E44&amp;$AJ$25&amp;$I$27&amp;H44,'&lt;PAC&gt;マスタ (1)'!$Q$8:$R$583,2,0)</f>
        <v>0.38900000000000001</v>
      </c>
      <c r="AO44" s="115" t="str">
        <f t="shared" si="4"/>
        <v>○</v>
      </c>
    </row>
    <row r="45" spans="2:41" ht="15" customHeight="1" thickTop="1">
      <c r="B45" s="265"/>
      <c r="C45" s="265"/>
      <c r="D45" s="265"/>
      <c r="E45" s="263" t="s">
        <v>615</v>
      </c>
      <c r="F45" s="263"/>
      <c r="G45" s="263"/>
      <c r="H45" s="251"/>
      <c r="I45" s="251"/>
      <c r="J45" s="251"/>
      <c r="K45" s="251"/>
      <c r="L45" s="251"/>
      <c r="M45" s="251"/>
      <c r="N45" s="251"/>
      <c r="O45" s="251"/>
      <c r="P45" s="251"/>
      <c r="Q45" s="252"/>
      <c r="R45" s="252"/>
      <c r="S45" s="252"/>
      <c r="T45" s="253">
        <f>SUM(T33:V44)</f>
        <v>7300</v>
      </c>
      <c r="U45" s="253"/>
      <c r="V45" s="253"/>
      <c r="W45" s="244">
        <f>SUM(W33:AA44)</f>
        <v>2608.8000000000002</v>
      </c>
      <c r="X45" s="244"/>
      <c r="Y45" s="244"/>
      <c r="Z45" s="244"/>
      <c r="AA45" s="244"/>
      <c r="AB45" s="202"/>
      <c r="AC45" s="202"/>
      <c r="AD45" s="202"/>
      <c r="AE45" s="202"/>
      <c r="AF45" s="202"/>
      <c r="AG45" s="202"/>
      <c r="AH45" s="202"/>
      <c r="AM45" s="116"/>
      <c r="AO45" s="115">
        <f>COUNTIF(AO33:AO44,"○")</f>
        <v>12</v>
      </c>
    </row>
    <row r="46" spans="2:41" ht="15" customHeight="1">
      <c r="B46" s="266" t="str">
        <f>IF(AO45=12,"指定負荷率使用","")</f>
        <v>指定負荷率使用</v>
      </c>
      <c r="C46" s="266"/>
      <c r="D46" s="266"/>
      <c r="E46" s="266"/>
      <c r="F46" s="266"/>
      <c r="G46" s="266"/>
      <c r="H46" s="230" t="s">
        <v>3514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02"/>
      <c r="AC46" s="202"/>
      <c r="AD46" s="202"/>
      <c r="AE46" s="202"/>
      <c r="AF46" s="202"/>
      <c r="AG46" s="202"/>
      <c r="AH46" s="202"/>
      <c r="AM46" s="116"/>
    </row>
    <row r="47" spans="2:41" ht="15" customHeight="1">
      <c r="B47" s="262"/>
      <c r="C47" s="26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83"/>
      <c r="AC47" s="83"/>
      <c r="AD47" s="83"/>
      <c r="AE47" s="83"/>
      <c r="AF47" s="83"/>
      <c r="AG47" s="83"/>
      <c r="AH47" s="83"/>
      <c r="AM47" s="116"/>
    </row>
    <row r="48" spans="2:41" ht="15" customHeight="1">
      <c r="AM48" s="116"/>
    </row>
    <row r="49" spans="35:39" ht="27.75" customHeight="1">
      <c r="AI49" s="119"/>
      <c r="AJ49" s="119"/>
      <c r="AM49" s="120"/>
    </row>
    <row r="50" spans="35:39" ht="15" customHeight="1">
      <c r="AI50" s="119"/>
      <c r="AJ50" s="119"/>
    </row>
    <row r="51" spans="35:39" ht="26.25" customHeight="1">
      <c r="AI51" s="119"/>
      <c r="AJ51" s="119"/>
    </row>
    <row r="52" spans="35:39" ht="13.5" customHeight="1">
      <c r="AI52" s="119"/>
      <c r="AJ52" s="119"/>
    </row>
    <row r="53" spans="35:39">
      <c r="AI53" s="119"/>
      <c r="AJ53" s="119"/>
    </row>
    <row r="54" spans="35:39">
      <c r="AI54" s="119"/>
      <c r="AJ54" s="119"/>
    </row>
    <row r="56" spans="35:39">
      <c r="AJ56" s="121"/>
      <c r="AK56" s="121"/>
    </row>
    <row r="57" spans="35:39">
      <c r="AJ57" s="122"/>
    </row>
  </sheetData>
  <sheetProtection algorithmName="SHA-512" hashValue="g9GabbX7dNAEG5/J0Ax64k9HRmdQQJhSmCUy9kV2fB7eCV0yM0Ov8+M/ovMuhlyNDMFJDNTB8f2ZnZLezI727A==" saltValue="lxaEdQW9eLGOQP7YZfzITw==" spinCount="100000" sheet="1" objects="1" scenarios="1" selectLockedCells="1"/>
  <mergeCells count="169">
    <mergeCell ref="T28:AG28"/>
    <mergeCell ref="E21:H21"/>
    <mergeCell ref="E22:H22"/>
    <mergeCell ref="I19:O19"/>
    <mergeCell ref="I28:O28"/>
    <mergeCell ref="P28:R28"/>
    <mergeCell ref="E31:G32"/>
    <mergeCell ref="AB32:AF32"/>
    <mergeCell ref="H33:J33"/>
    <mergeCell ref="AB31:AF31"/>
    <mergeCell ref="E33:G33"/>
    <mergeCell ref="T31:V31"/>
    <mergeCell ref="W31:AA31"/>
    <mergeCell ref="E28:H28"/>
    <mergeCell ref="W33:AA33"/>
    <mergeCell ref="H43:J43"/>
    <mergeCell ref="K31:M31"/>
    <mergeCell ref="T10:AG10"/>
    <mergeCell ref="T11:AG11"/>
    <mergeCell ref="T12:AG12"/>
    <mergeCell ref="T17:AG17"/>
    <mergeCell ref="T18:AG18"/>
    <mergeCell ref="A1:AE1"/>
    <mergeCell ref="B7:H7"/>
    <mergeCell ref="B10:H10"/>
    <mergeCell ref="B11:H11"/>
    <mergeCell ref="B12:H12"/>
    <mergeCell ref="T6:AG6"/>
    <mergeCell ref="B6:H6"/>
    <mergeCell ref="I7:R7"/>
    <mergeCell ref="I6:R6"/>
    <mergeCell ref="T7:AG7"/>
    <mergeCell ref="T19:AG19"/>
    <mergeCell ref="T20:AG20"/>
    <mergeCell ref="T21:AG21"/>
    <mergeCell ref="T22:AG22"/>
    <mergeCell ref="H42:J42"/>
    <mergeCell ref="N43:P43"/>
    <mergeCell ref="T43:V43"/>
    <mergeCell ref="E37:G37"/>
    <mergeCell ref="E36:G36"/>
    <mergeCell ref="B47:C47"/>
    <mergeCell ref="E45:G45"/>
    <mergeCell ref="E44:G44"/>
    <mergeCell ref="B31:D45"/>
    <mergeCell ref="E43:G43"/>
    <mergeCell ref="E39:G39"/>
    <mergeCell ref="E38:G38"/>
    <mergeCell ref="E42:G42"/>
    <mergeCell ref="E41:G41"/>
    <mergeCell ref="E40:G40"/>
    <mergeCell ref="E35:G35"/>
    <mergeCell ref="E34:G34"/>
    <mergeCell ref="B46:G46"/>
    <mergeCell ref="B14:AG14"/>
    <mergeCell ref="E26:H26"/>
    <mergeCell ref="K32:M32"/>
    <mergeCell ref="I27:R27"/>
    <mergeCell ref="I11:R11"/>
    <mergeCell ref="I12:R12"/>
    <mergeCell ref="K35:M35"/>
    <mergeCell ref="Q35:S35"/>
    <mergeCell ref="N35:P35"/>
    <mergeCell ref="T25:AG25"/>
    <mergeCell ref="T26:AG26"/>
    <mergeCell ref="T27:AG27"/>
    <mergeCell ref="T35:V35"/>
    <mergeCell ref="E19:H19"/>
    <mergeCell ref="E20:H20"/>
    <mergeCell ref="I21:O21"/>
    <mergeCell ref="P19:R19"/>
    <mergeCell ref="P21:R21"/>
    <mergeCell ref="I18:R18"/>
    <mergeCell ref="I22:O22"/>
    <mergeCell ref="E27:H27"/>
    <mergeCell ref="H31:J32"/>
    <mergeCell ref="Q33:S33"/>
    <mergeCell ref="N33:P33"/>
    <mergeCell ref="H45:J45"/>
    <mergeCell ref="K45:M45"/>
    <mergeCell ref="Q45:S45"/>
    <mergeCell ref="N45:P45"/>
    <mergeCell ref="T45:V45"/>
    <mergeCell ref="H44:J44"/>
    <mergeCell ref="Q32:S32"/>
    <mergeCell ref="T32:V32"/>
    <mergeCell ref="N39:P39"/>
    <mergeCell ref="K36:M36"/>
    <mergeCell ref="Q36:S36"/>
    <mergeCell ref="N36:P36"/>
    <mergeCell ref="T36:V36"/>
    <mergeCell ref="K37:M37"/>
    <mergeCell ref="Q37:S37"/>
    <mergeCell ref="N37:P37"/>
    <mergeCell ref="T37:V37"/>
    <mergeCell ref="T34:V34"/>
    <mergeCell ref="K33:M33"/>
    <mergeCell ref="T33:V33"/>
    <mergeCell ref="T38:V38"/>
    <mergeCell ref="K38:M38"/>
    <mergeCell ref="Q38:S38"/>
    <mergeCell ref="N38:P38"/>
    <mergeCell ref="W45:AA45"/>
    <mergeCell ref="W43:AA43"/>
    <mergeCell ref="Q40:S40"/>
    <mergeCell ref="N40:P40"/>
    <mergeCell ref="T40:V40"/>
    <mergeCell ref="W40:AA40"/>
    <mergeCell ref="K41:M41"/>
    <mergeCell ref="Q41:S41"/>
    <mergeCell ref="N41:P41"/>
    <mergeCell ref="T41:V41"/>
    <mergeCell ref="W44:AA44"/>
    <mergeCell ref="W41:AA41"/>
    <mergeCell ref="W42:AA42"/>
    <mergeCell ref="Q42:S42"/>
    <mergeCell ref="N42:P42"/>
    <mergeCell ref="T42:V42"/>
    <mergeCell ref="K43:M43"/>
    <mergeCell ref="Q43:S43"/>
    <mergeCell ref="K44:M44"/>
    <mergeCell ref="Q44:S44"/>
    <mergeCell ref="N44:P44"/>
    <mergeCell ref="T44:V44"/>
    <mergeCell ref="K42:M42"/>
    <mergeCell ref="H41:J41"/>
    <mergeCell ref="H38:J38"/>
    <mergeCell ref="H39:J39"/>
    <mergeCell ref="H40:J40"/>
    <mergeCell ref="W38:AA38"/>
    <mergeCell ref="K39:M39"/>
    <mergeCell ref="Q39:S39"/>
    <mergeCell ref="T39:V39"/>
    <mergeCell ref="W39:AA39"/>
    <mergeCell ref="H37:J37"/>
    <mergeCell ref="W36:AA36"/>
    <mergeCell ref="W37:AA37"/>
    <mergeCell ref="K34:M34"/>
    <mergeCell ref="Q34:S34"/>
    <mergeCell ref="N34:P34"/>
    <mergeCell ref="K40:M40"/>
    <mergeCell ref="W34:AA34"/>
    <mergeCell ref="H34:J34"/>
    <mergeCell ref="H35:J35"/>
    <mergeCell ref="W35:AA35"/>
    <mergeCell ref="AB44:AH46"/>
    <mergeCell ref="AB33:AH34"/>
    <mergeCell ref="F4:K4"/>
    <mergeCell ref="B4:E4"/>
    <mergeCell ref="AB36:AH39"/>
    <mergeCell ref="AB41:AH42"/>
    <mergeCell ref="N31:P32"/>
    <mergeCell ref="B17:H17"/>
    <mergeCell ref="I17:R17"/>
    <mergeCell ref="B18:H18"/>
    <mergeCell ref="B19:D20"/>
    <mergeCell ref="B21:D22"/>
    <mergeCell ref="I26:R26"/>
    <mergeCell ref="I10:R10"/>
    <mergeCell ref="B26:D28"/>
    <mergeCell ref="B25:H25"/>
    <mergeCell ref="I25:R25"/>
    <mergeCell ref="Q31:S31"/>
    <mergeCell ref="P20:R20"/>
    <mergeCell ref="P22:R22"/>
    <mergeCell ref="I20:O20"/>
    <mergeCell ref="H46:AA47"/>
    <mergeCell ref="W32:AA32"/>
    <mergeCell ref="H36:J36"/>
  </mergeCells>
  <phoneticPr fontId="5"/>
  <conditionalFormatting sqref="Q33:S44">
    <cfRule type="expression" dxfId="9" priority="1">
      <formula>$I$27="その他"</formula>
    </cfRule>
  </conditionalFormatting>
  <conditionalFormatting sqref="T33:T44">
    <cfRule type="expression" dxfId="8" priority="45">
      <formula>#REF!="独自計算"</formula>
    </cfRule>
  </conditionalFormatting>
  <dataValidations count="5">
    <dataValidation type="list" allowBlank="1" showInputMessage="1" showErrorMessage="1" sqref="P19:R20" xr:uid="{00000000-0002-0000-0000-000000000000}">
      <formula1>"kW,kcal/h"</formula1>
    </dataValidation>
    <dataValidation type="list" allowBlank="1" showInputMessage="1" showErrorMessage="1" sqref="H33:H44 I34:J44" xr:uid="{00000000-0002-0000-0000-000001000000}">
      <formula1>"冷房,暖房"</formula1>
    </dataValidation>
    <dataValidation type="list" allowBlank="1" showInputMessage="1" showErrorMessage="1" sqref="I27:R27" xr:uid="{00000000-0002-0000-0000-000002000000}">
      <formula1>"店舗,事務所,その他"</formula1>
    </dataValidation>
    <dataValidation type="list" allowBlank="1" showInputMessage="1" showErrorMessage="1" sqref="I6:R6" xr:uid="{00000000-0002-0000-0000-000003000000}">
      <formula1>"既存設備,導入予定設備"</formula1>
    </dataValidation>
    <dataValidation type="list" allowBlank="1" showInputMessage="1" showErrorMessage="1" sqref="I18:R18" xr:uid="{00000000-0002-0000-0000-000004000000}">
      <formula1>"有り,無し（一定速）"</formula1>
    </dataValidation>
  </dataValidations>
  <printOptions horizontalCentered="1"/>
  <pageMargins left="0" right="0" top="0" bottom="0" header="0.15748031496062992" footer="0.15748031496062992"/>
  <pageSetup paperSize="9" fitToHeight="0" orientation="portrait" cellComments="asDisplayed" r:id="rId1"/>
  <ignoredErrors>
    <ignoredError sqref="Q33:S44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5000000}">
          <x14:formula1>
            <xm:f>'&lt;PAC&gt;マスタ (1)'!$B$7:$B$53</xm:f>
          </x14:formula1>
          <xm:sqref>I25:R25</xm:sqref>
        </x14:dataValidation>
        <x14:dataValidation type="list" allowBlank="1" showInputMessage="1" showErrorMessage="1" xr:uid="{00000000-0002-0000-0000-000006000000}">
          <x14:formula1>
            <xm:f>'&lt;PAC&gt;マスタ (1)'!$I$7:$I$9</xm:f>
          </x14:formula1>
          <xm:sqref>I17:R17</xm:sqref>
        </x14:dataValidation>
        <x14:dataValidation type="list" allowBlank="1" showInputMessage="1" showErrorMessage="1" xr:uid="{00000000-0002-0000-0000-000007000000}">
          <x14:formula1>
            <xm:f>'&lt;PAC&gt;マスタ (1)'!$E$7:$E$83</xm:f>
          </x14:formula1>
          <xm:sqref>I26:R26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7F6A-537B-4C85-9817-51BBA872DC21}">
  <sheetPr>
    <pageSetUpPr fitToPage="1"/>
  </sheetPr>
  <dimension ref="A1:AS57"/>
  <sheetViews>
    <sheetView showGridLines="0" view="pageBreakPreview" zoomScaleNormal="85" zoomScaleSheetLayoutView="100" workbookViewId="0">
      <selection activeCell="I6" sqref="I6:R6"/>
    </sheetView>
  </sheetViews>
  <sheetFormatPr defaultColWidth="9" defaultRowHeight="13"/>
  <cols>
    <col min="1" max="32" width="2.90625" style="24" customWidth="1"/>
    <col min="33" max="33" width="3" style="24" customWidth="1"/>
    <col min="34" max="34" width="3.453125" style="25" customWidth="1"/>
    <col min="35" max="35" width="15.1796875" style="99" hidden="1" customWidth="1"/>
    <col min="36" max="36" width="13.81640625" style="99" hidden="1" customWidth="1"/>
    <col min="37" max="37" width="15.08984375" style="99" hidden="1" customWidth="1"/>
    <col min="38" max="38" width="14" style="99" hidden="1" customWidth="1"/>
    <col min="39" max="42" width="9" style="99" hidden="1" customWidth="1"/>
    <col min="43" max="57" width="9" style="25"/>
    <col min="58" max="58" width="13.6328125" style="25" customWidth="1"/>
    <col min="59" max="61" width="9" style="25"/>
    <col min="62" max="62" width="5.1796875" style="25" customWidth="1"/>
    <col min="63" max="65" width="9" style="25"/>
    <col min="66" max="66" width="2.90625" style="25" customWidth="1"/>
    <col min="67" max="16384" width="9" style="25"/>
  </cols>
  <sheetData>
    <row r="1" spans="1:38" ht="34.5" customHeight="1">
      <c r="A1" s="267" t="s">
        <v>3474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93"/>
    </row>
    <row r="2" spans="1:38" ht="34.5" customHeight="1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</row>
    <row r="3" spans="1:38" ht="62" customHeight="1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</row>
    <row r="4" spans="1:38" ht="15" customHeight="1">
      <c r="A4" s="76"/>
      <c r="B4" s="207"/>
      <c r="C4" s="208"/>
      <c r="D4" s="208"/>
      <c r="E4" s="209"/>
      <c r="F4" s="205" t="s">
        <v>3464</v>
      </c>
      <c r="G4" s="206"/>
      <c r="H4" s="206"/>
      <c r="I4" s="206"/>
      <c r="J4" s="206"/>
      <c r="K4" s="206"/>
      <c r="L4" s="77"/>
      <c r="M4" s="77"/>
      <c r="N4" s="77"/>
      <c r="O4" s="77"/>
      <c r="P4" s="77"/>
      <c r="Q4" s="77"/>
      <c r="R4" s="77"/>
      <c r="S4" s="77"/>
    </row>
    <row r="5" spans="1:38" ht="15" customHeight="1">
      <c r="A5" s="24" t="s">
        <v>3367</v>
      </c>
      <c r="AI5" s="25"/>
      <c r="AJ5" s="25"/>
      <c r="AK5" s="25"/>
      <c r="AL5" s="25"/>
    </row>
    <row r="6" spans="1:38" ht="15" customHeight="1">
      <c r="B6" s="269" t="s">
        <v>3361</v>
      </c>
      <c r="C6" s="270"/>
      <c r="D6" s="270"/>
      <c r="E6" s="270"/>
      <c r="F6" s="270"/>
      <c r="G6" s="270"/>
      <c r="H6" s="271"/>
      <c r="I6" s="220"/>
      <c r="J6" s="221"/>
      <c r="K6" s="221"/>
      <c r="L6" s="221"/>
      <c r="M6" s="221"/>
      <c r="N6" s="221"/>
      <c r="O6" s="221"/>
      <c r="P6" s="221"/>
      <c r="Q6" s="221"/>
      <c r="R6" s="222"/>
      <c r="S6" s="78"/>
      <c r="T6" s="259" t="s">
        <v>3445</v>
      </c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I6" s="25"/>
      <c r="AJ6" s="25"/>
      <c r="AK6" s="25"/>
      <c r="AL6" s="25"/>
    </row>
    <row r="7" spans="1:38" ht="15" customHeight="1">
      <c r="B7" s="269" t="s">
        <v>3517</v>
      </c>
      <c r="C7" s="270"/>
      <c r="D7" s="270"/>
      <c r="E7" s="270"/>
      <c r="F7" s="270"/>
      <c r="G7" s="270"/>
      <c r="H7" s="271"/>
      <c r="I7" s="220"/>
      <c r="J7" s="221"/>
      <c r="K7" s="221"/>
      <c r="L7" s="221"/>
      <c r="M7" s="221"/>
      <c r="N7" s="221"/>
      <c r="O7" s="221"/>
      <c r="P7" s="221"/>
      <c r="Q7" s="221"/>
      <c r="R7" s="222"/>
      <c r="S7" s="78"/>
      <c r="T7" s="259" t="s">
        <v>3446</v>
      </c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I7" s="25"/>
      <c r="AJ7" s="25"/>
      <c r="AK7" s="25"/>
      <c r="AL7" s="25"/>
    </row>
    <row r="8" spans="1:38" ht="3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I8" s="25"/>
      <c r="AJ8" s="25"/>
      <c r="AK8" s="25"/>
      <c r="AL8" s="25"/>
    </row>
    <row r="9" spans="1:38" ht="15" customHeight="1">
      <c r="A9" s="24" t="s">
        <v>612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I9" s="25"/>
      <c r="AJ9" s="25"/>
      <c r="AK9" s="25"/>
      <c r="AL9" s="25"/>
    </row>
    <row r="10" spans="1:38" ht="15" customHeight="1">
      <c r="B10" s="216" t="s">
        <v>3475</v>
      </c>
      <c r="C10" s="216"/>
      <c r="D10" s="216"/>
      <c r="E10" s="216"/>
      <c r="F10" s="216"/>
      <c r="G10" s="216"/>
      <c r="H10" s="216"/>
      <c r="I10" s="220" t="s">
        <v>3468</v>
      </c>
      <c r="J10" s="221"/>
      <c r="K10" s="221"/>
      <c r="L10" s="221"/>
      <c r="M10" s="221"/>
      <c r="N10" s="221"/>
      <c r="O10" s="221"/>
      <c r="P10" s="221"/>
      <c r="Q10" s="221"/>
      <c r="R10" s="222"/>
      <c r="S10" s="78"/>
      <c r="T10" s="259" t="s">
        <v>3476</v>
      </c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I10" s="100"/>
      <c r="AJ10" s="101"/>
      <c r="AK10" s="102"/>
      <c r="AL10" s="100"/>
    </row>
    <row r="11" spans="1:38" ht="30" customHeight="1">
      <c r="B11" s="216" t="s">
        <v>613</v>
      </c>
      <c r="C11" s="216"/>
      <c r="D11" s="216"/>
      <c r="E11" s="216"/>
      <c r="F11" s="216"/>
      <c r="G11" s="216"/>
      <c r="H11" s="216"/>
      <c r="I11" s="220" t="s">
        <v>3469</v>
      </c>
      <c r="J11" s="221"/>
      <c r="K11" s="221"/>
      <c r="L11" s="221"/>
      <c r="M11" s="221"/>
      <c r="N11" s="221"/>
      <c r="O11" s="221"/>
      <c r="P11" s="221"/>
      <c r="Q11" s="221"/>
      <c r="R11" s="222"/>
      <c r="S11" s="78"/>
      <c r="T11" s="259" t="s">
        <v>3447</v>
      </c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I11" s="100"/>
      <c r="AJ11" s="100"/>
      <c r="AK11" s="100"/>
      <c r="AL11" s="100"/>
    </row>
    <row r="12" spans="1:38" ht="15" customHeight="1">
      <c r="B12" s="216" t="s">
        <v>3368</v>
      </c>
      <c r="C12" s="216"/>
      <c r="D12" s="216"/>
      <c r="E12" s="216"/>
      <c r="F12" s="216"/>
      <c r="G12" s="216"/>
      <c r="H12" s="216"/>
      <c r="I12" s="220" t="s">
        <v>3489</v>
      </c>
      <c r="J12" s="221"/>
      <c r="K12" s="221"/>
      <c r="L12" s="221"/>
      <c r="M12" s="221"/>
      <c r="N12" s="221"/>
      <c r="O12" s="221"/>
      <c r="P12" s="221"/>
      <c r="Q12" s="221"/>
      <c r="R12" s="222"/>
      <c r="S12" s="78"/>
      <c r="T12" s="259" t="s">
        <v>3448</v>
      </c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I12" s="100"/>
      <c r="AJ12" s="100"/>
      <c r="AK12" s="100"/>
      <c r="AL12" s="100"/>
    </row>
    <row r="13" spans="1:38" ht="15" customHeight="1">
      <c r="B13" s="37"/>
      <c r="C13" s="37"/>
      <c r="D13" s="37"/>
      <c r="E13" s="37"/>
      <c r="F13" s="37"/>
      <c r="G13" s="37"/>
      <c r="H13" s="37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I13" s="100"/>
      <c r="AJ13" s="100"/>
      <c r="AK13" s="100"/>
      <c r="AL13" s="100"/>
    </row>
    <row r="14" spans="1:38" ht="12" customHeight="1">
      <c r="B14" s="258" t="s">
        <v>3444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I14" s="100"/>
      <c r="AJ14" s="100"/>
      <c r="AK14" s="100"/>
      <c r="AL14" s="100"/>
    </row>
    <row r="15" spans="1:38" ht="9" customHeight="1">
      <c r="B15" s="28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7"/>
      <c r="AF15" s="27"/>
      <c r="AI15" s="100"/>
      <c r="AJ15" s="100"/>
      <c r="AK15" s="100"/>
      <c r="AL15" s="100"/>
    </row>
    <row r="16" spans="1:38" ht="12" customHeight="1">
      <c r="A16" s="24" t="s">
        <v>3441</v>
      </c>
      <c r="B16" s="2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7"/>
      <c r="AF16" s="27"/>
      <c r="AI16" s="100"/>
      <c r="AJ16" s="100"/>
      <c r="AK16" s="100"/>
      <c r="AL16" s="100"/>
    </row>
    <row r="17" spans="1:45" ht="14.25" customHeight="1">
      <c r="B17" s="216" t="s">
        <v>3362</v>
      </c>
      <c r="C17" s="216"/>
      <c r="D17" s="216"/>
      <c r="E17" s="216"/>
      <c r="F17" s="216"/>
      <c r="G17" s="216"/>
      <c r="H17" s="216"/>
      <c r="I17" s="217" t="s">
        <v>616</v>
      </c>
      <c r="J17" s="217"/>
      <c r="K17" s="217"/>
      <c r="L17" s="217"/>
      <c r="M17" s="217"/>
      <c r="N17" s="217"/>
      <c r="O17" s="217"/>
      <c r="P17" s="217"/>
      <c r="Q17" s="217"/>
      <c r="R17" s="217"/>
      <c r="S17" s="78"/>
      <c r="T17" s="259" t="s">
        <v>3449</v>
      </c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I17" s="100"/>
      <c r="AJ17" s="103"/>
      <c r="AK17" s="103"/>
      <c r="AL17" s="100"/>
    </row>
    <row r="18" spans="1:45" ht="14.25" customHeight="1">
      <c r="B18" s="218" t="s">
        <v>634</v>
      </c>
      <c r="C18" s="218"/>
      <c r="D18" s="218"/>
      <c r="E18" s="218"/>
      <c r="F18" s="218"/>
      <c r="G18" s="218"/>
      <c r="H18" s="218"/>
      <c r="I18" s="217" t="s">
        <v>3470</v>
      </c>
      <c r="J18" s="217"/>
      <c r="K18" s="217"/>
      <c r="L18" s="217"/>
      <c r="M18" s="217"/>
      <c r="N18" s="217"/>
      <c r="O18" s="217"/>
      <c r="P18" s="217"/>
      <c r="Q18" s="217"/>
      <c r="R18" s="217"/>
      <c r="S18" s="79"/>
      <c r="T18" s="259" t="s">
        <v>3450</v>
      </c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I18" s="100"/>
      <c r="AJ18" s="103"/>
      <c r="AK18" s="103"/>
      <c r="AL18" s="100"/>
    </row>
    <row r="19" spans="1:45" ht="15" customHeight="1">
      <c r="B19" s="216" t="s">
        <v>3425</v>
      </c>
      <c r="C19" s="216"/>
      <c r="D19" s="216"/>
      <c r="E19" s="216" t="s">
        <v>20</v>
      </c>
      <c r="F19" s="216"/>
      <c r="G19" s="216"/>
      <c r="H19" s="216"/>
      <c r="I19" s="229">
        <v>6</v>
      </c>
      <c r="J19" s="229"/>
      <c r="K19" s="229"/>
      <c r="L19" s="229"/>
      <c r="M19" s="229"/>
      <c r="N19" s="229"/>
      <c r="O19" s="229"/>
      <c r="P19" s="227" t="s">
        <v>3471</v>
      </c>
      <c r="Q19" s="227"/>
      <c r="R19" s="227"/>
      <c r="S19" s="80"/>
      <c r="T19" s="259" t="s">
        <v>3451</v>
      </c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I19" s="100" t="s">
        <v>28</v>
      </c>
      <c r="AJ19" s="104">
        <f>ROUNDDOWN(IF(P19="kW",I19,I19/860),1)</f>
        <v>6</v>
      </c>
      <c r="AK19" s="103" t="s">
        <v>626</v>
      </c>
      <c r="AL19" s="105"/>
    </row>
    <row r="20" spans="1:45" ht="15" customHeight="1">
      <c r="B20" s="216"/>
      <c r="C20" s="216"/>
      <c r="D20" s="216"/>
      <c r="E20" s="216" t="s">
        <v>21</v>
      </c>
      <c r="F20" s="216"/>
      <c r="G20" s="216"/>
      <c r="H20" s="216"/>
      <c r="I20" s="229">
        <v>6.3</v>
      </c>
      <c r="J20" s="229"/>
      <c r="K20" s="229"/>
      <c r="L20" s="229"/>
      <c r="M20" s="229"/>
      <c r="N20" s="229"/>
      <c r="O20" s="229"/>
      <c r="P20" s="227" t="s">
        <v>27</v>
      </c>
      <c r="Q20" s="227"/>
      <c r="R20" s="227"/>
      <c r="S20" s="80"/>
      <c r="T20" s="259" t="s">
        <v>3451</v>
      </c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I20" s="100"/>
      <c r="AJ20" s="104">
        <f>ROUNDDOWN(IF(P20="kW",I20,I20/860),1)</f>
        <v>6.3</v>
      </c>
      <c r="AK20" s="103" t="s">
        <v>627</v>
      </c>
      <c r="AL20" s="105"/>
    </row>
    <row r="21" spans="1:45" ht="15" customHeight="1">
      <c r="B21" s="216" t="s">
        <v>3426</v>
      </c>
      <c r="C21" s="216"/>
      <c r="D21" s="216"/>
      <c r="E21" s="216" t="s">
        <v>20</v>
      </c>
      <c r="F21" s="216"/>
      <c r="G21" s="216"/>
      <c r="H21" s="216"/>
      <c r="I21" s="229">
        <v>2</v>
      </c>
      <c r="J21" s="229"/>
      <c r="K21" s="229"/>
      <c r="L21" s="229"/>
      <c r="M21" s="229"/>
      <c r="N21" s="229"/>
      <c r="O21" s="229"/>
      <c r="P21" s="228" t="s">
        <v>625</v>
      </c>
      <c r="Q21" s="228"/>
      <c r="R21" s="228"/>
      <c r="S21" s="80"/>
      <c r="T21" s="259" t="s">
        <v>3451</v>
      </c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I21" s="100" t="s">
        <v>635</v>
      </c>
      <c r="AJ21" s="106">
        <f>ROUNDDOWN(AJ19/I21,2)</f>
        <v>3</v>
      </c>
      <c r="AK21" s="103" t="s">
        <v>626</v>
      </c>
      <c r="AL21" s="105"/>
    </row>
    <row r="22" spans="1:45" ht="15" customHeight="1">
      <c r="B22" s="216"/>
      <c r="C22" s="216"/>
      <c r="D22" s="216"/>
      <c r="E22" s="216" t="s">
        <v>21</v>
      </c>
      <c r="F22" s="216"/>
      <c r="G22" s="216"/>
      <c r="H22" s="216"/>
      <c r="I22" s="229">
        <v>2</v>
      </c>
      <c r="J22" s="229"/>
      <c r="K22" s="229"/>
      <c r="L22" s="229"/>
      <c r="M22" s="229"/>
      <c r="N22" s="229"/>
      <c r="O22" s="229"/>
      <c r="P22" s="228" t="s">
        <v>625</v>
      </c>
      <c r="Q22" s="228"/>
      <c r="R22" s="228"/>
      <c r="S22" s="80"/>
      <c r="T22" s="259" t="s">
        <v>3451</v>
      </c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I22" s="100"/>
      <c r="AJ22" s="106">
        <f>ROUNDDOWN(AJ20/I22,2)</f>
        <v>3.15</v>
      </c>
      <c r="AK22" s="103" t="s">
        <v>627</v>
      </c>
      <c r="AL22" s="105"/>
    </row>
    <row r="23" spans="1:45" ht="15" customHeight="1">
      <c r="B23" s="29"/>
      <c r="C23" s="29"/>
      <c r="D23" s="29"/>
      <c r="E23" s="29"/>
      <c r="F23" s="29"/>
      <c r="G23" s="29"/>
      <c r="H23" s="29"/>
      <c r="I23" s="30"/>
      <c r="J23" s="30"/>
      <c r="K23" s="30"/>
      <c r="L23" s="30"/>
      <c r="M23" s="30"/>
      <c r="N23" s="30"/>
      <c r="O23" s="30"/>
      <c r="P23" s="31"/>
      <c r="Q23" s="31"/>
      <c r="R23" s="31"/>
      <c r="S23" s="32"/>
      <c r="T23" s="37"/>
      <c r="U23" s="37"/>
      <c r="V23" s="37"/>
      <c r="W23" s="33"/>
      <c r="X23" s="33"/>
      <c r="Y23" s="33"/>
      <c r="Z23" s="33"/>
      <c r="AA23" s="33"/>
      <c r="AB23" s="33"/>
      <c r="AC23" s="33"/>
      <c r="AD23" s="27"/>
      <c r="AE23" s="27"/>
      <c r="AF23" s="27"/>
      <c r="AI23" s="100"/>
      <c r="AJ23" s="106"/>
      <c r="AK23" s="103"/>
      <c r="AL23" s="105"/>
    </row>
    <row r="24" spans="1:45" ht="15" customHeight="1">
      <c r="A24" s="24" t="s">
        <v>3442</v>
      </c>
      <c r="B24" s="34"/>
      <c r="C24" s="34"/>
      <c r="D24" s="34"/>
      <c r="E24" s="34"/>
      <c r="F24" s="34"/>
      <c r="G24" s="34"/>
      <c r="H24" s="34"/>
      <c r="I24" s="35"/>
      <c r="J24" s="35"/>
      <c r="K24" s="35"/>
      <c r="L24" s="35"/>
      <c r="M24" s="35"/>
      <c r="N24" s="35"/>
      <c r="O24" s="35"/>
      <c r="P24" s="36"/>
      <c r="Q24" s="36"/>
      <c r="R24" s="36"/>
      <c r="S24" s="37"/>
      <c r="T24" s="37"/>
      <c r="U24" s="37"/>
      <c r="V24" s="37"/>
      <c r="W24" s="33"/>
      <c r="X24" s="33"/>
      <c r="Y24" s="33"/>
      <c r="Z24" s="33"/>
      <c r="AA24" s="33"/>
      <c r="AB24" s="33"/>
      <c r="AC24" s="33"/>
      <c r="AD24" s="27"/>
      <c r="AE24" s="27"/>
      <c r="AF24" s="27"/>
      <c r="AI24" s="100"/>
      <c r="AJ24" s="100"/>
      <c r="AK24" s="100"/>
      <c r="AL24" s="105"/>
    </row>
    <row r="25" spans="1:45" ht="15" customHeight="1">
      <c r="B25" s="216" t="s">
        <v>3427</v>
      </c>
      <c r="C25" s="216"/>
      <c r="D25" s="216"/>
      <c r="E25" s="216"/>
      <c r="F25" s="216"/>
      <c r="G25" s="216"/>
      <c r="H25" s="216"/>
      <c r="I25" s="282" t="str">
        <f>'既存・導入予定 (1)'!I25:R25</f>
        <v>石川県</v>
      </c>
      <c r="J25" s="282"/>
      <c r="K25" s="282"/>
      <c r="L25" s="282"/>
      <c r="M25" s="282"/>
      <c r="N25" s="282"/>
      <c r="O25" s="282"/>
      <c r="P25" s="282"/>
      <c r="Q25" s="282"/>
      <c r="R25" s="282"/>
      <c r="S25" s="80"/>
      <c r="T25" s="259" t="s">
        <v>3454</v>
      </c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I25" s="100" t="s">
        <v>3440</v>
      </c>
      <c r="AJ25" s="107" t="str">
        <f>VLOOKUP(I25,'&lt;PAC&gt;マスタ (5)'!B:C,2,0)</f>
        <v>前橋</v>
      </c>
      <c r="AK25" s="107"/>
      <c r="AL25" s="107"/>
      <c r="AM25" s="107"/>
      <c r="AN25" s="107"/>
      <c r="AO25" s="107"/>
      <c r="AP25" s="107"/>
      <c r="AQ25" s="27"/>
      <c r="AR25" s="27"/>
      <c r="AS25" s="27"/>
    </row>
    <row r="26" spans="1:45" ht="15" customHeight="1">
      <c r="B26" s="210" t="s">
        <v>633</v>
      </c>
      <c r="C26" s="211"/>
      <c r="D26" s="212"/>
      <c r="E26" s="216" t="s">
        <v>3366</v>
      </c>
      <c r="F26" s="216"/>
      <c r="G26" s="216"/>
      <c r="H26" s="216"/>
      <c r="I26" s="219">
        <v>2025</v>
      </c>
      <c r="J26" s="219"/>
      <c r="K26" s="219"/>
      <c r="L26" s="219"/>
      <c r="M26" s="219"/>
      <c r="N26" s="219"/>
      <c r="O26" s="219"/>
      <c r="P26" s="219"/>
      <c r="Q26" s="219"/>
      <c r="R26" s="219"/>
      <c r="S26" s="80"/>
      <c r="T26" s="259" t="s">
        <v>3453</v>
      </c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I26" s="100" t="s">
        <v>25</v>
      </c>
      <c r="AJ26" s="108">
        <f>VLOOKUP(I26,'&lt;PAC&gt;マスタ (5)'!E:F,2,0)</f>
        <v>2024</v>
      </c>
      <c r="AK26" s="102"/>
      <c r="AL26" s="105"/>
    </row>
    <row r="27" spans="1:45" ht="30" customHeight="1">
      <c r="B27" s="223"/>
      <c r="C27" s="224"/>
      <c r="D27" s="225"/>
      <c r="E27" s="218" t="s">
        <v>637</v>
      </c>
      <c r="F27" s="218"/>
      <c r="G27" s="218"/>
      <c r="H27" s="218"/>
      <c r="I27" s="227" t="s">
        <v>3472</v>
      </c>
      <c r="J27" s="227"/>
      <c r="K27" s="227"/>
      <c r="L27" s="227"/>
      <c r="M27" s="227"/>
      <c r="N27" s="227"/>
      <c r="O27" s="227"/>
      <c r="P27" s="227"/>
      <c r="Q27" s="227"/>
      <c r="R27" s="227"/>
      <c r="S27" s="78"/>
      <c r="T27" s="260" t="s">
        <v>3463</v>
      </c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</row>
    <row r="28" spans="1:45" ht="18" customHeight="1">
      <c r="B28" s="213"/>
      <c r="C28" s="214"/>
      <c r="D28" s="215"/>
      <c r="E28" s="216" t="s">
        <v>3360</v>
      </c>
      <c r="F28" s="216"/>
      <c r="G28" s="216"/>
      <c r="H28" s="216"/>
      <c r="I28" s="272">
        <v>1</v>
      </c>
      <c r="J28" s="273"/>
      <c r="K28" s="273"/>
      <c r="L28" s="273"/>
      <c r="M28" s="273"/>
      <c r="N28" s="273"/>
      <c r="O28" s="273"/>
      <c r="P28" s="274" t="s">
        <v>3473</v>
      </c>
      <c r="Q28" s="274"/>
      <c r="R28" s="274"/>
      <c r="S28" s="78"/>
      <c r="T28" s="259" t="s">
        <v>3452</v>
      </c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</row>
    <row r="29" spans="1:45" ht="3" customHeight="1">
      <c r="B29" s="37"/>
      <c r="C29" s="37"/>
      <c r="D29" s="37"/>
      <c r="E29" s="37"/>
      <c r="F29" s="37"/>
      <c r="G29" s="37"/>
      <c r="H29" s="37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81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</row>
    <row r="30" spans="1:45" ht="18" customHeight="1">
      <c r="A30" s="24" t="s">
        <v>3443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7"/>
      <c r="AF30" s="37"/>
    </row>
    <row r="31" spans="1:45" ht="15" customHeight="1">
      <c r="B31" s="265" t="s">
        <v>636</v>
      </c>
      <c r="C31" s="265"/>
      <c r="D31" s="265"/>
      <c r="E31" s="216" t="s">
        <v>30</v>
      </c>
      <c r="F31" s="216"/>
      <c r="G31" s="216"/>
      <c r="H31" s="210" t="s">
        <v>33</v>
      </c>
      <c r="I31" s="211"/>
      <c r="J31" s="212"/>
      <c r="K31" s="210" t="s">
        <v>0</v>
      </c>
      <c r="L31" s="211"/>
      <c r="M31" s="212"/>
      <c r="N31" s="210" t="s">
        <v>3365</v>
      </c>
      <c r="O31" s="211"/>
      <c r="P31" s="212"/>
      <c r="Q31" s="210" t="s">
        <v>3364</v>
      </c>
      <c r="R31" s="211"/>
      <c r="S31" s="212"/>
      <c r="T31" s="210" t="s">
        <v>3369</v>
      </c>
      <c r="U31" s="211"/>
      <c r="V31" s="212"/>
      <c r="W31" s="210" t="s">
        <v>614</v>
      </c>
      <c r="X31" s="211"/>
      <c r="Y31" s="211"/>
      <c r="Z31" s="211"/>
      <c r="AA31" s="212"/>
      <c r="AB31" s="277"/>
      <c r="AC31" s="278"/>
      <c r="AD31" s="278"/>
      <c r="AE31" s="278"/>
      <c r="AF31" s="278"/>
      <c r="AK31" s="110"/>
    </row>
    <row r="32" spans="1:45" ht="15" customHeight="1" thickBot="1">
      <c r="B32" s="265"/>
      <c r="C32" s="265"/>
      <c r="D32" s="265"/>
      <c r="E32" s="216"/>
      <c r="F32" s="216"/>
      <c r="G32" s="216"/>
      <c r="H32" s="213"/>
      <c r="I32" s="214"/>
      <c r="J32" s="215"/>
      <c r="K32" s="255" t="s">
        <v>625</v>
      </c>
      <c r="L32" s="256"/>
      <c r="M32" s="257"/>
      <c r="N32" s="213"/>
      <c r="O32" s="214"/>
      <c r="P32" s="215"/>
      <c r="Q32" s="255" t="s">
        <v>629</v>
      </c>
      <c r="R32" s="256"/>
      <c r="S32" s="257"/>
      <c r="T32" s="255" t="s">
        <v>630</v>
      </c>
      <c r="U32" s="256"/>
      <c r="V32" s="257"/>
      <c r="W32" s="232" t="s">
        <v>628</v>
      </c>
      <c r="X32" s="233"/>
      <c r="Y32" s="233"/>
      <c r="Z32" s="233"/>
      <c r="AA32" s="234"/>
      <c r="AB32" s="275"/>
      <c r="AC32" s="276"/>
      <c r="AD32" s="276"/>
      <c r="AE32" s="276"/>
      <c r="AF32" s="276"/>
      <c r="AJ32" s="111" t="s">
        <v>31</v>
      </c>
      <c r="AL32" s="99" t="s">
        <v>3467</v>
      </c>
    </row>
    <row r="33" spans="2:41" ht="17.25" customHeight="1" thickTop="1">
      <c r="B33" s="265"/>
      <c r="C33" s="265"/>
      <c r="D33" s="265"/>
      <c r="E33" s="261">
        <v>4</v>
      </c>
      <c r="F33" s="261"/>
      <c r="G33" s="261"/>
      <c r="H33" s="235" t="s">
        <v>34</v>
      </c>
      <c r="I33" s="235"/>
      <c r="J33" s="235"/>
      <c r="K33" s="239">
        <f t="shared" ref="K33:K44" si="0">IF(H33="冷房",$AJ$19,$AJ$20)</f>
        <v>6</v>
      </c>
      <c r="L33" s="239"/>
      <c r="M33" s="239"/>
      <c r="N33" s="241">
        <f t="shared" ref="N33:N44" si="1">ROUNDDOWN(IF(H33="冷房",$AJ$21*AJ33,$AJ$22*AJ33),2)</f>
        <v>6.22</v>
      </c>
      <c r="O33" s="241"/>
      <c r="P33" s="241"/>
      <c r="Q33" s="240">
        <f>IF(I$27="その他","",VLOOKUP(E33&amp;$AJ$25&amp;$I$27&amp;H33,'&lt;PAC&gt;マスタ (5)'!$Q$8:$R$583,2,0))</f>
        <v>0.14699999999999999</v>
      </c>
      <c r="R33" s="240"/>
      <c r="S33" s="240"/>
      <c r="T33" s="242">
        <v>610</v>
      </c>
      <c r="U33" s="242"/>
      <c r="V33" s="243"/>
      <c r="W33" s="279">
        <f t="shared" ref="W33:W44" si="2">ROUNDDOWN(AL33*Q33*T33*$I$28,1)</f>
        <v>86</v>
      </c>
      <c r="X33" s="280"/>
      <c r="Y33" s="280"/>
      <c r="Z33" s="280"/>
      <c r="AA33" s="281"/>
      <c r="AB33" s="203" t="s">
        <v>3462</v>
      </c>
      <c r="AC33" s="204"/>
      <c r="AD33" s="204"/>
      <c r="AE33" s="204"/>
      <c r="AF33" s="204"/>
      <c r="AG33" s="204"/>
      <c r="AH33" s="204"/>
      <c r="AI33" s="112" t="s">
        <v>3428</v>
      </c>
      <c r="AJ33" s="113">
        <f>VLOOKUP(E33&amp;$AJ$26&amp;H33&amp;$I$17&amp;$I$18,'&lt;PAC&gt;マスタ (5)'!$Y:$AE,7,0)</f>
        <v>2.0750000000000002</v>
      </c>
      <c r="AL33" s="114">
        <f>ROUNDDOWN(K33/N33,2)</f>
        <v>0.96</v>
      </c>
      <c r="AN33" s="110">
        <f>VLOOKUP(E33&amp;$AJ$25&amp;$I$27&amp;H33,'&lt;PAC&gt;マスタ (5)'!$Q$8:$R$583,2,0)</f>
        <v>0.14699999999999999</v>
      </c>
      <c r="AO33" s="115" t="str">
        <f>IF(Q33=AN33,"○","×")</f>
        <v>○</v>
      </c>
    </row>
    <row r="34" spans="2:41" ht="15" customHeight="1">
      <c r="B34" s="265"/>
      <c r="C34" s="265"/>
      <c r="D34" s="265"/>
      <c r="E34" s="261">
        <v>5</v>
      </c>
      <c r="F34" s="261"/>
      <c r="G34" s="261"/>
      <c r="H34" s="235" t="s">
        <v>34</v>
      </c>
      <c r="I34" s="235"/>
      <c r="J34" s="235"/>
      <c r="K34" s="239">
        <f t="shared" si="0"/>
        <v>6</v>
      </c>
      <c r="L34" s="239"/>
      <c r="M34" s="239"/>
      <c r="N34" s="241">
        <f t="shared" si="1"/>
        <v>6.54</v>
      </c>
      <c r="O34" s="241"/>
      <c r="P34" s="241"/>
      <c r="Q34" s="240">
        <f>IF(I$27="その他","",VLOOKUP(E34&amp;$AJ$25&amp;$I$27&amp;H34,'&lt;PAC&gt;マスタ (5)'!$Q$8:$R$583,2,0))</f>
        <v>0.248</v>
      </c>
      <c r="R34" s="240"/>
      <c r="S34" s="240"/>
      <c r="T34" s="242">
        <v>610</v>
      </c>
      <c r="U34" s="242"/>
      <c r="V34" s="243"/>
      <c r="W34" s="236">
        <f t="shared" si="2"/>
        <v>137.6</v>
      </c>
      <c r="X34" s="237"/>
      <c r="Y34" s="237"/>
      <c r="Z34" s="237"/>
      <c r="AA34" s="238"/>
      <c r="AB34" s="203"/>
      <c r="AC34" s="204"/>
      <c r="AD34" s="204"/>
      <c r="AE34" s="204"/>
      <c r="AF34" s="204"/>
      <c r="AG34" s="204"/>
      <c r="AH34" s="204"/>
      <c r="AI34" s="112" t="s">
        <v>3429</v>
      </c>
      <c r="AJ34" s="113">
        <f>VLOOKUP(E34&amp;$AJ$26&amp;H34&amp;$I$17&amp;$I$18,'&lt;PAC&gt;マスタ (5)'!$Y:$AE,7,0)</f>
        <v>2.1819999999999999</v>
      </c>
      <c r="AL34" s="114">
        <f t="shared" ref="AL34:AL44" si="3">ROUNDDOWN(K34/N34,2)</f>
        <v>0.91</v>
      </c>
      <c r="AN34" s="110">
        <f>VLOOKUP(E34&amp;$AJ$25&amp;$I$27&amp;H34,'&lt;PAC&gt;マスタ (5)'!$Q$8:$R$583,2,0)</f>
        <v>0.248</v>
      </c>
      <c r="AO34" s="115" t="str">
        <f t="shared" ref="AO34:AO44" si="4">IF(Q34=AN34,"○","×")</f>
        <v>○</v>
      </c>
    </row>
    <row r="35" spans="2:41" ht="15" customHeight="1">
      <c r="B35" s="265"/>
      <c r="C35" s="265"/>
      <c r="D35" s="265"/>
      <c r="E35" s="261">
        <v>6</v>
      </c>
      <c r="F35" s="261"/>
      <c r="G35" s="261"/>
      <c r="H35" s="235" t="s">
        <v>34</v>
      </c>
      <c r="I35" s="235"/>
      <c r="J35" s="235"/>
      <c r="K35" s="239">
        <f t="shared" si="0"/>
        <v>6</v>
      </c>
      <c r="L35" s="239"/>
      <c r="M35" s="239"/>
      <c r="N35" s="241">
        <f t="shared" si="1"/>
        <v>6.29</v>
      </c>
      <c r="O35" s="241"/>
      <c r="P35" s="241"/>
      <c r="Q35" s="240">
        <f>IF(I$27="その他","",VLOOKUP(E35&amp;$AJ$25&amp;$I$27&amp;H35,'&lt;PAC&gt;マスタ (5)'!$Q$8:$R$583,2,0))</f>
        <v>0.30499999999999999</v>
      </c>
      <c r="R35" s="240"/>
      <c r="S35" s="240"/>
      <c r="T35" s="242">
        <v>610</v>
      </c>
      <c r="U35" s="242"/>
      <c r="V35" s="243"/>
      <c r="W35" s="236">
        <f t="shared" si="2"/>
        <v>176.7</v>
      </c>
      <c r="X35" s="237"/>
      <c r="Y35" s="237"/>
      <c r="Z35" s="237"/>
      <c r="AA35" s="238"/>
      <c r="AB35" s="85"/>
      <c r="AC35" s="84"/>
      <c r="AD35" s="84"/>
      <c r="AE35" s="84"/>
      <c r="AF35" s="84"/>
      <c r="AG35" s="32"/>
      <c r="AH35" s="86"/>
      <c r="AI35" s="112" t="s">
        <v>3430</v>
      </c>
      <c r="AJ35" s="113">
        <f>VLOOKUP(E35&amp;$AJ$26&amp;H35&amp;$I$17&amp;$I$18,'&lt;PAC&gt;マスタ (5)'!$Y:$AE,7,0)</f>
        <v>2.0979999999999999</v>
      </c>
      <c r="AL35" s="114">
        <f t="shared" si="3"/>
        <v>0.95</v>
      </c>
      <c r="AN35" s="110">
        <f>VLOOKUP(E35&amp;$AJ$25&amp;$I$27&amp;H35,'&lt;PAC&gt;マスタ (5)'!$Q$8:$R$583,2,0)</f>
        <v>0.30499999999999999</v>
      </c>
      <c r="AO35" s="115" t="str">
        <f t="shared" si="4"/>
        <v>○</v>
      </c>
    </row>
    <row r="36" spans="2:41" ht="15" customHeight="1">
      <c r="B36" s="265"/>
      <c r="C36" s="265"/>
      <c r="D36" s="265"/>
      <c r="E36" s="261">
        <v>7</v>
      </c>
      <c r="F36" s="261"/>
      <c r="G36" s="261"/>
      <c r="H36" s="235" t="s">
        <v>34</v>
      </c>
      <c r="I36" s="235"/>
      <c r="J36" s="235"/>
      <c r="K36" s="239">
        <f t="shared" si="0"/>
        <v>6</v>
      </c>
      <c r="L36" s="239"/>
      <c r="M36" s="239"/>
      <c r="N36" s="241">
        <f t="shared" si="1"/>
        <v>5.15</v>
      </c>
      <c r="O36" s="241"/>
      <c r="P36" s="241"/>
      <c r="Q36" s="240">
        <f>IF(I$27="その他","",VLOOKUP(E36&amp;$AJ$25&amp;$I$27&amp;H36,'&lt;PAC&gt;マスタ (5)'!$Q$8:$R$583,2,0))</f>
        <v>0.54600000000000004</v>
      </c>
      <c r="R36" s="240"/>
      <c r="S36" s="240"/>
      <c r="T36" s="242">
        <v>610</v>
      </c>
      <c r="U36" s="242"/>
      <c r="V36" s="243"/>
      <c r="W36" s="236">
        <f t="shared" si="2"/>
        <v>386.3</v>
      </c>
      <c r="X36" s="237"/>
      <c r="Y36" s="237"/>
      <c r="Z36" s="237"/>
      <c r="AA36" s="238"/>
      <c r="AB36" s="203" t="s">
        <v>3515</v>
      </c>
      <c r="AC36" s="204"/>
      <c r="AD36" s="204"/>
      <c r="AE36" s="204"/>
      <c r="AF36" s="204"/>
      <c r="AG36" s="204"/>
      <c r="AH36" s="204"/>
      <c r="AI36" s="112" t="s">
        <v>3431</v>
      </c>
      <c r="AJ36" s="113">
        <f>VLOOKUP(E36&amp;$AJ$26&amp;H36&amp;$I$17&amp;$I$18,'&lt;PAC&gt;マスタ (5)'!$Y:$AE,7,0)</f>
        <v>1.7170000000000001</v>
      </c>
      <c r="AL36" s="114">
        <f t="shared" si="3"/>
        <v>1.1599999999999999</v>
      </c>
      <c r="AN36" s="110">
        <f>VLOOKUP(E36&amp;$AJ$25&amp;$I$27&amp;H36,'&lt;PAC&gt;マスタ (5)'!$Q$8:$R$583,2,0)</f>
        <v>0.54600000000000004</v>
      </c>
      <c r="AO36" s="115" t="str">
        <f t="shared" si="4"/>
        <v>○</v>
      </c>
    </row>
    <row r="37" spans="2:41" ht="15" customHeight="1">
      <c r="B37" s="265"/>
      <c r="C37" s="265"/>
      <c r="D37" s="265"/>
      <c r="E37" s="261">
        <v>8</v>
      </c>
      <c r="F37" s="261"/>
      <c r="G37" s="261"/>
      <c r="H37" s="235" t="s">
        <v>34</v>
      </c>
      <c r="I37" s="235"/>
      <c r="J37" s="235"/>
      <c r="K37" s="239">
        <f t="shared" si="0"/>
        <v>6</v>
      </c>
      <c r="L37" s="239"/>
      <c r="M37" s="239"/>
      <c r="N37" s="241">
        <f t="shared" si="1"/>
        <v>4.95</v>
      </c>
      <c r="O37" s="241"/>
      <c r="P37" s="241"/>
      <c r="Q37" s="240">
        <f>IF(I$27="その他","",VLOOKUP(E37&amp;$AJ$25&amp;$I$27&amp;H37,'&lt;PAC&gt;マスタ (5)'!$Q$8:$R$583,2,0))</f>
        <v>0.58699999999999997</v>
      </c>
      <c r="R37" s="240"/>
      <c r="S37" s="240"/>
      <c r="T37" s="242">
        <v>610</v>
      </c>
      <c r="U37" s="242"/>
      <c r="V37" s="243"/>
      <c r="W37" s="236">
        <f t="shared" si="2"/>
        <v>433.2</v>
      </c>
      <c r="X37" s="237"/>
      <c r="Y37" s="237"/>
      <c r="Z37" s="237"/>
      <c r="AA37" s="238"/>
      <c r="AB37" s="203"/>
      <c r="AC37" s="204"/>
      <c r="AD37" s="204"/>
      <c r="AE37" s="204"/>
      <c r="AF37" s="204"/>
      <c r="AG37" s="204"/>
      <c r="AH37" s="204"/>
      <c r="AI37" s="112" t="s">
        <v>3432</v>
      </c>
      <c r="AJ37" s="113">
        <f>VLOOKUP(E37&amp;$AJ$26&amp;H37&amp;$I$17&amp;$I$18,'&lt;PAC&gt;マスタ (5)'!$Y:$AE,7,0)</f>
        <v>1.6519999999999999</v>
      </c>
      <c r="AL37" s="114">
        <f t="shared" si="3"/>
        <v>1.21</v>
      </c>
      <c r="AM37" s="116"/>
      <c r="AN37" s="110">
        <f>VLOOKUP(E37&amp;$AJ$25&amp;$I$27&amp;H37,'&lt;PAC&gt;マスタ (5)'!$Q$8:$R$583,2,0)</f>
        <v>0.58699999999999997</v>
      </c>
      <c r="AO37" s="115" t="str">
        <f t="shared" si="4"/>
        <v>○</v>
      </c>
    </row>
    <row r="38" spans="2:41" ht="15" customHeight="1">
      <c r="B38" s="265"/>
      <c r="C38" s="265"/>
      <c r="D38" s="265"/>
      <c r="E38" s="261">
        <v>9</v>
      </c>
      <c r="F38" s="261"/>
      <c r="G38" s="261"/>
      <c r="H38" s="235" t="s">
        <v>34</v>
      </c>
      <c r="I38" s="235"/>
      <c r="J38" s="235"/>
      <c r="K38" s="239">
        <f t="shared" si="0"/>
        <v>6</v>
      </c>
      <c r="L38" s="239"/>
      <c r="M38" s="239"/>
      <c r="N38" s="241">
        <f t="shared" si="1"/>
        <v>5.97</v>
      </c>
      <c r="O38" s="241"/>
      <c r="P38" s="241"/>
      <c r="Q38" s="240">
        <f>IF(I$27="その他","",VLOOKUP(E38&amp;$AJ$25&amp;$I$27&amp;H38,'&lt;PAC&gt;マスタ (5)'!$Q$8:$R$583,2,0))</f>
        <v>0.372</v>
      </c>
      <c r="R38" s="240"/>
      <c r="S38" s="240"/>
      <c r="T38" s="242">
        <v>610</v>
      </c>
      <c r="U38" s="242"/>
      <c r="V38" s="243"/>
      <c r="W38" s="236">
        <f t="shared" si="2"/>
        <v>226.9</v>
      </c>
      <c r="X38" s="237"/>
      <c r="Y38" s="237"/>
      <c r="Z38" s="237"/>
      <c r="AA38" s="238"/>
      <c r="AB38" s="203"/>
      <c r="AC38" s="204"/>
      <c r="AD38" s="204"/>
      <c r="AE38" s="204"/>
      <c r="AF38" s="204"/>
      <c r="AG38" s="204"/>
      <c r="AH38" s="204"/>
      <c r="AI38" s="112" t="s">
        <v>3433</v>
      </c>
      <c r="AJ38" s="113">
        <f>VLOOKUP(E38&amp;$AJ$26&amp;H38&amp;$I$17&amp;$I$18,'&lt;PAC&gt;マスタ (5)'!$Y:$AE,7,0)</f>
        <v>1.992</v>
      </c>
      <c r="AL38" s="114">
        <f t="shared" si="3"/>
        <v>1</v>
      </c>
      <c r="AM38" s="116"/>
      <c r="AN38" s="110">
        <f>VLOOKUP(E38&amp;$AJ$25&amp;$I$27&amp;H38,'&lt;PAC&gt;マスタ (5)'!$Q$8:$R$583,2,0)</f>
        <v>0.372</v>
      </c>
      <c r="AO38" s="115" t="str">
        <f t="shared" si="4"/>
        <v>○</v>
      </c>
    </row>
    <row r="39" spans="2:41" ht="15" customHeight="1">
      <c r="B39" s="265"/>
      <c r="C39" s="265"/>
      <c r="D39" s="265"/>
      <c r="E39" s="261">
        <v>10</v>
      </c>
      <c r="F39" s="261"/>
      <c r="G39" s="261"/>
      <c r="H39" s="235" t="s">
        <v>32</v>
      </c>
      <c r="I39" s="235"/>
      <c r="J39" s="235"/>
      <c r="K39" s="239">
        <f t="shared" si="0"/>
        <v>6.3</v>
      </c>
      <c r="L39" s="239"/>
      <c r="M39" s="239"/>
      <c r="N39" s="241">
        <f t="shared" si="1"/>
        <v>5.25</v>
      </c>
      <c r="O39" s="241"/>
      <c r="P39" s="241"/>
      <c r="Q39" s="240">
        <f>IF(I$27="その他","",VLOOKUP(E39&amp;$AJ$25&amp;$I$27&amp;H39,'&lt;PAC&gt;マスタ (5)'!$Q$8:$R$583,2,0))</f>
        <v>0.14799999999999999</v>
      </c>
      <c r="R39" s="240"/>
      <c r="S39" s="240"/>
      <c r="T39" s="242">
        <v>610</v>
      </c>
      <c r="U39" s="242"/>
      <c r="V39" s="243"/>
      <c r="W39" s="236">
        <f t="shared" si="2"/>
        <v>108.3</v>
      </c>
      <c r="X39" s="237"/>
      <c r="Y39" s="237"/>
      <c r="Z39" s="237"/>
      <c r="AA39" s="238"/>
      <c r="AB39" s="203"/>
      <c r="AC39" s="204"/>
      <c r="AD39" s="204"/>
      <c r="AE39" s="204"/>
      <c r="AF39" s="204"/>
      <c r="AG39" s="204"/>
      <c r="AH39" s="204"/>
      <c r="AI39" s="112" t="s">
        <v>3434</v>
      </c>
      <c r="AJ39" s="113">
        <f>VLOOKUP(E39&amp;$AJ$26&amp;H39&amp;$I$17&amp;$I$18,'&lt;PAC&gt;マスタ (5)'!$Y:$AE,7,0)</f>
        <v>1.6679999999999999</v>
      </c>
      <c r="AL39" s="114">
        <f t="shared" si="3"/>
        <v>1.2</v>
      </c>
      <c r="AM39" s="116"/>
      <c r="AN39" s="110">
        <f>VLOOKUP(E39&amp;$AJ$25&amp;$I$27&amp;H39,'&lt;PAC&gt;マスタ (5)'!$Q$8:$R$583,2,0)</f>
        <v>0.14799999999999999</v>
      </c>
      <c r="AO39" s="115" t="str">
        <f t="shared" si="4"/>
        <v>○</v>
      </c>
    </row>
    <row r="40" spans="2:41" ht="15" customHeight="1">
      <c r="B40" s="265"/>
      <c r="C40" s="265"/>
      <c r="D40" s="265"/>
      <c r="E40" s="261">
        <v>11</v>
      </c>
      <c r="F40" s="261"/>
      <c r="G40" s="261"/>
      <c r="H40" s="235" t="s">
        <v>32</v>
      </c>
      <c r="I40" s="235"/>
      <c r="J40" s="235"/>
      <c r="K40" s="239">
        <f t="shared" si="0"/>
        <v>6.3</v>
      </c>
      <c r="L40" s="239"/>
      <c r="M40" s="239"/>
      <c r="N40" s="241">
        <f t="shared" si="1"/>
        <v>5.58</v>
      </c>
      <c r="O40" s="241"/>
      <c r="P40" s="241"/>
      <c r="Q40" s="240">
        <f>IF(I$27="その他","",VLOOKUP(E40&amp;$AJ$25&amp;$I$27&amp;H40,'&lt;PAC&gt;マスタ (5)'!$Q$8:$R$583,2,0))</f>
        <v>0.245</v>
      </c>
      <c r="R40" s="240"/>
      <c r="S40" s="240"/>
      <c r="T40" s="242">
        <v>610</v>
      </c>
      <c r="U40" s="242"/>
      <c r="V40" s="243"/>
      <c r="W40" s="236">
        <f t="shared" si="2"/>
        <v>167.3</v>
      </c>
      <c r="X40" s="237"/>
      <c r="Y40" s="237"/>
      <c r="Z40" s="237"/>
      <c r="AA40" s="238"/>
      <c r="AB40" s="82"/>
      <c r="AC40" s="83"/>
      <c r="AD40" s="83"/>
      <c r="AE40" s="83"/>
      <c r="AF40" s="83"/>
      <c r="AI40" s="112" t="s">
        <v>3435</v>
      </c>
      <c r="AJ40" s="113">
        <f>VLOOKUP(E40&amp;$AJ$26&amp;H40&amp;$I$17&amp;$I$18,'&lt;PAC&gt;マスタ (5)'!$Y:$AE,7,0)</f>
        <v>1.774</v>
      </c>
      <c r="AL40" s="114">
        <f t="shared" si="3"/>
        <v>1.1200000000000001</v>
      </c>
      <c r="AM40" s="116"/>
      <c r="AN40" s="110">
        <f>VLOOKUP(E40&amp;$AJ$25&amp;$I$27&amp;H40,'&lt;PAC&gt;マスタ (5)'!$Q$8:$R$583,2,0)</f>
        <v>0.245</v>
      </c>
      <c r="AO40" s="115" t="str">
        <f t="shared" si="4"/>
        <v>○</v>
      </c>
    </row>
    <row r="41" spans="2:41" ht="15" customHeight="1">
      <c r="B41" s="265"/>
      <c r="C41" s="265"/>
      <c r="D41" s="265"/>
      <c r="E41" s="261">
        <v>12</v>
      </c>
      <c r="F41" s="261"/>
      <c r="G41" s="261"/>
      <c r="H41" s="235" t="s">
        <v>32</v>
      </c>
      <c r="I41" s="235"/>
      <c r="J41" s="235"/>
      <c r="K41" s="239">
        <f t="shared" si="0"/>
        <v>6.3</v>
      </c>
      <c r="L41" s="239"/>
      <c r="M41" s="239"/>
      <c r="N41" s="241">
        <f t="shared" si="1"/>
        <v>4.95</v>
      </c>
      <c r="O41" s="241"/>
      <c r="P41" s="241"/>
      <c r="Q41" s="240">
        <f>IF(I$27="その他","",VLOOKUP(E41&amp;$AJ$25&amp;$I$27&amp;H41,'&lt;PAC&gt;マスタ (5)'!$Q$8:$R$583,2,0))</f>
        <v>0.45</v>
      </c>
      <c r="R41" s="240"/>
      <c r="S41" s="240"/>
      <c r="T41" s="242">
        <v>610</v>
      </c>
      <c r="U41" s="242"/>
      <c r="V41" s="243"/>
      <c r="W41" s="236">
        <f t="shared" si="2"/>
        <v>348.6</v>
      </c>
      <c r="X41" s="237"/>
      <c r="Y41" s="237"/>
      <c r="Z41" s="237"/>
      <c r="AA41" s="238"/>
      <c r="AB41" s="203" t="s">
        <v>3466</v>
      </c>
      <c r="AC41" s="204"/>
      <c r="AD41" s="204"/>
      <c r="AE41" s="204"/>
      <c r="AF41" s="204"/>
      <c r="AG41" s="204"/>
      <c r="AH41" s="204"/>
      <c r="AI41" s="112" t="s">
        <v>3436</v>
      </c>
      <c r="AJ41" s="113">
        <f>VLOOKUP(E41&amp;$AJ$26&amp;H41&amp;$I$17&amp;$I$18,'&lt;PAC&gt;マスタ (5)'!$Y:$AE,7,0)</f>
        <v>1.5720000000000001</v>
      </c>
      <c r="AL41" s="114">
        <f t="shared" si="3"/>
        <v>1.27</v>
      </c>
      <c r="AM41" s="116"/>
      <c r="AN41" s="110">
        <f>VLOOKUP(E41&amp;$AJ$25&amp;$I$27&amp;H41,'&lt;PAC&gt;マスタ (5)'!$Q$8:$R$583,2,0)</f>
        <v>0.45</v>
      </c>
      <c r="AO41" s="115" t="str">
        <f t="shared" si="4"/>
        <v>○</v>
      </c>
    </row>
    <row r="42" spans="2:41" ht="15" customHeight="1">
      <c r="B42" s="265"/>
      <c r="C42" s="265"/>
      <c r="D42" s="265"/>
      <c r="E42" s="261">
        <v>1</v>
      </c>
      <c r="F42" s="261"/>
      <c r="G42" s="261"/>
      <c r="H42" s="235" t="s">
        <v>32</v>
      </c>
      <c r="I42" s="235"/>
      <c r="J42" s="235"/>
      <c r="K42" s="239">
        <f t="shared" si="0"/>
        <v>6.3</v>
      </c>
      <c r="L42" s="239"/>
      <c r="M42" s="239"/>
      <c r="N42" s="241">
        <f t="shared" si="1"/>
        <v>4.57</v>
      </c>
      <c r="O42" s="241"/>
      <c r="P42" s="241"/>
      <c r="Q42" s="240">
        <f>IF(I$27="その他","",VLOOKUP(E42&amp;$AJ$25&amp;$I$27&amp;H42,'&lt;PAC&gt;マスタ (5)'!$Q$8:$R$583,2,0))</f>
        <v>0.56499999999999995</v>
      </c>
      <c r="R42" s="240"/>
      <c r="S42" s="240"/>
      <c r="T42" s="242">
        <v>610</v>
      </c>
      <c r="U42" s="242"/>
      <c r="V42" s="243"/>
      <c r="W42" s="236">
        <f t="shared" si="2"/>
        <v>472.1</v>
      </c>
      <c r="X42" s="237"/>
      <c r="Y42" s="237"/>
      <c r="Z42" s="237"/>
      <c r="AA42" s="238"/>
      <c r="AB42" s="203"/>
      <c r="AC42" s="204"/>
      <c r="AD42" s="204"/>
      <c r="AE42" s="204"/>
      <c r="AF42" s="204"/>
      <c r="AG42" s="204"/>
      <c r="AH42" s="204"/>
      <c r="AI42" s="112" t="s">
        <v>3437</v>
      </c>
      <c r="AJ42" s="113">
        <f>VLOOKUP(E42&amp;$AJ$26&amp;H42&amp;$I$17&amp;$I$18,'&lt;PAC&gt;マスタ (5)'!$Y:$AE,7,0)</f>
        <v>1.452</v>
      </c>
      <c r="AL42" s="114">
        <f t="shared" si="3"/>
        <v>1.37</v>
      </c>
      <c r="AM42" s="116"/>
      <c r="AN42" s="110">
        <f>VLOOKUP(E42&amp;$AJ$25&amp;$I$27&amp;H42,'&lt;PAC&gt;マスタ (5)'!$Q$8:$R$583,2,0)</f>
        <v>0.56499999999999995</v>
      </c>
      <c r="AO42" s="115" t="str">
        <f t="shared" si="4"/>
        <v>○</v>
      </c>
    </row>
    <row r="43" spans="2:41" ht="15" customHeight="1">
      <c r="B43" s="265"/>
      <c r="C43" s="265"/>
      <c r="D43" s="265"/>
      <c r="E43" s="261">
        <v>2</v>
      </c>
      <c r="F43" s="261"/>
      <c r="G43" s="261"/>
      <c r="H43" s="235" t="s">
        <v>32</v>
      </c>
      <c r="I43" s="235"/>
      <c r="J43" s="235"/>
      <c r="K43" s="239">
        <f t="shared" si="0"/>
        <v>6.3</v>
      </c>
      <c r="L43" s="239"/>
      <c r="M43" s="239"/>
      <c r="N43" s="241">
        <f t="shared" si="1"/>
        <v>4.6900000000000004</v>
      </c>
      <c r="O43" s="241"/>
      <c r="P43" s="241"/>
      <c r="Q43" s="240">
        <f>IF(I$27="その他","",VLOOKUP(E43&amp;$AJ$25&amp;$I$27&amp;H43,'&lt;PAC&gt;マスタ (5)'!$Q$8:$R$583,2,0))</f>
        <v>0.52900000000000003</v>
      </c>
      <c r="R43" s="240"/>
      <c r="S43" s="240"/>
      <c r="T43" s="242">
        <v>610</v>
      </c>
      <c r="U43" s="242"/>
      <c r="V43" s="243"/>
      <c r="W43" s="236">
        <f t="shared" si="2"/>
        <v>432.4</v>
      </c>
      <c r="X43" s="237"/>
      <c r="Y43" s="237"/>
      <c r="Z43" s="237"/>
      <c r="AA43" s="238"/>
      <c r="AB43" s="117"/>
      <c r="AC43" s="118"/>
      <c r="AD43" s="118"/>
      <c r="AE43" s="118"/>
      <c r="AF43" s="118"/>
      <c r="AG43" s="118"/>
      <c r="AH43" s="118"/>
      <c r="AI43" s="112" t="s">
        <v>3438</v>
      </c>
      <c r="AJ43" s="113">
        <f>VLOOKUP(E43&amp;$AJ$26&amp;H43&amp;$I$17&amp;$I$18,'&lt;PAC&gt;マスタ (5)'!$Y:$AE,7,0)</f>
        <v>1.4890000000000001</v>
      </c>
      <c r="AL43" s="114">
        <f t="shared" si="3"/>
        <v>1.34</v>
      </c>
      <c r="AM43" s="116"/>
      <c r="AN43" s="110">
        <f>VLOOKUP(E43&amp;$AJ$25&amp;$I$27&amp;H43,'&lt;PAC&gt;マスタ (5)'!$Q$8:$R$583,2,0)</f>
        <v>0.52900000000000003</v>
      </c>
      <c r="AO43" s="115" t="str">
        <f t="shared" si="4"/>
        <v>○</v>
      </c>
    </row>
    <row r="44" spans="2:41" ht="15" customHeight="1" thickBot="1">
      <c r="B44" s="265"/>
      <c r="C44" s="265"/>
      <c r="D44" s="265"/>
      <c r="E44" s="264">
        <v>3</v>
      </c>
      <c r="F44" s="264"/>
      <c r="G44" s="264"/>
      <c r="H44" s="254" t="s">
        <v>32</v>
      </c>
      <c r="I44" s="254"/>
      <c r="J44" s="254"/>
      <c r="K44" s="248">
        <f t="shared" si="0"/>
        <v>6.3</v>
      </c>
      <c r="L44" s="248"/>
      <c r="M44" s="248"/>
      <c r="N44" s="241">
        <f t="shared" si="1"/>
        <v>5.15</v>
      </c>
      <c r="O44" s="241"/>
      <c r="P44" s="241"/>
      <c r="Q44" s="240">
        <f>IF(I$27="その他","",VLOOKUP(E44&amp;$AJ$25&amp;$I$27&amp;H44,'&lt;PAC&gt;マスタ (5)'!$Q$8:$R$583,2,0))</f>
        <v>0.38900000000000001</v>
      </c>
      <c r="R44" s="240"/>
      <c r="S44" s="240"/>
      <c r="T44" s="249">
        <v>610</v>
      </c>
      <c r="U44" s="249"/>
      <c r="V44" s="250"/>
      <c r="W44" s="245">
        <f t="shared" si="2"/>
        <v>289.39999999999998</v>
      </c>
      <c r="X44" s="246"/>
      <c r="Y44" s="246"/>
      <c r="Z44" s="246"/>
      <c r="AA44" s="247"/>
      <c r="AB44" s="201" t="s">
        <v>3465</v>
      </c>
      <c r="AC44" s="202"/>
      <c r="AD44" s="202"/>
      <c r="AE44" s="202"/>
      <c r="AF44" s="202"/>
      <c r="AG44" s="202"/>
      <c r="AH44" s="202"/>
      <c r="AI44" s="112" t="s">
        <v>3439</v>
      </c>
      <c r="AJ44" s="113">
        <f>VLOOKUP(E44&amp;$AJ$26&amp;H44&amp;$I$17&amp;$I$18,'&lt;PAC&gt;マスタ (5)'!$Y:$AE,7,0)</f>
        <v>1.635</v>
      </c>
      <c r="AL44" s="114">
        <f t="shared" si="3"/>
        <v>1.22</v>
      </c>
      <c r="AM44" s="116"/>
      <c r="AN44" s="110">
        <f>VLOOKUP(E44&amp;$AJ$25&amp;$I$27&amp;H44,'&lt;PAC&gt;マスタ (5)'!$Q$8:$R$583,2,0)</f>
        <v>0.38900000000000001</v>
      </c>
      <c r="AO44" s="115" t="str">
        <f t="shared" si="4"/>
        <v>○</v>
      </c>
    </row>
    <row r="45" spans="2:41" ht="15" customHeight="1" thickTop="1">
      <c r="B45" s="265"/>
      <c r="C45" s="265"/>
      <c r="D45" s="265"/>
      <c r="E45" s="263" t="s">
        <v>615</v>
      </c>
      <c r="F45" s="263"/>
      <c r="G45" s="263"/>
      <c r="H45" s="251"/>
      <c r="I45" s="251"/>
      <c r="J45" s="251"/>
      <c r="K45" s="251"/>
      <c r="L45" s="251"/>
      <c r="M45" s="251"/>
      <c r="N45" s="251"/>
      <c r="O45" s="251"/>
      <c r="P45" s="251"/>
      <c r="Q45" s="252"/>
      <c r="R45" s="252"/>
      <c r="S45" s="252"/>
      <c r="T45" s="253">
        <f>SUM(T33:V44)</f>
        <v>7320</v>
      </c>
      <c r="U45" s="253"/>
      <c r="V45" s="253"/>
      <c r="W45" s="244">
        <f>SUM(W33:AA44)</f>
        <v>3264.8</v>
      </c>
      <c r="X45" s="244"/>
      <c r="Y45" s="244"/>
      <c r="Z45" s="244"/>
      <c r="AA45" s="244"/>
      <c r="AB45" s="202"/>
      <c r="AC45" s="202"/>
      <c r="AD45" s="202"/>
      <c r="AE45" s="202"/>
      <c r="AF45" s="202"/>
      <c r="AG45" s="202"/>
      <c r="AH45" s="202"/>
      <c r="AM45" s="116"/>
      <c r="AO45" s="115">
        <f>COUNTIF(AO33:AO44,"○")</f>
        <v>12</v>
      </c>
    </row>
    <row r="46" spans="2:41" ht="15" customHeight="1">
      <c r="B46" s="266" t="str">
        <f>IF(AO45=12,"指定負荷率使用","")</f>
        <v>指定負荷率使用</v>
      </c>
      <c r="C46" s="266"/>
      <c r="D46" s="266"/>
      <c r="E46" s="266"/>
      <c r="F46" s="266"/>
      <c r="G46" s="266"/>
      <c r="H46" s="230" t="s">
        <v>3514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02"/>
      <c r="AC46" s="202"/>
      <c r="AD46" s="202"/>
      <c r="AE46" s="202"/>
      <c r="AF46" s="202"/>
      <c r="AG46" s="202"/>
      <c r="AH46" s="202"/>
      <c r="AM46" s="116"/>
    </row>
    <row r="47" spans="2:41" ht="15" customHeight="1">
      <c r="B47" s="262"/>
      <c r="C47" s="26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83"/>
      <c r="AC47" s="83"/>
      <c r="AD47" s="83"/>
      <c r="AE47" s="83"/>
      <c r="AF47" s="83"/>
      <c r="AG47" s="83"/>
      <c r="AH47" s="83"/>
      <c r="AM47" s="116"/>
    </row>
    <row r="48" spans="2:41" ht="15" customHeight="1">
      <c r="AM48" s="116"/>
    </row>
    <row r="49" spans="35:39" ht="27.75" customHeight="1">
      <c r="AI49" s="119"/>
      <c r="AJ49" s="119"/>
      <c r="AM49" s="120"/>
    </row>
    <row r="50" spans="35:39" ht="15" customHeight="1">
      <c r="AI50" s="119"/>
      <c r="AJ50" s="119"/>
    </row>
    <row r="51" spans="35:39" ht="26.25" customHeight="1">
      <c r="AI51" s="119"/>
      <c r="AJ51" s="119"/>
    </row>
    <row r="52" spans="35:39" ht="13.5" customHeight="1">
      <c r="AI52" s="119"/>
      <c r="AJ52" s="119"/>
    </row>
    <row r="53" spans="35:39">
      <c r="AI53" s="119"/>
      <c r="AJ53" s="119"/>
    </row>
    <row r="54" spans="35:39">
      <c r="AI54" s="119"/>
      <c r="AJ54" s="119"/>
    </row>
    <row r="56" spans="35:39">
      <c r="AJ56" s="121"/>
      <c r="AK56" s="121"/>
    </row>
    <row r="57" spans="35:39">
      <c r="AJ57" s="122"/>
    </row>
  </sheetData>
  <sheetProtection algorithmName="SHA-512" hashValue="4p6K72cav/7yNJUoD93x/7Mw9FHuGPiHY+BQ1G5qIohTSuBiMlVeo2x8nZEufWKSBCHxfOsDwaK45+VRdCcrKQ==" saltValue="9IgQvfXCAjXLJS30f3tQUQ==" spinCount="100000" sheet="1" objects="1" scenarios="1" selectLockedCells="1"/>
  <mergeCells count="169">
    <mergeCell ref="B47:C47"/>
    <mergeCell ref="AB44:AH46"/>
    <mergeCell ref="E45:G45"/>
    <mergeCell ref="H45:J45"/>
    <mergeCell ref="K45:M45"/>
    <mergeCell ref="N45:P45"/>
    <mergeCell ref="Q45:S45"/>
    <mergeCell ref="T45:V45"/>
    <mergeCell ref="W45:AA45"/>
    <mergeCell ref="B46:G46"/>
    <mergeCell ref="H46:AA47"/>
    <mergeCell ref="B31:D45"/>
    <mergeCell ref="W43:AA43"/>
    <mergeCell ref="E44:G44"/>
    <mergeCell ref="H44:J44"/>
    <mergeCell ref="K44:M44"/>
    <mergeCell ref="N44:P44"/>
    <mergeCell ref="Q44:S44"/>
    <mergeCell ref="T44:V44"/>
    <mergeCell ref="W44:AA44"/>
    <mergeCell ref="E43:G43"/>
    <mergeCell ref="H43:J43"/>
    <mergeCell ref="K43:M43"/>
    <mergeCell ref="N43:P43"/>
    <mergeCell ref="Q43:S43"/>
    <mergeCell ref="T43:V43"/>
    <mergeCell ref="E40:G40"/>
    <mergeCell ref="H40:J40"/>
    <mergeCell ref="K40:M40"/>
    <mergeCell ref="N40:P40"/>
    <mergeCell ref="Q40:S40"/>
    <mergeCell ref="T40:V40"/>
    <mergeCell ref="W40:AA40"/>
    <mergeCell ref="W41:AA41"/>
    <mergeCell ref="AB41:AH42"/>
    <mergeCell ref="E42:G42"/>
    <mergeCell ref="H42:J42"/>
    <mergeCell ref="K42:M42"/>
    <mergeCell ref="N42:P42"/>
    <mergeCell ref="Q42:S42"/>
    <mergeCell ref="T42:V42"/>
    <mergeCell ref="W42:AA42"/>
    <mergeCell ref="E41:G41"/>
    <mergeCell ref="H41:J41"/>
    <mergeCell ref="K41:M41"/>
    <mergeCell ref="N41:P41"/>
    <mergeCell ref="Q41:S41"/>
    <mergeCell ref="T41:V41"/>
    <mergeCell ref="AB36:AH39"/>
    <mergeCell ref="E37:G37"/>
    <mergeCell ref="H37:J37"/>
    <mergeCell ref="K37:M37"/>
    <mergeCell ref="N37:P37"/>
    <mergeCell ref="Q37:S37"/>
    <mergeCell ref="T37:V37"/>
    <mergeCell ref="W37:AA37"/>
    <mergeCell ref="E38:G38"/>
    <mergeCell ref="H38:J38"/>
    <mergeCell ref="K38:M38"/>
    <mergeCell ref="N38:P38"/>
    <mergeCell ref="Q38:S38"/>
    <mergeCell ref="T38:V38"/>
    <mergeCell ref="W38:AA38"/>
    <mergeCell ref="E39:G39"/>
    <mergeCell ref="H39:J39"/>
    <mergeCell ref="K39:M39"/>
    <mergeCell ref="N39:P39"/>
    <mergeCell ref="Q39:S39"/>
    <mergeCell ref="T39:V39"/>
    <mergeCell ref="W39:AA39"/>
    <mergeCell ref="W35:AA35"/>
    <mergeCell ref="E36:G36"/>
    <mergeCell ref="H36:J36"/>
    <mergeCell ref="K36:M36"/>
    <mergeCell ref="N36:P36"/>
    <mergeCell ref="Q36:S36"/>
    <mergeCell ref="T36:V36"/>
    <mergeCell ref="W36:AA36"/>
    <mergeCell ref="E35:G35"/>
    <mergeCell ref="H35:J35"/>
    <mergeCell ref="K35:M35"/>
    <mergeCell ref="N35:P35"/>
    <mergeCell ref="Q35:S35"/>
    <mergeCell ref="T35:V35"/>
    <mergeCell ref="W33:AA33"/>
    <mergeCell ref="AB33:AH34"/>
    <mergeCell ref="E34:G34"/>
    <mergeCell ref="H34:J34"/>
    <mergeCell ref="K34:M34"/>
    <mergeCell ref="N34:P34"/>
    <mergeCell ref="Q34:S34"/>
    <mergeCell ref="T34:V34"/>
    <mergeCell ref="W34:AA34"/>
    <mergeCell ref="E33:G33"/>
    <mergeCell ref="H33:J33"/>
    <mergeCell ref="K33:M33"/>
    <mergeCell ref="N33:P33"/>
    <mergeCell ref="Q33:S33"/>
    <mergeCell ref="T33:V33"/>
    <mergeCell ref="T31:V31"/>
    <mergeCell ref="W31:AA31"/>
    <mergeCell ref="AB31:AF31"/>
    <mergeCell ref="K32:M32"/>
    <mergeCell ref="Q32:S32"/>
    <mergeCell ref="T32:V32"/>
    <mergeCell ref="W32:AA32"/>
    <mergeCell ref="AB32:AF32"/>
    <mergeCell ref="E28:H28"/>
    <mergeCell ref="I28:O28"/>
    <mergeCell ref="P28:R28"/>
    <mergeCell ref="T28:AG28"/>
    <mergeCell ref="E31:G32"/>
    <mergeCell ref="H31:J32"/>
    <mergeCell ref="K31:M31"/>
    <mergeCell ref="N31:P32"/>
    <mergeCell ref="Q31:S31"/>
    <mergeCell ref="B25:H25"/>
    <mergeCell ref="I25:R25"/>
    <mergeCell ref="T25:AG25"/>
    <mergeCell ref="B26:D28"/>
    <mergeCell ref="E26:H26"/>
    <mergeCell ref="I26:R26"/>
    <mergeCell ref="T26:AG26"/>
    <mergeCell ref="E27:H27"/>
    <mergeCell ref="I27:R27"/>
    <mergeCell ref="T27:AG27"/>
    <mergeCell ref="B21:D22"/>
    <mergeCell ref="E21:H21"/>
    <mergeCell ref="I21:O21"/>
    <mergeCell ref="P21:R21"/>
    <mergeCell ref="T21:AG21"/>
    <mergeCell ref="E22:H22"/>
    <mergeCell ref="I22:O22"/>
    <mergeCell ref="P22:R22"/>
    <mergeCell ref="T22:AG22"/>
    <mergeCell ref="B19:D20"/>
    <mergeCell ref="E19:H19"/>
    <mergeCell ref="I19:O19"/>
    <mergeCell ref="P19:R19"/>
    <mergeCell ref="T19:AG19"/>
    <mergeCell ref="E20:H20"/>
    <mergeCell ref="I20:O20"/>
    <mergeCell ref="P20:R20"/>
    <mergeCell ref="T20:AG20"/>
    <mergeCell ref="B14:AG14"/>
    <mergeCell ref="B17:H17"/>
    <mergeCell ref="I17:R17"/>
    <mergeCell ref="T17:AG17"/>
    <mergeCell ref="B18:H18"/>
    <mergeCell ref="I18:R18"/>
    <mergeCell ref="T18:AG18"/>
    <mergeCell ref="B11:H11"/>
    <mergeCell ref="I11:R11"/>
    <mergeCell ref="T11:AG11"/>
    <mergeCell ref="B12:H12"/>
    <mergeCell ref="I12:R12"/>
    <mergeCell ref="T12:AG12"/>
    <mergeCell ref="B7:H7"/>
    <mergeCell ref="I7:R7"/>
    <mergeCell ref="T7:AG7"/>
    <mergeCell ref="B10:H10"/>
    <mergeCell ref="I10:R10"/>
    <mergeCell ref="T10:AG10"/>
    <mergeCell ref="A1:AE1"/>
    <mergeCell ref="B4:E4"/>
    <mergeCell ref="F4:K4"/>
    <mergeCell ref="B6:H6"/>
    <mergeCell ref="I6:R6"/>
    <mergeCell ref="T6:AG6"/>
  </mergeCells>
  <phoneticPr fontId="1"/>
  <conditionalFormatting sqref="Q33:S44">
    <cfRule type="expression" dxfId="1" priority="1">
      <formula>$I$27="その他"</formula>
    </cfRule>
  </conditionalFormatting>
  <conditionalFormatting sqref="T33:T44">
    <cfRule type="expression" dxfId="0" priority="2">
      <formula>#REF!="独自計算"</formula>
    </cfRule>
  </conditionalFormatting>
  <dataValidations count="5">
    <dataValidation type="list" allowBlank="1" showInputMessage="1" showErrorMessage="1" sqref="I18:R18" xr:uid="{7A379049-1DAD-469F-A75E-4C785AF2C6FC}">
      <formula1>"有り,無し（一定速）"</formula1>
    </dataValidation>
    <dataValidation type="list" allowBlank="1" showInputMessage="1" showErrorMessage="1" sqref="I6:R6" xr:uid="{9F15E4A9-2A4A-4603-862B-BCF581B5489A}">
      <formula1>"既存設備,導入予定設備"</formula1>
    </dataValidation>
    <dataValidation type="list" allowBlank="1" showInputMessage="1" showErrorMessage="1" sqref="I27:R27" xr:uid="{793180B6-8803-4359-836A-5421FFB34AEF}">
      <formula1>"店舗,事務所,その他"</formula1>
    </dataValidation>
    <dataValidation type="list" allowBlank="1" showInputMessage="1" showErrorMessage="1" sqref="H33:H44 I34:J44" xr:uid="{2FE4268E-5E4B-40D9-B33D-EAB9B544AC98}">
      <formula1>"冷房,暖房"</formula1>
    </dataValidation>
    <dataValidation type="list" allowBlank="1" showInputMessage="1" showErrorMessage="1" sqref="P19:R20" xr:uid="{4FD87009-235B-4BC4-A7CC-A868D78C3206}">
      <formula1>"kW,kcal/h"</formula1>
    </dataValidation>
  </dataValidations>
  <printOptions horizontalCentered="1"/>
  <pageMargins left="0" right="0" top="0" bottom="0" header="0.15748031496062992" footer="0.15748031496062992"/>
  <pageSetup paperSize="9" fitToHeight="0" orientation="portrait" cellComments="asDisplaye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A11BF2E-810C-4116-BB5F-1816A7552F64}">
          <x14:formula1>
            <xm:f>'&lt;PAC&gt;マスタ (5)'!$I$7:$I$9</xm:f>
          </x14:formula1>
          <xm:sqref>I17:R17</xm:sqref>
        </x14:dataValidation>
        <x14:dataValidation type="list" allowBlank="1" showInputMessage="1" showErrorMessage="1" xr:uid="{7CF7BC5B-471A-403B-9D20-82D076BD2B12}">
          <x14:formula1>
            <xm:f>'&lt;PAC&gt;マスタ (2)'!$B$7:$B$53</xm:f>
          </x14:formula1>
          <xm:sqref>I25:R25</xm:sqref>
        </x14:dataValidation>
        <x14:dataValidation type="list" allowBlank="1" showInputMessage="1" showErrorMessage="1" xr:uid="{990BB850-3D67-47DA-8E8C-8C34FB1EA59D}">
          <x14:formula1>
            <xm:f>'&lt;PAC&gt;マスタ (5)'!$E$7:$E$83</xm:f>
          </x14:formula1>
          <xm:sqref>I26:R26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B4D97-356F-40E0-B51F-11040C5381D4}">
  <sheetPr>
    <pageSetUpPr fitToPage="1"/>
  </sheetPr>
  <dimension ref="B1:AH1448"/>
  <sheetViews>
    <sheetView zoomScaleNormal="100" zoomScaleSheetLayoutView="70" workbookViewId="0">
      <selection sqref="A1:AE1"/>
    </sheetView>
  </sheetViews>
  <sheetFormatPr defaultColWidth="9" defaultRowHeight="13"/>
  <cols>
    <col min="1" max="1" width="4.81640625" customWidth="1"/>
    <col min="2" max="3" width="14.90625" customWidth="1"/>
    <col min="4" max="4" width="2.81640625" customWidth="1"/>
    <col min="5" max="5" width="15.453125" bestFit="1" customWidth="1"/>
    <col min="6" max="6" width="14" customWidth="1"/>
    <col min="7" max="7" width="11.6328125" customWidth="1"/>
    <col min="8" max="8" width="2.81640625" customWidth="1"/>
    <col min="9" max="9" width="13.90625" bestFit="1" customWidth="1"/>
    <col min="10" max="10" width="2.81640625" customWidth="1"/>
    <col min="11" max="11" width="12.36328125" bestFit="1" customWidth="1"/>
    <col min="12" max="12" width="2.81640625" customWidth="1"/>
    <col min="13" max="13" width="4.453125" customWidth="1"/>
    <col min="14" max="14" width="7.08984375" bestFit="1" customWidth="1"/>
    <col min="16" max="16" width="8.08984375" bestFit="1" customWidth="1"/>
    <col min="17" max="17" width="11.90625" customWidth="1"/>
    <col min="18" max="18" width="13" bestFit="1" customWidth="1"/>
    <col min="19" max="19" width="2.81640625" customWidth="1"/>
    <col min="20" max="20" width="4.1796875" customWidth="1"/>
    <col min="23" max="23" width="12.36328125" bestFit="1" customWidth="1"/>
    <col min="24" max="24" width="12.36328125" customWidth="1"/>
    <col min="25" max="25" width="38.36328125" bestFit="1" customWidth="1"/>
    <col min="28" max="29" width="9" style="38"/>
    <col min="31" max="31" width="10.36328125" customWidth="1"/>
    <col min="32" max="32" width="2.81640625" customWidth="1"/>
  </cols>
  <sheetData>
    <row r="1" spans="2:34" ht="13.5" thickBot="1"/>
    <row r="2" spans="2:34" ht="14.5" thickBot="1">
      <c r="B2" s="39" t="s">
        <v>3424</v>
      </c>
      <c r="C2" s="40"/>
      <c r="D2" s="41"/>
      <c r="N2" s="42"/>
    </row>
    <row r="3" spans="2:34">
      <c r="AB3" s="43"/>
      <c r="AC3" s="43"/>
    </row>
    <row r="5" spans="2:34">
      <c r="AB5" s="43"/>
      <c r="AC5" s="43"/>
    </row>
    <row r="6" spans="2:34">
      <c r="B6" t="s">
        <v>26</v>
      </c>
      <c r="E6" s="96" t="s">
        <v>3371</v>
      </c>
      <c r="G6" s="44" t="s">
        <v>3373</v>
      </c>
      <c r="I6" t="s">
        <v>617</v>
      </c>
      <c r="K6" t="s">
        <v>631</v>
      </c>
      <c r="M6" t="s">
        <v>35</v>
      </c>
      <c r="T6" t="s">
        <v>620</v>
      </c>
    </row>
    <row r="7" spans="2:34" ht="26">
      <c r="B7" s="45" t="s">
        <v>3375</v>
      </c>
      <c r="C7" s="45" t="s">
        <v>12</v>
      </c>
      <c r="E7" s="46" t="s">
        <v>3372</v>
      </c>
      <c r="F7" s="97">
        <v>1995</v>
      </c>
      <c r="G7" s="94">
        <v>2016</v>
      </c>
      <c r="I7" s="45" t="s">
        <v>616</v>
      </c>
      <c r="K7" s="47" t="s">
        <v>632</v>
      </c>
      <c r="M7" s="87" t="s">
        <v>29</v>
      </c>
      <c r="N7" s="87" t="s">
        <v>1</v>
      </c>
      <c r="O7" s="87" t="s">
        <v>22</v>
      </c>
      <c r="P7" s="87" t="s">
        <v>23</v>
      </c>
      <c r="Q7" s="88" t="s">
        <v>24</v>
      </c>
      <c r="R7" s="89" t="s">
        <v>3461</v>
      </c>
      <c r="T7" s="48" t="s">
        <v>29</v>
      </c>
      <c r="U7" s="49" t="s">
        <v>14</v>
      </c>
      <c r="V7" s="49" t="s">
        <v>621</v>
      </c>
      <c r="W7" s="49" t="s">
        <v>622</v>
      </c>
      <c r="X7" s="49" t="s">
        <v>3363</v>
      </c>
      <c r="Y7" s="50" t="s">
        <v>24</v>
      </c>
      <c r="Z7" s="51" t="s">
        <v>15</v>
      </c>
      <c r="AA7" s="52"/>
      <c r="AB7" s="53" t="s">
        <v>16</v>
      </c>
      <c r="AC7" s="54"/>
      <c r="AD7" s="55" t="s">
        <v>17</v>
      </c>
      <c r="AE7" s="56" t="s">
        <v>623</v>
      </c>
    </row>
    <row r="8" spans="2:34" ht="13.5" customHeight="1">
      <c r="B8" s="45" t="s">
        <v>3376</v>
      </c>
      <c r="C8" s="45" t="s">
        <v>11</v>
      </c>
      <c r="E8" s="46">
        <v>1951</v>
      </c>
      <c r="F8" s="97">
        <v>1995</v>
      </c>
      <c r="G8" s="94">
        <v>2017</v>
      </c>
      <c r="I8" s="45" t="s">
        <v>618</v>
      </c>
      <c r="K8" s="45" t="s">
        <v>616</v>
      </c>
      <c r="M8" s="90">
        <v>1</v>
      </c>
      <c r="N8" s="91" t="s">
        <v>3456</v>
      </c>
      <c r="O8" s="91" t="s">
        <v>3457</v>
      </c>
      <c r="P8" s="91" t="s">
        <v>3458</v>
      </c>
      <c r="Q8" s="91" t="s">
        <v>36</v>
      </c>
      <c r="R8" s="92">
        <v>0</v>
      </c>
      <c r="T8" s="48"/>
      <c r="U8" s="57"/>
      <c r="V8" s="57"/>
      <c r="W8" s="57"/>
      <c r="X8" s="57"/>
      <c r="Y8" s="58"/>
      <c r="Z8" s="59" t="s">
        <v>18</v>
      </c>
      <c r="AA8" s="59" t="s">
        <v>19</v>
      </c>
      <c r="AB8" s="60" t="s">
        <v>18</v>
      </c>
      <c r="AC8" s="60" t="s">
        <v>19</v>
      </c>
      <c r="AD8" s="61"/>
      <c r="AE8" s="62"/>
    </row>
    <row r="9" spans="2:34" ht="13.5" customHeight="1">
      <c r="B9" s="45" t="s">
        <v>3377</v>
      </c>
      <c r="C9" s="45" t="s">
        <v>11</v>
      </c>
      <c r="E9" s="46">
        <v>1952</v>
      </c>
      <c r="F9" s="97">
        <v>1995</v>
      </c>
      <c r="I9" s="45" t="s">
        <v>619</v>
      </c>
      <c r="K9" s="45" t="s">
        <v>618</v>
      </c>
      <c r="M9" s="90">
        <v>1</v>
      </c>
      <c r="N9" s="91" t="s">
        <v>3</v>
      </c>
      <c r="O9" s="91" t="s">
        <v>3457</v>
      </c>
      <c r="P9" s="91" t="s">
        <v>3458</v>
      </c>
      <c r="Q9" s="91" t="s">
        <v>40</v>
      </c>
      <c r="R9" s="92">
        <v>0</v>
      </c>
      <c r="T9" s="152">
        <v>1</v>
      </c>
      <c r="U9" s="153">
        <v>1995</v>
      </c>
      <c r="V9" s="154" t="s">
        <v>20</v>
      </c>
      <c r="W9" s="154" t="s">
        <v>624</v>
      </c>
      <c r="X9" s="154" t="s">
        <v>3363</v>
      </c>
      <c r="Y9" s="155" t="str">
        <f>T9&amp;U9&amp;V9&amp;W9&amp;X9</f>
        <v>11995冷房店舗用有り</v>
      </c>
      <c r="Z9" s="156">
        <v>0.32</v>
      </c>
      <c r="AA9" s="156">
        <v>0.68</v>
      </c>
      <c r="AB9" s="157">
        <v>1.0165999999999999</v>
      </c>
      <c r="AC9" s="157">
        <v>0.50590000000000002</v>
      </c>
      <c r="AD9" s="160">
        <f>VLOOKUP(T9,'既存・導入予定 (5)'!$E$33:$S$44,13,0)</f>
        <v>0.56499999999999995</v>
      </c>
      <c r="AE9" s="161">
        <f>ROUNDDOWN(IF(AD9&gt;=0.25,Z9*AD9+AA9,AB9*AD9+AC9),3)</f>
        <v>0.86</v>
      </c>
    </row>
    <row r="10" spans="2:34" ht="13.5" customHeight="1">
      <c r="B10" s="45" t="s">
        <v>3378</v>
      </c>
      <c r="C10" s="45" t="s">
        <v>5</v>
      </c>
      <c r="E10" s="46">
        <v>1953</v>
      </c>
      <c r="F10" s="97">
        <v>1995</v>
      </c>
      <c r="G10" t="s">
        <v>3422</v>
      </c>
      <c r="K10" s="45" t="s">
        <v>619</v>
      </c>
      <c r="M10" s="90">
        <v>1</v>
      </c>
      <c r="N10" s="91" t="s">
        <v>4</v>
      </c>
      <c r="O10" s="91" t="s">
        <v>3457</v>
      </c>
      <c r="P10" s="91" t="s">
        <v>3458</v>
      </c>
      <c r="Q10" s="91" t="s">
        <v>44</v>
      </c>
      <c r="R10" s="92">
        <v>0</v>
      </c>
      <c r="T10" s="152">
        <v>1</v>
      </c>
      <c r="U10" s="153">
        <v>1995</v>
      </c>
      <c r="V10" s="154" t="s">
        <v>20</v>
      </c>
      <c r="W10" s="154" t="s">
        <v>618</v>
      </c>
      <c r="X10" s="154" t="s">
        <v>3363</v>
      </c>
      <c r="Y10" s="155" t="str">
        <f t="shared" ref="Y10:Y68" si="0">T10&amp;U10&amp;V10&amp;W10&amp;X10</f>
        <v>11995冷房ビル用マルチ有り</v>
      </c>
      <c r="Z10" s="156">
        <v>-0.218</v>
      </c>
      <c r="AA10" s="156">
        <v>1.218</v>
      </c>
      <c r="AB10" s="157">
        <v>1.0356000000000001</v>
      </c>
      <c r="AC10" s="157">
        <v>0.90459999999999996</v>
      </c>
      <c r="AD10" s="160">
        <f>VLOOKUP(T10,'既存・導入予定 (5)'!$E$33:$S$44,13,0)</f>
        <v>0.56499999999999995</v>
      </c>
      <c r="AE10" s="161">
        <f t="shared" ref="AE10:AE29" si="1">ROUNDDOWN(IF(AD10&gt;=0.25,Z10*AD10+AA10,AB10*AD10+AC10),3)</f>
        <v>1.0940000000000001</v>
      </c>
    </row>
    <row r="11" spans="2:34" ht="13.5" customHeight="1">
      <c r="B11" s="45" t="s">
        <v>3379</v>
      </c>
      <c r="C11" s="45" t="s">
        <v>5</v>
      </c>
      <c r="E11" s="46">
        <v>1954</v>
      </c>
      <c r="F11" s="97">
        <v>1995</v>
      </c>
      <c r="G11" s="95">
        <v>8.64</v>
      </c>
      <c r="K11" s="71"/>
      <c r="M11" s="90">
        <v>1</v>
      </c>
      <c r="N11" s="91" t="s">
        <v>5</v>
      </c>
      <c r="O11" s="91" t="s">
        <v>3457</v>
      </c>
      <c r="P11" s="91" t="s">
        <v>3458</v>
      </c>
      <c r="Q11" s="91" t="s">
        <v>48</v>
      </c>
      <c r="R11" s="92">
        <v>0</v>
      </c>
      <c r="T11" s="152">
        <v>1</v>
      </c>
      <c r="U11" s="153">
        <v>1995</v>
      </c>
      <c r="V11" s="154" t="s">
        <v>20</v>
      </c>
      <c r="W11" s="154" t="s">
        <v>619</v>
      </c>
      <c r="X11" s="154" t="s">
        <v>3363</v>
      </c>
      <c r="Y11" s="155" t="str">
        <f t="shared" si="0"/>
        <v>11995冷房設備用有り</v>
      </c>
      <c r="Z11" s="156">
        <v>0.25</v>
      </c>
      <c r="AA11" s="156">
        <v>0.75</v>
      </c>
      <c r="AB11" s="157">
        <v>1.0219</v>
      </c>
      <c r="AC11" s="157">
        <v>0.55700000000000005</v>
      </c>
      <c r="AD11" s="160">
        <f>VLOOKUP(T11,'既存・導入予定 (5)'!$E$33:$S$44,13,0)</f>
        <v>0.56499999999999995</v>
      </c>
      <c r="AE11" s="161">
        <f t="shared" si="1"/>
        <v>0.89100000000000001</v>
      </c>
    </row>
    <row r="12" spans="2:34" ht="13.5" customHeight="1">
      <c r="B12" s="45" t="s">
        <v>3380</v>
      </c>
      <c r="C12" s="45" t="s">
        <v>5</v>
      </c>
      <c r="E12" s="46">
        <v>1955</v>
      </c>
      <c r="F12" s="97">
        <v>1995</v>
      </c>
      <c r="K12" s="72"/>
      <c r="M12" s="90">
        <v>1</v>
      </c>
      <c r="N12" s="91" t="s">
        <v>6</v>
      </c>
      <c r="O12" s="91" t="s">
        <v>3457</v>
      </c>
      <c r="P12" s="91" t="s">
        <v>3458</v>
      </c>
      <c r="Q12" s="91" t="s">
        <v>52</v>
      </c>
      <c r="R12" s="92">
        <v>0</v>
      </c>
      <c r="T12" s="152">
        <v>1</v>
      </c>
      <c r="U12" s="153">
        <v>1995</v>
      </c>
      <c r="V12" s="154" t="s">
        <v>20</v>
      </c>
      <c r="W12" s="154" t="s">
        <v>624</v>
      </c>
      <c r="X12" s="154" t="s">
        <v>3516</v>
      </c>
      <c r="Y12" s="155" t="str">
        <f t="shared" si="0"/>
        <v>11995冷房店舗用無し（一定速）</v>
      </c>
      <c r="Z12" s="156">
        <v>0.26</v>
      </c>
      <c r="AA12" s="156">
        <v>0.74</v>
      </c>
      <c r="AB12" s="157">
        <v>0.26</v>
      </c>
      <c r="AC12" s="157">
        <v>0.74</v>
      </c>
      <c r="AD12" s="160">
        <f>VLOOKUP(T12,'既存・導入予定 (5)'!$E$33:$S$44,13,0)</f>
        <v>0.56499999999999995</v>
      </c>
      <c r="AE12" s="161">
        <f t="shared" si="1"/>
        <v>0.88600000000000001</v>
      </c>
    </row>
    <row r="13" spans="2:34" ht="13.5" customHeight="1">
      <c r="B13" s="45" t="s">
        <v>3381</v>
      </c>
      <c r="C13" s="45" t="s">
        <v>5</v>
      </c>
      <c r="E13" s="46">
        <v>1956</v>
      </c>
      <c r="F13" s="97">
        <v>1995</v>
      </c>
      <c r="G13" t="s">
        <v>3423</v>
      </c>
      <c r="M13" s="90">
        <v>1</v>
      </c>
      <c r="N13" s="91" t="s">
        <v>7</v>
      </c>
      <c r="O13" s="91" t="s">
        <v>3457</v>
      </c>
      <c r="P13" s="91" t="s">
        <v>3458</v>
      </c>
      <c r="Q13" s="91" t="s">
        <v>56</v>
      </c>
      <c r="R13" s="92">
        <v>0</v>
      </c>
      <c r="T13" s="152">
        <v>1</v>
      </c>
      <c r="U13" s="153">
        <v>1995</v>
      </c>
      <c r="V13" s="154" t="s">
        <v>20</v>
      </c>
      <c r="W13" s="154" t="s">
        <v>618</v>
      </c>
      <c r="X13" s="154" t="s">
        <v>3516</v>
      </c>
      <c r="Y13" s="155" t="str">
        <f t="shared" si="0"/>
        <v>11995冷房ビル用マルチ無し（一定速）</v>
      </c>
      <c r="Z13" s="156">
        <v>0.26</v>
      </c>
      <c r="AA13" s="156">
        <v>0.74</v>
      </c>
      <c r="AB13" s="157">
        <v>0.26</v>
      </c>
      <c r="AC13" s="157">
        <v>0.74</v>
      </c>
      <c r="AD13" s="160">
        <f>VLOOKUP(T13,'既存・導入予定 (5)'!$E$33:$S$44,13,0)</f>
        <v>0.56499999999999995</v>
      </c>
      <c r="AE13" s="161">
        <f t="shared" si="1"/>
        <v>0.88600000000000001</v>
      </c>
      <c r="AH13" s="73"/>
    </row>
    <row r="14" spans="2:34" ht="13.5" customHeight="1">
      <c r="B14" s="74" t="s">
        <v>3382</v>
      </c>
      <c r="C14" s="45" t="s">
        <v>5</v>
      </c>
      <c r="E14" s="46">
        <v>1957</v>
      </c>
      <c r="F14" s="97">
        <v>1995</v>
      </c>
      <c r="G14" s="95">
        <v>2.58E-2</v>
      </c>
      <c r="M14" s="90">
        <v>1</v>
      </c>
      <c r="N14" s="91" t="s">
        <v>8</v>
      </c>
      <c r="O14" s="91" t="s">
        <v>3457</v>
      </c>
      <c r="P14" s="91" t="s">
        <v>3458</v>
      </c>
      <c r="Q14" s="91" t="s">
        <v>60</v>
      </c>
      <c r="R14" s="92">
        <v>0</v>
      </c>
      <c r="T14" s="152">
        <v>1</v>
      </c>
      <c r="U14" s="153">
        <v>1995</v>
      </c>
      <c r="V14" s="154" t="s">
        <v>20</v>
      </c>
      <c r="W14" s="154" t="s">
        <v>619</v>
      </c>
      <c r="X14" s="154" t="s">
        <v>3516</v>
      </c>
      <c r="Y14" s="155" t="str">
        <f t="shared" si="0"/>
        <v>11995冷房設備用無し（一定速）</v>
      </c>
      <c r="Z14" s="156">
        <v>0.26</v>
      </c>
      <c r="AA14" s="156">
        <v>0.74</v>
      </c>
      <c r="AB14" s="157">
        <v>0.26</v>
      </c>
      <c r="AC14" s="157">
        <v>0.74</v>
      </c>
      <c r="AD14" s="160">
        <f>VLOOKUP(T14,'既存・導入予定 (5)'!$E$33:$S$44,13,0)</f>
        <v>0.56499999999999995</v>
      </c>
      <c r="AE14" s="161">
        <f>ROUNDDOWN(IF(AD14&gt;=0.25,Z14*AD14+AA14,AB14*AD14+AC14),3)</f>
        <v>0.88600000000000001</v>
      </c>
    </row>
    <row r="15" spans="2:34" ht="13.5" customHeight="1">
      <c r="B15" s="74" t="s">
        <v>3383</v>
      </c>
      <c r="C15" s="45" t="s">
        <v>10</v>
      </c>
      <c r="E15" s="46">
        <v>1958</v>
      </c>
      <c r="F15" s="97">
        <v>1995</v>
      </c>
      <c r="M15" s="90">
        <v>1</v>
      </c>
      <c r="N15" s="91" t="s">
        <v>9</v>
      </c>
      <c r="O15" s="91" t="s">
        <v>3457</v>
      </c>
      <c r="P15" s="91" t="s">
        <v>3458</v>
      </c>
      <c r="Q15" s="91" t="s">
        <v>64</v>
      </c>
      <c r="R15" s="92">
        <v>0</v>
      </c>
      <c r="T15" s="152">
        <v>1</v>
      </c>
      <c r="U15" s="153">
        <v>1995</v>
      </c>
      <c r="V15" s="154" t="s">
        <v>21</v>
      </c>
      <c r="W15" s="154" t="s">
        <v>624</v>
      </c>
      <c r="X15" s="154" t="s">
        <v>3363</v>
      </c>
      <c r="Y15" s="155" t="str">
        <f t="shared" si="0"/>
        <v>11995暖房店舗用有り</v>
      </c>
      <c r="Z15" s="156">
        <v>0.374</v>
      </c>
      <c r="AA15" s="156">
        <v>0.626</v>
      </c>
      <c r="AB15" s="157">
        <v>1.0275000000000001</v>
      </c>
      <c r="AC15" s="157">
        <v>0.46260000000000001</v>
      </c>
      <c r="AD15" s="160">
        <f>VLOOKUP(T15,'既存・導入予定 (5)'!$E$33:$S$44,13,0)</f>
        <v>0.56499999999999995</v>
      </c>
      <c r="AE15" s="161">
        <f t="shared" si="1"/>
        <v>0.83699999999999997</v>
      </c>
    </row>
    <row r="16" spans="2:34" ht="13.5" customHeight="1">
      <c r="B16" s="45" t="s">
        <v>3384</v>
      </c>
      <c r="C16" s="45" t="s">
        <v>10</v>
      </c>
      <c r="E16" s="46">
        <v>1959</v>
      </c>
      <c r="F16" s="97">
        <v>1995</v>
      </c>
      <c r="M16" s="90">
        <v>1</v>
      </c>
      <c r="N16" s="91" t="s">
        <v>10</v>
      </c>
      <c r="O16" s="91" t="s">
        <v>3457</v>
      </c>
      <c r="P16" s="91" t="s">
        <v>3458</v>
      </c>
      <c r="Q16" s="91" t="s">
        <v>68</v>
      </c>
      <c r="R16" s="92">
        <v>0</v>
      </c>
      <c r="T16" s="152">
        <v>1</v>
      </c>
      <c r="U16" s="153">
        <v>1995</v>
      </c>
      <c r="V16" s="154" t="s">
        <v>21</v>
      </c>
      <c r="W16" s="154" t="s">
        <v>618</v>
      </c>
      <c r="X16" s="154" t="s">
        <v>3363</v>
      </c>
      <c r="Y16" s="155" t="str">
        <f t="shared" si="0"/>
        <v>11995暖房ビル用マルチ有り</v>
      </c>
      <c r="Z16" s="156">
        <v>-0.112</v>
      </c>
      <c r="AA16" s="156">
        <v>1.1120000000000001</v>
      </c>
      <c r="AB16" s="157">
        <v>1.0236000000000001</v>
      </c>
      <c r="AC16" s="157">
        <v>0.82809999999999995</v>
      </c>
      <c r="AD16" s="160">
        <f>VLOOKUP(T16,'既存・導入予定 (5)'!$E$33:$S$44,13,0)</f>
        <v>0.56499999999999995</v>
      </c>
      <c r="AE16" s="161">
        <f t="shared" si="1"/>
        <v>1.048</v>
      </c>
    </row>
    <row r="17" spans="2:33" ht="14.25" customHeight="1">
      <c r="B17" s="45" t="s">
        <v>3385</v>
      </c>
      <c r="C17" s="45" t="s">
        <v>10</v>
      </c>
      <c r="E17" s="46">
        <v>1960</v>
      </c>
      <c r="F17" s="97">
        <v>1995</v>
      </c>
      <c r="M17" s="90">
        <v>1</v>
      </c>
      <c r="N17" s="91" t="s">
        <v>11</v>
      </c>
      <c r="O17" s="91" t="s">
        <v>3457</v>
      </c>
      <c r="P17" s="91" t="s">
        <v>3458</v>
      </c>
      <c r="Q17" s="91" t="s">
        <v>72</v>
      </c>
      <c r="R17" s="92">
        <v>0</v>
      </c>
      <c r="T17" s="152">
        <v>1</v>
      </c>
      <c r="U17" s="153">
        <v>1995</v>
      </c>
      <c r="V17" s="154" t="s">
        <v>21</v>
      </c>
      <c r="W17" s="154" t="s">
        <v>619</v>
      </c>
      <c r="X17" s="154" t="s">
        <v>3363</v>
      </c>
      <c r="Y17" s="155" t="str">
        <f t="shared" si="0"/>
        <v>11995暖房設備用有り</v>
      </c>
      <c r="Z17" s="156">
        <v>0.25</v>
      </c>
      <c r="AA17" s="156">
        <v>0.75</v>
      </c>
      <c r="AB17" s="157">
        <v>1.0159</v>
      </c>
      <c r="AC17" s="157">
        <v>0.5585</v>
      </c>
      <c r="AD17" s="160">
        <f>VLOOKUP(T17,'既存・導入予定 (5)'!$E$33:$S$44,13,0)</f>
        <v>0.56499999999999995</v>
      </c>
      <c r="AE17" s="161">
        <f>ROUNDDOWN(IF(AD17&gt;=0.25,Z17*AD17+AA17,AB17*AD17+AC17),3)</f>
        <v>0.89100000000000001</v>
      </c>
    </row>
    <row r="18" spans="2:33" ht="13.5" customHeight="1">
      <c r="B18" s="45" t="s">
        <v>3386</v>
      </c>
      <c r="C18" s="45" t="s">
        <v>10</v>
      </c>
      <c r="E18" s="46">
        <v>1961</v>
      </c>
      <c r="F18" s="97">
        <v>1995</v>
      </c>
      <c r="M18" s="90">
        <v>1</v>
      </c>
      <c r="N18" s="91" t="s">
        <v>12</v>
      </c>
      <c r="O18" s="91" t="s">
        <v>3457</v>
      </c>
      <c r="P18" s="91" t="s">
        <v>3458</v>
      </c>
      <c r="Q18" s="91" t="s">
        <v>76</v>
      </c>
      <c r="R18" s="92">
        <v>0</v>
      </c>
      <c r="T18" s="152">
        <v>1</v>
      </c>
      <c r="U18" s="153">
        <v>1995</v>
      </c>
      <c r="V18" s="154" t="s">
        <v>21</v>
      </c>
      <c r="W18" s="154" t="s">
        <v>624</v>
      </c>
      <c r="X18" s="154" t="s">
        <v>3516</v>
      </c>
      <c r="Y18" s="155" t="str">
        <f t="shared" si="0"/>
        <v>11995暖房店舗用無し（一定速）</v>
      </c>
      <c r="Z18" s="156">
        <v>0.26</v>
      </c>
      <c r="AA18" s="156">
        <v>0.74</v>
      </c>
      <c r="AB18" s="157">
        <v>0.26</v>
      </c>
      <c r="AC18" s="157">
        <v>0.74</v>
      </c>
      <c r="AD18" s="160">
        <f>VLOOKUP(T18,'既存・導入予定 (5)'!$E$33:$S$44,13,0)</f>
        <v>0.56499999999999995</v>
      </c>
      <c r="AE18" s="161">
        <f t="shared" si="1"/>
        <v>0.88600000000000001</v>
      </c>
    </row>
    <row r="19" spans="2:33" ht="13.5" customHeight="1">
      <c r="B19" s="45" t="s">
        <v>3387</v>
      </c>
      <c r="C19" s="45" t="s">
        <v>10</v>
      </c>
      <c r="E19" s="46">
        <v>1962</v>
      </c>
      <c r="F19" s="97">
        <v>1995</v>
      </c>
      <c r="M19" s="90">
        <v>1</v>
      </c>
      <c r="N19" s="91" t="s">
        <v>13</v>
      </c>
      <c r="O19" s="91" t="s">
        <v>3457</v>
      </c>
      <c r="P19" s="91" t="s">
        <v>3458</v>
      </c>
      <c r="Q19" s="91" t="s">
        <v>80</v>
      </c>
      <c r="R19" s="92">
        <v>0</v>
      </c>
      <c r="T19" s="152">
        <v>1</v>
      </c>
      <c r="U19" s="153">
        <v>1995</v>
      </c>
      <c r="V19" s="154" t="s">
        <v>21</v>
      </c>
      <c r="W19" s="154" t="s">
        <v>618</v>
      </c>
      <c r="X19" s="154" t="s">
        <v>3516</v>
      </c>
      <c r="Y19" s="155" t="str">
        <f t="shared" si="0"/>
        <v>11995暖房ビル用マルチ無し（一定速）</v>
      </c>
      <c r="Z19" s="156">
        <v>0.26</v>
      </c>
      <c r="AA19" s="156">
        <v>0.74</v>
      </c>
      <c r="AB19" s="157">
        <v>0.26</v>
      </c>
      <c r="AC19" s="157">
        <v>0.74</v>
      </c>
      <c r="AD19" s="160">
        <f>VLOOKUP(T19,'既存・導入予定 (5)'!$E$33:$S$44,13,0)</f>
        <v>0.56499999999999995</v>
      </c>
      <c r="AE19" s="161">
        <f t="shared" si="1"/>
        <v>0.88600000000000001</v>
      </c>
    </row>
    <row r="20" spans="2:33" ht="13.5" customHeight="1">
      <c r="B20" s="45" t="s">
        <v>3388</v>
      </c>
      <c r="C20" s="45" t="s">
        <v>10</v>
      </c>
      <c r="E20" s="46">
        <v>1963</v>
      </c>
      <c r="F20" s="97">
        <v>1995</v>
      </c>
      <c r="M20" s="90">
        <v>2</v>
      </c>
      <c r="N20" s="91" t="s">
        <v>3456</v>
      </c>
      <c r="O20" s="91" t="s">
        <v>3457</v>
      </c>
      <c r="P20" s="91" t="s">
        <v>3458</v>
      </c>
      <c r="Q20" s="91" t="s">
        <v>84</v>
      </c>
      <c r="R20" s="92">
        <v>0</v>
      </c>
      <c r="T20" s="152">
        <v>1</v>
      </c>
      <c r="U20" s="153">
        <v>1995</v>
      </c>
      <c r="V20" s="154" t="s">
        <v>21</v>
      </c>
      <c r="W20" s="154" t="s">
        <v>619</v>
      </c>
      <c r="X20" s="154" t="s">
        <v>3516</v>
      </c>
      <c r="Y20" s="155" t="str">
        <f t="shared" si="0"/>
        <v>11995暖房設備用無し（一定速）</v>
      </c>
      <c r="Z20" s="156">
        <v>0.26</v>
      </c>
      <c r="AA20" s="156">
        <v>0.74</v>
      </c>
      <c r="AB20" s="157">
        <v>0.26</v>
      </c>
      <c r="AC20" s="157">
        <v>0.74</v>
      </c>
      <c r="AD20" s="160">
        <f>VLOOKUP(T20,'既存・導入予定 (5)'!$E$33:$S$44,13,0)</f>
        <v>0.56499999999999995</v>
      </c>
      <c r="AE20" s="161">
        <f t="shared" si="1"/>
        <v>0.88600000000000001</v>
      </c>
    </row>
    <row r="21" spans="2:33" ht="13.5" customHeight="1">
      <c r="B21" s="74" t="s">
        <v>3389</v>
      </c>
      <c r="C21" s="45" t="s">
        <v>10</v>
      </c>
      <c r="E21" s="46">
        <v>1964</v>
      </c>
      <c r="F21" s="97">
        <v>1995</v>
      </c>
      <c r="M21" s="90">
        <v>2</v>
      </c>
      <c r="N21" s="91" t="s">
        <v>3</v>
      </c>
      <c r="O21" s="91" t="s">
        <v>3457</v>
      </c>
      <c r="P21" s="91" t="s">
        <v>3458</v>
      </c>
      <c r="Q21" s="91" t="s">
        <v>88</v>
      </c>
      <c r="R21" s="92">
        <v>0</v>
      </c>
      <c r="T21" s="152">
        <v>1</v>
      </c>
      <c r="U21" s="153">
        <v>2005</v>
      </c>
      <c r="V21" s="154" t="s">
        <v>20</v>
      </c>
      <c r="W21" s="154" t="s">
        <v>624</v>
      </c>
      <c r="X21" s="154" t="s">
        <v>3363</v>
      </c>
      <c r="Y21" s="155" t="str">
        <f t="shared" si="0"/>
        <v>12005冷房店舗用有り</v>
      </c>
      <c r="Z21" s="156">
        <v>-0.86599999999999999</v>
      </c>
      <c r="AA21" s="156">
        <v>1.8660000000000001</v>
      </c>
      <c r="AB21" s="157">
        <v>1.0455000000000001</v>
      </c>
      <c r="AC21" s="157">
        <v>1.3880999999999999</v>
      </c>
      <c r="AD21" s="160">
        <f>VLOOKUP(T21,'既存・導入予定 (5)'!$E$33:$S$44,13,0)</f>
        <v>0.56499999999999995</v>
      </c>
      <c r="AE21" s="161">
        <f t="shared" si="1"/>
        <v>1.3759999999999999</v>
      </c>
    </row>
    <row r="22" spans="2:33" ht="13.5" customHeight="1">
      <c r="B22" s="74" t="s">
        <v>3390</v>
      </c>
      <c r="C22" s="74" t="s">
        <v>2</v>
      </c>
      <c r="E22" s="46">
        <v>1965</v>
      </c>
      <c r="F22" s="97">
        <v>1995</v>
      </c>
      <c r="M22" s="90">
        <v>2</v>
      </c>
      <c r="N22" s="91" t="s">
        <v>4</v>
      </c>
      <c r="O22" s="91" t="s">
        <v>3457</v>
      </c>
      <c r="P22" s="91" t="s">
        <v>3458</v>
      </c>
      <c r="Q22" s="91" t="s">
        <v>92</v>
      </c>
      <c r="R22" s="92">
        <v>0</v>
      </c>
      <c r="T22" s="152">
        <v>1</v>
      </c>
      <c r="U22" s="153">
        <v>2005</v>
      </c>
      <c r="V22" s="154" t="s">
        <v>20</v>
      </c>
      <c r="W22" s="154" t="s">
        <v>618</v>
      </c>
      <c r="X22" s="154" t="s">
        <v>3363</v>
      </c>
      <c r="Y22" s="155" t="str">
        <f t="shared" si="0"/>
        <v>12005冷房ビル用マルチ有り</v>
      </c>
      <c r="Z22" s="156">
        <v>-0.68200000000000005</v>
      </c>
      <c r="AA22" s="156">
        <v>1.6819999999999999</v>
      </c>
      <c r="AB22" s="157">
        <v>1.0490999999999999</v>
      </c>
      <c r="AC22" s="157">
        <v>1.2492000000000001</v>
      </c>
      <c r="AD22" s="160">
        <f>VLOOKUP(T22,'既存・導入予定 (5)'!$E$33:$S$44,13,0)</f>
        <v>0.56499999999999995</v>
      </c>
      <c r="AE22" s="161">
        <f>ROUNDDOWN(IF(AD22&gt;=0.25,Z22*AD22+AA22,AB22*AD22+AC22),3)</f>
        <v>1.296</v>
      </c>
      <c r="AG22" s="73"/>
    </row>
    <row r="23" spans="2:33" ht="13.5" customHeight="1">
      <c r="B23" s="45" t="s">
        <v>3391</v>
      </c>
      <c r="C23" s="74" t="s">
        <v>2</v>
      </c>
      <c r="E23" s="46">
        <v>1966</v>
      </c>
      <c r="F23" s="97">
        <v>1995</v>
      </c>
      <c r="M23" s="90">
        <v>2</v>
      </c>
      <c r="N23" s="91" t="s">
        <v>5</v>
      </c>
      <c r="O23" s="91" t="s">
        <v>3457</v>
      </c>
      <c r="P23" s="91" t="s">
        <v>3458</v>
      </c>
      <c r="Q23" s="91" t="s">
        <v>96</v>
      </c>
      <c r="R23" s="92">
        <v>0</v>
      </c>
      <c r="T23" s="152">
        <v>1</v>
      </c>
      <c r="U23" s="153">
        <v>2005</v>
      </c>
      <c r="V23" s="154" t="s">
        <v>20</v>
      </c>
      <c r="W23" s="154" t="s">
        <v>619</v>
      </c>
      <c r="X23" s="154" t="s">
        <v>3363</v>
      </c>
      <c r="Y23" s="155" t="str">
        <f t="shared" si="0"/>
        <v>12005冷房設備用有り</v>
      </c>
      <c r="Z23" s="156">
        <v>-0.114</v>
      </c>
      <c r="AA23" s="156">
        <v>1.1140000000000001</v>
      </c>
      <c r="AB23" s="157">
        <v>1.0325</v>
      </c>
      <c r="AC23" s="157">
        <v>0.82740000000000002</v>
      </c>
      <c r="AD23" s="160">
        <f>VLOOKUP(T23,'既存・導入予定 (5)'!$E$33:$S$44,13,0)</f>
        <v>0.56499999999999995</v>
      </c>
      <c r="AE23" s="161">
        <f t="shared" si="1"/>
        <v>1.0489999999999999</v>
      </c>
      <c r="AG23" s="73"/>
    </row>
    <row r="24" spans="2:33" ht="13.5" customHeight="1">
      <c r="B24" s="74" t="s">
        <v>3392</v>
      </c>
      <c r="C24" s="74" t="s">
        <v>2</v>
      </c>
      <c r="E24" s="46">
        <v>1967</v>
      </c>
      <c r="F24" s="97">
        <v>1995</v>
      </c>
      <c r="M24" s="90">
        <v>2</v>
      </c>
      <c r="N24" s="91" t="s">
        <v>6</v>
      </c>
      <c r="O24" s="91" t="s">
        <v>3457</v>
      </c>
      <c r="P24" s="91" t="s">
        <v>3458</v>
      </c>
      <c r="Q24" s="91" t="s">
        <v>100</v>
      </c>
      <c r="R24" s="92">
        <v>0</v>
      </c>
      <c r="T24" s="152">
        <v>1</v>
      </c>
      <c r="U24" s="153">
        <v>2005</v>
      </c>
      <c r="V24" s="154" t="s">
        <v>20</v>
      </c>
      <c r="W24" s="154" t="s">
        <v>624</v>
      </c>
      <c r="X24" s="154" t="s">
        <v>3516</v>
      </c>
      <c r="Y24" s="155" t="str">
        <f t="shared" si="0"/>
        <v>12005冷房店舗用無し（一定速）</v>
      </c>
      <c r="Z24" s="156">
        <v>0.25</v>
      </c>
      <c r="AA24" s="156">
        <v>0.75</v>
      </c>
      <c r="AB24" s="157">
        <v>0.25</v>
      </c>
      <c r="AC24" s="157">
        <v>0.75</v>
      </c>
      <c r="AD24" s="160">
        <f>VLOOKUP(T24,'既存・導入予定 (5)'!$E$33:$S$44,13,0)</f>
        <v>0.56499999999999995</v>
      </c>
      <c r="AE24" s="161">
        <f t="shared" si="1"/>
        <v>0.89100000000000001</v>
      </c>
    </row>
    <row r="25" spans="2:33" ht="13.5" customHeight="1">
      <c r="B25" s="74" t="s">
        <v>3393</v>
      </c>
      <c r="C25" s="74" t="s">
        <v>9</v>
      </c>
      <c r="E25" s="46">
        <v>1968</v>
      </c>
      <c r="F25" s="97">
        <v>1995</v>
      </c>
      <c r="M25" s="90">
        <v>2</v>
      </c>
      <c r="N25" s="91" t="s">
        <v>7</v>
      </c>
      <c r="O25" s="91" t="s">
        <v>3457</v>
      </c>
      <c r="P25" s="91" t="s">
        <v>3458</v>
      </c>
      <c r="Q25" s="91" t="s">
        <v>104</v>
      </c>
      <c r="R25" s="92">
        <v>0</v>
      </c>
      <c r="T25" s="152">
        <v>1</v>
      </c>
      <c r="U25" s="153">
        <v>2005</v>
      </c>
      <c r="V25" s="154" t="s">
        <v>20</v>
      </c>
      <c r="W25" s="154" t="s">
        <v>618</v>
      </c>
      <c r="X25" s="154" t="s">
        <v>3516</v>
      </c>
      <c r="Y25" s="155" t="str">
        <f t="shared" si="0"/>
        <v>12005冷房ビル用マルチ無し（一定速）</v>
      </c>
      <c r="Z25" s="156">
        <v>0.25</v>
      </c>
      <c r="AA25" s="156">
        <v>0.75</v>
      </c>
      <c r="AB25" s="157">
        <v>0.25</v>
      </c>
      <c r="AC25" s="157">
        <v>0.75</v>
      </c>
      <c r="AD25" s="160">
        <f>VLOOKUP(T25,'既存・導入予定 (5)'!$E$33:$S$44,13,0)</f>
        <v>0.56499999999999995</v>
      </c>
      <c r="AE25" s="161">
        <f t="shared" si="1"/>
        <v>0.89100000000000001</v>
      </c>
    </row>
    <row r="26" spans="2:33" ht="13.5" customHeight="1">
      <c r="B26" s="74" t="s">
        <v>3394</v>
      </c>
      <c r="C26" s="74" t="s">
        <v>9</v>
      </c>
      <c r="E26" s="46">
        <v>1969</v>
      </c>
      <c r="F26" s="97">
        <v>1995</v>
      </c>
      <c r="M26" s="90">
        <v>2</v>
      </c>
      <c r="N26" s="91" t="s">
        <v>8</v>
      </c>
      <c r="O26" s="91" t="s">
        <v>3457</v>
      </c>
      <c r="P26" s="91" t="s">
        <v>3458</v>
      </c>
      <c r="Q26" s="91" t="s">
        <v>108</v>
      </c>
      <c r="R26" s="92">
        <v>0</v>
      </c>
      <c r="T26" s="152">
        <v>1</v>
      </c>
      <c r="U26" s="153">
        <v>2005</v>
      </c>
      <c r="V26" s="154" t="s">
        <v>20</v>
      </c>
      <c r="W26" s="154" t="s">
        <v>619</v>
      </c>
      <c r="X26" s="154" t="s">
        <v>3516</v>
      </c>
      <c r="Y26" s="155" t="str">
        <f t="shared" si="0"/>
        <v>12005冷房設備用無し（一定速）</v>
      </c>
      <c r="Z26" s="156">
        <v>0.25</v>
      </c>
      <c r="AA26" s="156">
        <v>0.75</v>
      </c>
      <c r="AB26" s="157">
        <v>0.25</v>
      </c>
      <c r="AC26" s="157">
        <v>0.75</v>
      </c>
      <c r="AD26" s="160">
        <f>VLOOKUP(T26,'既存・導入予定 (5)'!$E$33:$S$44,13,0)</f>
        <v>0.56499999999999995</v>
      </c>
      <c r="AE26" s="161">
        <f t="shared" si="1"/>
        <v>0.89100000000000001</v>
      </c>
    </row>
    <row r="27" spans="2:33" ht="13.5" customHeight="1">
      <c r="B27" s="74" t="s">
        <v>3395</v>
      </c>
      <c r="C27" s="74" t="s">
        <v>9</v>
      </c>
      <c r="E27" s="46">
        <v>1970</v>
      </c>
      <c r="F27" s="97">
        <v>1995</v>
      </c>
      <c r="M27" s="90">
        <v>2</v>
      </c>
      <c r="N27" s="91" t="s">
        <v>9</v>
      </c>
      <c r="O27" s="91" t="s">
        <v>3457</v>
      </c>
      <c r="P27" s="91" t="s">
        <v>3458</v>
      </c>
      <c r="Q27" s="91" t="s">
        <v>112</v>
      </c>
      <c r="R27" s="92">
        <v>0</v>
      </c>
      <c r="T27" s="152">
        <v>1</v>
      </c>
      <c r="U27" s="153">
        <v>2005</v>
      </c>
      <c r="V27" s="154" t="s">
        <v>21</v>
      </c>
      <c r="W27" s="154" t="s">
        <v>624</v>
      </c>
      <c r="X27" s="154" t="s">
        <v>3363</v>
      </c>
      <c r="Y27" s="155" t="str">
        <f t="shared" si="0"/>
        <v>12005暖房店舗用有り</v>
      </c>
      <c r="Z27" s="156">
        <v>-0.65</v>
      </c>
      <c r="AA27" s="156">
        <v>1.65</v>
      </c>
      <c r="AB27" s="157">
        <v>1.0726</v>
      </c>
      <c r="AC27" s="157">
        <v>1.2194</v>
      </c>
      <c r="AD27" s="160">
        <f>VLOOKUP(T27,'既存・導入予定 (5)'!$E$33:$S$44,13,0)</f>
        <v>0.56499999999999995</v>
      </c>
      <c r="AE27" s="161">
        <f>ROUNDDOWN(IF(AD27&gt;=0.25,Z27*AD27+AA27,AB27*AD27+AC27),3)</f>
        <v>1.282</v>
      </c>
    </row>
    <row r="28" spans="2:33" ht="13.5" customHeight="1">
      <c r="B28" s="74" t="s">
        <v>3396</v>
      </c>
      <c r="C28" s="74" t="s">
        <v>9</v>
      </c>
      <c r="E28" s="46">
        <v>1971</v>
      </c>
      <c r="F28" s="97">
        <v>1995</v>
      </c>
      <c r="M28" s="90">
        <v>2</v>
      </c>
      <c r="N28" s="91" t="s">
        <v>10</v>
      </c>
      <c r="O28" s="91" t="s">
        <v>3457</v>
      </c>
      <c r="P28" s="91" t="s">
        <v>3458</v>
      </c>
      <c r="Q28" s="91" t="s">
        <v>116</v>
      </c>
      <c r="R28" s="92">
        <v>0</v>
      </c>
      <c r="T28" s="152">
        <v>1</v>
      </c>
      <c r="U28" s="153">
        <v>2005</v>
      </c>
      <c r="V28" s="154" t="s">
        <v>21</v>
      </c>
      <c r="W28" s="154" t="s">
        <v>618</v>
      </c>
      <c r="X28" s="154" t="s">
        <v>3363</v>
      </c>
      <c r="Y28" s="155" t="str">
        <f t="shared" si="0"/>
        <v>12005暖房ビル用マルチ有り</v>
      </c>
      <c r="Z28" s="156">
        <v>-0.56000000000000005</v>
      </c>
      <c r="AA28" s="156">
        <v>1.56</v>
      </c>
      <c r="AB28" s="157">
        <v>1.0330999999999999</v>
      </c>
      <c r="AC28" s="157">
        <v>1.1617</v>
      </c>
      <c r="AD28" s="160">
        <f>VLOOKUP(T28,'既存・導入予定 (5)'!$E$33:$S$44,13,0)</f>
        <v>0.56499999999999995</v>
      </c>
      <c r="AE28" s="161">
        <f t="shared" si="1"/>
        <v>1.2430000000000001</v>
      </c>
    </row>
    <row r="29" spans="2:33" ht="13.5" customHeight="1">
      <c r="B29" s="74" t="s">
        <v>3397</v>
      </c>
      <c r="C29" s="74" t="s">
        <v>9</v>
      </c>
      <c r="E29" s="46">
        <v>1972</v>
      </c>
      <c r="F29" s="97">
        <v>1995</v>
      </c>
      <c r="M29" s="90">
        <v>2</v>
      </c>
      <c r="N29" s="91" t="s">
        <v>11</v>
      </c>
      <c r="O29" s="91" t="s">
        <v>3457</v>
      </c>
      <c r="P29" s="91" t="s">
        <v>3458</v>
      </c>
      <c r="Q29" s="91" t="s">
        <v>120</v>
      </c>
      <c r="R29" s="92">
        <v>0</v>
      </c>
      <c r="T29" s="152">
        <v>1</v>
      </c>
      <c r="U29" s="153">
        <v>2005</v>
      </c>
      <c r="V29" s="154" t="s">
        <v>21</v>
      </c>
      <c r="W29" s="154" t="s">
        <v>619</v>
      </c>
      <c r="X29" s="154" t="s">
        <v>3363</v>
      </c>
      <c r="Y29" s="155" t="str">
        <f t="shared" si="0"/>
        <v>12005暖房設備用有り</v>
      </c>
      <c r="Z29" s="156">
        <v>-0.126</v>
      </c>
      <c r="AA29" s="156">
        <v>1.1259999999999999</v>
      </c>
      <c r="AB29" s="157">
        <v>1.0239</v>
      </c>
      <c r="AC29" s="157">
        <v>0.83850000000000002</v>
      </c>
      <c r="AD29" s="160">
        <f>VLOOKUP(T29,'既存・導入予定 (5)'!$E$33:$S$44,13,0)</f>
        <v>0.56499999999999995</v>
      </c>
      <c r="AE29" s="161">
        <f t="shared" si="1"/>
        <v>1.054</v>
      </c>
    </row>
    <row r="30" spans="2:33" ht="13.5" customHeight="1">
      <c r="B30" s="74" t="s">
        <v>3398</v>
      </c>
      <c r="C30" s="74" t="s">
        <v>9</v>
      </c>
      <c r="E30" s="46">
        <v>1973</v>
      </c>
      <c r="F30" s="97">
        <v>1995</v>
      </c>
      <c r="M30" s="90">
        <v>2</v>
      </c>
      <c r="N30" s="91" t="s">
        <v>12</v>
      </c>
      <c r="O30" s="91" t="s">
        <v>3457</v>
      </c>
      <c r="P30" s="91" t="s">
        <v>3458</v>
      </c>
      <c r="Q30" s="91" t="s">
        <v>124</v>
      </c>
      <c r="R30" s="92">
        <v>0</v>
      </c>
      <c r="T30" s="152">
        <v>1</v>
      </c>
      <c r="U30" s="153">
        <v>2005</v>
      </c>
      <c r="V30" s="154" t="s">
        <v>21</v>
      </c>
      <c r="W30" s="154" t="s">
        <v>624</v>
      </c>
      <c r="X30" s="154" t="s">
        <v>3516</v>
      </c>
      <c r="Y30" s="155" t="str">
        <f t="shared" si="0"/>
        <v>12005暖房店舗用無し（一定速）</v>
      </c>
      <c r="Z30" s="156">
        <v>0.25</v>
      </c>
      <c r="AA30" s="156">
        <v>0.75</v>
      </c>
      <c r="AB30" s="157">
        <v>0.25</v>
      </c>
      <c r="AC30" s="157">
        <v>0.75</v>
      </c>
      <c r="AD30" s="160">
        <f>VLOOKUP(T30,'既存・導入予定 (5)'!$E$33:$S$44,13,0)</f>
        <v>0.56499999999999995</v>
      </c>
      <c r="AE30" s="161">
        <f>ROUNDDOWN(IF(AD30&gt;=0.25,Z30*AD30+AA30,AB30*AD30+AC30),3)</f>
        <v>0.89100000000000001</v>
      </c>
    </row>
    <row r="31" spans="2:33" ht="13.5" customHeight="1">
      <c r="B31" s="74" t="s">
        <v>3399</v>
      </c>
      <c r="C31" s="74" t="s">
        <v>4</v>
      </c>
      <c r="E31" s="46">
        <v>1974</v>
      </c>
      <c r="F31" s="97">
        <v>1995</v>
      </c>
      <c r="M31" s="90">
        <v>2</v>
      </c>
      <c r="N31" s="91" t="s">
        <v>13</v>
      </c>
      <c r="O31" s="91" t="s">
        <v>3457</v>
      </c>
      <c r="P31" s="91" t="s">
        <v>3458</v>
      </c>
      <c r="Q31" s="91" t="s">
        <v>128</v>
      </c>
      <c r="R31" s="92">
        <v>0</v>
      </c>
      <c r="T31" s="152">
        <v>1</v>
      </c>
      <c r="U31" s="153">
        <v>2005</v>
      </c>
      <c r="V31" s="154" t="s">
        <v>21</v>
      </c>
      <c r="W31" s="154" t="s">
        <v>618</v>
      </c>
      <c r="X31" s="154" t="s">
        <v>3516</v>
      </c>
      <c r="Y31" s="155" t="str">
        <f t="shared" si="0"/>
        <v>12005暖房ビル用マルチ無し（一定速）</v>
      </c>
      <c r="Z31" s="156">
        <v>0.25</v>
      </c>
      <c r="AA31" s="156">
        <v>0.75</v>
      </c>
      <c r="AB31" s="157">
        <v>0.25</v>
      </c>
      <c r="AC31" s="157">
        <v>0.75</v>
      </c>
      <c r="AD31" s="160">
        <f>VLOOKUP(T31,'既存・導入予定 (5)'!$E$33:$S$44,13,0)</f>
        <v>0.56499999999999995</v>
      </c>
      <c r="AE31" s="161">
        <f t="shared" ref="AE31:AE68" si="2">ROUNDDOWN(IF(AD31&gt;=0.25,Z31*AD31+AA31,AB31*AD31+AC31),3)</f>
        <v>0.89100000000000001</v>
      </c>
    </row>
    <row r="32" spans="2:33" ht="13.5" customHeight="1">
      <c r="B32" s="74" t="s">
        <v>3400</v>
      </c>
      <c r="C32" s="74" t="s">
        <v>4</v>
      </c>
      <c r="E32" s="46">
        <v>1975</v>
      </c>
      <c r="F32" s="97">
        <v>1995</v>
      </c>
      <c r="M32" s="90">
        <v>3</v>
      </c>
      <c r="N32" s="91" t="s">
        <v>3456</v>
      </c>
      <c r="O32" s="91" t="s">
        <v>3457</v>
      </c>
      <c r="P32" s="91" t="s">
        <v>3458</v>
      </c>
      <c r="Q32" s="91" t="s">
        <v>132</v>
      </c>
      <c r="R32" s="92">
        <v>0.107</v>
      </c>
      <c r="T32" s="152">
        <v>1</v>
      </c>
      <c r="U32" s="153">
        <v>2005</v>
      </c>
      <c r="V32" s="154" t="s">
        <v>21</v>
      </c>
      <c r="W32" s="154" t="s">
        <v>619</v>
      </c>
      <c r="X32" s="154" t="s">
        <v>3516</v>
      </c>
      <c r="Y32" s="155" t="str">
        <f t="shared" si="0"/>
        <v>12005暖房設備用無し（一定速）</v>
      </c>
      <c r="Z32" s="156">
        <v>0.25</v>
      </c>
      <c r="AA32" s="156">
        <v>0.75</v>
      </c>
      <c r="AB32" s="157">
        <v>0.25</v>
      </c>
      <c r="AC32" s="157">
        <v>0.75</v>
      </c>
      <c r="AD32" s="160">
        <f>VLOOKUP(T32,'既存・導入予定 (5)'!$E$33:$S$44,13,0)</f>
        <v>0.56499999999999995</v>
      </c>
      <c r="AE32" s="161">
        <f t="shared" si="2"/>
        <v>0.89100000000000001</v>
      </c>
    </row>
    <row r="33" spans="2:31" ht="13.5" customHeight="1">
      <c r="B33" s="74" t="s">
        <v>3401</v>
      </c>
      <c r="C33" s="74" t="s">
        <v>4</v>
      </c>
      <c r="E33" s="46">
        <v>1976</v>
      </c>
      <c r="F33" s="97">
        <v>1995</v>
      </c>
      <c r="M33" s="90">
        <v>3</v>
      </c>
      <c r="N33" s="91" t="s">
        <v>3</v>
      </c>
      <c r="O33" s="91" t="s">
        <v>3457</v>
      </c>
      <c r="P33" s="91" t="s">
        <v>3458</v>
      </c>
      <c r="Q33" s="91" t="s">
        <v>136</v>
      </c>
      <c r="R33" s="92">
        <v>0</v>
      </c>
      <c r="T33" s="152">
        <v>1</v>
      </c>
      <c r="U33" s="153">
        <v>2010</v>
      </c>
      <c r="V33" s="154" t="s">
        <v>20</v>
      </c>
      <c r="W33" s="154" t="s">
        <v>624</v>
      </c>
      <c r="X33" s="154" t="s">
        <v>3363</v>
      </c>
      <c r="Y33" s="155" t="str">
        <f t="shared" si="0"/>
        <v>12010冷房店舗用有り</v>
      </c>
      <c r="Z33" s="156">
        <v>-1.1000000000000001</v>
      </c>
      <c r="AA33" s="156">
        <v>2.1</v>
      </c>
      <c r="AB33" s="157">
        <v>1.0511999999999999</v>
      </c>
      <c r="AC33" s="157">
        <v>1.5622</v>
      </c>
      <c r="AD33" s="160">
        <f>VLOOKUP(T33,'既存・導入予定 (5)'!$E$33:$S$44,13,0)</f>
        <v>0.56499999999999995</v>
      </c>
      <c r="AE33" s="161">
        <f t="shared" si="2"/>
        <v>1.478</v>
      </c>
    </row>
    <row r="34" spans="2:31" ht="13.5" customHeight="1">
      <c r="B34" s="74" t="s">
        <v>3402</v>
      </c>
      <c r="C34" s="74" t="s">
        <v>4</v>
      </c>
      <c r="E34" s="46">
        <v>1977</v>
      </c>
      <c r="F34" s="97">
        <v>1995</v>
      </c>
      <c r="M34" s="90">
        <v>3</v>
      </c>
      <c r="N34" s="91" t="s">
        <v>4</v>
      </c>
      <c r="O34" s="91" t="s">
        <v>3457</v>
      </c>
      <c r="P34" s="91" t="s">
        <v>3458</v>
      </c>
      <c r="Q34" s="91" t="s">
        <v>140</v>
      </c>
      <c r="R34" s="92">
        <v>0</v>
      </c>
      <c r="T34" s="152">
        <v>1</v>
      </c>
      <c r="U34" s="153">
        <v>2010</v>
      </c>
      <c r="V34" s="154" t="s">
        <v>20</v>
      </c>
      <c r="W34" s="154" t="s">
        <v>618</v>
      </c>
      <c r="X34" s="154" t="s">
        <v>3363</v>
      </c>
      <c r="Y34" s="155" t="str">
        <f t="shared" si="0"/>
        <v>12010冷房ビル用マルチ有り</v>
      </c>
      <c r="Z34" s="156">
        <v>-0.88</v>
      </c>
      <c r="AA34" s="156">
        <v>1.88</v>
      </c>
      <c r="AB34" s="157">
        <v>1.0548999999999999</v>
      </c>
      <c r="AC34" s="157">
        <v>1.3963000000000001</v>
      </c>
      <c r="AD34" s="160">
        <f>VLOOKUP(T34,'既存・導入予定 (5)'!$E$33:$S$44,13,0)</f>
        <v>0.56499999999999995</v>
      </c>
      <c r="AE34" s="161">
        <f t="shared" si="2"/>
        <v>1.3819999999999999</v>
      </c>
    </row>
    <row r="35" spans="2:31" ht="13.5" customHeight="1">
      <c r="B35" s="74" t="s">
        <v>3403</v>
      </c>
      <c r="C35" s="74" t="s">
        <v>4</v>
      </c>
      <c r="E35" s="46">
        <v>1978</v>
      </c>
      <c r="F35" s="97">
        <v>1995</v>
      </c>
      <c r="M35" s="90">
        <v>3</v>
      </c>
      <c r="N35" s="91" t="s">
        <v>5</v>
      </c>
      <c r="O35" s="91" t="s">
        <v>3457</v>
      </c>
      <c r="P35" s="91" t="s">
        <v>3458</v>
      </c>
      <c r="Q35" s="91" t="s">
        <v>144</v>
      </c>
      <c r="R35" s="92">
        <v>0</v>
      </c>
      <c r="T35" s="152">
        <v>1</v>
      </c>
      <c r="U35" s="153">
        <v>2010</v>
      </c>
      <c r="V35" s="154" t="s">
        <v>20</v>
      </c>
      <c r="W35" s="154" t="s">
        <v>619</v>
      </c>
      <c r="X35" s="154" t="s">
        <v>3363</v>
      </c>
      <c r="Y35" s="155" t="str">
        <f t="shared" si="0"/>
        <v>12010冷房設備用有り</v>
      </c>
      <c r="Z35" s="156">
        <v>-0.26</v>
      </c>
      <c r="AA35" s="156">
        <v>1.26</v>
      </c>
      <c r="AB35" s="157">
        <v>1.1929000000000001</v>
      </c>
      <c r="AC35" s="157">
        <v>0.89680000000000004</v>
      </c>
      <c r="AD35" s="160">
        <f>VLOOKUP(T35,'既存・導入予定 (5)'!$E$33:$S$44,13,0)</f>
        <v>0.56499999999999995</v>
      </c>
      <c r="AE35" s="161">
        <f t="shared" si="2"/>
        <v>1.113</v>
      </c>
    </row>
    <row r="36" spans="2:31" ht="13.5" customHeight="1">
      <c r="B36" s="74" t="s">
        <v>3404</v>
      </c>
      <c r="C36" s="74" t="s">
        <v>3</v>
      </c>
      <c r="E36" s="46">
        <v>1979</v>
      </c>
      <c r="F36" s="97">
        <v>1995</v>
      </c>
      <c r="M36" s="90">
        <v>3</v>
      </c>
      <c r="N36" s="91" t="s">
        <v>6</v>
      </c>
      <c r="O36" s="91" t="s">
        <v>3457</v>
      </c>
      <c r="P36" s="91" t="s">
        <v>3458</v>
      </c>
      <c r="Q36" s="91" t="s">
        <v>148</v>
      </c>
      <c r="R36" s="92">
        <v>0</v>
      </c>
      <c r="T36" s="152">
        <v>1</v>
      </c>
      <c r="U36" s="153">
        <v>2010</v>
      </c>
      <c r="V36" s="154" t="s">
        <v>20</v>
      </c>
      <c r="W36" s="154" t="s">
        <v>624</v>
      </c>
      <c r="X36" s="154" t="s">
        <v>3516</v>
      </c>
      <c r="Y36" s="155" t="str">
        <f t="shared" si="0"/>
        <v>12010冷房店舗用無し（一定速）</v>
      </c>
      <c r="Z36" s="156">
        <v>0.25</v>
      </c>
      <c r="AA36" s="156">
        <v>0.75</v>
      </c>
      <c r="AB36" s="157">
        <v>0.25</v>
      </c>
      <c r="AC36" s="157">
        <v>0.75</v>
      </c>
      <c r="AD36" s="160">
        <f>VLOOKUP(T36,'既存・導入予定 (5)'!$E$33:$S$44,13,0)</f>
        <v>0.56499999999999995</v>
      </c>
      <c r="AE36" s="161">
        <f t="shared" si="2"/>
        <v>0.89100000000000001</v>
      </c>
    </row>
    <row r="37" spans="2:31" ht="13.5" customHeight="1">
      <c r="B37" s="74" t="s">
        <v>3405</v>
      </c>
      <c r="C37" s="74" t="s">
        <v>3</v>
      </c>
      <c r="E37" s="46">
        <v>1980</v>
      </c>
      <c r="F37" s="97">
        <v>1995</v>
      </c>
      <c r="M37" s="90">
        <v>3</v>
      </c>
      <c r="N37" s="91" t="s">
        <v>7</v>
      </c>
      <c r="O37" s="91" t="s">
        <v>3457</v>
      </c>
      <c r="P37" s="91" t="s">
        <v>3458</v>
      </c>
      <c r="Q37" s="91" t="s">
        <v>152</v>
      </c>
      <c r="R37" s="92">
        <v>0</v>
      </c>
      <c r="T37" s="152">
        <v>1</v>
      </c>
      <c r="U37" s="153">
        <v>2010</v>
      </c>
      <c r="V37" s="154" t="s">
        <v>20</v>
      </c>
      <c r="W37" s="154" t="s">
        <v>618</v>
      </c>
      <c r="X37" s="154" t="s">
        <v>3516</v>
      </c>
      <c r="Y37" s="155" t="str">
        <f t="shared" si="0"/>
        <v>12010冷房ビル用マルチ無し（一定速）</v>
      </c>
      <c r="Z37" s="156">
        <v>0.25</v>
      </c>
      <c r="AA37" s="156">
        <v>0.75</v>
      </c>
      <c r="AB37" s="157">
        <v>0.25</v>
      </c>
      <c r="AC37" s="157">
        <v>0.75</v>
      </c>
      <c r="AD37" s="160">
        <f>VLOOKUP(T37,'既存・導入予定 (5)'!$E$33:$S$44,13,0)</f>
        <v>0.56499999999999995</v>
      </c>
      <c r="AE37" s="161">
        <f t="shared" si="2"/>
        <v>0.89100000000000001</v>
      </c>
    </row>
    <row r="38" spans="2:31" ht="13.5" customHeight="1">
      <c r="B38" s="74" t="s">
        <v>3406</v>
      </c>
      <c r="C38" s="74" t="s">
        <v>3</v>
      </c>
      <c r="E38" s="46">
        <v>1981</v>
      </c>
      <c r="F38" s="97">
        <v>1995</v>
      </c>
      <c r="M38" s="90">
        <v>3</v>
      </c>
      <c r="N38" s="91" t="s">
        <v>8</v>
      </c>
      <c r="O38" s="91" t="s">
        <v>3457</v>
      </c>
      <c r="P38" s="91" t="s">
        <v>3458</v>
      </c>
      <c r="Q38" s="91" t="s">
        <v>156</v>
      </c>
      <c r="R38" s="92">
        <v>0</v>
      </c>
      <c r="T38" s="152">
        <v>1</v>
      </c>
      <c r="U38" s="153">
        <v>2010</v>
      </c>
      <c r="V38" s="154" t="s">
        <v>20</v>
      </c>
      <c r="W38" s="154" t="s">
        <v>619</v>
      </c>
      <c r="X38" s="154" t="s">
        <v>3516</v>
      </c>
      <c r="Y38" s="155" t="str">
        <f t="shared" si="0"/>
        <v>12010冷房設備用無し（一定速）</v>
      </c>
      <c r="Z38" s="156">
        <v>0.25</v>
      </c>
      <c r="AA38" s="156">
        <v>0.75</v>
      </c>
      <c r="AB38" s="157">
        <v>0.25</v>
      </c>
      <c r="AC38" s="157">
        <v>0.75</v>
      </c>
      <c r="AD38" s="160">
        <f>VLOOKUP(T38,'既存・導入予定 (5)'!$E$33:$S$44,13,0)</f>
        <v>0.56499999999999995</v>
      </c>
      <c r="AE38" s="161">
        <f t="shared" si="2"/>
        <v>0.89100000000000001</v>
      </c>
    </row>
    <row r="39" spans="2:31" ht="13.5" customHeight="1">
      <c r="B39" s="74" t="s">
        <v>3407</v>
      </c>
      <c r="C39" s="74" t="s">
        <v>3408</v>
      </c>
      <c r="E39" s="46">
        <v>1982</v>
      </c>
      <c r="F39" s="97">
        <v>1995</v>
      </c>
      <c r="M39" s="90">
        <v>3</v>
      </c>
      <c r="N39" s="91" t="s">
        <v>9</v>
      </c>
      <c r="O39" s="91" t="s">
        <v>3457</v>
      </c>
      <c r="P39" s="91" t="s">
        <v>3458</v>
      </c>
      <c r="Q39" s="91" t="s">
        <v>160</v>
      </c>
      <c r="R39" s="92">
        <v>0</v>
      </c>
      <c r="T39" s="152">
        <v>1</v>
      </c>
      <c r="U39" s="153">
        <v>2010</v>
      </c>
      <c r="V39" s="154" t="s">
        <v>21</v>
      </c>
      <c r="W39" s="154" t="s">
        <v>624</v>
      </c>
      <c r="X39" s="154" t="s">
        <v>3363</v>
      </c>
      <c r="Y39" s="155" t="str">
        <f t="shared" si="0"/>
        <v>12010暖房店舗用有り</v>
      </c>
      <c r="Z39" s="156">
        <v>-0.72</v>
      </c>
      <c r="AA39" s="156">
        <v>1.72</v>
      </c>
      <c r="AB39" s="157">
        <v>1.0757000000000001</v>
      </c>
      <c r="AC39" s="157">
        <v>1.2710999999999999</v>
      </c>
      <c r="AD39" s="160">
        <f>VLOOKUP(T39,'既存・導入予定 (5)'!$E$33:$S$44,13,0)</f>
        <v>0.56499999999999995</v>
      </c>
      <c r="AE39" s="161">
        <f t="shared" si="2"/>
        <v>1.3129999999999999</v>
      </c>
    </row>
    <row r="40" spans="2:31" ht="13.5" customHeight="1">
      <c r="B40" s="74" t="s">
        <v>3409</v>
      </c>
      <c r="C40" s="74" t="s">
        <v>3408</v>
      </c>
      <c r="E40" s="46">
        <v>1983</v>
      </c>
      <c r="F40" s="97">
        <v>1995</v>
      </c>
      <c r="M40" s="90">
        <v>3</v>
      </c>
      <c r="N40" s="91" t="s">
        <v>10</v>
      </c>
      <c r="O40" s="91" t="s">
        <v>3457</v>
      </c>
      <c r="P40" s="91" t="s">
        <v>3458</v>
      </c>
      <c r="Q40" s="91" t="s">
        <v>164</v>
      </c>
      <c r="R40" s="92">
        <v>0</v>
      </c>
      <c r="T40" s="152">
        <v>1</v>
      </c>
      <c r="U40" s="153">
        <v>2010</v>
      </c>
      <c r="V40" s="154" t="s">
        <v>21</v>
      </c>
      <c r="W40" s="154" t="s">
        <v>618</v>
      </c>
      <c r="X40" s="154" t="s">
        <v>3363</v>
      </c>
      <c r="Y40" s="155" t="str">
        <f t="shared" si="0"/>
        <v>12010暖房ビル用マルチ有り</v>
      </c>
      <c r="Z40" s="156">
        <v>-0.7</v>
      </c>
      <c r="AA40" s="156">
        <v>1.7</v>
      </c>
      <c r="AB40" s="157">
        <v>1.036</v>
      </c>
      <c r="AC40" s="157">
        <v>1.266</v>
      </c>
      <c r="AD40" s="160">
        <f>VLOOKUP(T40,'既存・導入予定 (5)'!$E$33:$S$44,13,0)</f>
        <v>0.56499999999999995</v>
      </c>
      <c r="AE40" s="161">
        <f t="shared" si="2"/>
        <v>1.304</v>
      </c>
    </row>
    <row r="41" spans="2:31" ht="13.5" customHeight="1">
      <c r="B41" s="74" t="s">
        <v>3410</v>
      </c>
      <c r="C41" s="74" t="s">
        <v>8</v>
      </c>
      <c r="E41" s="46">
        <v>1984</v>
      </c>
      <c r="F41" s="97">
        <v>1995</v>
      </c>
      <c r="M41" s="90">
        <v>3</v>
      </c>
      <c r="N41" s="91" t="s">
        <v>11</v>
      </c>
      <c r="O41" s="91" t="s">
        <v>3457</v>
      </c>
      <c r="P41" s="91" t="s">
        <v>3458</v>
      </c>
      <c r="Q41" s="91" t="s">
        <v>168</v>
      </c>
      <c r="R41" s="92">
        <v>0</v>
      </c>
      <c r="T41" s="152">
        <v>1</v>
      </c>
      <c r="U41" s="153">
        <v>2010</v>
      </c>
      <c r="V41" s="154" t="s">
        <v>21</v>
      </c>
      <c r="W41" s="154" t="s">
        <v>619</v>
      </c>
      <c r="X41" s="154" t="s">
        <v>3363</v>
      </c>
      <c r="Y41" s="155" t="str">
        <f t="shared" si="0"/>
        <v>12010暖房設備用有り</v>
      </c>
      <c r="Z41" s="156">
        <v>-0.26</v>
      </c>
      <c r="AA41" s="156">
        <v>1.26</v>
      </c>
      <c r="AB41" s="157">
        <v>0.82779999999999998</v>
      </c>
      <c r="AC41" s="157">
        <v>0.98809999999999998</v>
      </c>
      <c r="AD41" s="160">
        <f>VLOOKUP(T41,'既存・導入予定 (5)'!$E$33:$S$44,13,0)</f>
        <v>0.56499999999999995</v>
      </c>
      <c r="AE41" s="161">
        <f t="shared" si="2"/>
        <v>1.113</v>
      </c>
    </row>
    <row r="42" spans="2:31" ht="13.5" customHeight="1">
      <c r="B42" s="74" t="s">
        <v>3411</v>
      </c>
      <c r="C42" s="74" t="s">
        <v>8</v>
      </c>
      <c r="E42" s="46">
        <v>1985</v>
      </c>
      <c r="F42" s="97">
        <v>1995</v>
      </c>
      <c r="M42" s="90">
        <v>3</v>
      </c>
      <c r="N42" s="91" t="s">
        <v>12</v>
      </c>
      <c r="O42" s="91" t="s">
        <v>3457</v>
      </c>
      <c r="P42" s="91" t="s">
        <v>3458</v>
      </c>
      <c r="Q42" s="91" t="s">
        <v>172</v>
      </c>
      <c r="R42" s="92">
        <v>0</v>
      </c>
      <c r="T42" s="152">
        <v>1</v>
      </c>
      <c r="U42" s="153">
        <v>2010</v>
      </c>
      <c r="V42" s="154" t="s">
        <v>21</v>
      </c>
      <c r="W42" s="154" t="s">
        <v>624</v>
      </c>
      <c r="X42" s="154" t="s">
        <v>3516</v>
      </c>
      <c r="Y42" s="155" t="str">
        <f t="shared" si="0"/>
        <v>12010暖房店舗用無し（一定速）</v>
      </c>
      <c r="Z42" s="156">
        <v>0.25</v>
      </c>
      <c r="AA42" s="156">
        <v>0.75</v>
      </c>
      <c r="AB42" s="157">
        <v>0.25</v>
      </c>
      <c r="AC42" s="157">
        <v>0.75</v>
      </c>
      <c r="AD42" s="160">
        <f>VLOOKUP(T42,'既存・導入予定 (5)'!$E$33:$S$44,13,0)</f>
        <v>0.56499999999999995</v>
      </c>
      <c r="AE42" s="161">
        <f t="shared" si="2"/>
        <v>0.89100000000000001</v>
      </c>
    </row>
    <row r="43" spans="2:31" ht="13.5" customHeight="1">
      <c r="B43" s="74" t="s">
        <v>3412</v>
      </c>
      <c r="C43" s="74" t="s">
        <v>8</v>
      </c>
      <c r="E43" s="46">
        <v>1986</v>
      </c>
      <c r="F43" s="97">
        <v>1995</v>
      </c>
      <c r="M43" s="90">
        <v>3</v>
      </c>
      <c r="N43" s="91" t="s">
        <v>13</v>
      </c>
      <c r="O43" s="91" t="s">
        <v>3457</v>
      </c>
      <c r="P43" s="91" t="s">
        <v>3458</v>
      </c>
      <c r="Q43" s="91" t="s">
        <v>176</v>
      </c>
      <c r="R43" s="92">
        <v>9.5000000000000001E-2</v>
      </c>
      <c r="T43" s="152">
        <v>1</v>
      </c>
      <c r="U43" s="153">
        <v>2010</v>
      </c>
      <c r="V43" s="154" t="s">
        <v>21</v>
      </c>
      <c r="W43" s="154" t="s">
        <v>618</v>
      </c>
      <c r="X43" s="154" t="s">
        <v>3516</v>
      </c>
      <c r="Y43" s="155" t="str">
        <f t="shared" si="0"/>
        <v>12010暖房ビル用マルチ無し（一定速）</v>
      </c>
      <c r="Z43" s="156">
        <v>0.25</v>
      </c>
      <c r="AA43" s="156">
        <v>0.75</v>
      </c>
      <c r="AB43" s="157">
        <v>0.25</v>
      </c>
      <c r="AC43" s="157">
        <v>0.75</v>
      </c>
      <c r="AD43" s="160">
        <f>VLOOKUP(T43,'既存・導入予定 (5)'!$E$33:$S$44,13,0)</f>
        <v>0.56499999999999995</v>
      </c>
      <c r="AE43" s="161">
        <f t="shared" si="2"/>
        <v>0.89100000000000001</v>
      </c>
    </row>
    <row r="44" spans="2:31" ht="13.5" customHeight="1">
      <c r="B44" s="74" t="s">
        <v>3413</v>
      </c>
      <c r="C44" s="74" t="s">
        <v>8</v>
      </c>
      <c r="E44" s="46">
        <v>1987</v>
      </c>
      <c r="F44" s="97">
        <v>1995</v>
      </c>
      <c r="M44" s="90">
        <v>4</v>
      </c>
      <c r="N44" s="91" t="s">
        <v>3456</v>
      </c>
      <c r="O44" s="91" t="s">
        <v>3457</v>
      </c>
      <c r="P44" s="91" t="s">
        <v>3458</v>
      </c>
      <c r="Q44" s="91" t="s">
        <v>180</v>
      </c>
      <c r="R44" s="92">
        <v>0.13700000000000001</v>
      </c>
      <c r="T44" s="152">
        <v>1</v>
      </c>
      <c r="U44" s="153">
        <v>2010</v>
      </c>
      <c r="V44" s="154" t="s">
        <v>21</v>
      </c>
      <c r="W44" s="154" t="s">
        <v>619</v>
      </c>
      <c r="X44" s="154" t="s">
        <v>3516</v>
      </c>
      <c r="Y44" s="155" t="str">
        <f t="shared" si="0"/>
        <v>12010暖房設備用無し（一定速）</v>
      </c>
      <c r="Z44" s="156">
        <v>0.25</v>
      </c>
      <c r="AA44" s="156">
        <v>0.75</v>
      </c>
      <c r="AB44" s="157">
        <v>0.25</v>
      </c>
      <c r="AC44" s="157">
        <v>0.75</v>
      </c>
      <c r="AD44" s="160">
        <f>VLOOKUP(T44,'既存・導入予定 (5)'!$E$33:$S$44,13,0)</f>
        <v>0.56499999999999995</v>
      </c>
      <c r="AE44" s="161">
        <f t="shared" si="2"/>
        <v>0.89100000000000001</v>
      </c>
    </row>
    <row r="45" spans="2:31" ht="13.5" customHeight="1">
      <c r="B45" s="74" t="s">
        <v>3414</v>
      </c>
      <c r="C45" s="74" t="s">
        <v>8</v>
      </c>
      <c r="E45" s="46">
        <v>1988</v>
      </c>
      <c r="F45" s="97">
        <v>1995</v>
      </c>
      <c r="M45" s="90">
        <v>4</v>
      </c>
      <c r="N45" s="91" t="s">
        <v>3</v>
      </c>
      <c r="O45" s="91" t="s">
        <v>3457</v>
      </c>
      <c r="P45" s="91" t="s">
        <v>3458</v>
      </c>
      <c r="Q45" s="91" t="s">
        <v>184</v>
      </c>
      <c r="R45" s="92">
        <v>0.128</v>
      </c>
      <c r="T45" s="144">
        <v>1</v>
      </c>
      <c r="U45" s="195">
        <v>2011</v>
      </c>
      <c r="V45" s="145" t="s">
        <v>20</v>
      </c>
      <c r="W45" s="145" t="s">
        <v>624</v>
      </c>
      <c r="X45" s="145" t="s">
        <v>3363</v>
      </c>
      <c r="Y45" s="146" t="str">
        <f t="shared" si="0"/>
        <v>12011冷房店舗用有り</v>
      </c>
      <c r="Z45" s="148">
        <v>-1.1200000000000001</v>
      </c>
      <c r="AA45" s="148">
        <v>2.12</v>
      </c>
      <c r="AB45" s="149">
        <v>1.0517000000000001</v>
      </c>
      <c r="AC45" s="149">
        <v>1.5770999999999999</v>
      </c>
      <c r="AD45" s="147">
        <f>VLOOKUP(T45,'既存・導入予定 (5)'!$E$33:$S$44,13,0)</f>
        <v>0.56499999999999995</v>
      </c>
      <c r="AE45" s="75">
        <f t="shared" si="2"/>
        <v>1.4870000000000001</v>
      </c>
    </row>
    <row r="46" spans="2:31" ht="13.5" customHeight="1">
      <c r="B46" s="74" t="s">
        <v>3374</v>
      </c>
      <c r="C46" s="74" t="s">
        <v>6</v>
      </c>
      <c r="E46" s="46">
        <v>1989</v>
      </c>
      <c r="F46" s="97">
        <v>1995</v>
      </c>
      <c r="M46" s="90">
        <v>4</v>
      </c>
      <c r="N46" s="91" t="s">
        <v>4</v>
      </c>
      <c r="O46" s="91" t="s">
        <v>3457</v>
      </c>
      <c r="P46" s="91" t="s">
        <v>3458</v>
      </c>
      <c r="Q46" s="91" t="s">
        <v>188</v>
      </c>
      <c r="R46" s="92">
        <v>0.155</v>
      </c>
      <c r="T46" s="144">
        <v>1</v>
      </c>
      <c r="U46" s="195">
        <v>2011</v>
      </c>
      <c r="V46" s="145" t="s">
        <v>20</v>
      </c>
      <c r="W46" s="145" t="s">
        <v>618</v>
      </c>
      <c r="X46" s="145" t="s">
        <v>3363</v>
      </c>
      <c r="Y46" s="146" t="str">
        <f t="shared" si="0"/>
        <v>12011冷房ビル用マルチ有り</v>
      </c>
      <c r="Z46" s="148">
        <v>-1</v>
      </c>
      <c r="AA46" s="148">
        <v>2</v>
      </c>
      <c r="AB46" s="149">
        <v>1.0584</v>
      </c>
      <c r="AC46" s="149">
        <v>1.4854000000000001</v>
      </c>
      <c r="AD46" s="147">
        <f>VLOOKUP(T46,'既存・導入予定 (5)'!$E$33:$S$44,13,0)</f>
        <v>0.56499999999999995</v>
      </c>
      <c r="AE46" s="75">
        <f t="shared" si="2"/>
        <v>1.4350000000000001</v>
      </c>
    </row>
    <row r="47" spans="2:31" ht="14.25" customHeight="1">
      <c r="B47" s="74" t="s">
        <v>3415</v>
      </c>
      <c r="C47" s="74" t="s">
        <v>6</v>
      </c>
      <c r="E47" s="46">
        <v>1990</v>
      </c>
      <c r="F47" s="97">
        <v>1995</v>
      </c>
      <c r="M47" s="90">
        <v>4</v>
      </c>
      <c r="N47" s="91" t="s">
        <v>5</v>
      </c>
      <c r="O47" s="91" t="s">
        <v>3457</v>
      </c>
      <c r="P47" s="91" t="s">
        <v>3458</v>
      </c>
      <c r="Q47" s="91" t="s">
        <v>192</v>
      </c>
      <c r="R47" s="92">
        <v>0.158</v>
      </c>
      <c r="T47" s="144">
        <v>1</v>
      </c>
      <c r="U47" s="195">
        <v>2011</v>
      </c>
      <c r="V47" s="145" t="s">
        <v>20</v>
      </c>
      <c r="W47" s="145" t="s">
        <v>619</v>
      </c>
      <c r="X47" s="145" t="s">
        <v>3363</v>
      </c>
      <c r="Y47" s="146" t="str">
        <f t="shared" si="0"/>
        <v>12011冷房設備用有り</v>
      </c>
      <c r="Z47" s="148">
        <v>-0.22</v>
      </c>
      <c r="AA47" s="148">
        <v>1.22</v>
      </c>
      <c r="AB47" s="149">
        <v>1.0356000000000001</v>
      </c>
      <c r="AC47" s="149">
        <v>0.90610000000000002</v>
      </c>
      <c r="AD47" s="147">
        <f>VLOOKUP(T47,'既存・導入予定 (5)'!$E$33:$S$44,13,0)</f>
        <v>0.56499999999999995</v>
      </c>
      <c r="AE47" s="75">
        <f t="shared" si="2"/>
        <v>1.095</v>
      </c>
    </row>
    <row r="48" spans="2:31" ht="13.5" customHeight="1">
      <c r="B48" s="74" t="s">
        <v>3416</v>
      </c>
      <c r="C48" s="74" t="s">
        <v>6</v>
      </c>
      <c r="E48" s="46">
        <v>1991</v>
      </c>
      <c r="F48" s="97">
        <v>1995</v>
      </c>
      <c r="M48" s="90">
        <v>4</v>
      </c>
      <c r="N48" s="91" t="s">
        <v>6</v>
      </c>
      <c r="O48" s="91" t="s">
        <v>3457</v>
      </c>
      <c r="P48" s="91" t="s">
        <v>3458</v>
      </c>
      <c r="Q48" s="91" t="s">
        <v>196</v>
      </c>
      <c r="R48" s="92">
        <v>0.151</v>
      </c>
      <c r="T48" s="144">
        <v>1</v>
      </c>
      <c r="U48" s="195">
        <v>2011</v>
      </c>
      <c r="V48" s="145" t="s">
        <v>20</v>
      </c>
      <c r="W48" s="145" t="s">
        <v>624</v>
      </c>
      <c r="X48" s="145" t="s">
        <v>3516</v>
      </c>
      <c r="Y48" s="146" t="str">
        <f t="shared" si="0"/>
        <v>12011冷房店舗用無し（一定速）</v>
      </c>
      <c r="Z48" s="148">
        <v>0.25</v>
      </c>
      <c r="AA48" s="148">
        <v>0.75</v>
      </c>
      <c r="AB48" s="149">
        <v>0.25</v>
      </c>
      <c r="AC48" s="149">
        <v>0.75</v>
      </c>
      <c r="AD48" s="147">
        <f>VLOOKUP(T48,'既存・導入予定 (5)'!$E$33:$S$44,13,0)</f>
        <v>0.56499999999999995</v>
      </c>
      <c r="AE48" s="75">
        <f t="shared" si="2"/>
        <v>0.89100000000000001</v>
      </c>
    </row>
    <row r="49" spans="2:31" ht="13.5" customHeight="1">
      <c r="B49" s="74" t="s">
        <v>3417</v>
      </c>
      <c r="C49" s="74" t="s">
        <v>6</v>
      </c>
      <c r="E49" s="46">
        <v>1992</v>
      </c>
      <c r="F49" s="97">
        <v>1995</v>
      </c>
      <c r="M49" s="90">
        <v>4</v>
      </c>
      <c r="N49" s="91" t="s">
        <v>7</v>
      </c>
      <c r="O49" s="91" t="s">
        <v>3457</v>
      </c>
      <c r="P49" s="91" t="s">
        <v>3458</v>
      </c>
      <c r="Q49" s="91" t="s">
        <v>200</v>
      </c>
      <c r="R49" s="92">
        <v>0.157</v>
      </c>
      <c r="T49" s="144">
        <v>1</v>
      </c>
      <c r="U49" s="195">
        <v>2011</v>
      </c>
      <c r="V49" s="145" t="s">
        <v>20</v>
      </c>
      <c r="W49" s="145" t="s">
        <v>618</v>
      </c>
      <c r="X49" s="145" t="s">
        <v>3516</v>
      </c>
      <c r="Y49" s="146" t="str">
        <f t="shared" si="0"/>
        <v>12011冷房ビル用マルチ無し（一定速）</v>
      </c>
      <c r="Z49" s="148">
        <v>0.25</v>
      </c>
      <c r="AA49" s="148">
        <v>0.75</v>
      </c>
      <c r="AB49" s="149">
        <v>0.25</v>
      </c>
      <c r="AC49" s="149">
        <v>0.75</v>
      </c>
      <c r="AD49" s="147">
        <f>VLOOKUP(T49,'既存・導入予定 (5)'!$E$33:$S$44,13,0)</f>
        <v>0.56499999999999995</v>
      </c>
      <c r="AE49" s="75">
        <f t="shared" si="2"/>
        <v>0.89100000000000001</v>
      </c>
    </row>
    <row r="50" spans="2:31" ht="13.5" customHeight="1">
      <c r="B50" s="74" t="s">
        <v>3418</v>
      </c>
      <c r="C50" s="74" t="s">
        <v>6</v>
      </c>
      <c r="E50" s="46">
        <v>1993</v>
      </c>
      <c r="F50" s="97">
        <v>1995</v>
      </c>
      <c r="M50" s="90">
        <v>4</v>
      </c>
      <c r="N50" s="91" t="s">
        <v>8</v>
      </c>
      <c r="O50" s="91" t="s">
        <v>3457</v>
      </c>
      <c r="P50" s="91" t="s">
        <v>3458</v>
      </c>
      <c r="Q50" s="91" t="s">
        <v>204</v>
      </c>
      <c r="R50" s="92">
        <v>0.16600000000000001</v>
      </c>
      <c r="T50" s="144">
        <v>1</v>
      </c>
      <c r="U50" s="195">
        <v>2011</v>
      </c>
      <c r="V50" s="145" t="s">
        <v>20</v>
      </c>
      <c r="W50" s="145" t="s">
        <v>619</v>
      </c>
      <c r="X50" s="145" t="s">
        <v>3516</v>
      </c>
      <c r="Y50" s="146" t="str">
        <f t="shared" si="0"/>
        <v>12011冷房設備用無し（一定速）</v>
      </c>
      <c r="Z50" s="148">
        <v>0.25</v>
      </c>
      <c r="AA50" s="148">
        <v>0.75</v>
      </c>
      <c r="AB50" s="149">
        <v>0.25</v>
      </c>
      <c r="AC50" s="149">
        <v>0.75</v>
      </c>
      <c r="AD50" s="147">
        <f>VLOOKUP(T50,'既存・導入予定 (5)'!$E$33:$S$44,13,0)</f>
        <v>0.56499999999999995</v>
      </c>
      <c r="AE50" s="75">
        <f t="shared" si="2"/>
        <v>0.89100000000000001</v>
      </c>
    </row>
    <row r="51" spans="2:31" ht="14.25" customHeight="1">
      <c r="B51" s="74" t="s">
        <v>3419</v>
      </c>
      <c r="C51" s="74" t="s">
        <v>6</v>
      </c>
      <c r="E51" s="46">
        <v>1994</v>
      </c>
      <c r="F51" s="97">
        <v>1995</v>
      </c>
      <c r="M51" s="90">
        <v>4</v>
      </c>
      <c r="N51" s="91" t="s">
        <v>9</v>
      </c>
      <c r="O51" s="91" t="s">
        <v>3457</v>
      </c>
      <c r="P51" s="91" t="s">
        <v>3458</v>
      </c>
      <c r="Q51" s="91" t="s">
        <v>208</v>
      </c>
      <c r="R51" s="92">
        <v>8.3000000000000004E-2</v>
      </c>
      <c r="T51" s="144">
        <v>1</v>
      </c>
      <c r="U51" s="195">
        <v>2011</v>
      </c>
      <c r="V51" s="145" t="s">
        <v>21</v>
      </c>
      <c r="W51" s="145" t="s">
        <v>624</v>
      </c>
      <c r="X51" s="145" t="s">
        <v>3363</v>
      </c>
      <c r="Y51" s="146" t="str">
        <f t="shared" si="0"/>
        <v>12011暖房店舗用有り</v>
      </c>
      <c r="Z51" s="148">
        <v>-0.76</v>
      </c>
      <c r="AA51" s="148">
        <v>1.76</v>
      </c>
      <c r="AB51" s="149">
        <v>1.0773999999999999</v>
      </c>
      <c r="AC51" s="149">
        <v>1.3006</v>
      </c>
      <c r="AD51" s="147">
        <f>VLOOKUP(T51,'既存・導入予定 (5)'!$E$33:$S$44,13,0)</f>
        <v>0.56499999999999995</v>
      </c>
      <c r="AE51" s="75">
        <f t="shared" si="2"/>
        <v>1.33</v>
      </c>
    </row>
    <row r="52" spans="2:31" ht="13.5" customHeight="1">
      <c r="B52" s="74" t="s">
        <v>3420</v>
      </c>
      <c r="C52" s="45" t="s">
        <v>13</v>
      </c>
      <c r="E52" s="46">
        <v>1995</v>
      </c>
      <c r="F52" s="97">
        <v>1995</v>
      </c>
      <c r="M52" s="90">
        <v>4</v>
      </c>
      <c r="N52" s="91" t="s">
        <v>10</v>
      </c>
      <c r="O52" s="91" t="s">
        <v>3457</v>
      </c>
      <c r="P52" s="91" t="s">
        <v>3458</v>
      </c>
      <c r="Q52" s="91" t="s">
        <v>212</v>
      </c>
      <c r="R52" s="92">
        <v>0.14699999999999999</v>
      </c>
      <c r="T52" s="144">
        <v>1</v>
      </c>
      <c r="U52" s="195">
        <v>2011</v>
      </c>
      <c r="V52" s="145" t="s">
        <v>21</v>
      </c>
      <c r="W52" s="145" t="s">
        <v>618</v>
      </c>
      <c r="X52" s="145" t="s">
        <v>3363</v>
      </c>
      <c r="Y52" s="146" t="str">
        <f t="shared" si="0"/>
        <v>12011暖房ビル用マルチ有り</v>
      </c>
      <c r="Z52" s="148">
        <v>-0.78</v>
      </c>
      <c r="AA52" s="148">
        <v>1.78</v>
      </c>
      <c r="AB52" s="149">
        <v>1.0377000000000001</v>
      </c>
      <c r="AC52" s="149">
        <v>1.3255999999999999</v>
      </c>
      <c r="AD52" s="147">
        <f>VLOOKUP(T52,'既存・導入予定 (5)'!$E$33:$S$44,13,0)</f>
        <v>0.56499999999999995</v>
      </c>
      <c r="AE52" s="75">
        <f t="shared" si="2"/>
        <v>1.339</v>
      </c>
    </row>
    <row r="53" spans="2:31" ht="13.5" customHeight="1">
      <c r="B53" s="45" t="s">
        <v>3421</v>
      </c>
      <c r="C53" s="45" t="s">
        <v>13</v>
      </c>
      <c r="E53" s="46">
        <v>1996</v>
      </c>
      <c r="F53" s="97">
        <v>2005</v>
      </c>
      <c r="M53" s="90">
        <v>4</v>
      </c>
      <c r="N53" s="91" t="s">
        <v>11</v>
      </c>
      <c r="O53" s="91" t="s">
        <v>3457</v>
      </c>
      <c r="P53" s="91" t="s">
        <v>3458</v>
      </c>
      <c r="Q53" s="91" t="s">
        <v>216</v>
      </c>
      <c r="R53" s="92">
        <v>0.16900000000000001</v>
      </c>
      <c r="T53" s="144">
        <v>1</v>
      </c>
      <c r="U53" s="195">
        <v>2011</v>
      </c>
      <c r="V53" s="145" t="s">
        <v>21</v>
      </c>
      <c r="W53" s="145" t="s">
        <v>619</v>
      </c>
      <c r="X53" s="145" t="s">
        <v>3363</v>
      </c>
      <c r="Y53" s="146" t="str">
        <f t="shared" si="0"/>
        <v>12011暖房設備用有り</v>
      </c>
      <c r="Z53" s="148">
        <v>-0.26</v>
      </c>
      <c r="AA53" s="148">
        <v>1.26</v>
      </c>
      <c r="AB53" s="149">
        <v>1.0266999999999999</v>
      </c>
      <c r="AC53" s="149">
        <v>0.93830000000000002</v>
      </c>
      <c r="AD53" s="147">
        <f>VLOOKUP(T53,'既存・導入予定 (5)'!$E$33:$S$44,13,0)</f>
        <v>0.56499999999999995</v>
      </c>
      <c r="AE53" s="75">
        <f t="shared" si="2"/>
        <v>1.113</v>
      </c>
    </row>
    <row r="54" spans="2:31" ht="13.5" customHeight="1">
      <c r="E54" s="46">
        <v>1997</v>
      </c>
      <c r="F54" s="97">
        <v>2005</v>
      </c>
      <c r="M54" s="90">
        <v>4</v>
      </c>
      <c r="N54" s="91" t="s">
        <v>12</v>
      </c>
      <c r="O54" s="91" t="s">
        <v>3457</v>
      </c>
      <c r="P54" s="91" t="s">
        <v>3458</v>
      </c>
      <c r="Q54" s="91" t="s">
        <v>220</v>
      </c>
      <c r="R54" s="92">
        <v>0.111</v>
      </c>
      <c r="T54" s="144">
        <v>1</v>
      </c>
      <c r="U54" s="195">
        <v>2011</v>
      </c>
      <c r="V54" s="145" t="s">
        <v>21</v>
      </c>
      <c r="W54" s="145" t="s">
        <v>624</v>
      </c>
      <c r="X54" s="145" t="s">
        <v>3516</v>
      </c>
      <c r="Y54" s="146" t="str">
        <f t="shared" si="0"/>
        <v>12011暖房店舗用無し（一定速）</v>
      </c>
      <c r="Z54" s="148">
        <v>0.25</v>
      </c>
      <c r="AA54" s="148">
        <v>0.75</v>
      </c>
      <c r="AB54" s="149">
        <v>0.25</v>
      </c>
      <c r="AC54" s="149">
        <v>0.75</v>
      </c>
      <c r="AD54" s="147">
        <f>VLOOKUP(T54,'既存・導入予定 (5)'!$E$33:$S$44,13,0)</f>
        <v>0.56499999999999995</v>
      </c>
      <c r="AE54" s="75">
        <f t="shared" si="2"/>
        <v>0.89100000000000001</v>
      </c>
    </row>
    <row r="55" spans="2:31" ht="13.5" customHeight="1">
      <c r="E55" s="46">
        <v>1998</v>
      </c>
      <c r="F55" s="97">
        <v>2005</v>
      </c>
      <c r="M55" s="90">
        <v>4</v>
      </c>
      <c r="N55" s="91" t="s">
        <v>13</v>
      </c>
      <c r="O55" s="91" t="s">
        <v>3457</v>
      </c>
      <c r="P55" s="91" t="s">
        <v>3458</v>
      </c>
      <c r="Q55" s="91" t="s">
        <v>224</v>
      </c>
      <c r="R55" s="92">
        <v>0.14299999999999999</v>
      </c>
      <c r="T55" s="144">
        <v>1</v>
      </c>
      <c r="U55" s="195">
        <v>2011</v>
      </c>
      <c r="V55" s="145" t="s">
        <v>21</v>
      </c>
      <c r="W55" s="145" t="s">
        <v>618</v>
      </c>
      <c r="X55" s="145" t="s">
        <v>3516</v>
      </c>
      <c r="Y55" s="146" t="str">
        <f t="shared" si="0"/>
        <v>12011暖房ビル用マルチ無し（一定速）</v>
      </c>
      <c r="Z55" s="148">
        <v>0.25</v>
      </c>
      <c r="AA55" s="148">
        <v>0.75</v>
      </c>
      <c r="AB55" s="149">
        <v>0.25</v>
      </c>
      <c r="AC55" s="149">
        <v>0.75</v>
      </c>
      <c r="AD55" s="147">
        <f>VLOOKUP(T55,'既存・導入予定 (5)'!$E$33:$S$44,13,0)</f>
        <v>0.56499999999999995</v>
      </c>
      <c r="AE55" s="75">
        <f t="shared" si="2"/>
        <v>0.89100000000000001</v>
      </c>
    </row>
    <row r="56" spans="2:31" ht="13.5" customHeight="1">
      <c r="E56" s="46">
        <v>1999</v>
      </c>
      <c r="F56" s="97">
        <v>2005</v>
      </c>
      <c r="M56" s="90">
        <v>5</v>
      </c>
      <c r="N56" s="91" t="s">
        <v>3456</v>
      </c>
      <c r="O56" s="91" t="s">
        <v>3457</v>
      </c>
      <c r="P56" s="91" t="s">
        <v>3458</v>
      </c>
      <c r="Q56" s="91" t="s">
        <v>228</v>
      </c>
      <c r="R56" s="92">
        <v>0.20599999999999999</v>
      </c>
      <c r="T56" s="144">
        <v>1</v>
      </c>
      <c r="U56" s="145">
        <v>2011</v>
      </c>
      <c r="V56" s="145" t="s">
        <v>21</v>
      </c>
      <c r="W56" s="145" t="s">
        <v>619</v>
      </c>
      <c r="X56" s="145" t="s">
        <v>3516</v>
      </c>
      <c r="Y56" s="146" t="str">
        <f t="shared" si="0"/>
        <v>12011暖房設備用無し（一定速）</v>
      </c>
      <c r="Z56" s="148">
        <v>0.25</v>
      </c>
      <c r="AA56" s="148">
        <v>0.75</v>
      </c>
      <c r="AB56" s="149">
        <v>0.25</v>
      </c>
      <c r="AC56" s="149">
        <v>0.75</v>
      </c>
      <c r="AD56" s="147">
        <f>VLOOKUP(T56,'既存・導入予定 (5)'!$E$33:$S$44,13,0)</f>
        <v>0.56499999999999995</v>
      </c>
      <c r="AE56" s="75">
        <f t="shared" si="2"/>
        <v>0.89100000000000001</v>
      </c>
    </row>
    <row r="57" spans="2:31" ht="13.5" customHeight="1">
      <c r="E57" s="46">
        <v>2000</v>
      </c>
      <c r="F57" s="97">
        <v>2005</v>
      </c>
      <c r="M57" s="90">
        <v>5</v>
      </c>
      <c r="N57" s="91" t="s">
        <v>3</v>
      </c>
      <c r="O57" s="91" t="s">
        <v>3457</v>
      </c>
      <c r="P57" s="91" t="s">
        <v>3458</v>
      </c>
      <c r="Q57" s="91" t="s">
        <v>232</v>
      </c>
      <c r="R57" s="92">
        <v>0.22900000000000001</v>
      </c>
      <c r="T57" s="144">
        <v>1</v>
      </c>
      <c r="U57" s="145">
        <v>2012</v>
      </c>
      <c r="V57" s="145" t="s">
        <v>20</v>
      </c>
      <c r="W57" s="145" t="s">
        <v>624</v>
      </c>
      <c r="X57" s="145" t="s">
        <v>3363</v>
      </c>
      <c r="Y57" s="146" t="str">
        <f t="shared" si="0"/>
        <v>12012冷房店舗用有り</v>
      </c>
      <c r="Z57" s="145">
        <v>-1.36</v>
      </c>
      <c r="AA57" s="145">
        <v>2.36</v>
      </c>
      <c r="AB57" s="145">
        <v>1.0576000000000001</v>
      </c>
      <c r="AC57" s="145">
        <v>1.7556</v>
      </c>
      <c r="AD57" s="147">
        <f>VLOOKUP(T57,'既存・導入予定 (5)'!$E$33:$S$44,13,0)</f>
        <v>0.56499999999999995</v>
      </c>
      <c r="AE57" s="75">
        <f t="shared" si="2"/>
        <v>1.591</v>
      </c>
    </row>
    <row r="58" spans="2:31" ht="13.5" customHeight="1">
      <c r="E58" s="46">
        <v>2001</v>
      </c>
      <c r="F58" s="97">
        <v>2005</v>
      </c>
      <c r="M58" s="90">
        <v>5</v>
      </c>
      <c r="N58" s="91" t="s">
        <v>4</v>
      </c>
      <c r="O58" s="91" t="s">
        <v>3457</v>
      </c>
      <c r="P58" s="91" t="s">
        <v>3458</v>
      </c>
      <c r="Q58" s="91" t="s">
        <v>236</v>
      </c>
      <c r="R58" s="92">
        <v>0.217</v>
      </c>
      <c r="T58" s="144">
        <v>1</v>
      </c>
      <c r="U58" s="145">
        <v>2012</v>
      </c>
      <c r="V58" s="145" t="s">
        <v>20</v>
      </c>
      <c r="W58" s="145" t="s">
        <v>618</v>
      </c>
      <c r="X58" s="145" t="s">
        <v>3363</v>
      </c>
      <c r="Y58" s="146" t="str">
        <f t="shared" si="0"/>
        <v>12012冷房ビル用マルチ有り</v>
      </c>
      <c r="Z58" s="145">
        <v>-1.1399999999999999</v>
      </c>
      <c r="AA58" s="145">
        <v>2.14</v>
      </c>
      <c r="AB58" s="145">
        <v>1.0625</v>
      </c>
      <c r="AC58" s="145">
        <v>1.5893999999999999</v>
      </c>
      <c r="AD58" s="147">
        <f>VLOOKUP(T58,'既存・導入予定 (5)'!$E$33:$S$44,13,0)</f>
        <v>0.56499999999999995</v>
      </c>
      <c r="AE58" s="75">
        <f t="shared" si="2"/>
        <v>1.4950000000000001</v>
      </c>
    </row>
    <row r="59" spans="2:31" ht="13.5" customHeight="1">
      <c r="E59" s="46">
        <v>2002</v>
      </c>
      <c r="F59" s="97">
        <v>2005</v>
      </c>
      <c r="M59" s="90">
        <v>5</v>
      </c>
      <c r="N59" s="91" t="s">
        <v>5</v>
      </c>
      <c r="O59" s="91" t="s">
        <v>3457</v>
      </c>
      <c r="P59" s="91" t="s">
        <v>3458</v>
      </c>
      <c r="Q59" s="91" t="s">
        <v>240</v>
      </c>
      <c r="R59" s="92">
        <v>0.156</v>
      </c>
      <c r="T59" s="144">
        <v>1</v>
      </c>
      <c r="U59" s="145">
        <v>2012</v>
      </c>
      <c r="V59" s="145" t="s">
        <v>20</v>
      </c>
      <c r="W59" s="145" t="s">
        <v>619</v>
      </c>
      <c r="X59" s="145" t="s">
        <v>3363</v>
      </c>
      <c r="Y59" s="146" t="str">
        <f t="shared" si="0"/>
        <v>12012冷房設備用有り</v>
      </c>
      <c r="Z59" s="145">
        <v>-0.26</v>
      </c>
      <c r="AA59" s="145">
        <v>1.26</v>
      </c>
      <c r="AB59" s="145">
        <v>1.0367999999999999</v>
      </c>
      <c r="AC59" s="145">
        <v>0.93579999999999997</v>
      </c>
      <c r="AD59" s="147">
        <f>VLOOKUP(T59,'既存・導入予定 (5)'!$E$33:$S$44,13,0)</f>
        <v>0.56499999999999995</v>
      </c>
      <c r="AE59" s="75">
        <f t="shared" si="2"/>
        <v>1.113</v>
      </c>
    </row>
    <row r="60" spans="2:31" ht="13.5" customHeight="1">
      <c r="E60" s="46">
        <v>2003</v>
      </c>
      <c r="F60" s="97">
        <v>2005</v>
      </c>
      <c r="M60" s="90">
        <v>5</v>
      </c>
      <c r="N60" s="91" t="s">
        <v>6</v>
      </c>
      <c r="O60" s="91" t="s">
        <v>3457</v>
      </c>
      <c r="P60" s="91" t="s">
        <v>3458</v>
      </c>
      <c r="Q60" s="91" t="s">
        <v>244</v>
      </c>
      <c r="R60" s="92">
        <v>0.22</v>
      </c>
      <c r="T60" s="144">
        <v>1</v>
      </c>
      <c r="U60" s="145">
        <v>2012</v>
      </c>
      <c r="V60" s="145" t="s">
        <v>20</v>
      </c>
      <c r="W60" s="145" t="s">
        <v>624</v>
      </c>
      <c r="X60" s="145" t="s">
        <v>3516</v>
      </c>
      <c r="Y60" s="146" t="str">
        <f t="shared" si="0"/>
        <v>12012冷房店舗用無し（一定速）</v>
      </c>
      <c r="Z60" s="148">
        <v>0.25</v>
      </c>
      <c r="AA60" s="148">
        <v>0.75</v>
      </c>
      <c r="AB60" s="149">
        <v>0.25</v>
      </c>
      <c r="AC60" s="149">
        <v>0.75</v>
      </c>
      <c r="AD60" s="147">
        <f>VLOOKUP(T60,'既存・導入予定 (5)'!$E$33:$S$44,13,0)</f>
        <v>0.56499999999999995</v>
      </c>
      <c r="AE60" s="75">
        <f t="shared" si="2"/>
        <v>0.89100000000000001</v>
      </c>
    </row>
    <row r="61" spans="2:31" ht="13.5" customHeight="1">
      <c r="E61" s="46">
        <v>2004</v>
      </c>
      <c r="F61" s="181">
        <v>2005</v>
      </c>
      <c r="M61" s="90">
        <v>5</v>
      </c>
      <c r="N61" s="91" t="s">
        <v>7</v>
      </c>
      <c r="O61" s="91" t="s">
        <v>3457</v>
      </c>
      <c r="P61" s="91" t="s">
        <v>3458</v>
      </c>
      <c r="Q61" s="91" t="s">
        <v>248</v>
      </c>
      <c r="R61" s="92">
        <v>0.20200000000000001</v>
      </c>
      <c r="T61" s="144">
        <v>1</v>
      </c>
      <c r="U61" s="145">
        <v>2012</v>
      </c>
      <c r="V61" s="145" t="s">
        <v>20</v>
      </c>
      <c r="W61" s="145" t="s">
        <v>618</v>
      </c>
      <c r="X61" s="145" t="s">
        <v>3516</v>
      </c>
      <c r="Y61" s="146" t="str">
        <f t="shared" si="0"/>
        <v>12012冷房ビル用マルチ無し（一定速）</v>
      </c>
      <c r="Z61" s="148">
        <v>0.25</v>
      </c>
      <c r="AA61" s="148">
        <v>0.75</v>
      </c>
      <c r="AB61" s="149">
        <v>0.25</v>
      </c>
      <c r="AC61" s="149">
        <v>0.75</v>
      </c>
      <c r="AD61" s="147">
        <f>VLOOKUP(T61,'既存・導入予定 (5)'!$E$33:$S$44,13,0)</f>
        <v>0.56499999999999995</v>
      </c>
      <c r="AE61" s="75">
        <f t="shared" si="2"/>
        <v>0.89100000000000001</v>
      </c>
    </row>
    <row r="62" spans="2:31" ht="13.5" customHeight="1">
      <c r="E62" s="46">
        <v>2005</v>
      </c>
      <c r="F62" s="181">
        <v>2005</v>
      </c>
      <c r="M62" s="90">
        <v>5</v>
      </c>
      <c r="N62" s="91" t="s">
        <v>8</v>
      </c>
      <c r="O62" s="91" t="s">
        <v>3457</v>
      </c>
      <c r="P62" s="91" t="s">
        <v>3458</v>
      </c>
      <c r="Q62" s="91" t="s">
        <v>252</v>
      </c>
      <c r="R62" s="92">
        <v>0.23200000000000001</v>
      </c>
      <c r="T62" s="144">
        <v>1</v>
      </c>
      <c r="U62" s="145">
        <v>2012</v>
      </c>
      <c r="V62" s="145" t="s">
        <v>20</v>
      </c>
      <c r="W62" s="145" t="s">
        <v>619</v>
      </c>
      <c r="X62" s="145" t="s">
        <v>3516</v>
      </c>
      <c r="Y62" s="146" t="str">
        <f t="shared" si="0"/>
        <v>12012冷房設備用無し（一定速）</v>
      </c>
      <c r="Z62" s="148">
        <v>0.25</v>
      </c>
      <c r="AA62" s="148">
        <v>0.75</v>
      </c>
      <c r="AB62" s="149">
        <v>0.25</v>
      </c>
      <c r="AC62" s="149">
        <v>0.75</v>
      </c>
      <c r="AD62" s="147">
        <f>VLOOKUP(T62,'既存・導入予定 (5)'!$E$33:$S$44,13,0)</f>
        <v>0.56499999999999995</v>
      </c>
      <c r="AE62" s="75">
        <f t="shared" si="2"/>
        <v>0.89100000000000001</v>
      </c>
    </row>
    <row r="63" spans="2:31" ht="13.5" customHeight="1">
      <c r="E63" s="46">
        <v>2006</v>
      </c>
      <c r="F63" s="181">
        <v>2010</v>
      </c>
      <c r="M63" s="90">
        <v>5</v>
      </c>
      <c r="N63" s="91" t="s">
        <v>9</v>
      </c>
      <c r="O63" s="91" t="s">
        <v>3457</v>
      </c>
      <c r="P63" s="91" t="s">
        <v>3458</v>
      </c>
      <c r="Q63" s="91" t="s">
        <v>256</v>
      </c>
      <c r="R63" s="92">
        <v>0.22800000000000001</v>
      </c>
      <c r="T63" s="144">
        <v>1</v>
      </c>
      <c r="U63" s="145">
        <v>2012</v>
      </c>
      <c r="V63" s="145" t="s">
        <v>21</v>
      </c>
      <c r="W63" s="145" t="s">
        <v>624</v>
      </c>
      <c r="X63" s="145" t="s">
        <v>3363</v>
      </c>
      <c r="Y63" s="146" t="str">
        <f t="shared" si="0"/>
        <v>12012暖房店舗用有り</v>
      </c>
      <c r="Z63" s="145">
        <v>-0.82</v>
      </c>
      <c r="AA63" s="145">
        <v>1.82</v>
      </c>
      <c r="AB63" s="145">
        <v>1.0801000000000001</v>
      </c>
      <c r="AC63" s="145">
        <v>1.345</v>
      </c>
      <c r="AD63" s="147">
        <f>VLOOKUP(T63,'既存・導入予定 (5)'!$E$33:$S$44,13,0)</f>
        <v>0.56499999999999995</v>
      </c>
      <c r="AE63" s="75">
        <f t="shared" si="2"/>
        <v>1.3560000000000001</v>
      </c>
    </row>
    <row r="64" spans="2:31" ht="13.5" customHeight="1">
      <c r="E64" s="46">
        <v>2007</v>
      </c>
      <c r="F64" s="181">
        <v>2010</v>
      </c>
      <c r="M64" s="90">
        <v>5</v>
      </c>
      <c r="N64" s="91" t="s">
        <v>10</v>
      </c>
      <c r="O64" s="91" t="s">
        <v>3457</v>
      </c>
      <c r="P64" s="91" t="s">
        <v>3458</v>
      </c>
      <c r="Q64" s="91" t="s">
        <v>260</v>
      </c>
      <c r="R64" s="92">
        <v>0.248</v>
      </c>
      <c r="T64" s="144">
        <v>1</v>
      </c>
      <c r="U64" s="145">
        <v>2012</v>
      </c>
      <c r="V64" s="145" t="s">
        <v>21</v>
      </c>
      <c r="W64" s="145" t="s">
        <v>618</v>
      </c>
      <c r="X64" s="145" t="s">
        <v>3363</v>
      </c>
      <c r="Y64" s="146" t="str">
        <f t="shared" si="0"/>
        <v>12012暖房ビル用マルチ有り</v>
      </c>
      <c r="Z64" s="145">
        <v>-0.98</v>
      </c>
      <c r="AA64" s="145">
        <v>1.98</v>
      </c>
      <c r="AB64" s="145">
        <v>1.042</v>
      </c>
      <c r="AC64" s="145">
        <v>1.4744999999999999</v>
      </c>
      <c r="AD64" s="147">
        <f>VLOOKUP(T64,'既存・導入予定 (5)'!$E$33:$S$44,13,0)</f>
        <v>0.56499999999999995</v>
      </c>
      <c r="AE64" s="75">
        <f t="shared" si="2"/>
        <v>1.4259999999999999</v>
      </c>
    </row>
    <row r="65" spans="5:31" ht="13.5" customHeight="1">
      <c r="E65" s="46">
        <v>2008</v>
      </c>
      <c r="F65" s="181">
        <v>2010</v>
      </c>
      <c r="M65" s="90">
        <v>5</v>
      </c>
      <c r="N65" s="91" t="s">
        <v>11</v>
      </c>
      <c r="O65" s="91" t="s">
        <v>3457</v>
      </c>
      <c r="P65" s="91" t="s">
        <v>3458</v>
      </c>
      <c r="Q65" s="91" t="s">
        <v>264</v>
      </c>
      <c r="R65" s="92">
        <v>0.21</v>
      </c>
      <c r="T65" s="144">
        <v>1</v>
      </c>
      <c r="U65" s="145">
        <v>2012</v>
      </c>
      <c r="V65" s="145" t="s">
        <v>21</v>
      </c>
      <c r="W65" s="145" t="s">
        <v>619</v>
      </c>
      <c r="X65" s="145" t="s">
        <v>3363</v>
      </c>
      <c r="Y65" s="146" t="str">
        <f t="shared" si="0"/>
        <v>12012暖房設備用有り</v>
      </c>
      <c r="Z65" s="145">
        <v>-0.26</v>
      </c>
      <c r="AA65" s="145">
        <v>1.26</v>
      </c>
      <c r="AB65" s="145">
        <v>1.0266999999999999</v>
      </c>
      <c r="AC65" s="145">
        <v>0.93830000000000002</v>
      </c>
      <c r="AD65" s="147">
        <f>VLOOKUP(T65,'既存・導入予定 (5)'!$E$33:$S$44,13,0)</f>
        <v>0.56499999999999995</v>
      </c>
      <c r="AE65" s="75">
        <f t="shared" si="2"/>
        <v>1.113</v>
      </c>
    </row>
    <row r="66" spans="5:31" ht="13.5" customHeight="1">
      <c r="E66" s="46">
        <v>2009</v>
      </c>
      <c r="F66" s="181">
        <v>2010</v>
      </c>
      <c r="M66" s="90">
        <v>5</v>
      </c>
      <c r="N66" s="91" t="s">
        <v>12</v>
      </c>
      <c r="O66" s="91" t="s">
        <v>3457</v>
      </c>
      <c r="P66" s="91" t="s">
        <v>3458</v>
      </c>
      <c r="Q66" s="91" t="s">
        <v>268</v>
      </c>
      <c r="R66" s="92">
        <v>7.0999999999999994E-2</v>
      </c>
      <c r="T66" s="144">
        <v>1</v>
      </c>
      <c r="U66" s="145">
        <v>2012</v>
      </c>
      <c r="V66" s="145" t="s">
        <v>21</v>
      </c>
      <c r="W66" s="145" t="s">
        <v>624</v>
      </c>
      <c r="X66" s="145" t="s">
        <v>3516</v>
      </c>
      <c r="Y66" s="146" t="str">
        <f t="shared" si="0"/>
        <v>12012暖房店舗用無し（一定速）</v>
      </c>
      <c r="Z66" s="148">
        <v>0.25</v>
      </c>
      <c r="AA66" s="148">
        <v>0.75</v>
      </c>
      <c r="AB66" s="149">
        <v>0.25</v>
      </c>
      <c r="AC66" s="149">
        <v>0.75</v>
      </c>
      <c r="AD66" s="147">
        <f>VLOOKUP(T66,'既存・導入予定 (5)'!$E$33:$S$44,13,0)</f>
        <v>0.56499999999999995</v>
      </c>
      <c r="AE66" s="75">
        <f t="shared" si="2"/>
        <v>0.89100000000000001</v>
      </c>
    </row>
    <row r="67" spans="5:31" ht="13.5" customHeight="1">
      <c r="E67" s="46">
        <v>2010</v>
      </c>
      <c r="F67" s="181">
        <v>2010</v>
      </c>
      <c r="M67" s="90">
        <v>5</v>
      </c>
      <c r="N67" s="91" t="s">
        <v>13</v>
      </c>
      <c r="O67" s="91" t="s">
        <v>3457</v>
      </c>
      <c r="P67" s="91" t="s">
        <v>3458</v>
      </c>
      <c r="Q67" s="91" t="s">
        <v>272</v>
      </c>
      <c r="R67" s="92">
        <v>0.23</v>
      </c>
      <c r="T67" s="144">
        <v>1</v>
      </c>
      <c r="U67" s="145">
        <v>2012</v>
      </c>
      <c r="V67" s="145" t="s">
        <v>21</v>
      </c>
      <c r="W67" s="145" t="s">
        <v>618</v>
      </c>
      <c r="X67" s="145" t="s">
        <v>3516</v>
      </c>
      <c r="Y67" s="146" t="str">
        <f t="shared" si="0"/>
        <v>12012暖房ビル用マルチ無し（一定速）</v>
      </c>
      <c r="Z67" s="148">
        <v>0.25</v>
      </c>
      <c r="AA67" s="148">
        <v>0.75</v>
      </c>
      <c r="AB67" s="149">
        <v>0.25</v>
      </c>
      <c r="AC67" s="149">
        <v>0.75</v>
      </c>
      <c r="AD67" s="147">
        <f>VLOOKUP(T67,'既存・導入予定 (5)'!$E$33:$S$44,13,0)</f>
        <v>0.56499999999999995</v>
      </c>
      <c r="AE67" s="75">
        <f t="shared" si="2"/>
        <v>0.89100000000000001</v>
      </c>
    </row>
    <row r="68" spans="5:31" ht="13.5" customHeight="1">
      <c r="E68" s="46">
        <v>2011</v>
      </c>
      <c r="F68" s="98">
        <v>2011</v>
      </c>
      <c r="M68" s="90">
        <v>6</v>
      </c>
      <c r="N68" s="91" t="s">
        <v>3456</v>
      </c>
      <c r="O68" s="91" t="s">
        <v>3457</v>
      </c>
      <c r="P68" s="91" t="s">
        <v>3458</v>
      </c>
      <c r="Q68" s="91" t="s">
        <v>276</v>
      </c>
      <c r="R68" s="92">
        <v>0.249</v>
      </c>
      <c r="T68" s="144">
        <v>1</v>
      </c>
      <c r="U68" s="145">
        <v>2012</v>
      </c>
      <c r="V68" s="145" t="s">
        <v>21</v>
      </c>
      <c r="W68" s="145" t="s">
        <v>619</v>
      </c>
      <c r="X68" s="145" t="s">
        <v>3516</v>
      </c>
      <c r="Y68" s="146" t="str">
        <f t="shared" si="0"/>
        <v>12012暖房設備用無し（一定速）</v>
      </c>
      <c r="Z68" s="148">
        <v>0.25</v>
      </c>
      <c r="AA68" s="148">
        <v>0.75</v>
      </c>
      <c r="AB68" s="149">
        <v>0.25</v>
      </c>
      <c r="AC68" s="149">
        <v>0.75</v>
      </c>
      <c r="AD68" s="147">
        <f>VLOOKUP(T68,'既存・導入予定 (5)'!$E$33:$S$44,13,0)</f>
        <v>0.56499999999999995</v>
      </c>
      <c r="AE68" s="75">
        <f t="shared" si="2"/>
        <v>0.89100000000000001</v>
      </c>
    </row>
    <row r="69" spans="5:31" ht="13.5" customHeight="1">
      <c r="E69" s="46">
        <v>2012</v>
      </c>
      <c r="F69" s="98">
        <v>2012</v>
      </c>
      <c r="M69" s="90">
        <v>6</v>
      </c>
      <c r="N69" s="91" t="s">
        <v>3</v>
      </c>
      <c r="O69" s="91" t="s">
        <v>3457</v>
      </c>
      <c r="P69" s="91" t="s">
        <v>3458</v>
      </c>
      <c r="Q69" s="91" t="s">
        <v>280</v>
      </c>
      <c r="R69" s="92">
        <v>0.34300000000000003</v>
      </c>
      <c r="T69" s="144">
        <v>1</v>
      </c>
      <c r="U69" s="195">
        <v>2013</v>
      </c>
      <c r="V69" s="145" t="s">
        <v>20</v>
      </c>
      <c r="W69" s="145" t="s">
        <v>624</v>
      </c>
      <c r="X69" s="145" t="s">
        <v>3363</v>
      </c>
      <c r="Y69" s="146" t="str">
        <f t="shared" ref="Y69:Y109" si="3">T69&amp;U69&amp;V69&amp;W69&amp;X69</f>
        <v>12013冷房店舗用有り</v>
      </c>
      <c r="Z69" s="148">
        <v>-1.5</v>
      </c>
      <c r="AA69" s="148">
        <v>2.5</v>
      </c>
      <c r="AB69" s="149">
        <v>1.0609999999999999</v>
      </c>
      <c r="AC69" s="149">
        <v>1.8597999999999999</v>
      </c>
      <c r="AD69" s="147">
        <f>VLOOKUP(T69,'既存・導入予定 (5)'!$E$33:$S$44,13,0)</f>
        <v>0.56499999999999995</v>
      </c>
      <c r="AE69" s="75">
        <f t="shared" ref="AE69:AE116" si="4">ROUNDDOWN(IF(AD69&gt;=0.25,Z69*AD69+AA69,AB69*AD69+AC69),3)</f>
        <v>1.6519999999999999</v>
      </c>
    </row>
    <row r="70" spans="5:31" ht="13.5" customHeight="1">
      <c r="E70" s="46">
        <v>2013</v>
      </c>
      <c r="F70" s="98">
        <v>2013</v>
      </c>
      <c r="M70" s="90">
        <v>6</v>
      </c>
      <c r="N70" s="91" t="s">
        <v>4</v>
      </c>
      <c r="O70" s="91" t="s">
        <v>3457</v>
      </c>
      <c r="P70" s="91" t="s">
        <v>3458</v>
      </c>
      <c r="Q70" s="91" t="s">
        <v>284</v>
      </c>
      <c r="R70" s="92">
        <v>0.30599999999999999</v>
      </c>
      <c r="T70" s="144">
        <v>1</v>
      </c>
      <c r="U70" s="195">
        <v>2013</v>
      </c>
      <c r="V70" s="145" t="s">
        <v>20</v>
      </c>
      <c r="W70" s="145" t="s">
        <v>618</v>
      </c>
      <c r="X70" s="145" t="s">
        <v>3363</v>
      </c>
      <c r="Y70" s="146" t="str">
        <f t="shared" si="3"/>
        <v>12013冷房ビル用マルチ有り</v>
      </c>
      <c r="Z70" s="148">
        <v>-1.1399999999999999</v>
      </c>
      <c r="AA70" s="148">
        <v>2.14</v>
      </c>
      <c r="AB70" s="149">
        <v>1.0625</v>
      </c>
      <c r="AC70" s="149">
        <v>1.5893999999999999</v>
      </c>
      <c r="AD70" s="147">
        <f>VLOOKUP(T70,'既存・導入予定 (5)'!$E$33:$S$44,13,0)</f>
        <v>0.56499999999999995</v>
      </c>
      <c r="AE70" s="75">
        <f t="shared" si="4"/>
        <v>1.4950000000000001</v>
      </c>
    </row>
    <row r="71" spans="5:31" ht="13.5" customHeight="1">
      <c r="E71" s="46">
        <v>2014</v>
      </c>
      <c r="F71" s="98">
        <v>2014</v>
      </c>
      <c r="M71" s="90">
        <v>6</v>
      </c>
      <c r="N71" s="91" t="s">
        <v>5</v>
      </c>
      <c r="O71" s="91" t="s">
        <v>3457</v>
      </c>
      <c r="P71" s="91" t="s">
        <v>3458</v>
      </c>
      <c r="Q71" s="91" t="s">
        <v>288</v>
      </c>
      <c r="R71" s="92">
        <v>0.20899999999999999</v>
      </c>
      <c r="T71" s="144">
        <v>1</v>
      </c>
      <c r="U71" s="195">
        <v>2013</v>
      </c>
      <c r="V71" s="145" t="s">
        <v>20</v>
      </c>
      <c r="W71" s="145" t="s">
        <v>619</v>
      </c>
      <c r="X71" s="145" t="s">
        <v>3363</v>
      </c>
      <c r="Y71" s="146" t="str">
        <f t="shared" si="3"/>
        <v>12013冷房設備用有り</v>
      </c>
      <c r="Z71" s="148">
        <v>-0.26</v>
      </c>
      <c r="AA71" s="148">
        <v>1.26</v>
      </c>
      <c r="AB71" s="149">
        <v>1.0367999999999999</v>
      </c>
      <c r="AC71" s="149">
        <v>0.93579999999999997</v>
      </c>
      <c r="AD71" s="147">
        <f>VLOOKUP(T71,'既存・導入予定 (5)'!$E$33:$S$44,13,0)</f>
        <v>0.56499999999999995</v>
      </c>
      <c r="AE71" s="75">
        <f t="shared" si="4"/>
        <v>1.113</v>
      </c>
    </row>
    <row r="72" spans="5:31" ht="13.5" customHeight="1">
      <c r="E72" s="46">
        <v>2015</v>
      </c>
      <c r="F72" s="97">
        <v>2015</v>
      </c>
      <c r="M72" s="90">
        <v>6</v>
      </c>
      <c r="N72" s="91" t="s">
        <v>6</v>
      </c>
      <c r="O72" s="91" t="s">
        <v>3457</v>
      </c>
      <c r="P72" s="91" t="s">
        <v>3458</v>
      </c>
      <c r="Q72" s="91" t="s">
        <v>292</v>
      </c>
      <c r="R72" s="92">
        <v>0.308</v>
      </c>
      <c r="T72" s="144">
        <v>1</v>
      </c>
      <c r="U72" s="195">
        <v>2013</v>
      </c>
      <c r="V72" s="145" t="s">
        <v>20</v>
      </c>
      <c r="W72" s="145" t="s">
        <v>624</v>
      </c>
      <c r="X72" s="145" t="s">
        <v>3516</v>
      </c>
      <c r="Y72" s="146" t="str">
        <f t="shared" si="3"/>
        <v>12013冷房店舗用無し（一定速）</v>
      </c>
      <c r="Z72" s="148">
        <v>0.25</v>
      </c>
      <c r="AA72" s="148">
        <v>0.75</v>
      </c>
      <c r="AB72" s="149">
        <v>0.25</v>
      </c>
      <c r="AC72" s="149">
        <v>0.75</v>
      </c>
      <c r="AD72" s="147">
        <f>VLOOKUP(T72,'既存・導入予定 (5)'!$E$33:$S$44,13,0)</f>
        <v>0.56499999999999995</v>
      </c>
      <c r="AE72" s="75">
        <f t="shared" si="4"/>
        <v>0.89100000000000001</v>
      </c>
    </row>
    <row r="73" spans="5:31" ht="13.5" customHeight="1">
      <c r="E73" s="46">
        <v>2016</v>
      </c>
      <c r="F73" s="181">
        <v>2020</v>
      </c>
      <c r="M73" s="90">
        <v>6</v>
      </c>
      <c r="N73" s="91" t="s">
        <v>7</v>
      </c>
      <c r="O73" s="91" t="s">
        <v>3457</v>
      </c>
      <c r="P73" s="91" t="s">
        <v>3458</v>
      </c>
      <c r="Q73" s="91" t="s">
        <v>296</v>
      </c>
      <c r="R73" s="92">
        <v>0.29699999999999999</v>
      </c>
      <c r="T73" s="144">
        <v>1</v>
      </c>
      <c r="U73" s="195">
        <v>2013</v>
      </c>
      <c r="V73" s="145" t="s">
        <v>20</v>
      </c>
      <c r="W73" s="145" t="s">
        <v>618</v>
      </c>
      <c r="X73" s="145" t="s">
        <v>3516</v>
      </c>
      <c r="Y73" s="146" t="str">
        <f t="shared" si="3"/>
        <v>12013冷房ビル用マルチ無し（一定速）</v>
      </c>
      <c r="Z73" s="148">
        <v>0.25</v>
      </c>
      <c r="AA73" s="148">
        <v>0.75</v>
      </c>
      <c r="AB73" s="149">
        <v>0.25</v>
      </c>
      <c r="AC73" s="149">
        <v>0.75</v>
      </c>
      <c r="AD73" s="147">
        <f>VLOOKUP(T73,'既存・導入予定 (5)'!$E$33:$S$44,13,0)</f>
        <v>0.56499999999999995</v>
      </c>
      <c r="AE73" s="75">
        <f t="shared" si="4"/>
        <v>0.89100000000000001</v>
      </c>
    </row>
    <row r="74" spans="5:31" ht="13.5" customHeight="1">
      <c r="E74" s="46">
        <v>2017</v>
      </c>
      <c r="F74" s="181">
        <v>2020</v>
      </c>
      <c r="M74" s="90">
        <v>6</v>
      </c>
      <c r="N74" s="91" t="s">
        <v>8</v>
      </c>
      <c r="O74" s="91" t="s">
        <v>3457</v>
      </c>
      <c r="P74" s="91" t="s">
        <v>3458</v>
      </c>
      <c r="Q74" s="91" t="s">
        <v>300</v>
      </c>
      <c r="R74" s="92">
        <v>0.33800000000000002</v>
      </c>
      <c r="T74" s="144">
        <v>1</v>
      </c>
      <c r="U74" s="195">
        <v>2013</v>
      </c>
      <c r="V74" s="145" t="s">
        <v>20</v>
      </c>
      <c r="W74" s="145" t="s">
        <v>619</v>
      </c>
      <c r="X74" s="145" t="s">
        <v>3516</v>
      </c>
      <c r="Y74" s="146" t="str">
        <f t="shared" si="3"/>
        <v>12013冷房設備用無し（一定速）</v>
      </c>
      <c r="Z74" s="148">
        <v>0.25</v>
      </c>
      <c r="AA74" s="148">
        <v>0.75</v>
      </c>
      <c r="AB74" s="149">
        <v>0.25</v>
      </c>
      <c r="AC74" s="149">
        <v>0.75</v>
      </c>
      <c r="AD74" s="147">
        <f>VLOOKUP(T74,'既存・導入予定 (5)'!$E$33:$S$44,13,0)</f>
        <v>0.56499999999999995</v>
      </c>
      <c r="AE74" s="75">
        <f t="shared" si="4"/>
        <v>0.89100000000000001</v>
      </c>
    </row>
    <row r="75" spans="5:31" ht="13.5" customHeight="1">
      <c r="E75" s="46">
        <v>2018</v>
      </c>
      <c r="F75" s="181">
        <v>2020</v>
      </c>
      <c r="M75" s="90">
        <v>6</v>
      </c>
      <c r="N75" s="91" t="s">
        <v>9</v>
      </c>
      <c r="O75" s="91" t="s">
        <v>3457</v>
      </c>
      <c r="P75" s="91" t="s">
        <v>3458</v>
      </c>
      <c r="Q75" s="91" t="s">
        <v>304</v>
      </c>
      <c r="R75" s="92">
        <v>0.247</v>
      </c>
      <c r="T75" s="144">
        <v>1</v>
      </c>
      <c r="U75" s="195">
        <v>2013</v>
      </c>
      <c r="V75" s="145" t="s">
        <v>21</v>
      </c>
      <c r="W75" s="145" t="s">
        <v>624</v>
      </c>
      <c r="X75" s="145" t="s">
        <v>3363</v>
      </c>
      <c r="Y75" s="146" t="str">
        <f t="shared" si="3"/>
        <v>12013暖房店舗用有り</v>
      </c>
      <c r="Z75" s="148">
        <v>-0.94</v>
      </c>
      <c r="AA75" s="148">
        <v>1.94</v>
      </c>
      <c r="AB75" s="149">
        <v>1.0853999999999999</v>
      </c>
      <c r="AC75" s="149">
        <v>1.4337</v>
      </c>
      <c r="AD75" s="147">
        <f>VLOOKUP(T75,'既存・導入予定 (5)'!$E$33:$S$44,13,0)</f>
        <v>0.56499999999999995</v>
      </c>
      <c r="AE75" s="75">
        <f t="shared" si="4"/>
        <v>1.4079999999999999</v>
      </c>
    </row>
    <row r="76" spans="5:31" ht="13.5" customHeight="1">
      <c r="E76" s="46">
        <v>2019</v>
      </c>
      <c r="F76" s="181">
        <v>2020</v>
      </c>
      <c r="M76" s="90">
        <v>6</v>
      </c>
      <c r="N76" s="91" t="s">
        <v>10</v>
      </c>
      <c r="O76" s="91" t="s">
        <v>3457</v>
      </c>
      <c r="P76" s="91" t="s">
        <v>3458</v>
      </c>
      <c r="Q76" s="91" t="s">
        <v>308</v>
      </c>
      <c r="R76" s="92">
        <v>0.30499999999999999</v>
      </c>
      <c r="T76" s="144">
        <v>1</v>
      </c>
      <c r="U76" s="195">
        <v>2013</v>
      </c>
      <c r="V76" s="145" t="s">
        <v>21</v>
      </c>
      <c r="W76" s="145" t="s">
        <v>618</v>
      </c>
      <c r="X76" s="145" t="s">
        <v>3363</v>
      </c>
      <c r="Y76" s="146" t="str">
        <f t="shared" si="3"/>
        <v>12013暖房ビル用マルチ有り</v>
      </c>
      <c r="Z76" s="148">
        <v>-0.98</v>
      </c>
      <c r="AA76" s="148">
        <v>1.98</v>
      </c>
      <c r="AB76" s="149">
        <v>1.042</v>
      </c>
      <c r="AC76" s="149">
        <v>1.4744999999999999</v>
      </c>
      <c r="AD76" s="147">
        <f>VLOOKUP(T76,'既存・導入予定 (5)'!$E$33:$S$44,13,0)</f>
        <v>0.56499999999999995</v>
      </c>
      <c r="AE76" s="75">
        <f t="shared" si="4"/>
        <v>1.4259999999999999</v>
      </c>
    </row>
    <row r="77" spans="5:31" ht="13.5" customHeight="1">
      <c r="E77" s="46">
        <v>2020</v>
      </c>
      <c r="F77" s="181">
        <v>2020</v>
      </c>
      <c r="M77" s="90">
        <v>6</v>
      </c>
      <c r="N77" s="91" t="s">
        <v>11</v>
      </c>
      <c r="O77" s="91" t="s">
        <v>3457</v>
      </c>
      <c r="P77" s="91" t="s">
        <v>3458</v>
      </c>
      <c r="Q77" s="91" t="s">
        <v>312</v>
      </c>
      <c r="R77" s="92">
        <v>0.20899999999999999</v>
      </c>
      <c r="T77" s="144">
        <v>1</v>
      </c>
      <c r="U77" s="195">
        <v>2013</v>
      </c>
      <c r="V77" s="145" t="s">
        <v>21</v>
      </c>
      <c r="W77" s="145" t="s">
        <v>619</v>
      </c>
      <c r="X77" s="145" t="s">
        <v>3363</v>
      </c>
      <c r="Y77" s="146" t="str">
        <f t="shared" si="3"/>
        <v>12013暖房設備用有り</v>
      </c>
      <c r="Z77" s="148">
        <v>-0.32</v>
      </c>
      <c r="AA77" s="148">
        <v>1.32</v>
      </c>
      <c r="AB77" s="149">
        <v>1.028</v>
      </c>
      <c r="AC77" s="149">
        <v>0.98299999999999998</v>
      </c>
      <c r="AD77" s="147">
        <f>VLOOKUP(T77,'既存・導入予定 (5)'!$E$33:$S$44,13,0)</f>
        <v>0.56499999999999995</v>
      </c>
      <c r="AE77" s="75">
        <f t="shared" si="4"/>
        <v>1.139</v>
      </c>
    </row>
    <row r="78" spans="5:31" ht="13.5" customHeight="1">
      <c r="E78" s="46">
        <v>2021</v>
      </c>
      <c r="F78" s="181">
        <v>2020</v>
      </c>
      <c r="M78" s="90">
        <v>6</v>
      </c>
      <c r="N78" s="91" t="s">
        <v>12</v>
      </c>
      <c r="O78" s="91" t="s">
        <v>3457</v>
      </c>
      <c r="P78" s="91" t="s">
        <v>3458</v>
      </c>
      <c r="Q78" s="91" t="s">
        <v>316</v>
      </c>
      <c r="R78" s="92">
        <v>0.25600000000000001</v>
      </c>
      <c r="T78" s="144">
        <v>1</v>
      </c>
      <c r="U78" s="195">
        <v>2013</v>
      </c>
      <c r="V78" s="145" t="s">
        <v>21</v>
      </c>
      <c r="W78" s="145" t="s">
        <v>624</v>
      </c>
      <c r="X78" s="145" t="s">
        <v>3516</v>
      </c>
      <c r="Y78" s="146" t="str">
        <f t="shared" si="3"/>
        <v>12013暖房店舗用無し（一定速）</v>
      </c>
      <c r="Z78" s="148">
        <v>0.25</v>
      </c>
      <c r="AA78" s="148">
        <v>0.75</v>
      </c>
      <c r="AB78" s="149">
        <v>0.25</v>
      </c>
      <c r="AC78" s="149">
        <v>0.75</v>
      </c>
      <c r="AD78" s="147">
        <f>VLOOKUP(T78,'既存・導入予定 (5)'!$E$33:$S$44,13,0)</f>
        <v>0.56499999999999995</v>
      </c>
      <c r="AE78" s="75">
        <f t="shared" si="4"/>
        <v>0.89100000000000001</v>
      </c>
    </row>
    <row r="79" spans="5:31" ht="13.5" customHeight="1">
      <c r="E79" s="46">
        <v>2022</v>
      </c>
      <c r="F79" s="181">
        <v>2020</v>
      </c>
      <c r="M79" s="90">
        <v>6</v>
      </c>
      <c r="N79" s="91" t="s">
        <v>13</v>
      </c>
      <c r="O79" s="91" t="s">
        <v>3457</v>
      </c>
      <c r="P79" s="91" t="s">
        <v>3458</v>
      </c>
      <c r="Q79" s="91" t="s">
        <v>320</v>
      </c>
      <c r="R79" s="92">
        <v>0.33400000000000002</v>
      </c>
      <c r="T79" s="144">
        <v>1</v>
      </c>
      <c r="U79" s="195">
        <v>2013</v>
      </c>
      <c r="V79" s="145" t="s">
        <v>21</v>
      </c>
      <c r="W79" s="145" t="s">
        <v>618</v>
      </c>
      <c r="X79" s="145" t="s">
        <v>3516</v>
      </c>
      <c r="Y79" s="146" t="str">
        <f t="shared" si="3"/>
        <v>12013暖房ビル用マルチ無し（一定速）</v>
      </c>
      <c r="Z79" s="148">
        <v>0.25</v>
      </c>
      <c r="AA79" s="148">
        <v>0.75</v>
      </c>
      <c r="AB79" s="149">
        <v>0.25</v>
      </c>
      <c r="AC79" s="149">
        <v>0.75</v>
      </c>
      <c r="AD79" s="147">
        <f>VLOOKUP(T79,'既存・導入予定 (5)'!$E$33:$S$44,13,0)</f>
        <v>0.56499999999999995</v>
      </c>
      <c r="AE79" s="75">
        <f t="shared" si="4"/>
        <v>0.89100000000000001</v>
      </c>
    </row>
    <row r="80" spans="5:31" ht="13.5" customHeight="1">
      <c r="E80" s="46">
        <v>2023</v>
      </c>
      <c r="F80" s="181">
        <v>2020</v>
      </c>
      <c r="M80" s="90">
        <v>7</v>
      </c>
      <c r="N80" s="91" t="s">
        <v>3456</v>
      </c>
      <c r="O80" s="91" t="s">
        <v>3457</v>
      </c>
      <c r="P80" s="91" t="s">
        <v>3458</v>
      </c>
      <c r="Q80" s="91" t="s">
        <v>324</v>
      </c>
      <c r="R80" s="92">
        <v>0.54400000000000004</v>
      </c>
      <c r="T80" s="144">
        <v>1</v>
      </c>
      <c r="U80" s="195">
        <v>2013</v>
      </c>
      <c r="V80" s="145" t="s">
        <v>21</v>
      </c>
      <c r="W80" s="145" t="s">
        <v>619</v>
      </c>
      <c r="X80" s="145" t="s">
        <v>3516</v>
      </c>
      <c r="Y80" s="146" t="str">
        <f t="shared" si="3"/>
        <v>12013暖房設備用無し（一定速）</v>
      </c>
      <c r="Z80" s="148">
        <v>0.25</v>
      </c>
      <c r="AA80" s="148">
        <v>0.75</v>
      </c>
      <c r="AB80" s="149">
        <v>0.25</v>
      </c>
      <c r="AC80" s="149">
        <v>0.75</v>
      </c>
      <c r="AD80" s="147">
        <f>VLOOKUP(T80,'既存・導入予定 (5)'!$E$33:$S$44,13,0)</f>
        <v>0.56499999999999995</v>
      </c>
      <c r="AE80" s="75">
        <f t="shared" si="4"/>
        <v>0.89100000000000001</v>
      </c>
    </row>
    <row r="81" spans="5:31" ht="13.5" customHeight="1">
      <c r="E81" s="46">
        <v>2024</v>
      </c>
      <c r="F81" s="181">
        <v>2020</v>
      </c>
      <c r="M81" s="90">
        <v>7</v>
      </c>
      <c r="N81" s="91" t="s">
        <v>3</v>
      </c>
      <c r="O81" s="91" t="s">
        <v>3457</v>
      </c>
      <c r="P81" s="91" t="s">
        <v>3458</v>
      </c>
      <c r="Q81" s="91" t="s">
        <v>328</v>
      </c>
      <c r="R81" s="92">
        <v>0.6</v>
      </c>
      <c r="T81" s="144">
        <v>1</v>
      </c>
      <c r="U81" s="195">
        <v>2014</v>
      </c>
      <c r="V81" s="145" t="s">
        <v>20</v>
      </c>
      <c r="W81" s="145" t="s">
        <v>624</v>
      </c>
      <c r="X81" s="145" t="s">
        <v>3363</v>
      </c>
      <c r="Y81" s="146" t="str">
        <f t="shared" si="3"/>
        <v>12014冷房店舗用有り</v>
      </c>
      <c r="Z81" s="148">
        <v>-1.46</v>
      </c>
      <c r="AA81" s="148">
        <v>2.46</v>
      </c>
      <c r="AB81" s="149">
        <v>1.06</v>
      </c>
      <c r="AC81" s="149">
        <v>1.83</v>
      </c>
      <c r="AD81" s="147">
        <f>VLOOKUP(T81,'既存・導入予定 (5)'!$E$33:$S$44,13,0)</f>
        <v>0.56499999999999995</v>
      </c>
      <c r="AE81" s="75">
        <f t="shared" si="4"/>
        <v>1.635</v>
      </c>
    </row>
    <row r="82" spans="5:31" ht="13.5" customHeight="1">
      <c r="E82" s="194">
        <v>2025</v>
      </c>
      <c r="F82" s="98">
        <v>2024</v>
      </c>
      <c r="M82" s="90">
        <v>7</v>
      </c>
      <c r="N82" s="91" t="s">
        <v>4</v>
      </c>
      <c r="O82" s="91" t="s">
        <v>3457</v>
      </c>
      <c r="P82" s="91" t="s">
        <v>3458</v>
      </c>
      <c r="Q82" s="91" t="s">
        <v>332</v>
      </c>
      <c r="R82" s="92">
        <v>0.52500000000000002</v>
      </c>
      <c r="T82" s="144">
        <v>1</v>
      </c>
      <c r="U82" s="195">
        <v>2014</v>
      </c>
      <c r="V82" s="145" t="s">
        <v>20</v>
      </c>
      <c r="W82" s="145" t="s">
        <v>618</v>
      </c>
      <c r="X82" s="145" t="s">
        <v>3363</v>
      </c>
      <c r="Y82" s="146" t="str">
        <f t="shared" si="3"/>
        <v>12014冷房ビル用マルチ有り</v>
      </c>
      <c r="Z82" s="148">
        <v>-1.52</v>
      </c>
      <c r="AA82" s="148">
        <v>2.52</v>
      </c>
      <c r="AB82" s="149">
        <v>1.0736000000000001</v>
      </c>
      <c r="AC82" s="149">
        <v>1.8715999999999999</v>
      </c>
      <c r="AD82" s="147">
        <f>VLOOKUP(T82,'既存・導入予定 (5)'!$E$33:$S$44,13,0)</f>
        <v>0.56499999999999995</v>
      </c>
      <c r="AE82" s="75">
        <f t="shared" si="4"/>
        <v>1.661</v>
      </c>
    </row>
    <row r="83" spans="5:31" ht="13.5" customHeight="1">
      <c r="E83" s="194">
        <v>2026</v>
      </c>
      <c r="F83" s="98">
        <v>2024</v>
      </c>
      <c r="M83" s="90">
        <v>7</v>
      </c>
      <c r="N83" s="91" t="s">
        <v>5</v>
      </c>
      <c r="O83" s="91" t="s">
        <v>3457</v>
      </c>
      <c r="P83" s="91" t="s">
        <v>3458</v>
      </c>
      <c r="Q83" s="91" t="s">
        <v>336</v>
      </c>
      <c r="R83" s="92">
        <v>0.38800000000000001</v>
      </c>
      <c r="T83" s="144">
        <v>1</v>
      </c>
      <c r="U83" s="195">
        <v>2014</v>
      </c>
      <c r="V83" s="145" t="s">
        <v>20</v>
      </c>
      <c r="W83" s="145" t="s">
        <v>619</v>
      </c>
      <c r="X83" s="145" t="s">
        <v>3363</v>
      </c>
      <c r="Y83" s="146" t="str">
        <f t="shared" si="3"/>
        <v>12014冷房設備用有り</v>
      </c>
      <c r="Z83" s="148">
        <v>-0.32</v>
      </c>
      <c r="AA83" s="148">
        <v>1.32</v>
      </c>
      <c r="AB83" s="149">
        <v>1.0385</v>
      </c>
      <c r="AC83" s="149">
        <v>0.98040000000000005</v>
      </c>
      <c r="AD83" s="147">
        <f>VLOOKUP(T83,'既存・導入予定 (5)'!$E$33:$S$44,13,0)</f>
        <v>0.56499999999999995</v>
      </c>
      <c r="AE83" s="75">
        <f t="shared" si="4"/>
        <v>1.139</v>
      </c>
    </row>
    <row r="84" spans="5:31" ht="13.5" customHeight="1">
      <c r="M84" s="90">
        <v>7</v>
      </c>
      <c r="N84" s="91" t="s">
        <v>6</v>
      </c>
      <c r="O84" s="91" t="s">
        <v>3457</v>
      </c>
      <c r="P84" s="91" t="s">
        <v>3458</v>
      </c>
      <c r="Q84" s="91" t="s">
        <v>340</v>
      </c>
      <c r="R84" s="92">
        <v>0.56599999999999995</v>
      </c>
      <c r="T84" s="144">
        <v>1</v>
      </c>
      <c r="U84" s="195">
        <v>2014</v>
      </c>
      <c r="V84" s="145" t="s">
        <v>20</v>
      </c>
      <c r="W84" s="145" t="s">
        <v>624</v>
      </c>
      <c r="X84" s="145" t="s">
        <v>3516</v>
      </c>
      <c r="Y84" s="146" t="str">
        <f t="shared" si="3"/>
        <v>12014冷房店舗用無し（一定速）</v>
      </c>
      <c r="Z84" s="148">
        <v>0.25</v>
      </c>
      <c r="AA84" s="148">
        <v>0.75</v>
      </c>
      <c r="AB84" s="149">
        <v>0.25</v>
      </c>
      <c r="AC84" s="149">
        <v>0.75</v>
      </c>
      <c r="AD84" s="147">
        <f>VLOOKUP(T84,'既存・導入予定 (5)'!$E$33:$S$44,13,0)</f>
        <v>0.56499999999999995</v>
      </c>
      <c r="AE84" s="75">
        <f t="shared" si="4"/>
        <v>0.89100000000000001</v>
      </c>
    </row>
    <row r="85" spans="5:31" ht="13.5" customHeight="1">
      <c r="M85" s="90">
        <v>7</v>
      </c>
      <c r="N85" s="91" t="s">
        <v>7</v>
      </c>
      <c r="O85" s="91" t="s">
        <v>3457</v>
      </c>
      <c r="P85" s="91" t="s">
        <v>3458</v>
      </c>
      <c r="Q85" s="91" t="s">
        <v>344</v>
      </c>
      <c r="R85" s="92">
        <v>0.55800000000000005</v>
      </c>
      <c r="T85" s="144">
        <v>1</v>
      </c>
      <c r="U85" s="195">
        <v>2014</v>
      </c>
      <c r="V85" s="145" t="s">
        <v>20</v>
      </c>
      <c r="W85" s="145" t="s">
        <v>618</v>
      </c>
      <c r="X85" s="145" t="s">
        <v>3516</v>
      </c>
      <c r="Y85" s="146" t="str">
        <f t="shared" si="3"/>
        <v>12014冷房ビル用マルチ無し（一定速）</v>
      </c>
      <c r="Z85" s="148">
        <v>0.25</v>
      </c>
      <c r="AA85" s="148">
        <v>0.75</v>
      </c>
      <c r="AB85" s="149">
        <v>0.25</v>
      </c>
      <c r="AC85" s="149">
        <v>0.75</v>
      </c>
      <c r="AD85" s="147">
        <f>VLOOKUP(T85,'既存・導入予定 (5)'!$E$33:$S$44,13,0)</f>
        <v>0.56499999999999995</v>
      </c>
      <c r="AE85" s="75">
        <f t="shared" si="4"/>
        <v>0.89100000000000001</v>
      </c>
    </row>
    <row r="86" spans="5:31" ht="13.5" customHeight="1">
      <c r="M86" s="90">
        <v>7</v>
      </c>
      <c r="N86" s="91" t="s">
        <v>8</v>
      </c>
      <c r="O86" s="91" t="s">
        <v>3457</v>
      </c>
      <c r="P86" s="91" t="s">
        <v>3458</v>
      </c>
      <c r="Q86" s="91" t="s">
        <v>348</v>
      </c>
      <c r="R86" s="92">
        <v>0.59799999999999998</v>
      </c>
      <c r="T86" s="144">
        <v>1</v>
      </c>
      <c r="U86" s="195">
        <v>2014</v>
      </c>
      <c r="V86" s="145" t="s">
        <v>20</v>
      </c>
      <c r="W86" s="145" t="s">
        <v>619</v>
      </c>
      <c r="X86" s="145" t="s">
        <v>3516</v>
      </c>
      <c r="Y86" s="146" t="str">
        <f t="shared" si="3"/>
        <v>12014冷房設備用無し（一定速）</v>
      </c>
      <c r="Z86" s="148">
        <v>0.25</v>
      </c>
      <c r="AA86" s="148">
        <v>0.75</v>
      </c>
      <c r="AB86" s="149">
        <v>0.25</v>
      </c>
      <c r="AC86" s="149">
        <v>0.75</v>
      </c>
      <c r="AD86" s="147">
        <f>VLOOKUP(T86,'既存・導入予定 (5)'!$E$33:$S$44,13,0)</f>
        <v>0.56499999999999995</v>
      </c>
      <c r="AE86" s="75">
        <f t="shared" si="4"/>
        <v>0.89100000000000001</v>
      </c>
    </row>
    <row r="87" spans="5:31" ht="13.5" customHeight="1">
      <c r="M87" s="90">
        <v>7</v>
      </c>
      <c r="N87" s="91" t="s">
        <v>9</v>
      </c>
      <c r="O87" s="91" t="s">
        <v>3457</v>
      </c>
      <c r="P87" s="91" t="s">
        <v>3458</v>
      </c>
      <c r="Q87" s="91" t="s">
        <v>352</v>
      </c>
      <c r="R87" s="92">
        <v>0.41599999999999998</v>
      </c>
      <c r="T87" s="144">
        <v>1</v>
      </c>
      <c r="U87" s="195">
        <v>2014</v>
      </c>
      <c r="V87" s="145" t="s">
        <v>21</v>
      </c>
      <c r="W87" s="145" t="s">
        <v>624</v>
      </c>
      <c r="X87" s="145" t="s">
        <v>3363</v>
      </c>
      <c r="Y87" s="146" t="str">
        <f t="shared" si="3"/>
        <v>12014暖房店舗用有り</v>
      </c>
      <c r="Z87" s="148">
        <v>-0.94</v>
      </c>
      <c r="AA87" s="148">
        <v>1.94</v>
      </c>
      <c r="AB87" s="149">
        <v>1.0853999999999999</v>
      </c>
      <c r="AC87" s="149">
        <v>1.4337</v>
      </c>
      <c r="AD87" s="147">
        <f>VLOOKUP(T87,'既存・導入予定 (5)'!$E$33:$S$44,13,0)</f>
        <v>0.56499999999999995</v>
      </c>
      <c r="AE87" s="75">
        <f t="shared" si="4"/>
        <v>1.4079999999999999</v>
      </c>
    </row>
    <row r="88" spans="5:31" ht="13.5" customHeight="1">
      <c r="M88" s="90">
        <v>7</v>
      </c>
      <c r="N88" s="91" t="s">
        <v>10</v>
      </c>
      <c r="O88" s="91" t="s">
        <v>3457</v>
      </c>
      <c r="P88" s="91" t="s">
        <v>3458</v>
      </c>
      <c r="Q88" s="91" t="s">
        <v>356</v>
      </c>
      <c r="R88" s="92">
        <v>0.54600000000000004</v>
      </c>
      <c r="T88" s="144">
        <v>1</v>
      </c>
      <c r="U88" s="195">
        <v>2014</v>
      </c>
      <c r="V88" s="145" t="s">
        <v>21</v>
      </c>
      <c r="W88" s="145" t="s">
        <v>618</v>
      </c>
      <c r="X88" s="145" t="s">
        <v>3363</v>
      </c>
      <c r="Y88" s="146" t="str">
        <f t="shared" si="3"/>
        <v>12014暖房ビル用マルチ有り</v>
      </c>
      <c r="Z88" s="148">
        <v>-0.96</v>
      </c>
      <c r="AA88" s="148">
        <v>1.96</v>
      </c>
      <c r="AB88" s="149">
        <v>1.0416000000000001</v>
      </c>
      <c r="AC88" s="149">
        <v>1.4596</v>
      </c>
      <c r="AD88" s="147">
        <f>VLOOKUP(T88,'既存・導入予定 (5)'!$E$33:$S$44,13,0)</f>
        <v>0.56499999999999995</v>
      </c>
      <c r="AE88" s="75">
        <f t="shared" si="4"/>
        <v>1.417</v>
      </c>
    </row>
    <row r="89" spans="5:31" ht="13.5" customHeight="1">
      <c r="M89" s="90">
        <v>7</v>
      </c>
      <c r="N89" s="91" t="s">
        <v>11</v>
      </c>
      <c r="O89" s="91" t="s">
        <v>3457</v>
      </c>
      <c r="P89" s="91" t="s">
        <v>3458</v>
      </c>
      <c r="Q89" s="91" t="s">
        <v>360</v>
      </c>
      <c r="R89" s="92">
        <v>0.34300000000000003</v>
      </c>
      <c r="T89" s="144">
        <v>1</v>
      </c>
      <c r="U89" s="195">
        <v>2014</v>
      </c>
      <c r="V89" s="145" t="s">
        <v>21</v>
      </c>
      <c r="W89" s="145" t="s">
        <v>619</v>
      </c>
      <c r="X89" s="145" t="s">
        <v>3363</v>
      </c>
      <c r="Y89" s="146" t="str">
        <f t="shared" si="3"/>
        <v>12014暖房設備用有り</v>
      </c>
      <c r="Z89" s="148">
        <v>-0.36</v>
      </c>
      <c r="AA89" s="148">
        <v>1.36</v>
      </c>
      <c r="AB89" s="149">
        <v>1.0287999999999999</v>
      </c>
      <c r="AC89" s="149">
        <v>1.0127999999999999</v>
      </c>
      <c r="AD89" s="147">
        <f>VLOOKUP(T89,'既存・導入予定 (5)'!$E$33:$S$44,13,0)</f>
        <v>0.56499999999999995</v>
      </c>
      <c r="AE89" s="75">
        <f t="shared" si="4"/>
        <v>1.1559999999999999</v>
      </c>
    </row>
    <row r="90" spans="5:31" ht="13.5" customHeight="1">
      <c r="M90" s="90">
        <v>7</v>
      </c>
      <c r="N90" s="91" t="s">
        <v>12</v>
      </c>
      <c r="O90" s="91" t="s">
        <v>3457</v>
      </c>
      <c r="P90" s="91" t="s">
        <v>3458</v>
      </c>
      <c r="Q90" s="91" t="s">
        <v>364</v>
      </c>
      <c r="R90" s="92">
        <v>0.24099999999999999</v>
      </c>
      <c r="T90" s="144">
        <v>1</v>
      </c>
      <c r="U90" s="195">
        <v>2014</v>
      </c>
      <c r="V90" s="145" t="s">
        <v>21</v>
      </c>
      <c r="W90" s="145" t="s">
        <v>624</v>
      </c>
      <c r="X90" s="145" t="s">
        <v>3516</v>
      </c>
      <c r="Y90" s="146" t="str">
        <f t="shared" si="3"/>
        <v>12014暖房店舗用無し（一定速）</v>
      </c>
      <c r="Z90" s="148">
        <v>0.25</v>
      </c>
      <c r="AA90" s="148">
        <v>0.75</v>
      </c>
      <c r="AB90" s="149">
        <v>0.25</v>
      </c>
      <c r="AC90" s="149">
        <v>0.75</v>
      </c>
      <c r="AD90" s="147">
        <f>VLOOKUP(T90,'既存・導入予定 (5)'!$E$33:$S$44,13,0)</f>
        <v>0.56499999999999995</v>
      </c>
      <c r="AE90" s="75">
        <f t="shared" si="4"/>
        <v>0.89100000000000001</v>
      </c>
    </row>
    <row r="91" spans="5:31" ht="13.5" customHeight="1">
      <c r="M91" s="90">
        <v>7</v>
      </c>
      <c r="N91" s="91" t="s">
        <v>13</v>
      </c>
      <c r="O91" s="91" t="s">
        <v>3457</v>
      </c>
      <c r="P91" s="91" t="s">
        <v>3458</v>
      </c>
      <c r="Q91" s="91" t="s">
        <v>368</v>
      </c>
      <c r="R91" s="92">
        <v>0.58399999999999996</v>
      </c>
      <c r="T91" s="144">
        <v>1</v>
      </c>
      <c r="U91" s="195">
        <v>2014</v>
      </c>
      <c r="V91" s="145" t="s">
        <v>21</v>
      </c>
      <c r="W91" s="145" t="s">
        <v>618</v>
      </c>
      <c r="X91" s="145" t="s">
        <v>3516</v>
      </c>
      <c r="Y91" s="146" t="str">
        <f t="shared" si="3"/>
        <v>12014暖房ビル用マルチ無し（一定速）</v>
      </c>
      <c r="Z91" s="148">
        <v>0.25</v>
      </c>
      <c r="AA91" s="148">
        <v>0.75</v>
      </c>
      <c r="AB91" s="149">
        <v>0.25</v>
      </c>
      <c r="AC91" s="149">
        <v>0.75</v>
      </c>
      <c r="AD91" s="147">
        <f>VLOOKUP(T91,'既存・導入予定 (5)'!$E$33:$S$44,13,0)</f>
        <v>0.56499999999999995</v>
      </c>
      <c r="AE91" s="75">
        <f t="shared" si="4"/>
        <v>0.89100000000000001</v>
      </c>
    </row>
    <row r="92" spans="5:31" ht="13.5" customHeight="1">
      <c r="M92" s="90">
        <v>8</v>
      </c>
      <c r="N92" s="91" t="s">
        <v>3456</v>
      </c>
      <c r="O92" s="91" t="s">
        <v>3457</v>
      </c>
      <c r="P92" s="91" t="s">
        <v>3458</v>
      </c>
      <c r="Q92" s="91" t="s">
        <v>372</v>
      </c>
      <c r="R92" s="92">
        <v>0.53400000000000003</v>
      </c>
      <c r="T92" s="144">
        <v>1</v>
      </c>
      <c r="U92" s="195">
        <v>2014</v>
      </c>
      <c r="V92" s="145" t="s">
        <v>21</v>
      </c>
      <c r="W92" s="145" t="s">
        <v>619</v>
      </c>
      <c r="X92" s="145" t="s">
        <v>3516</v>
      </c>
      <c r="Y92" s="146" t="str">
        <f t="shared" si="3"/>
        <v>12014暖房設備用無し（一定速）</v>
      </c>
      <c r="Z92" s="148">
        <v>0.25</v>
      </c>
      <c r="AA92" s="148">
        <v>0.75</v>
      </c>
      <c r="AB92" s="149">
        <v>0.25</v>
      </c>
      <c r="AC92" s="149">
        <v>0.75</v>
      </c>
      <c r="AD92" s="147">
        <f>VLOOKUP(T92,'既存・導入予定 (5)'!$E$33:$S$44,13,0)</f>
        <v>0.56499999999999995</v>
      </c>
      <c r="AE92" s="75">
        <f t="shared" si="4"/>
        <v>0.89100000000000001</v>
      </c>
    </row>
    <row r="93" spans="5:31" ht="13.5" customHeight="1">
      <c r="M93" s="90">
        <v>8</v>
      </c>
      <c r="N93" s="91" t="s">
        <v>3</v>
      </c>
      <c r="O93" s="91" t="s">
        <v>3457</v>
      </c>
      <c r="P93" s="91" t="s">
        <v>3458</v>
      </c>
      <c r="Q93" s="91" t="s">
        <v>376</v>
      </c>
      <c r="R93" s="92">
        <v>0.66</v>
      </c>
      <c r="T93" s="152">
        <v>1</v>
      </c>
      <c r="U93" s="153">
        <v>2015</v>
      </c>
      <c r="V93" s="154" t="s">
        <v>20</v>
      </c>
      <c r="W93" s="154" t="s">
        <v>624</v>
      </c>
      <c r="X93" s="154" t="s">
        <v>3363</v>
      </c>
      <c r="Y93" s="155" t="str">
        <f t="shared" si="3"/>
        <v>12015冷房店舗用有り</v>
      </c>
      <c r="Z93" s="156">
        <v>-1.38</v>
      </c>
      <c r="AA93" s="156">
        <v>2.38</v>
      </c>
      <c r="AB93" s="157">
        <v>1.0581</v>
      </c>
      <c r="AC93" s="157">
        <v>1.7705</v>
      </c>
      <c r="AD93" s="160">
        <f>VLOOKUP(T93,'既存・導入予定 (5)'!$E$33:$S$44,13,0)</f>
        <v>0.56499999999999995</v>
      </c>
      <c r="AE93" s="161">
        <f t="shared" si="4"/>
        <v>1.6</v>
      </c>
    </row>
    <row r="94" spans="5:31" ht="13.5" customHeight="1">
      <c r="M94" s="90">
        <v>8</v>
      </c>
      <c r="N94" s="91" t="s">
        <v>4</v>
      </c>
      <c r="O94" s="91" t="s">
        <v>3457</v>
      </c>
      <c r="P94" s="91" t="s">
        <v>3458</v>
      </c>
      <c r="Q94" s="91" t="s">
        <v>380</v>
      </c>
      <c r="R94" s="92">
        <v>0.59</v>
      </c>
      <c r="T94" s="152">
        <v>1</v>
      </c>
      <c r="U94" s="153">
        <v>2015</v>
      </c>
      <c r="V94" s="154" t="s">
        <v>20</v>
      </c>
      <c r="W94" s="154" t="s">
        <v>618</v>
      </c>
      <c r="X94" s="154" t="s">
        <v>3363</v>
      </c>
      <c r="Y94" s="155" t="str">
        <f t="shared" si="3"/>
        <v>12015冷房ビル用マルチ有り</v>
      </c>
      <c r="Z94" s="156">
        <v>-1.5740000000000001</v>
      </c>
      <c r="AA94" s="156">
        <v>2.5739999999999998</v>
      </c>
      <c r="AB94" s="157">
        <v>1.0751999999999999</v>
      </c>
      <c r="AC94" s="157">
        <v>1.9117</v>
      </c>
      <c r="AD94" s="160">
        <f>VLOOKUP(T94,'既存・導入予定 (5)'!$E$33:$S$44,13,0)</f>
        <v>0.56499999999999995</v>
      </c>
      <c r="AE94" s="161">
        <f t="shared" si="4"/>
        <v>1.6839999999999999</v>
      </c>
    </row>
    <row r="95" spans="5:31" ht="14.25" customHeight="1">
      <c r="M95" s="90">
        <v>8</v>
      </c>
      <c r="N95" s="91" t="s">
        <v>5</v>
      </c>
      <c r="O95" s="91" t="s">
        <v>3457</v>
      </c>
      <c r="P95" s="91" t="s">
        <v>3458</v>
      </c>
      <c r="Q95" s="91" t="s">
        <v>384</v>
      </c>
      <c r="R95" s="92">
        <v>0.374</v>
      </c>
      <c r="T95" s="152">
        <v>1</v>
      </c>
      <c r="U95" s="153">
        <v>2015</v>
      </c>
      <c r="V95" s="154" t="s">
        <v>20</v>
      </c>
      <c r="W95" s="154" t="s">
        <v>619</v>
      </c>
      <c r="X95" s="154" t="s">
        <v>3363</v>
      </c>
      <c r="Y95" s="155" t="str">
        <f t="shared" si="3"/>
        <v>12015冷房設備用有り</v>
      </c>
      <c r="Z95" s="156">
        <v>-0.62</v>
      </c>
      <c r="AA95" s="156">
        <v>1.62</v>
      </c>
      <c r="AB95" s="157">
        <v>1.0472999999999999</v>
      </c>
      <c r="AC95" s="157">
        <v>1.2032</v>
      </c>
      <c r="AD95" s="160">
        <f>VLOOKUP(T95,'既存・導入予定 (5)'!$E$33:$S$44,13,0)</f>
        <v>0.56499999999999995</v>
      </c>
      <c r="AE95" s="161">
        <f t="shared" si="4"/>
        <v>1.2689999999999999</v>
      </c>
    </row>
    <row r="96" spans="5:31" ht="13.5" customHeight="1">
      <c r="M96" s="90">
        <v>8</v>
      </c>
      <c r="N96" s="91" t="s">
        <v>6</v>
      </c>
      <c r="O96" s="91" t="s">
        <v>3457</v>
      </c>
      <c r="P96" s="91" t="s">
        <v>3458</v>
      </c>
      <c r="Q96" s="91" t="s">
        <v>388</v>
      </c>
      <c r="R96" s="92">
        <v>0.60499999999999998</v>
      </c>
      <c r="T96" s="152">
        <v>1</v>
      </c>
      <c r="U96" s="153">
        <v>2015</v>
      </c>
      <c r="V96" s="154" t="s">
        <v>20</v>
      </c>
      <c r="W96" s="154" t="s">
        <v>624</v>
      </c>
      <c r="X96" s="154" t="s">
        <v>3516</v>
      </c>
      <c r="Y96" s="155" t="str">
        <f t="shared" si="3"/>
        <v>12015冷房店舗用無し（一定速）</v>
      </c>
      <c r="Z96" s="156">
        <v>0.25</v>
      </c>
      <c r="AA96" s="156">
        <v>0.75</v>
      </c>
      <c r="AB96" s="157">
        <v>0.25</v>
      </c>
      <c r="AC96" s="157">
        <v>0.75</v>
      </c>
      <c r="AD96" s="160">
        <f>VLOOKUP(T96,'既存・導入予定 (5)'!$E$33:$S$44,13,0)</f>
        <v>0.56499999999999995</v>
      </c>
      <c r="AE96" s="161">
        <f t="shared" si="4"/>
        <v>0.89100000000000001</v>
      </c>
    </row>
    <row r="97" spans="13:31" ht="13.5" customHeight="1">
      <c r="M97" s="90">
        <v>8</v>
      </c>
      <c r="N97" s="91" t="s">
        <v>7</v>
      </c>
      <c r="O97" s="91" t="s">
        <v>3457</v>
      </c>
      <c r="P97" s="91" t="s">
        <v>3458</v>
      </c>
      <c r="Q97" s="91" t="s">
        <v>392</v>
      </c>
      <c r="R97" s="92">
        <v>0.64700000000000002</v>
      </c>
      <c r="T97" s="152">
        <v>1</v>
      </c>
      <c r="U97" s="153">
        <v>2015</v>
      </c>
      <c r="V97" s="154" t="s">
        <v>20</v>
      </c>
      <c r="W97" s="154" t="s">
        <v>618</v>
      </c>
      <c r="X97" s="154" t="s">
        <v>3516</v>
      </c>
      <c r="Y97" s="155" t="str">
        <f t="shared" si="3"/>
        <v>12015冷房ビル用マルチ無し（一定速）</v>
      </c>
      <c r="Z97" s="156">
        <v>0.25</v>
      </c>
      <c r="AA97" s="156">
        <v>0.75</v>
      </c>
      <c r="AB97" s="157">
        <v>0.25</v>
      </c>
      <c r="AC97" s="157">
        <v>0.75</v>
      </c>
      <c r="AD97" s="160">
        <f>VLOOKUP(T97,'既存・導入予定 (5)'!$E$33:$S$44,13,0)</f>
        <v>0.56499999999999995</v>
      </c>
      <c r="AE97" s="161">
        <f t="shared" si="4"/>
        <v>0.89100000000000001</v>
      </c>
    </row>
    <row r="98" spans="13:31" ht="13.5" customHeight="1">
      <c r="M98" s="90">
        <v>8</v>
      </c>
      <c r="N98" s="91" t="s">
        <v>8</v>
      </c>
      <c r="O98" s="91" t="s">
        <v>3457</v>
      </c>
      <c r="P98" s="91" t="s">
        <v>3458</v>
      </c>
      <c r="Q98" s="91" t="s">
        <v>396</v>
      </c>
      <c r="R98" s="92">
        <v>0.63700000000000001</v>
      </c>
      <c r="T98" s="152">
        <v>1</v>
      </c>
      <c r="U98" s="153">
        <v>2015</v>
      </c>
      <c r="V98" s="154" t="s">
        <v>20</v>
      </c>
      <c r="W98" s="154" t="s">
        <v>619</v>
      </c>
      <c r="X98" s="154" t="s">
        <v>3516</v>
      </c>
      <c r="Y98" s="155" t="str">
        <f t="shared" si="3"/>
        <v>12015冷房設備用無し（一定速）</v>
      </c>
      <c r="Z98" s="156">
        <v>0.25</v>
      </c>
      <c r="AA98" s="156">
        <v>0.75</v>
      </c>
      <c r="AB98" s="157">
        <v>0.25</v>
      </c>
      <c r="AC98" s="157">
        <v>0.75</v>
      </c>
      <c r="AD98" s="160">
        <f>VLOOKUP(T98,'既存・導入予定 (5)'!$E$33:$S$44,13,0)</f>
        <v>0.56499999999999995</v>
      </c>
      <c r="AE98" s="161">
        <f t="shared" si="4"/>
        <v>0.89100000000000001</v>
      </c>
    </row>
    <row r="99" spans="13:31" ht="14.25" customHeight="1">
      <c r="M99" s="90">
        <v>8</v>
      </c>
      <c r="N99" s="91" t="s">
        <v>9</v>
      </c>
      <c r="O99" s="91" t="s">
        <v>3457</v>
      </c>
      <c r="P99" s="91" t="s">
        <v>3458</v>
      </c>
      <c r="Q99" s="91" t="s">
        <v>400</v>
      </c>
      <c r="R99" s="92">
        <v>0.50600000000000001</v>
      </c>
      <c r="T99" s="152">
        <v>1</v>
      </c>
      <c r="U99" s="153">
        <v>2015</v>
      </c>
      <c r="V99" s="154" t="s">
        <v>21</v>
      </c>
      <c r="W99" s="154" t="s">
        <v>624</v>
      </c>
      <c r="X99" s="154" t="s">
        <v>3363</v>
      </c>
      <c r="Y99" s="155" t="str">
        <f t="shared" si="3"/>
        <v>12015暖房店舗用有り</v>
      </c>
      <c r="Z99" s="156">
        <v>-0.97</v>
      </c>
      <c r="AA99" s="156">
        <v>1.97</v>
      </c>
      <c r="AB99" s="157">
        <v>1.0867</v>
      </c>
      <c r="AC99" s="157">
        <v>1.4558</v>
      </c>
      <c r="AD99" s="160">
        <f>VLOOKUP(T99,'既存・導入予定 (5)'!$E$33:$S$44,13,0)</f>
        <v>0.56499999999999995</v>
      </c>
      <c r="AE99" s="161">
        <f t="shared" si="4"/>
        <v>1.421</v>
      </c>
    </row>
    <row r="100" spans="13:31" ht="13.5" customHeight="1">
      <c r="M100" s="90">
        <v>8</v>
      </c>
      <c r="N100" s="91" t="s">
        <v>10</v>
      </c>
      <c r="O100" s="91" t="s">
        <v>3457</v>
      </c>
      <c r="P100" s="91" t="s">
        <v>3458</v>
      </c>
      <c r="Q100" s="91" t="s">
        <v>404</v>
      </c>
      <c r="R100" s="92">
        <v>0.58699999999999997</v>
      </c>
      <c r="T100" s="152">
        <v>1</v>
      </c>
      <c r="U100" s="153">
        <v>2015</v>
      </c>
      <c r="V100" s="154" t="s">
        <v>21</v>
      </c>
      <c r="W100" s="154" t="s">
        <v>618</v>
      </c>
      <c r="X100" s="154" t="s">
        <v>3363</v>
      </c>
      <c r="Y100" s="155" t="str">
        <f t="shared" si="3"/>
        <v>12015暖房ビル用マルチ有り</v>
      </c>
      <c r="Z100" s="156">
        <v>-0.876</v>
      </c>
      <c r="AA100" s="156">
        <v>1.8759999999999999</v>
      </c>
      <c r="AB100" s="157">
        <v>1.0398000000000001</v>
      </c>
      <c r="AC100" s="157">
        <v>1.3971</v>
      </c>
      <c r="AD100" s="160">
        <f>VLOOKUP(T100,'既存・導入予定 (5)'!$E$33:$S$44,13,0)</f>
        <v>0.56499999999999995</v>
      </c>
      <c r="AE100" s="161">
        <f t="shared" si="4"/>
        <v>1.381</v>
      </c>
    </row>
    <row r="101" spans="13:31" ht="13.5" customHeight="1">
      <c r="M101" s="90">
        <v>8</v>
      </c>
      <c r="N101" s="91" t="s">
        <v>11</v>
      </c>
      <c r="O101" s="91" t="s">
        <v>3457</v>
      </c>
      <c r="P101" s="91" t="s">
        <v>3458</v>
      </c>
      <c r="Q101" s="91" t="s">
        <v>408</v>
      </c>
      <c r="R101" s="92">
        <v>0.32800000000000001</v>
      </c>
      <c r="T101" s="152">
        <v>1</v>
      </c>
      <c r="U101" s="153">
        <v>2015</v>
      </c>
      <c r="V101" s="154" t="s">
        <v>21</v>
      </c>
      <c r="W101" s="154" t="s">
        <v>619</v>
      </c>
      <c r="X101" s="154" t="s">
        <v>3363</v>
      </c>
      <c r="Y101" s="155" t="str">
        <f t="shared" si="3"/>
        <v>12015暖房設備用有り</v>
      </c>
      <c r="Z101" s="156">
        <v>-0.59799999999999998</v>
      </c>
      <c r="AA101" s="156">
        <v>1.5980000000000001</v>
      </c>
      <c r="AB101" s="157">
        <v>1.0339</v>
      </c>
      <c r="AC101" s="157">
        <v>1.19</v>
      </c>
      <c r="AD101" s="160">
        <f>VLOOKUP(T101,'既存・導入予定 (5)'!$E$33:$S$44,13,0)</f>
        <v>0.56499999999999995</v>
      </c>
      <c r="AE101" s="161">
        <f t="shared" si="4"/>
        <v>1.26</v>
      </c>
    </row>
    <row r="102" spans="13:31" ht="13.5" customHeight="1">
      <c r="M102" s="90">
        <v>8</v>
      </c>
      <c r="N102" s="91" t="s">
        <v>12</v>
      </c>
      <c r="O102" s="91" t="s">
        <v>3457</v>
      </c>
      <c r="P102" s="91" t="s">
        <v>3458</v>
      </c>
      <c r="Q102" s="91" t="s">
        <v>412</v>
      </c>
      <c r="R102" s="92">
        <v>0.25600000000000001</v>
      </c>
      <c r="T102" s="152">
        <v>1</v>
      </c>
      <c r="U102" s="153">
        <v>2015</v>
      </c>
      <c r="V102" s="154" t="s">
        <v>21</v>
      </c>
      <c r="W102" s="154" t="s">
        <v>624</v>
      </c>
      <c r="X102" s="154" t="s">
        <v>3516</v>
      </c>
      <c r="Y102" s="155" t="str">
        <f t="shared" si="3"/>
        <v>12015暖房店舗用無し（一定速）</v>
      </c>
      <c r="Z102" s="156">
        <v>0.25</v>
      </c>
      <c r="AA102" s="156">
        <v>0.75</v>
      </c>
      <c r="AB102" s="157">
        <v>0.25</v>
      </c>
      <c r="AC102" s="157">
        <v>0.75</v>
      </c>
      <c r="AD102" s="160">
        <f>VLOOKUP(T102,'既存・導入予定 (5)'!$E$33:$S$44,13,0)</f>
        <v>0.56499999999999995</v>
      </c>
      <c r="AE102" s="161">
        <f t="shared" si="4"/>
        <v>0.89100000000000001</v>
      </c>
    </row>
    <row r="103" spans="13:31" ht="13.5" customHeight="1">
      <c r="M103" s="90">
        <v>8</v>
      </c>
      <c r="N103" s="91" t="s">
        <v>13</v>
      </c>
      <c r="O103" s="91" t="s">
        <v>3457</v>
      </c>
      <c r="P103" s="91" t="s">
        <v>3458</v>
      </c>
      <c r="Q103" s="91" t="s">
        <v>416</v>
      </c>
      <c r="R103" s="92">
        <v>0.626</v>
      </c>
      <c r="T103" s="152">
        <v>1</v>
      </c>
      <c r="U103" s="153">
        <v>2015</v>
      </c>
      <c r="V103" s="154" t="s">
        <v>21</v>
      </c>
      <c r="W103" s="154" t="s">
        <v>618</v>
      </c>
      <c r="X103" s="154" t="s">
        <v>3516</v>
      </c>
      <c r="Y103" s="155" t="str">
        <f t="shared" si="3"/>
        <v>12015暖房ビル用マルチ無し（一定速）</v>
      </c>
      <c r="Z103" s="156">
        <v>0.25</v>
      </c>
      <c r="AA103" s="156">
        <v>0.75</v>
      </c>
      <c r="AB103" s="157">
        <v>0.25</v>
      </c>
      <c r="AC103" s="157">
        <v>0.75</v>
      </c>
      <c r="AD103" s="160">
        <f>VLOOKUP(T103,'既存・導入予定 (5)'!$E$33:$S$44,13,0)</f>
        <v>0.56499999999999995</v>
      </c>
      <c r="AE103" s="161">
        <f t="shared" si="4"/>
        <v>0.89100000000000001</v>
      </c>
    </row>
    <row r="104" spans="13:31" ht="13.5" customHeight="1">
      <c r="M104" s="90">
        <v>9</v>
      </c>
      <c r="N104" s="91" t="s">
        <v>3456</v>
      </c>
      <c r="O104" s="91" t="s">
        <v>3457</v>
      </c>
      <c r="P104" s="91" t="s">
        <v>3458</v>
      </c>
      <c r="Q104" s="91" t="s">
        <v>420</v>
      </c>
      <c r="R104" s="92">
        <v>0.432</v>
      </c>
      <c r="T104" s="152">
        <v>1</v>
      </c>
      <c r="U104" s="153">
        <v>2015</v>
      </c>
      <c r="V104" s="154" t="s">
        <v>21</v>
      </c>
      <c r="W104" s="154" t="s">
        <v>619</v>
      </c>
      <c r="X104" s="154" t="s">
        <v>3516</v>
      </c>
      <c r="Y104" s="155" t="str">
        <f t="shared" si="3"/>
        <v>12015暖房設備用無し（一定速）</v>
      </c>
      <c r="Z104" s="156">
        <v>0.25</v>
      </c>
      <c r="AA104" s="156">
        <v>0.75</v>
      </c>
      <c r="AB104" s="157">
        <v>0.25</v>
      </c>
      <c r="AC104" s="157">
        <v>0.75</v>
      </c>
      <c r="AD104" s="160">
        <f>VLOOKUP(T104,'既存・導入予定 (5)'!$E$33:$S$44,13,0)</f>
        <v>0.56499999999999995</v>
      </c>
      <c r="AE104" s="161">
        <f t="shared" si="4"/>
        <v>0.89100000000000001</v>
      </c>
    </row>
    <row r="105" spans="13:31" ht="13.5" customHeight="1">
      <c r="M105" s="90">
        <v>9</v>
      </c>
      <c r="N105" s="91" t="s">
        <v>3</v>
      </c>
      <c r="O105" s="91" t="s">
        <v>3457</v>
      </c>
      <c r="P105" s="91" t="s">
        <v>3458</v>
      </c>
      <c r="Q105" s="91" t="s">
        <v>424</v>
      </c>
      <c r="R105" s="92">
        <v>0.46200000000000002</v>
      </c>
      <c r="T105" s="152">
        <v>1</v>
      </c>
      <c r="U105" s="153">
        <v>2020</v>
      </c>
      <c r="V105" s="154" t="s">
        <v>626</v>
      </c>
      <c r="W105" s="154" t="s">
        <v>624</v>
      </c>
      <c r="X105" s="154" t="s">
        <v>3363</v>
      </c>
      <c r="Y105" s="155" t="str">
        <f t="shared" si="3"/>
        <v>12020冷房店舗用有り</v>
      </c>
      <c r="Z105" s="156">
        <v>-1.38</v>
      </c>
      <c r="AA105" s="156">
        <v>2.38</v>
      </c>
      <c r="AB105" s="157">
        <v>1.0581</v>
      </c>
      <c r="AC105" s="157">
        <v>1.7705</v>
      </c>
      <c r="AD105" s="160">
        <f>VLOOKUP(T105,'既存・導入予定 (5)'!$E$33:$S$44,13,0)</f>
        <v>0.56499999999999995</v>
      </c>
      <c r="AE105" s="161">
        <f t="shared" si="4"/>
        <v>1.6</v>
      </c>
    </row>
    <row r="106" spans="13:31" ht="13.5" customHeight="1">
      <c r="M106" s="90">
        <v>9</v>
      </c>
      <c r="N106" s="91" t="s">
        <v>4</v>
      </c>
      <c r="O106" s="91" t="s">
        <v>3457</v>
      </c>
      <c r="P106" s="91" t="s">
        <v>3458</v>
      </c>
      <c r="Q106" s="91" t="s">
        <v>428</v>
      </c>
      <c r="R106" s="92">
        <v>0.40500000000000003</v>
      </c>
      <c r="T106" s="152">
        <v>1</v>
      </c>
      <c r="U106" s="153">
        <v>2020</v>
      </c>
      <c r="V106" s="154" t="s">
        <v>626</v>
      </c>
      <c r="W106" s="154" t="s">
        <v>618</v>
      </c>
      <c r="X106" s="154" t="s">
        <v>3363</v>
      </c>
      <c r="Y106" s="155" t="str">
        <f t="shared" si="3"/>
        <v>12020冷房ビル用マルチ有り</v>
      </c>
      <c r="Z106" s="156">
        <v>-1.68</v>
      </c>
      <c r="AA106" s="156">
        <v>2.68</v>
      </c>
      <c r="AB106" s="157">
        <v>1.0788</v>
      </c>
      <c r="AC106" s="157">
        <v>2.0053000000000001</v>
      </c>
      <c r="AD106" s="160">
        <f>VLOOKUP(T106,'既存・導入予定 (5)'!$E$33:$S$44,13,0)</f>
        <v>0.56499999999999995</v>
      </c>
      <c r="AE106" s="161">
        <f t="shared" si="4"/>
        <v>1.73</v>
      </c>
    </row>
    <row r="107" spans="13:31" ht="13.5" customHeight="1">
      <c r="M107" s="90">
        <v>9</v>
      </c>
      <c r="N107" s="91" t="s">
        <v>5</v>
      </c>
      <c r="O107" s="91" t="s">
        <v>3457</v>
      </c>
      <c r="P107" s="91" t="s">
        <v>3458</v>
      </c>
      <c r="Q107" s="91" t="s">
        <v>432</v>
      </c>
      <c r="R107" s="92">
        <v>0.26300000000000001</v>
      </c>
      <c r="T107" s="152">
        <v>1</v>
      </c>
      <c r="U107" s="153">
        <v>2020</v>
      </c>
      <c r="V107" s="154" t="s">
        <v>626</v>
      </c>
      <c r="W107" s="154" t="s">
        <v>619</v>
      </c>
      <c r="X107" s="154" t="s">
        <v>3363</v>
      </c>
      <c r="Y107" s="155" t="str">
        <f t="shared" si="3"/>
        <v>12020冷房設備用有り</v>
      </c>
      <c r="Z107" s="156">
        <v>-0.62</v>
      </c>
      <c r="AA107" s="156">
        <v>1.62</v>
      </c>
      <c r="AB107" s="157">
        <v>1.0472999999999999</v>
      </c>
      <c r="AC107" s="157">
        <v>1.2032</v>
      </c>
      <c r="AD107" s="160">
        <f>VLOOKUP(T107,'既存・導入予定 (5)'!$E$33:$S$44,13,0)</f>
        <v>0.56499999999999995</v>
      </c>
      <c r="AE107" s="161">
        <f t="shared" si="4"/>
        <v>1.2689999999999999</v>
      </c>
    </row>
    <row r="108" spans="13:31" ht="13.5" customHeight="1">
      <c r="M108" s="90">
        <v>9</v>
      </c>
      <c r="N108" s="91" t="s">
        <v>6</v>
      </c>
      <c r="O108" s="91" t="s">
        <v>3457</v>
      </c>
      <c r="P108" s="91" t="s">
        <v>3458</v>
      </c>
      <c r="Q108" s="91" t="s">
        <v>436</v>
      </c>
      <c r="R108" s="92">
        <v>0.36199999999999999</v>
      </c>
      <c r="T108" s="152">
        <v>1</v>
      </c>
      <c r="U108" s="153">
        <v>2020</v>
      </c>
      <c r="V108" s="154" t="s">
        <v>626</v>
      </c>
      <c r="W108" s="154" t="s">
        <v>624</v>
      </c>
      <c r="X108" s="154" t="s">
        <v>3516</v>
      </c>
      <c r="Y108" s="155" t="str">
        <f t="shared" si="3"/>
        <v>12020冷房店舗用無し（一定速）</v>
      </c>
      <c r="Z108" s="156">
        <v>0.25</v>
      </c>
      <c r="AA108" s="156">
        <v>0.75</v>
      </c>
      <c r="AB108" s="157">
        <v>0.25</v>
      </c>
      <c r="AC108" s="157">
        <v>0.75</v>
      </c>
      <c r="AD108" s="160">
        <f>VLOOKUP(T108,'既存・導入予定 (5)'!$E$33:$S$44,13,0)</f>
        <v>0.56499999999999995</v>
      </c>
      <c r="AE108" s="161">
        <f t="shared" si="4"/>
        <v>0.89100000000000001</v>
      </c>
    </row>
    <row r="109" spans="13:31" ht="13.5" customHeight="1">
      <c r="M109" s="90">
        <v>9</v>
      </c>
      <c r="N109" s="91" t="s">
        <v>7</v>
      </c>
      <c r="O109" s="91" t="s">
        <v>3457</v>
      </c>
      <c r="P109" s="91" t="s">
        <v>3458</v>
      </c>
      <c r="Q109" s="91" t="s">
        <v>440</v>
      </c>
      <c r="R109" s="92">
        <v>0.41199999999999998</v>
      </c>
      <c r="T109" s="152">
        <v>1</v>
      </c>
      <c r="U109" s="153">
        <v>2020</v>
      </c>
      <c r="V109" s="154" t="s">
        <v>626</v>
      </c>
      <c r="W109" s="154" t="s">
        <v>618</v>
      </c>
      <c r="X109" s="154" t="s">
        <v>3516</v>
      </c>
      <c r="Y109" s="155" t="str">
        <f t="shared" si="3"/>
        <v>12020冷房ビル用マルチ無し（一定速）</v>
      </c>
      <c r="Z109" s="156">
        <v>0.25</v>
      </c>
      <c r="AA109" s="156">
        <v>0.75</v>
      </c>
      <c r="AB109" s="157">
        <v>0.25</v>
      </c>
      <c r="AC109" s="157">
        <v>0.75</v>
      </c>
      <c r="AD109" s="160">
        <f>VLOOKUP(T109,'既存・導入予定 (5)'!$E$33:$S$44,13,0)</f>
        <v>0.56499999999999995</v>
      </c>
      <c r="AE109" s="161">
        <f t="shared" si="4"/>
        <v>0.89100000000000001</v>
      </c>
    </row>
    <row r="110" spans="13:31" ht="13.5" customHeight="1">
      <c r="M110" s="90">
        <v>9</v>
      </c>
      <c r="N110" s="91" t="s">
        <v>8</v>
      </c>
      <c r="O110" s="91" t="s">
        <v>3457</v>
      </c>
      <c r="P110" s="91" t="s">
        <v>3458</v>
      </c>
      <c r="Q110" s="91" t="s">
        <v>444</v>
      </c>
      <c r="R110" s="92">
        <v>0.39800000000000002</v>
      </c>
      <c r="T110" s="152">
        <v>1</v>
      </c>
      <c r="U110" s="153">
        <v>2020</v>
      </c>
      <c r="V110" s="154" t="s">
        <v>626</v>
      </c>
      <c r="W110" s="154" t="s">
        <v>619</v>
      </c>
      <c r="X110" s="154" t="s">
        <v>3516</v>
      </c>
      <c r="Y110" s="155" t="str">
        <f t="shared" ref="Y110:Y128" si="5">T110&amp;U110&amp;V110&amp;W110&amp;X110</f>
        <v>12020冷房設備用無し（一定速）</v>
      </c>
      <c r="Z110" s="156">
        <v>0.25</v>
      </c>
      <c r="AA110" s="156">
        <v>0.75</v>
      </c>
      <c r="AB110" s="157">
        <v>0.25</v>
      </c>
      <c r="AC110" s="157">
        <v>0.75</v>
      </c>
      <c r="AD110" s="160">
        <f>VLOOKUP(T110,'既存・導入予定 (5)'!$E$33:$S$44,13,0)</f>
        <v>0.56499999999999995</v>
      </c>
      <c r="AE110" s="161">
        <f t="shared" si="4"/>
        <v>0.89100000000000001</v>
      </c>
    </row>
    <row r="111" spans="13:31" ht="13.5" customHeight="1">
      <c r="M111" s="90">
        <v>9</v>
      </c>
      <c r="N111" s="91" t="s">
        <v>9</v>
      </c>
      <c r="O111" s="91" t="s">
        <v>3457</v>
      </c>
      <c r="P111" s="91" t="s">
        <v>3458</v>
      </c>
      <c r="Q111" s="91" t="s">
        <v>448</v>
      </c>
      <c r="R111" s="92">
        <v>0.29599999999999999</v>
      </c>
      <c r="T111" s="152">
        <v>1</v>
      </c>
      <c r="U111" s="153">
        <v>2020</v>
      </c>
      <c r="V111" s="154" t="s">
        <v>627</v>
      </c>
      <c r="W111" s="154" t="s">
        <v>624</v>
      </c>
      <c r="X111" s="154" t="s">
        <v>3363</v>
      </c>
      <c r="Y111" s="155" t="str">
        <f t="shared" si="5"/>
        <v>12020暖房店舗用有り</v>
      </c>
      <c r="Z111" s="156">
        <v>-0.96</v>
      </c>
      <c r="AA111" s="156">
        <v>1.96</v>
      </c>
      <c r="AB111" s="157">
        <v>1.0862000000000001</v>
      </c>
      <c r="AC111" s="157">
        <v>1.4483999999999999</v>
      </c>
      <c r="AD111" s="160">
        <f>VLOOKUP(T111,'既存・導入予定 (5)'!$E$33:$S$44,13,0)</f>
        <v>0.56499999999999995</v>
      </c>
      <c r="AE111" s="161">
        <f t="shared" si="4"/>
        <v>1.417</v>
      </c>
    </row>
    <row r="112" spans="13:31" ht="13.5" customHeight="1">
      <c r="M112" s="90">
        <v>9</v>
      </c>
      <c r="N112" s="91" t="s">
        <v>10</v>
      </c>
      <c r="O112" s="91" t="s">
        <v>3457</v>
      </c>
      <c r="P112" s="91" t="s">
        <v>3458</v>
      </c>
      <c r="Q112" s="91" t="s">
        <v>452</v>
      </c>
      <c r="R112" s="92">
        <v>0.372</v>
      </c>
      <c r="T112" s="152">
        <v>1</v>
      </c>
      <c r="U112" s="153">
        <v>2020</v>
      </c>
      <c r="V112" s="154" t="s">
        <v>627</v>
      </c>
      <c r="W112" s="154" t="s">
        <v>618</v>
      </c>
      <c r="X112" s="154" t="s">
        <v>3363</v>
      </c>
      <c r="Y112" s="155" t="str">
        <f t="shared" si="5"/>
        <v>12020暖房ビル用マルチ有り</v>
      </c>
      <c r="Z112" s="156">
        <v>-1.1000000000000001</v>
      </c>
      <c r="AA112" s="156">
        <v>2.1</v>
      </c>
      <c r="AB112" s="157">
        <v>1.0416000000000001</v>
      </c>
      <c r="AC112" s="157">
        <v>1.4596</v>
      </c>
      <c r="AD112" s="160">
        <f>VLOOKUP(T112,'既存・導入予定 (5)'!$E$33:$S$44,13,0)</f>
        <v>0.56499999999999995</v>
      </c>
      <c r="AE112" s="161">
        <f t="shared" si="4"/>
        <v>1.478</v>
      </c>
    </row>
    <row r="113" spans="13:31" ht="13.5" customHeight="1">
      <c r="M113" s="90">
        <v>9</v>
      </c>
      <c r="N113" s="91" t="s">
        <v>11</v>
      </c>
      <c r="O113" s="91" t="s">
        <v>3457</v>
      </c>
      <c r="P113" s="91" t="s">
        <v>3458</v>
      </c>
      <c r="Q113" s="91" t="s">
        <v>456</v>
      </c>
      <c r="R113" s="92">
        <v>0.23300000000000001</v>
      </c>
      <c r="T113" s="152">
        <v>1</v>
      </c>
      <c r="U113" s="153">
        <v>2020</v>
      </c>
      <c r="V113" s="154" t="s">
        <v>627</v>
      </c>
      <c r="W113" s="154" t="s">
        <v>619</v>
      </c>
      <c r="X113" s="154" t="s">
        <v>3363</v>
      </c>
      <c r="Y113" s="155" t="str">
        <f t="shared" si="5"/>
        <v>12020暖房設備用有り</v>
      </c>
      <c r="Z113" s="156">
        <v>-0.46</v>
      </c>
      <c r="AA113" s="156">
        <v>1.46</v>
      </c>
      <c r="AB113" s="157">
        <v>0.94</v>
      </c>
      <c r="AC113" s="157">
        <v>1.1100000000000001</v>
      </c>
      <c r="AD113" s="160">
        <f>VLOOKUP(T113,'既存・導入予定 (5)'!$E$33:$S$44,13,0)</f>
        <v>0.56499999999999995</v>
      </c>
      <c r="AE113" s="161">
        <f t="shared" si="4"/>
        <v>1.2</v>
      </c>
    </row>
    <row r="114" spans="13:31" ht="13.5" customHeight="1">
      <c r="M114" s="90">
        <v>9</v>
      </c>
      <c r="N114" s="91" t="s">
        <v>12</v>
      </c>
      <c r="O114" s="91" t="s">
        <v>3457</v>
      </c>
      <c r="P114" s="91" t="s">
        <v>3458</v>
      </c>
      <c r="Q114" s="91" t="s">
        <v>460</v>
      </c>
      <c r="R114" s="92">
        <v>0.129</v>
      </c>
      <c r="T114" s="152">
        <v>1</v>
      </c>
      <c r="U114" s="153">
        <v>2020</v>
      </c>
      <c r="V114" s="154" t="s">
        <v>627</v>
      </c>
      <c r="W114" s="154" t="s">
        <v>624</v>
      </c>
      <c r="X114" s="154" t="s">
        <v>3516</v>
      </c>
      <c r="Y114" s="155" t="str">
        <f t="shared" si="5"/>
        <v>12020暖房店舗用無し（一定速）</v>
      </c>
      <c r="Z114" s="156">
        <v>0.25</v>
      </c>
      <c r="AA114" s="156">
        <v>0.75</v>
      </c>
      <c r="AB114" s="157">
        <v>0.25</v>
      </c>
      <c r="AC114" s="157">
        <v>0.75</v>
      </c>
      <c r="AD114" s="160">
        <f>VLOOKUP(T114,'既存・導入予定 (5)'!$E$33:$S$44,13,0)</f>
        <v>0.56499999999999995</v>
      </c>
      <c r="AE114" s="161">
        <f t="shared" si="4"/>
        <v>0.89100000000000001</v>
      </c>
    </row>
    <row r="115" spans="13:31" ht="13.5" customHeight="1">
      <c r="M115" s="90">
        <v>9</v>
      </c>
      <c r="N115" s="91" t="s">
        <v>13</v>
      </c>
      <c r="O115" s="91" t="s">
        <v>3457</v>
      </c>
      <c r="P115" s="91" t="s">
        <v>3458</v>
      </c>
      <c r="Q115" s="91" t="s">
        <v>464</v>
      </c>
      <c r="R115" s="92">
        <v>0.46600000000000003</v>
      </c>
      <c r="T115" s="152">
        <v>1</v>
      </c>
      <c r="U115" s="153">
        <v>2020</v>
      </c>
      <c r="V115" s="154" t="s">
        <v>627</v>
      </c>
      <c r="W115" s="154" t="s">
        <v>618</v>
      </c>
      <c r="X115" s="154" t="s">
        <v>3516</v>
      </c>
      <c r="Y115" s="155" t="str">
        <f t="shared" si="5"/>
        <v>12020暖房ビル用マルチ無し（一定速）</v>
      </c>
      <c r="Z115" s="156">
        <v>0.25</v>
      </c>
      <c r="AA115" s="156">
        <v>0.75</v>
      </c>
      <c r="AB115" s="157">
        <v>0.25</v>
      </c>
      <c r="AC115" s="157">
        <v>0.75</v>
      </c>
      <c r="AD115" s="160">
        <f>VLOOKUP(T115,'既存・導入予定 (5)'!$E$33:$S$44,13,0)</f>
        <v>0.56499999999999995</v>
      </c>
      <c r="AE115" s="161">
        <f t="shared" si="4"/>
        <v>0.89100000000000001</v>
      </c>
    </row>
    <row r="116" spans="13:31" ht="13.5" customHeight="1">
      <c r="M116" s="90">
        <v>10</v>
      </c>
      <c r="N116" s="91" t="s">
        <v>3456</v>
      </c>
      <c r="O116" s="91" t="s">
        <v>3457</v>
      </c>
      <c r="P116" s="91" t="s">
        <v>3458</v>
      </c>
      <c r="Q116" s="91" t="s">
        <v>468</v>
      </c>
      <c r="R116" s="92">
        <v>0.20599999999999999</v>
      </c>
      <c r="T116" s="152">
        <v>1</v>
      </c>
      <c r="U116" s="154">
        <v>2020</v>
      </c>
      <c r="V116" s="154" t="s">
        <v>627</v>
      </c>
      <c r="W116" s="154" t="s">
        <v>619</v>
      </c>
      <c r="X116" s="154" t="s">
        <v>3516</v>
      </c>
      <c r="Y116" s="155" t="str">
        <f t="shared" si="5"/>
        <v>12020暖房設備用無し（一定速）</v>
      </c>
      <c r="Z116" s="156">
        <v>0.25</v>
      </c>
      <c r="AA116" s="156">
        <v>0.75</v>
      </c>
      <c r="AB116" s="157">
        <v>0.25</v>
      </c>
      <c r="AC116" s="157">
        <v>0.75</v>
      </c>
      <c r="AD116" s="160">
        <f>VLOOKUP(T116,'既存・導入予定 (5)'!$E$33:$S$44,13,0)</f>
        <v>0.56499999999999995</v>
      </c>
      <c r="AE116" s="161">
        <f t="shared" si="4"/>
        <v>0.89100000000000001</v>
      </c>
    </row>
    <row r="117" spans="13:31" ht="13.5" customHeight="1">
      <c r="M117" s="90">
        <v>10</v>
      </c>
      <c r="N117" s="91" t="s">
        <v>3</v>
      </c>
      <c r="O117" s="91" t="s">
        <v>3457</v>
      </c>
      <c r="P117" s="91" t="s">
        <v>3458</v>
      </c>
      <c r="Q117" s="91" t="s">
        <v>472</v>
      </c>
      <c r="R117" s="92">
        <v>0.214</v>
      </c>
      <c r="T117" s="144">
        <v>1</v>
      </c>
      <c r="U117" s="145">
        <v>2024</v>
      </c>
      <c r="V117" s="145" t="s">
        <v>626</v>
      </c>
      <c r="W117" s="145" t="s">
        <v>624</v>
      </c>
      <c r="X117" s="145" t="s">
        <v>3363</v>
      </c>
      <c r="Y117" s="146" t="str">
        <f t="shared" si="5"/>
        <v>12024冷房店舗用有り</v>
      </c>
      <c r="Z117" s="145">
        <v>-1.58</v>
      </c>
      <c r="AA117" s="145">
        <v>2.58</v>
      </c>
      <c r="AB117" s="145">
        <v>1.0629999999999999</v>
      </c>
      <c r="AC117" s="145">
        <v>1.9193</v>
      </c>
      <c r="AD117" s="147">
        <f>VLOOKUP(T117,'既存・導入予定 (5)'!$E$33:$S$44,13,0)</f>
        <v>0.56499999999999995</v>
      </c>
      <c r="AE117" s="75">
        <f t="shared" ref="AE117:AE128" si="6">ROUNDDOWN(IF(AD117&gt;=0.25,Z117*AD117+AA117,AB117*AD117+AC117),3)</f>
        <v>1.6870000000000001</v>
      </c>
    </row>
    <row r="118" spans="13:31" ht="13.5" customHeight="1">
      <c r="M118" s="90">
        <v>10</v>
      </c>
      <c r="N118" s="91" t="s">
        <v>4</v>
      </c>
      <c r="O118" s="91" t="s">
        <v>3457</v>
      </c>
      <c r="P118" s="91" t="s">
        <v>3458</v>
      </c>
      <c r="Q118" s="91" t="s">
        <v>476</v>
      </c>
      <c r="R118" s="92">
        <v>0.216</v>
      </c>
      <c r="T118" s="144">
        <v>1</v>
      </c>
      <c r="U118" s="145">
        <v>2024</v>
      </c>
      <c r="V118" s="145" t="s">
        <v>626</v>
      </c>
      <c r="W118" s="145" t="s">
        <v>618</v>
      </c>
      <c r="X118" s="145" t="s">
        <v>3363</v>
      </c>
      <c r="Y118" s="146" t="str">
        <f t="shared" si="5"/>
        <v>12024冷房ビル用マルチ有り</v>
      </c>
      <c r="Z118" s="145">
        <v>-1.6</v>
      </c>
      <c r="AA118" s="145">
        <v>2.6</v>
      </c>
      <c r="AB118" s="145">
        <v>1.0759000000000001</v>
      </c>
      <c r="AC118" s="145">
        <v>1.931</v>
      </c>
      <c r="AD118" s="147">
        <f>VLOOKUP(T118,'既存・導入予定 (5)'!$E$33:$S$44,13,0)</f>
        <v>0.56499999999999995</v>
      </c>
      <c r="AE118" s="75">
        <f t="shared" si="6"/>
        <v>1.696</v>
      </c>
    </row>
    <row r="119" spans="13:31" ht="13.5" customHeight="1">
      <c r="M119" s="90">
        <v>10</v>
      </c>
      <c r="N119" s="91" t="s">
        <v>5</v>
      </c>
      <c r="O119" s="91" t="s">
        <v>3457</v>
      </c>
      <c r="P119" s="91" t="s">
        <v>3458</v>
      </c>
      <c r="Q119" s="91" t="s">
        <v>480</v>
      </c>
      <c r="R119" s="92">
        <v>9.6000000000000002E-2</v>
      </c>
      <c r="T119" s="144">
        <v>1</v>
      </c>
      <c r="U119" s="145">
        <v>2024</v>
      </c>
      <c r="V119" s="145" t="s">
        <v>626</v>
      </c>
      <c r="W119" s="145" t="s">
        <v>619</v>
      </c>
      <c r="X119" s="145" t="s">
        <v>3363</v>
      </c>
      <c r="Y119" s="146" t="str">
        <f t="shared" si="5"/>
        <v>12024冷房設備用有り</v>
      </c>
      <c r="Z119" s="145">
        <v>-0.6</v>
      </c>
      <c r="AA119" s="145">
        <v>1.6</v>
      </c>
      <c r="AB119" s="145">
        <v>1.0467</v>
      </c>
      <c r="AC119" s="145">
        <v>1.1882999999999999</v>
      </c>
      <c r="AD119" s="147">
        <f>VLOOKUP(T119,'既存・導入予定 (5)'!$E$33:$S$44,13,0)</f>
        <v>0.56499999999999995</v>
      </c>
      <c r="AE119" s="75">
        <f t="shared" si="6"/>
        <v>1.2609999999999999</v>
      </c>
    </row>
    <row r="120" spans="13:31" ht="13.5" customHeight="1">
      <c r="M120" s="90">
        <v>10</v>
      </c>
      <c r="N120" s="91" t="s">
        <v>6</v>
      </c>
      <c r="O120" s="91" t="s">
        <v>3457</v>
      </c>
      <c r="P120" s="91" t="s">
        <v>3458</v>
      </c>
      <c r="Q120" s="91" t="s">
        <v>484</v>
      </c>
      <c r="R120" s="92">
        <v>0.17</v>
      </c>
      <c r="T120" s="144">
        <v>1</v>
      </c>
      <c r="U120" s="145">
        <v>2024</v>
      </c>
      <c r="V120" s="145" t="s">
        <v>626</v>
      </c>
      <c r="W120" s="145" t="s">
        <v>624</v>
      </c>
      <c r="X120" s="145" t="s">
        <v>3516</v>
      </c>
      <c r="Y120" s="146" t="str">
        <f t="shared" si="5"/>
        <v>12024冷房店舗用無し（一定速）</v>
      </c>
      <c r="Z120" s="148">
        <v>0.25</v>
      </c>
      <c r="AA120" s="148">
        <v>0.75</v>
      </c>
      <c r="AB120" s="149">
        <v>0.25</v>
      </c>
      <c r="AC120" s="149">
        <v>0.75</v>
      </c>
      <c r="AD120" s="147">
        <f>VLOOKUP(T120,'既存・導入予定 (5)'!$E$33:$S$44,13,0)</f>
        <v>0.56499999999999995</v>
      </c>
      <c r="AE120" s="75">
        <f t="shared" si="6"/>
        <v>0.89100000000000001</v>
      </c>
    </row>
    <row r="121" spans="13:31" ht="13.5" customHeight="1">
      <c r="M121" s="90">
        <v>10</v>
      </c>
      <c r="N121" s="91" t="s">
        <v>7</v>
      </c>
      <c r="O121" s="91" t="s">
        <v>3457</v>
      </c>
      <c r="P121" s="91" t="s">
        <v>3458</v>
      </c>
      <c r="Q121" s="91" t="s">
        <v>488</v>
      </c>
      <c r="R121" s="92">
        <v>0.20699999999999999</v>
      </c>
      <c r="T121" s="144">
        <v>1</v>
      </c>
      <c r="U121" s="145">
        <v>2024</v>
      </c>
      <c r="V121" s="145" t="s">
        <v>626</v>
      </c>
      <c r="W121" s="145" t="s">
        <v>618</v>
      </c>
      <c r="X121" s="145" t="s">
        <v>3516</v>
      </c>
      <c r="Y121" s="146" t="str">
        <f t="shared" si="5"/>
        <v>12024冷房ビル用マルチ無し（一定速）</v>
      </c>
      <c r="Z121" s="148">
        <v>0.25</v>
      </c>
      <c r="AA121" s="148">
        <v>0.75</v>
      </c>
      <c r="AB121" s="149">
        <v>0.25</v>
      </c>
      <c r="AC121" s="149">
        <v>0.75</v>
      </c>
      <c r="AD121" s="147">
        <f>VLOOKUP(T121,'既存・導入予定 (5)'!$E$33:$S$44,13,0)</f>
        <v>0.56499999999999995</v>
      </c>
      <c r="AE121" s="75">
        <f t="shared" si="6"/>
        <v>0.89100000000000001</v>
      </c>
    </row>
    <row r="122" spans="13:31" ht="13.5" customHeight="1">
      <c r="M122" s="90">
        <v>10</v>
      </c>
      <c r="N122" s="91" t="s">
        <v>8</v>
      </c>
      <c r="O122" s="91" t="s">
        <v>3457</v>
      </c>
      <c r="P122" s="91" t="s">
        <v>3458</v>
      </c>
      <c r="Q122" s="91" t="s">
        <v>492</v>
      </c>
      <c r="R122" s="92">
        <v>0.18</v>
      </c>
      <c r="T122" s="144">
        <v>1</v>
      </c>
      <c r="U122" s="145">
        <v>2024</v>
      </c>
      <c r="V122" s="145" t="s">
        <v>626</v>
      </c>
      <c r="W122" s="145" t="s">
        <v>619</v>
      </c>
      <c r="X122" s="145" t="s">
        <v>3516</v>
      </c>
      <c r="Y122" s="146" t="str">
        <f t="shared" si="5"/>
        <v>12024冷房設備用無し（一定速）</v>
      </c>
      <c r="Z122" s="148">
        <v>0.25</v>
      </c>
      <c r="AA122" s="148">
        <v>0.75</v>
      </c>
      <c r="AB122" s="149">
        <v>0.25</v>
      </c>
      <c r="AC122" s="149">
        <v>0.75</v>
      </c>
      <c r="AD122" s="147">
        <f>VLOOKUP(T122,'既存・導入予定 (5)'!$E$33:$S$44,13,0)</f>
        <v>0.56499999999999995</v>
      </c>
      <c r="AE122" s="75">
        <f t="shared" si="6"/>
        <v>0.89100000000000001</v>
      </c>
    </row>
    <row r="123" spans="13:31" ht="13.5" customHeight="1">
      <c r="M123" s="90">
        <v>10</v>
      </c>
      <c r="N123" s="91" t="s">
        <v>9</v>
      </c>
      <c r="O123" s="91" t="s">
        <v>3457</v>
      </c>
      <c r="P123" s="91" t="s">
        <v>3458</v>
      </c>
      <c r="Q123" s="91" t="s">
        <v>496</v>
      </c>
      <c r="R123" s="92">
        <v>0.154</v>
      </c>
      <c r="T123" s="144">
        <v>1</v>
      </c>
      <c r="U123" s="145">
        <v>2024</v>
      </c>
      <c r="V123" s="145" t="s">
        <v>627</v>
      </c>
      <c r="W123" s="145" t="s">
        <v>624</v>
      </c>
      <c r="X123" s="145" t="s">
        <v>3363</v>
      </c>
      <c r="Y123" s="146" t="str">
        <f t="shared" si="5"/>
        <v>12024暖房店舗用有り</v>
      </c>
      <c r="Z123" s="145">
        <v>-1.04</v>
      </c>
      <c r="AA123" s="145">
        <v>2.04</v>
      </c>
      <c r="AB123" s="145">
        <v>1.0898000000000001</v>
      </c>
      <c r="AC123" s="145">
        <v>1.5076000000000001</v>
      </c>
      <c r="AD123" s="147">
        <f>VLOOKUP(T123,'既存・導入予定 (5)'!$E$33:$S$44,13,0)</f>
        <v>0.56499999999999995</v>
      </c>
      <c r="AE123" s="75">
        <f t="shared" si="6"/>
        <v>1.452</v>
      </c>
    </row>
    <row r="124" spans="13:31" ht="13.5" customHeight="1">
      <c r="M124" s="90">
        <v>10</v>
      </c>
      <c r="N124" s="91" t="s">
        <v>10</v>
      </c>
      <c r="O124" s="91" t="s">
        <v>3457</v>
      </c>
      <c r="P124" s="91" t="s">
        <v>3458</v>
      </c>
      <c r="Q124" s="91" t="s">
        <v>500</v>
      </c>
      <c r="R124" s="92">
        <v>0.18</v>
      </c>
      <c r="T124" s="144">
        <v>1</v>
      </c>
      <c r="U124" s="145">
        <v>2024</v>
      </c>
      <c r="V124" s="145" t="s">
        <v>627</v>
      </c>
      <c r="W124" s="145" t="s">
        <v>618</v>
      </c>
      <c r="X124" s="145" t="s">
        <v>3363</v>
      </c>
      <c r="Y124" s="146" t="str">
        <f t="shared" si="5"/>
        <v>12024暖房ビル用マルチ有り</v>
      </c>
      <c r="Z124" s="145">
        <v>-1.1399999999999999</v>
      </c>
      <c r="AA124" s="145">
        <v>2.14</v>
      </c>
      <c r="AB124" s="145">
        <v>1.0454000000000001</v>
      </c>
      <c r="AC124" s="145">
        <v>1.5936999999999999</v>
      </c>
      <c r="AD124" s="147">
        <f>VLOOKUP(T124,'既存・導入予定 (5)'!$E$33:$S$44,13,0)</f>
        <v>0.56499999999999995</v>
      </c>
      <c r="AE124" s="75">
        <f t="shared" si="6"/>
        <v>1.4950000000000001</v>
      </c>
    </row>
    <row r="125" spans="13:31" ht="13.5" customHeight="1">
      <c r="M125" s="90">
        <v>10</v>
      </c>
      <c r="N125" s="91" t="s">
        <v>11</v>
      </c>
      <c r="O125" s="91" t="s">
        <v>3457</v>
      </c>
      <c r="P125" s="91" t="s">
        <v>3458</v>
      </c>
      <c r="Q125" s="91" t="s">
        <v>504</v>
      </c>
      <c r="R125" s="92">
        <v>0.107</v>
      </c>
      <c r="T125" s="144">
        <v>1</v>
      </c>
      <c r="U125" s="145">
        <v>2024</v>
      </c>
      <c r="V125" s="145" t="s">
        <v>627</v>
      </c>
      <c r="W125" s="145" t="s">
        <v>619</v>
      </c>
      <c r="X125" s="145" t="s">
        <v>3363</v>
      </c>
      <c r="Y125" s="146" t="str">
        <f t="shared" si="5"/>
        <v>12024暖房設備用有り</v>
      </c>
      <c r="Z125" s="145">
        <v>-0.57999999999999996</v>
      </c>
      <c r="AA125" s="145">
        <v>1.58</v>
      </c>
      <c r="AB125" s="145">
        <v>1.0335000000000001</v>
      </c>
      <c r="AC125" s="145">
        <v>1.1766000000000001</v>
      </c>
      <c r="AD125" s="147">
        <f>VLOOKUP(T125,'既存・導入予定 (5)'!$E$33:$S$44,13,0)</f>
        <v>0.56499999999999995</v>
      </c>
      <c r="AE125" s="75">
        <f t="shared" si="6"/>
        <v>1.252</v>
      </c>
    </row>
    <row r="126" spans="13:31" ht="13.5" customHeight="1">
      <c r="M126" s="90">
        <v>10</v>
      </c>
      <c r="N126" s="91" t="s">
        <v>12</v>
      </c>
      <c r="O126" s="91" t="s">
        <v>3457</v>
      </c>
      <c r="P126" s="91" t="s">
        <v>3458</v>
      </c>
      <c r="Q126" s="91" t="s">
        <v>508</v>
      </c>
      <c r="R126" s="92">
        <v>0</v>
      </c>
      <c r="T126" s="144">
        <v>1</v>
      </c>
      <c r="U126" s="145">
        <v>2024</v>
      </c>
      <c r="V126" s="145" t="s">
        <v>627</v>
      </c>
      <c r="W126" s="145" t="s">
        <v>624</v>
      </c>
      <c r="X126" s="145" t="s">
        <v>3516</v>
      </c>
      <c r="Y126" s="146" t="str">
        <f t="shared" si="5"/>
        <v>12024暖房店舗用無し（一定速）</v>
      </c>
      <c r="Z126" s="148">
        <v>0.25</v>
      </c>
      <c r="AA126" s="148">
        <v>0.75</v>
      </c>
      <c r="AB126" s="149">
        <v>0.25</v>
      </c>
      <c r="AC126" s="149">
        <v>0.75</v>
      </c>
      <c r="AD126" s="147">
        <f>VLOOKUP(T126,'既存・導入予定 (5)'!$E$33:$S$44,13,0)</f>
        <v>0.56499999999999995</v>
      </c>
      <c r="AE126" s="75">
        <f t="shared" si="6"/>
        <v>0.89100000000000001</v>
      </c>
    </row>
    <row r="127" spans="13:31" ht="13.5" customHeight="1">
      <c r="M127" s="90">
        <v>10</v>
      </c>
      <c r="N127" s="91" t="s">
        <v>13</v>
      </c>
      <c r="O127" s="91" t="s">
        <v>3457</v>
      </c>
      <c r="P127" s="91" t="s">
        <v>3458</v>
      </c>
      <c r="Q127" s="91" t="s">
        <v>512</v>
      </c>
      <c r="R127" s="92">
        <v>0.224</v>
      </c>
      <c r="T127" s="144">
        <v>1</v>
      </c>
      <c r="U127" s="145">
        <v>2024</v>
      </c>
      <c r="V127" s="145" t="s">
        <v>627</v>
      </c>
      <c r="W127" s="145" t="s">
        <v>618</v>
      </c>
      <c r="X127" s="145" t="s">
        <v>3516</v>
      </c>
      <c r="Y127" s="146" t="str">
        <f t="shared" si="5"/>
        <v>12024暖房ビル用マルチ無し（一定速）</v>
      </c>
      <c r="Z127" s="148">
        <v>0.25</v>
      </c>
      <c r="AA127" s="148">
        <v>0.75</v>
      </c>
      <c r="AB127" s="149">
        <v>0.25</v>
      </c>
      <c r="AC127" s="149">
        <v>0.75</v>
      </c>
      <c r="AD127" s="147">
        <f>VLOOKUP(T127,'既存・導入予定 (5)'!$E$33:$S$44,13,0)</f>
        <v>0.56499999999999995</v>
      </c>
      <c r="AE127" s="75">
        <f t="shared" si="6"/>
        <v>0.89100000000000001</v>
      </c>
    </row>
    <row r="128" spans="13:31" ht="13.5" customHeight="1">
      <c r="M128" s="90">
        <v>11</v>
      </c>
      <c r="N128" s="91" t="s">
        <v>3456</v>
      </c>
      <c r="O128" s="91" t="s">
        <v>3457</v>
      </c>
      <c r="P128" s="91" t="s">
        <v>3458</v>
      </c>
      <c r="Q128" s="91" t="s">
        <v>516</v>
      </c>
      <c r="R128" s="92">
        <v>0.129</v>
      </c>
      <c r="T128" s="144">
        <v>1</v>
      </c>
      <c r="U128" s="145">
        <v>2024</v>
      </c>
      <c r="V128" s="145" t="s">
        <v>627</v>
      </c>
      <c r="W128" s="145" t="s">
        <v>619</v>
      </c>
      <c r="X128" s="145" t="s">
        <v>3516</v>
      </c>
      <c r="Y128" s="146" t="str">
        <f t="shared" si="5"/>
        <v>12024暖房設備用無し（一定速）</v>
      </c>
      <c r="Z128" s="148">
        <v>0.25</v>
      </c>
      <c r="AA128" s="148">
        <v>0.75</v>
      </c>
      <c r="AB128" s="149">
        <v>0.25</v>
      </c>
      <c r="AC128" s="149">
        <v>0.75</v>
      </c>
      <c r="AD128" s="147">
        <f>VLOOKUP(T128,'既存・導入予定 (5)'!$E$33:$S$44,13,0)</f>
        <v>0.56499999999999995</v>
      </c>
      <c r="AE128" s="75">
        <f t="shared" si="6"/>
        <v>0.89100000000000001</v>
      </c>
    </row>
    <row r="129" spans="13:31" ht="13.5" customHeight="1">
      <c r="M129" s="90">
        <v>11</v>
      </c>
      <c r="N129" s="91" t="s">
        <v>3</v>
      </c>
      <c r="O129" s="91" t="s">
        <v>3457</v>
      </c>
      <c r="P129" s="91" t="s">
        <v>3458</v>
      </c>
      <c r="Q129" s="91" t="s">
        <v>520</v>
      </c>
      <c r="R129" s="92">
        <v>9.1999999999999998E-2</v>
      </c>
      <c r="T129" s="152">
        <v>2</v>
      </c>
      <c r="U129" s="153">
        <v>1995</v>
      </c>
      <c r="V129" s="154" t="s">
        <v>20</v>
      </c>
      <c r="W129" s="154" t="s">
        <v>624</v>
      </c>
      <c r="X129" s="154" t="s">
        <v>3363</v>
      </c>
      <c r="Y129" s="155" t="str">
        <f t="shared" ref="Y129:Y176" si="7">T129&amp;U129&amp;V129&amp;W129&amp;X129</f>
        <v>21995冷房店舗用有り</v>
      </c>
      <c r="Z129" s="156">
        <v>0.32</v>
      </c>
      <c r="AA129" s="156">
        <v>0.68</v>
      </c>
      <c r="AB129" s="157">
        <v>1.0165999999999999</v>
      </c>
      <c r="AC129" s="157">
        <v>0.50590000000000002</v>
      </c>
      <c r="AD129" s="160">
        <f>VLOOKUP(T129,'既存・導入予定 (5)'!$E$33:$S$44,13,0)</f>
        <v>0.52900000000000003</v>
      </c>
      <c r="AE129" s="161">
        <f t="shared" ref="AE129:AE142" si="8">ROUNDDOWN(IF(AD129&gt;=0.25,Z129*AD129+AA129,AB129*AD129+AC129),3)</f>
        <v>0.84899999999999998</v>
      </c>
    </row>
    <row r="130" spans="13:31" ht="13.5" customHeight="1">
      <c r="M130" s="90">
        <v>11</v>
      </c>
      <c r="N130" s="91" t="s">
        <v>4</v>
      </c>
      <c r="O130" s="91" t="s">
        <v>3457</v>
      </c>
      <c r="P130" s="91" t="s">
        <v>3458</v>
      </c>
      <c r="Q130" s="91" t="s">
        <v>524</v>
      </c>
      <c r="R130" s="92">
        <v>0</v>
      </c>
      <c r="T130" s="152">
        <v>2</v>
      </c>
      <c r="U130" s="153">
        <v>1995</v>
      </c>
      <c r="V130" s="154" t="s">
        <v>20</v>
      </c>
      <c r="W130" s="154" t="s">
        <v>618</v>
      </c>
      <c r="X130" s="154" t="s">
        <v>3363</v>
      </c>
      <c r="Y130" s="155" t="str">
        <f t="shared" si="7"/>
        <v>21995冷房ビル用マルチ有り</v>
      </c>
      <c r="Z130" s="156">
        <v>-0.218</v>
      </c>
      <c r="AA130" s="156">
        <v>1.218</v>
      </c>
      <c r="AB130" s="157">
        <v>1.0356000000000001</v>
      </c>
      <c r="AC130" s="157">
        <v>0.90459999999999996</v>
      </c>
      <c r="AD130" s="160">
        <f>VLOOKUP(T130,'既存・導入予定 (5)'!$E$33:$S$44,13,0)</f>
        <v>0.52900000000000003</v>
      </c>
      <c r="AE130" s="161">
        <f t="shared" si="8"/>
        <v>1.1020000000000001</v>
      </c>
    </row>
    <row r="131" spans="13:31" ht="13.5" customHeight="1">
      <c r="M131" s="90">
        <v>11</v>
      </c>
      <c r="N131" s="91" t="s">
        <v>5</v>
      </c>
      <c r="O131" s="91" t="s">
        <v>3457</v>
      </c>
      <c r="P131" s="91" t="s">
        <v>3458</v>
      </c>
      <c r="Q131" s="91" t="s">
        <v>528</v>
      </c>
      <c r="R131" s="92">
        <v>0</v>
      </c>
      <c r="T131" s="152">
        <v>2</v>
      </c>
      <c r="U131" s="153">
        <v>1995</v>
      </c>
      <c r="V131" s="154" t="s">
        <v>20</v>
      </c>
      <c r="W131" s="154" t="s">
        <v>619</v>
      </c>
      <c r="X131" s="154" t="s">
        <v>3363</v>
      </c>
      <c r="Y131" s="155" t="str">
        <f t="shared" si="7"/>
        <v>21995冷房設備用有り</v>
      </c>
      <c r="Z131" s="156">
        <v>0.25</v>
      </c>
      <c r="AA131" s="156">
        <v>0.75</v>
      </c>
      <c r="AB131" s="157">
        <v>1.0219</v>
      </c>
      <c r="AC131" s="157">
        <v>0.55700000000000005</v>
      </c>
      <c r="AD131" s="160">
        <f>VLOOKUP(T131,'既存・導入予定 (5)'!$E$33:$S$44,13,0)</f>
        <v>0.52900000000000003</v>
      </c>
      <c r="AE131" s="161">
        <f t="shared" si="8"/>
        <v>0.88200000000000001</v>
      </c>
    </row>
    <row r="132" spans="13:31" ht="13.5" customHeight="1">
      <c r="M132" s="90">
        <v>11</v>
      </c>
      <c r="N132" s="91" t="s">
        <v>6</v>
      </c>
      <c r="O132" s="91" t="s">
        <v>3457</v>
      </c>
      <c r="P132" s="91" t="s">
        <v>3458</v>
      </c>
      <c r="Q132" s="91" t="s">
        <v>532</v>
      </c>
      <c r="R132" s="92">
        <v>0.107</v>
      </c>
      <c r="T132" s="152">
        <v>2</v>
      </c>
      <c r="U132" s="153">
        <v>1995</v>
      </c>
      <c r="V132" s="154" t="s">
        <v>20</v>
      </c>
      <c r="W132" s="154" t="s">
        <v>624</v>
      </c>
      <c r="X132" s="154" t="s">
        <v>3516</v>
      </c>
      <c r="Y132" s="155" t="str">
        <f t="shared" si="7"/>
        <v>21995冷房店舗用無し（一定速）</v>
      </c>
      <c r="Z132" s="156">
        <v>0.26</v>
      </c>
      <c r="AA132" s="156">
        <v>0.74</v>
      </c>
      <c r="AB132" s="157">
        <v>0.26</v>
      </c>
      <c r="AC132" s="157">
        <v>0.74</v>
      </c>
      <c r="AD132" s="160">
        <f>VLOOKUP(T132,'既存・導入予定 (5)'!$E$33:$S$44,13,0)</f>
        <v>0.52900000000000003</v>
      </c>
      <c r="AE132" s="161">
        <f t="shared" si="8"/>
        <v>0.877</v>
      </c>
    </row>
    <row r="133" spans="13:31" ht="13.5" customHeight="1">
      <c r="M133" s="90">
        <v>11</v>
      </c>
      <c r="N133" s="91" t="s">
        <v>7</v>
      </c>
      <c r="O133" s="91" t="s">
        <v>3457</v>
      </c>
      <c r="P133" s="91" t="s">
        <v>3458</v>
      </c>
      <c r="Q133" s="91" t="s">
        <v>536</v>
      </c>
      <c r="R133" s="92">
        <v>7.0999999999999994E-2</v>
      </c>
      <c r="T133" s="152">
        <v>2</v>
      </c>
      <c r="U133" s="153">
        <v>1995</v>
      </c>
      <c r="V133" s="154" t="s">
        <v>20</v>
      </c>
      <c r="W133" s="154" t="s">
        <v>618</v>
      </c>
      <c r="X133" s="154" t="s">
        <v>3516</v>
      </c>
      <c r="Y133" s="155" t="str">
        <f t="shared" si="7"/>
        <v>21995冷房ビル用マルチ無し（一定速）</v>
      </c>
      <c r="Z133" s="156">
        <v>0.26</v>
      </c>
      <c r="AA133" s="156">
        <v>0.74</v>
      </c>
      <c r="AB133" s="157">
        <v>0.26</v>
      </c>
      <c r="AC133" s="157">
        <v>0.74</v>
      </c>
      <c r="AD133" s="160">
        <f>VLOOKUP(T133,'既存・導入予定 (5)'!$E$33:$S$44,13,0)</f>
        <v>0.52900000000000003</v>
      </c>
      <c r="AE133" s="161">
        <f t="shared" si="8"/>
        <v>0.877</v>
      </c>
    </row>
    <row r="134" spans="13:31" ht="13.5" customHeight="1">
      <c r="M134" s="90">
        <v>11</v>
      </c>
      <c r="N134" s="91" t="s">
        <v>8</v>
      </c>
      <c r="O134" s="91" t="s">
        <v>3457</v>
      </c>
      <c r="P134" s="91" t="s">
        <v>3458</v>
      </c>
      <c r="Q134" s="91" t="s">
        <v>540</v>
      </c>
      <c r="R134" s="92">
        <v>0.14799999999999999</v>
      </c>
      <c r="T134" s="152">
        <v>2</v>
      </c>
      <c r="U134" s="153">
        <v>1995</v>
      </c>
      <c r="V134" s="154" t="s">
        <v>20</v>
      </c>
      <c r="W134" s="154" t="s">
        <v>619</v>
      </c>
      <c r="X134" s="154" t="s">
        <v>3516</v>
      </c>
      <c r="Y134" s="155" t="str">
        <f t="shared" si="7"/>
        <v>21995冷房設備用無し（一定速）</v>
      </c>
      <c r="Z134" s="156">
        <v>0.26</v>
      </c>
      <c r="AA134" s="156">
        <v>0.74</v>
      </c>
      <c r="AB134" s="157">
        <v>0.26</v>
      </c>
      <c r="AC134" s="157">
        <v>0.74</v>
      </c>
      <c r="AD134" s="160">
        <f>VLOOKUP(T134,'既存・導入予定 (5)'!$E$33:$S$44,13,0)</f>
        <v>0.52900000000000003</v>
      </c>
      <c r="AE134" s="161">
        <f t="shared" si="8"/>
        <v>0.877</v>
      </c>
    </row>
    <row r="135" spans="13:31" ht="13.5" customHeight="1">
      <c r="M135" s="90">
        <v>11</v>
      </c>
      <c r="N135" s="91" t="s">
        <v>9</v>
      </c>
      <c r="O135" s="91" t="s">
        <v>3457</v>
      </c>
      <c r="P135" s="91" t="s">
        <v>3458</v>
      </c>
      <c r="Q135" s="91" t="s">
        <v>544</v>
      </c>
      <c r="R135" s="92">
        <v>7.0999999999999994E-2</v>
      </c>
      <c r="T135" s="152">
        <v>2</v>
      </c>
      <c r="U135" s="153">
        <v>1995</v>
      </c>
      <c r="V135" s="154" t="s">
        <v>21</v>
      </c>
      <c r="W135" s="154" t="s">
        <v>624</v>
      </c>
      <c r="X135" s="154" t="s">
        <v>3363</v>
      </c>
      <c r="Y135" s="155" t="str">
        <f t="shared" si="7"/>
        <v>21995暖房店舗用有り</v>
      </c>
      <c r="Z135" s="156">
        <v>0.374</v>
      </c>
      <c r="AA135" s="156">
        <v>0.626</v>
      </c>
      <c r="AB135" s="157">
        <v>1.0275000000000001</v>
      </c>
      <c r="AC135" s="157">
        <v>0.46260000000000001</v>
      </c>
      <c r="AD135" s="160">
        <f>VLOOKUP(T135,'既存・導入予定 (5)'!$E$33:$S$44,13,0)</f>
        <v>0.52900000000000003</v>
      </c>
      <c r="AE135" s="161">
        <f t="shared" si="8"/>
        <v>0.82299999999999995</v>
      </c>
    </row>
    <row r="136" spans="13:31" ht="13.5" customHeight="1">
      <c r="M136" s="90">
        <v>11</v>
      </c>
      <c r="N136" s="91" t="s">
        <v>10</v>
      </c>
      <c r="O136" s="91" t="s">
        <v>3457</v>
      </c>
      <c r="P136" s="91" t="s">
        <v>3458</v>
      </c>
      <c r="Q136" s="91" t="s">
        <v>548</v>
      </c>
      <c r="R136" s="92">
        <v>8.5000000000000006E-2</v>
      </c>
      <c r="T136" s="152">
        <v>2</v>
      </c>
      <c r="U136" s="153">
        <v>1995</v>
      </c>
      <c r="V136" s="154" t="s">
        <v>21</v>
      </c>
      <c r="W136" s="154" t="s">
        <v>618</v>
      </c>
      <c r="X136" s="154" t="s">
        <v>3363</v>
      </c>
      <c r="Y136" s="155" t="str">
        <f t="shared" si="7"/>
        <v>21995暖房ビル用マルチ有り</v>
      </c>
      <c r="Z136" s="156">
        <v>-0.112</v>
      </c>
      <c r="AA136" s="156">
        <v>1.1120000000000001</v>
      </c>
      <c r="AB136" s="157">
        <v>1.0236000000000001</v>
      </c>
      <c r="AC136" s="157">
        <v>0.82809999999999995</v>
      </c>
      <c r="AD136" s="160">
        <f>VLOOKUP(T136,'既存・導入予定 (5)'!$E$33:$S$44,13,0)</f>
        <v>0.52900000000000003</v>
      </c>
      <c r="AE136" s="161">
        <f t="shared" si="8"/>
        <v>1.052</v>
      </c>
    </row>
    <row r="137" spans="13:31" ht="13.5" customHeight="1">
      <c r="M137" s="90">
        <v>11</v>
      </c>
      <c r="N137" s="91" t="s">
        <v>11</v>
      </c>
      <c r="O137" s="91" t="s">
        <v>3457</v>
      </c>
      <c r="P137" s="91" t="s">
        <v>3458</v>
      </c>
      <c r="Q137" s="91" t="s">
        <v>552</v>
      </c>
      <c r="R137" s="92">
        <v>0</v>
      </c>
      <c r="T137" s="152">
        <v>2</v>
      </c>
      <c r="U137" s="153">
        <v>1995</v>
      </c>
      <c r="V137" s="154" t="s">
        <v>21</v>
      </c>
      <c r="W137" s="154" t="s">
        <v>619</v>
      </c>
      <c r="X137" s="154" t="s">
        <v>3363</v>
      </c>
      <c r="Y137" s="155" t="str">
        <f t="shared" si="7"/>
        <v>21995暖房設備用有り</v>
      </c>
      <c r="Z137" s="156">
        <v>0.25</v>
      </c>
      <c r="AA137" s="156">
        <v>0.75</v>
      </c>
      <c r="AB137" s="157">
        <v>1.0159</v>
      </c>
      <c r="AC137" s="157">
        <v>0.5585</v>
      </c>
      <c r="AD137" s="160">
        <f>VLOOKUP(T137,'既存・導入予定 (5)'!$E$33:$S$44,13,0)</f>
        <v>0.52900000000000003</v>
      </c>
      <c r="AE137" s="161">
        <f t="shared" si="8"/>
        <v>0.88200000000000001</v>
      </c>
    </row>
    <row r="138" spans="13:31" ht="13.5" customHeight="1">
      <c r="M138" s="90">
        <v>11</v>
      </c>
      <c r="N138" s="91" t="s">
        <v>12</v>
      </c>
      <c r="O138" s="91" t="s">
        <v>3457</v>
      </c>
      <c r="P138" s="91" t="s">
        <v>3458</v>
      </c>
      <c r="Q138" s="91" t="s">
        <v>556</v>
      </c>
      <c r="R138" s="92">
        <v>0</v>
      </c>
      <c r="T138" s="152">
        <v>2</v>
      </c>
      <c r="U138" s="153">
        <v>1995</v>
      </c>
      <c r="V138" s="154" t="s">
        <v>21</v>
      </c>
      <c r="W138" s="154" t="s">
        <v>624</v>
      </c>
      <c r="X138" s="154" t="s">
        <v>3516</v>
      </c>
      <c r="Y138" s="155" t="str">
        <f t="shared" si="7"/>
        <v>21995暖房店舗用無し（一定速）</v>
      </c>
      <c r="Z138" s="156">
        <v>0.26</v>
      </c>
      <c r="AA138" s="156">
        <v>0.74</v>
      </c>
      <c r="AB138" s="157">
        <v>0.26</v>
      </c>
      <c r="AC138" s="157">
        <v>0.74</v>
      </c>
      <c r="AD138" s="160">
        <f>VLOOKUP(T138,'既存・導入予定 (5)'!$E$33:$S$44,13,0)</f>
        <v>0.52900000000000003</v>
      </c>
      <c r="AE138" s="161">
        <f t="shared" si="8"/>
        <v>0.877</v>
      </c>
    </row>
    <row r="139" spans="13:31" ht="13.5" customHeight="1">
      <c r="M139" s="90">
        <v>11</v>
      </c>
      <c r="N139" s="91" t="s">
        <v>13</v>
      </c>
      <c r="O139" s="91" t="s">
        <v>3457</v>
      </c>
      <c r="P139" s="91" t="s">
        <v>3458</v>
      </c>
      <c r="Q139" s="91" t="s">
        <v>560</v>
      </c>
      <c r="R139" s="92">
        <v>0.13700000000000001</v>
      </c>
      <c r="T139" s="152">
        <v>2</v>
      </c>
      <c r="U139" s="153">
        <v>1995</v>
      </c>
      <c r="V139" s="154" t="s">
        <v>21</v>
      </c>
      <c r="W139" s="154" t="s">
        <v>618</v>
      </c>
      <c r="X139" s="154" t="s">
        <v>3516</v>
      </c>
      <c r="Y139" s="155" t="str">
        <f t="shared" si="7"/>
        <v>21995暖房ビル用マルチ無し（一定速）</v>
      </c>
      <c r="Z139" s="156">
        <v>0.26</v>
      </c>
      <c r="AA139" s="156">
        <v>0.74</v>
      </c>
      <c r="AB139" s="157">
        <v>0.26</v>
      </c>
      <c r="AC139" s="157">
        <v>0.74</v>
      </c>
      <c r="AD139" s="160">
        <f>VLOOKUP(T139,'既存・導入予定 (5)'!$E$33:$S$44,13,0)</f>
        <v>0.52900000000000003</v>
      </c>
      <c r="AE139" s="161">
        <f t="shared" si="8"/>
        <v>0.877</v>
      </c>
    </row>
    <row r="140" spans="13:31" ht="13.5" customHeight="1">
      <c r="M140" s="90">
        <v>12</v>
      </c>
      <c r="N140" s="91" t="s">
        <v>3456</v>
      </c>
      <c r="O140" s="91" t="s">
        <v>3457</v>
      </c>
      <c r="P140" s="91" t="s">
        <v>3458</v>
      </c>
      <c r="Q140" s="91" t="s">
        <v>564</v>
      </c>
      <c r="R140" s="92">
        <v>0</v>
      </c>
      <c r="T140" s="152">
        <v>2</v>
      </c>
      <c r="U140" s="153">
        <v>1995</v>
      </c>
      <c r="V140" s="154" t="s">
        <v>21</v>
      </c>
      <c r="W140" s="154" t="s">
        <v>619</v>
      </c>
      <c r="X140" s="154" t="s">
        <v>3516</v>
      </c>
      <c r="Y140" s="155" t="str">
        <f t="shared" si="7"/>
        <v>21995暖房設備用無し（一定速）</v>
      </c>
      <c r="Z140" s="156">
        <v>0.26</v>
      </c>
      <c r="AA140" s="156">
        <v>0.74</v>
      </c>
      <c r="AB140" s="157">
        <v>0.26</v>
      </c>
      <c r="AC140" s="157">
        <v>0.74</v>
      </c>
      <c r="AD140" s="160">
        <f>VLOOKUP(T140,'既存・導入予定 (5)'!$E$33:$S$44,13,0)</f>
        <v>0.52900000000000003</v>
      </c>
      <c r="AE140" s="161">
        <f t="shared" si="8"/>
        <v>0.877</v>
      </c>
    </row>
    <row r="141" spans="13:31" ht="13.5" customHeight="1">
      <c r="M141" s="90">
        <v>12</v>
      </c>
      <c r="N141" s="91" t="s">
        <v>3</v>
      </c>
      <c r="O141" s="91" t="s">
        <v>3457</v>
      </c>
      <c r="P141" s="91" t="s">
        <v>3458</v>
      </c>
      <c r="Q141" s="91" t="s">
        <v>568</v>
      </c>
      <c r="R141" s="92">
        <v>0</v>
      </c>
      <c r="T141" s="152">
        <v>2</v>
      </c>
      <c r="U141" s="153">
        <v>2005</v>
      </c>
      <c r="V141" s="154" t="s">
        <v>20</v>
      </c>
      <c r="W141" s="154" t="s">
        <v>624</v>
      </c>
      <c r="X141" s="154" t="s">
        <v>3363</v>
      </c>
      <c r="Y141" s="155" t="str">
        <f t="shared" si="7"/>
        <v>22005冷房店舗用有り</v>
      </c>
      <c r="Z141" s="156">
        <v>-0.86599999999999999</v>
      </c>
      <c r="AA141" s="156">
        <v>1.8660000000000001</v>
      </c>
      <c r="AB141" s="157">
        <v>1.0455000000000001</v>
      </c>
      <c r="AC141" s="157">
        <v>1.3880999999999999</v>
      </c>
      <c r="AD141" s="160">
        <f>VLOOKUP(T141,'既存・導入予定 (5)'!$E$33:$S$44,13,0)</f>
        <v>0.52900000000000003</v>
      </c>
      <c r="AE141" s="161">
        <f t="shared" si="8"/>
        <v>1.407</v>
      </c>
    </row>
    <row r="142" spans="13:31" ht="13.5" customHeight="1">
      <c r="M142" s="90">
        <v>12</v>
      </c>
      <c r="N142" s="91" t="s">
        <v>4</v>
      </c>
      <c r="O142" s="91" t="s">
        <v>3457</v>
      </c>
      <c r="P142" s="91" t="s">
        <v>3458</v>
      </c>
      <c r="Q142" s="91" t="s">
        <v>572</v>
      </c>
      <c r="R142" s="92">
        <v>0</v>
      </c>
      <c r="T142" s="152">
        <v>2</v>
      </c>
      <c r="U142" s="153">
        <v>2005</v>
      </c>
      <c r="V142" s="154" t="s">
        <v>20</v>
      </c>
      <c r="W142" s="154" t="s">
        <v>618</v>
      </c>
      <c r="X142" s="154" t="s">
        <v>3363</v>
      </c>
      <c r="Y142" s="155" t="str">
        <f t="shared" si="7"/>
        <v>22005冷房ビル用マルチ有り</v>
      </c>
      <c r="Z142" s="156">
        <v>-0.68200000000000005</v>
      </c>
      <c r="AA142" s="156">
        <v>1.6819999999999999</v>
      </c>
      <c r="AB142" s="157">
        <v>1.0490999999999999</v>
      </c>
      <c r="AC142" s="157">
        <v>1.2492000000000001</v>
      </c>
      <c r="AD142" s="160">
        <f>VLOOKUP(T142,'既存・導入予定 (5)'!$E$33:$S$44,13,0)</f>
        <v>0.52900000000000003</v>
      </c>
      <c r="AE142" s="161">
        <f t="shared" si="8"/>
        <v>1.321</v>
      </c>
    </row>
    <row r="143" spans="13:31" ht="14.25" customHeight="1">
      <c r="M143" s="90">
        <v>12</v>
      </c>
      <c r="N143" s="91" t="s">
        <v>5</v>
      </c>
      <c r="O143" s="91" t="s">
        <v>3457</v>
      </c>
      <c r="P143" s="91" t="s">
        <v>3458</v>
      </c>
      <c r="Q143" s="91" t="s">
        <v>576</v>
      </c>
      <c r="R143" s="92">
        <v>0</v>
      </c>
      <c r="T143" s="152">
        <v>2</v>
      </c>
      <c r="U143" s="153">
        <v>2005</v>
      </c>
      <c r="V143" s="154" t="s">
        <v>20</v>
      </c>
      <c r="W143" s="154" t="s">
        <v>619</v>
      </c>
      <c r="X143" s="154" t="s">
        <v>3363</v>
      </c>
      <c r="Y143" s="155" t="str">
        <f t="shared" si="7"/>
        <v>22005冷房設備用有り</v>
      </c>
      <c r="Z143" s="156">
        <v>-0.114</v>
      </c>
      <c r="AA143" s="156">
        <v>1.1140000000000001</v>
      </c>
      <c r="AB143" s="157">
        <v>1.0325</v>
      </c>
      <c r="AC143" s="157">
        <v>0.82740000000000002</v>
      </c>
      <c r="AD143" s="160">
        <f>VLOOKUP(T143,'既存・導入予定 (5)'!$E$33:$S$44,13,0)</f>
        <v>0.52900000000000003</v>
      </c>
      <c r="AE143" s="161">
        <f t="shared" ref="AE143:AE188" si="9">ROUNDDOWN(IF(AD143&gt;=0.25,Z143*AD143+AA143,AB143*AD143+AC143),3)</f>
        <v>1.0529999999999999</v>
      </c>
    </row>
    <row r="144" spans="13:31" ht="13.5" customHeight="1">
      <c r="M144" s="90">
        <v>12</v>
      </c>
      <c r="N144" s="91" t="s">
        <v>6</v>
      </c>
      <c r="O144" s="91" t="s">
        <v>3457</v>
      </c>
      <c r="P144" s="91" t="s">
        <v>3458</v>
      </c>
      <c r="Q144" s="91" t="s">
        <v>580</v>
      </c>
      <c r="R144" s="92">
        <v>0</v>
      </c>
      <c r="T144" s="152">
        <v>2</v>
      </c>
      <c r="U144" s="153">
        <v>2005</v>
      </c>
      <c r="V144" s="154" t="s">
        <v>20</v>
      </c>
      <c r="W144" s="154" t="s">
        <v>624</v>
      </c>
      <c r="X144" s="154" t="s">
        <v>3516</v>
      </c>
      <c r="Y144" s="155" t="str">
        <f t="shared" si="7"/>
        <v>22005冷房店舗用無し（一定速）</v>
      </c>
      <c r="Z144" s="156">
        <v>0.25</v>
      </c>
      <c r="AA144" s="156">
        <v>0.75</v>
      </c>
      <c r="AB144" s="157">
        <v>0.25</v>
      </c>
      <c r="AC144" s="157">
        <v>0.75</v>
      </c>
      <c r="AD144" s="160">
        <f>VLOOKUP(T144,'既存・導入予定 (5)'!$E$33:$S$44,13,0)</f>
        <v>0.52900000000000003</v>
      </c>
      <c r="AE144" s="161">
        <f t="shared" si="9"/>
        <v>0.88200000000000001</v>
      </c>
    </row>
    <row r="145" spans="13:31" ht="13.5" customHeight="1">
      <c r="M145" s="90">
        <v>12</v>
      </c>
      <c r="N145" s="91" t="s">
        <v>7</v>
      </c>
      <c r="O145" s="91" t="s">
        <v>3457</v>
      </c>
      <c r="P145" s="91" t="s">
        <v>3458</v>
      </c>
      <c r="Q145" s="91" t="s">
        <v>584</v>
      </c>
      <c r="R145" s="92">
        <v>0</v>
      </c>
      <c r="T145" s="152">
        <v>2</v>
      </c>
      <c r="U145" s="153">
        <v>2005</v>
      </c>
      <c r="V145" s="154" t="s">
        <v>20</v>
      </c>
      <c r="W145" s="154" t="s">
        <v>618</v>
      </c>
      <c r="X145" s="154" t="s">
        <v>3516</v>
      </c>
      <c r="Y145" s="155" t="str">
        <f t="shared" si="7"/>
        <v>22005冷房ビル用マルチ無し（一定速）</v>
      </c>
      <c r="Z145" s="156">
        <v>0.25</v>
      </c>
      <c r="AA145" s="156">
        <v>0.75</v>
      </c>
      <c r="AB145" s="157">
        <v>0.25</v>
      </c>
      <c r="AC145" s="157">
        <v>0.75</v>
      </c>
      <c r="AD145" s="160">
        <f>VLOOKUP(T145,'既存・導入予定 (5)'!$E$33:$S$44,13,0)</f>
        <v>0.52900000000000003</v>
      </c>
      <c r="AE145" s="161">
        <f t="shared" si="9"/>
        <v>0.88200000000000001</v>
      </c>
    </row>
    <row r="146" spans="13:31" ht="13.5" customHeight="1">
      <c r="M146" s="90">
        <v>12</v>
      </c>
      <c r="N146" s="91" t="s">
        <v>8</v>
      </c>
      <c r="O146" s="91" t="s">
        <v>3457</v>
      </c>
      <c r="P146" s="91" t="s">
        <v>3458</v>
      </c>
      <c r="Q146" s="91" t="s">
        <v>588</v>
      </c>
      <c r="R146" s="92">
        <v>0</v>
      </c>
      <c r="T146" s="152">
        <v>2</v>
      </c>
      <c r="U146" s="153">
        <v>2005</v>
      </c>
      <c r="V146" s="154" t="s">
        <v>20</v>
      </c>
      <c r="W146" s="154" t="s">
        <v>619</v>
      </c>
      <c r="X146" s="154" t="s">
        <v>3516</v>
      </c>
      <c r="Y146" s="155" t="str">
        <f t="shared" si="7"/>
        <v>22005冷房設備用無し（一定速）</v>
      </c>
      <c r="Z146" s="156">
        <v>0.25</v>
      </c>
      <c r="AA146" s="156">
        <v>0.75</v>
      </c>
      <c r="AB146" s="157">
        <v>0.25</v>
      </c>
      <c r="AC146" s="157">
        <v>0.75</v>
      </c>
      <c r="AD146" s="160">
        <f>VLOOKUP(T146,'既存・導入予定 (5)'!$E$33:$S$44,13,0)</f>
        <v>0.52900000000000003</v>
      </c>
      <c r="AE146" s="161">
        <f t="shared" si="9"/>
        <v>0.88200000000000001</v>
      </c>
    </row>
    <row r="147" spans="13:31" ht="14.25" customHeight="1">
      <c r="M147" s="90">
        <v>12</v>
      </c>
      <c r="N147" s="91" t="s">
        <v>9</v>
      </c>
      <c r="O147" s="91" t="s">
        <v>3457</v>
      </c>
      <c r="P147" s="91" t="s">
        <v>3458</v>
      </c>
      <c r="Q147" s="91" t="s">
        <v>592</v>
      </c>
      <c r="R147" s="92">
        <v>0</v>
      </c>
      <c r="T147" s="152">
        <v>2</v>
      </c>
      <c r="U147" s="153">
        <v>2005</v>
      </c>
      <c r="V147" s="154" t="s">
        <v>21</v>
      </c>
      <c r="W147" s="154" t="s">
        <v>624</v>
      </c>
      <c r="X147" s="154" t="s">
        <v>3363</v>
      </c>
      <c r="Y147" s="155" t="str">
        <f t="shared" si="7"/>
        <v>22005暖房店舗用有り</v>
      </c>
      <c r="Z147" s="156">
        <v>-0.65</v>
      </c>
      <c r="AA147" s="156">
        <v>1.65</v>
      </c>
      <c r="AB147" s="157">
        <v>1.0726</v>
      </c>
      <c r="AC147" s="157">
        <v>1.2194</v>
      </c>
      <c r="AD147" s="160">
        <f>VLOOKUP(T147,'既存・導入予定 (5)'!$E$33:$S$44,13,0)</f>
        <v>0.52900000000000003</v>
      </c>
      <c r="AE147" s="161">
        <f t="shared" si="9"/>
        <v>1.306</v>
      </c>
    </row>
    <row r="148" spans="13:31" ht="13.5" customHeight="1">
      <c r="M148" s="90">
        <v>12</v>
      </c>
      <c r="N148" s="91" t="s">
        <v>10</v>
      </c>
      <c r="O148" s="91" t="s">
        <v>3457</v>
      </c>
      <c r="P148" s="91" t="s">
        <v>3458</v>
      </c>
      <c r="Q148" s="91" t="s">
        <v>596</v>
      </c>
      <c r="R148" s="92">
        <v>0</v>
      </c>
      <c r="T148" s="152">
        <v>2</v>
      </c>
      <c r="U148" s="153">
        <v>2005</v>
      </c>
      <c r="V148" s="154" t="s">
        <v>21</v>
      </c>
      <c r="W148" s="154" t="s">
        <v>618</v>
      </c>
      <c r="X148" s="154" t="s">
        <v>3363</v>
      </c>
      <c r="Y148" s="155" t="str">
        <f t="shared" si="7"/>
        <v>22005暖房ビル用マルチ有り</v>
      </c>
      <c r="Z148" s="156">
        <v>-0.56000000000000005</v>
      </c>
      <c r="AA148" s="156">
        <v>1.56</v>
      </c>
      <c r="AB148" s="157">
        <v>1.0330999999999999</v>
      </c>
      <c r="AC148" s="157">
        <v>1.1617</v>
      </c>
      <c r="AD148" s="160">
        <f>VLOOKUP(T148,'既存・導入予定 (5)'!$E$33:$S$44,13,0)</f>
        <v>0.52900000000000003</v>
      </c>
      <c r="AE148" s="161">
        <f t="shared" si="9"/>
        <v>1.2629999999999999</v>
      </c>
    </row>
    <row r="149" spans="13:31" ht="13.5" customHeight="1">
      <c r="M149" s="90">
        <v>12</v>
      </c>
      <c r="N149" s="91" t="s">
        <v>11</v>
      </c>
      <c r="O149" s="91" t="s">
        <v>3457</v>
      </c>
      <c r="P149" s="91" t="s">
        <v>3458</v>
      </c>
      <c r="Q149" s="91" t="s">
        <v>600</v>
      </c>
      <c r="R149" s="92">
        <v>0</v>
      </c>
      <c r="T149" s="152">
        <v>2</v>
      </c>
      <c r="U149" s="153">
        <v>2005</v>
      </c>
      <c r="V149" s="154" t="s">
        <v>21</v>
      </c>
      <c r="W149" s="154" t="s">
        <v>619</v>
      </c>
      <c r="X149" s="154" t="s">
        <v>3363</v>
      </c>
      <c r="Y149" s="155" t="str">
        <f t="shared" si="7"/>
        <v>22005暖房設備用有り</v>
      </c>
      <c r="Z149" s="156">
        <v>-0.126</v>
      </c>
      <c r="AA149" s="156">
        <v>1.1259999999999999</v>
      </c>
      <c r="AB149" s="157">
        <v>1.0239</v>
      </c>
      <c r="AC149" s="157">
        <v>0.83850000000000002</v>
      </c>
      <c r="AD149" s="160">
        <f>VLOOKUP(T149,'既存・導入予定 (5)'!$E$33:$S$44,13,0)</f>
        <v>0.52900000000000003</v>
      </c>
      <c r="AE149" s="161">
        <f t="shared" si="9"/>
        <v>1.0589999999999999</v>
      </c>
    </row>
    <row r="150" spans="13:31" ht="13.5" customHeight="1">
      <c r="M150" s="90">
        <v>12</v>
      </c>
      <c r="N150" s="91" t="s">
        <v>12</v>
      </c>
      <c r="O150" s="91" t="s">
        <v>3457</v>
      </c>
      <c r="P150" s="91" t="s">
        <v>3458</v>
      </c>
      <c r="Q150" s="91" t="s">
        <v>604</v>
      </c>
      <c r="R150" s="92">
        <v>0</v>
      </c>
      <c r="T150" s="152">
        <v>2</v>
      </c>
      <c r="U150" s="153">
        <v>2005</v>
      </c>
      <c r="V150" s="154" t="s">
        <v>21</v>
      </c>
      <c r="W150" s="154" t="s">
        <v>624</v>
      </c>
      <c r="X150" s="154" t="s">
        <v>3516</v>
      </c>
      <c r="Y150" s="155" t="str">
        <f t="shared" si="7"/>
        <v>22005暖房店舗用無し（一定速）</v>
      </c>
      <c r="Z150" s="156">
        <v>0.25</v>
      </c>
      <c r="AA150" s="156">
        <v>0.75</v>
      </c>
      <c r="AB150" s="157">
        <v>0.25</v>
      </c>
      <c r="AC150" s="157">
        <v>0.75</v>
      </c>
      <c r="AD150" s="160">
        <f>VLOOKUP(T150,'既存・導入予定 (5)'!$E$33:$S$44,13,0)</f>
        <v>0.52900000000000003</v>
      </c>
      <c r="AE150" s="161">
        <f t="shared" si="9"/>
        <v>0.88200000000000001</v>
      </c>
    </row>
    <row r="151" spans="13:31" ht="13.5" customHeight="1">
      <c r="M151" s="90">
        <v>12</v>
      </c>
      <c r="N151" s="91" t="s">
        <v>13</v>
      </c>
      <c r="O151" s="91" t="s">
        <v>3457</v>
      </c>
      <c r="P151" s="91" t="s">
        <v>3458</v>
      </c>
      <c r="Q151" s="91" t="s">
        <v>608</v>
      </c>
      <c r="R151" s="92">
        <v>0</v>
      </c>
      <c r="T151" s="152">
        <v>2</v>
      </c>
      <c r="U151" s="153">
        <v>2005</v>
      </c>
      <c r="V151" s="154" t="s">
        <v>21</v>
      </c>
      <c r="W151" s="154" t="s">
        <v>618</v>
      </c>
      <c r="X151" s="154" t="s">
        <v>3516</v>
      </c>
      <c r="Y151" s="155" t="str">
        <f t="shared" si="7"/>
        <v>22005暖房ビル用マルチ無し（一定速）</v>
      </c>
      <c r="Z151" s="156">
        <v>0.25</v>
      </c>
      <c r="AA151" s="156">
        <v>0.75</v>
      </c>
      <c r="AB151" s="157">
        <v>0.25</v>
      </c>
      <c r="AC151" s="157">
        <v>0.75</v>
      </c>
      <c r="AD151" s="160">
        <f>VLOOKUP(T151,'既存・導入予定 (5)'!$E$33:$S$44,13,0)</f>
        <v>0.52900000000000003</v>
      </c>
      <c r="AE151" s="161">
        <f t="shared" si="9"/>
        <v>0.88200000000000001</v>
      </c>
    </row>
    <row r="152" spans="13:31" ht="13.5" customHeight="1">
      <c r="M152" s="90">
        <v>1</v>
      </c>
      <c r="N152" s="91" t="s">
        <v>3456</v>
      </c>
      <c r="O152" s="91" t="s">
        <v>3457</v>
      </c>
      <c r="P152" s="91" t="s">
        <v>3459</v>
      </c>
      <c r="Q152" s="91" t="s">
        <v>37</v>
      </c>
      <c r="R152" s="92">
        <v>0.44600000000000001</v>
      </c>
      <c r="T152" s="152">
        <v>2</v>
      </c>
      <c r="U152" s="153">
        <v>2005</v>
      </c>
      <c r="V152" s="154" t="s">
        <v>21</v>
      </c>
      <c r="W152" s="154" t="s">
        <v>619</v>
      </c>
      <c r="X152" s="154" t="s">
        <v>3516</v>
      </c>
      <c r="Y152" s="155" t="str">
        <f t="shared" si="7"/>
        <v>22005暖房設備用無し（一定速）</v>
      </c>
      <c r="Z152" s="156">
        <v>0.25</v>
      </c>
      <c r="AA152" s="156">
        <v>0.75</v>
      </c>
      <c r="AB152" s="157">
        <v>0.25</v>
      </c>
      <c r="AC152" s="157">
        <v>0.75</v>
      </c>
      <c r="AD152" s="160">
        <f>VLOOKUP(T152,'既存・導入予定 (5)'!$E$33:$S$44,13,0)</f>
        <v>0.52900000000000003</v>
      </c>
      <c r="AE152" s="161">
        <f t="shared" si="9"/>
        <v>0.88200000000000001</v>
      </c>
    </row>
    <row r="153" spans="13:31" ht="13.5" customHeight="1">
      <c r="M153" s="90">
        <v>1</v>
      </c>
      <c r="N153" s="91" t="s">
        <v>3</v>
      </c>
      <c r="O153" s="91" t="s">
        <v>3457</v>
      </c>
      <c r="P153" s="91" t="s">
        <v>3459</v>
      </c>
      <c r="Q153" s="91" t="s">
        <v>41</v>
      </c>
      <c r="R153" s="92">
        <v>0.45800000000000002</v>
      </c>
      <c r="T153" s="152">
        <v>2</v>
      </c>
      <c r="U153" s="153">
        <v>2010</v>
      </c>
      <c r="V153" s="154" t="s">
        <v>20</v>
      </c>
      <c r="W153" s="154" t="s">
        <v>624</v>
      </c>
      <c r="X153" s="154" t="s">
        <v>3363</v>
      </c>
      <c r="Y153" s="155" t="str">
        <f t="shared" si="7"/>
        <v>22010冷房店舗用有り</v>
      </c>
      <c r="Z153" s="156">
        <v>-1.1000000000000001</v>
      </c>
      <c r="AA153" s="156">
        <v>2.1</v>
      </c>
      <c r="AB153" s="157">
        <v>1.0511999999999999</v>
      </c>
      <c r="AC153" s="157">
        <v>1.5622</v>
      </c>
      <c r="AD153" s="160">
        <f>VLOOKUP(T153,'既存・導入予定 (5)'!$E$33:$S$44,13,0)</f>
        <v>0.52900000000000003</v>
      </c>
      <c r="AE153" s="161">
        <f t="shared" si="9"/>
        <v>1.518</v>
      </c>
    </row>
    <row r="154" spans="13:31" ht="13.5" customHeight="1">
      <c r="M154" s="90">
        <v>1</v>
      </c>
      <c r="N154" s="91" t="s">
        <v>4</v>
      </c>
      <c r="O154" s="91" t="s">
        <v>3457</v>
      </c>
      <c r="P154" s="91" t="s">
        <v>3459</v>
      </c>
      <c r="Q154" s="91" t="s">
        <v>45</v>
      </c>
      <c r="R154" s="92">
        <v>0.53300000000000003</v>
      </c>
      <c r="T154" s="152">
        <v>2</v>
      </c>
      <c r="U154" s="153">
        <v>2010</v>
      </c>
      <c r="V154" s="154" t="s">
        <v>20</v>
      </c>
      <c r="W154" s="154" t="s">
        <v>618</v>
      </c>
      <c r="X154" s="154" t="s">
        <v>3363</v>
      </c>
      <c r="Y154" s="155" t="str">
        <f t="shared" si="7"/>
        <v>22010冷房ビル用マルチ有り</v>
      </c>
      <c r="Z154" s="156">
        <v>-0.88</v>
      </c>
      <c r="AA154" s="156">
        <v>1.88</v>
      </c>
      <c r="AB154" s="157">
        <v>1.0548999999999999</v>
      </c>
      <c r="AC154" s="157">
        <v>1.3963000000000001</v>
      </c>
      <c r="AD154" s="160">
        <f>VLOOKUP(T154,'既存・導入予定 (5)'!$E$33:$S$44,13,0)</f>
        <v>0.52900000000000003</v>
      </c>
      <c r="AE154" s="161">
        <f t="shared" si="9"/>
        <v>1.4139999999999999</v>
      </c>
    </row>
    <row r="155" spans="13:31" ht="13.5" customHeight="1">
      <c r="M155" s="90">
        <v>1</v>
      </c>
      <c r="N155" s="91" t="s">
        <v>5</v>
      </c>
      <c r="O155" s="91" t="s">
        <v>3457</v>
      </c>
      <c r="P155" s="91" t="s">
        <v>3459</v>
      </c>
      <c r="Q155" s="91" t="s">
        <v>49</v>
      </c>
      <c r="R155" s="92">
        <v>0.752</v>
      </c>
      <c r="T155" s="152">
        <v>2</v>
      </c>
      <c r="U155" s="153">
        <v>2010</v>
      </c>
      <c r="V155" s="154" t="s">
        <v>20</v>
      </c>
      <c r="W155" s="154" t="s">
        <v>619</v>
      </c>
      <c r="X155" s="154" t="s">
        <v>3363</v>
      </c>
      <c r="Y155" s="155" t="str">
        <f t="shared" si="7"/>
        <v>22010冷房設備用有り</v>
      </c>
      <c r="Z155" s="156">
        <v>-0.26</v>
      </c>
      <c r="AA155" s="156">
        <v>1.26</v>
      </c>
      <c r="AB155" s="157">
        <v>1.1929000000000001</v>
      </c>
      <c r="AC155" s="157">
        <v>0.89680000000000004</v>
      </c>
      <c r="AD155" s="160">
        <f>VLOOKUP(T155,'既存・導入予定 (5)'!$E$33:$S$44,13,0)</f>
        <v>0.52900000000000003</v>
      </c>
      <c r="AE155" s="161">
        <f t="shared" si="9"/>
        <v>1.1220000000000001</v>
      </c>
    </row>
    <row r="156" spans="13:31" ht="13.5" customHeight="1">
      <c r="M156" s="90">
        <v>1</v>
      </c>
      <c r="N156" s="91" t="s">
        <v>6</v>
      </c>
      <c r="O156" s="91" t="s">
        <v>3457</v>
      </c>
      <c r="P156" s="91" t="s">
        <v>3459</v>
      </c>
      <c r="Q156" s="91" t="s">
        <v>53</v>
      </c>
      <c r="R156" s="92">
        <v>0.41699999999999998</v>
      </c>
      <c r="T156" s="152">
        <v>2</v>
      </c>
      <c r="U156" s="153">
        <v>2010</v>
      </c>
      <c r="V156" s="154" t="s">
        <v>20</v>
      </c>
      <c r="W156" s="154" t="s">
        <v>624</v>
      </c>
      <c r="X156" s="154" t="s">
        <v>3516</v>
      </c>
      <c r="Y156" s="155" t="str">
        <f t="shared" si="7"/>
        <v>22010冷房店舗用無し（一定速）</v>
      </c>
      <c r="Z156" s="156">
        <v>0.25</v>
      </c>
      <c r="AA156" s="156">
        <v>0.75</v>
      </c>
      <c r="AB156" s="157">
        <v>0.25</v>
      </c>
      <c r="AC156" s="157">
        <v>0.75</v>
      </c>
      <c r="AD156" s="160">
        <f>VLOOKUP(T156,'既存・導入予定 (5)'!$E$33:$S$44,13,0)</f>
        <v>0.52900000000000003</v>
      </c>
      <c r="AE156" s="161">
        <f t="shared" si="9"/>
        <v>0.88200000000000001</v>
      </c>
    </row>
    <row r="157" spans="13:31" ht="13.5" customHeight="1">
      <c r="M157" s="90">
        <v>1</v>
      </c>
      <c r="N157" s="91" t="s">
        <v>7</v>
      </c>
      <c r="O157" s="91" t="s">
        <v>3457</v>
      </c>
      <c r="P157" s="91" t="s">
        <v>3459</v>
      </c>
      <c r="Q157" s="91" t="s">
        <v>57</v>
      </c>
      <c r="R157" s="92">
        <v>0.48299999999999998</v>
      </c>
      <c r="T157" s="152">
        <v>2</v>
      </c>
      <c r="U157" s="153">
        <v>2010</v>
      </c>
      <c r="V157" s="154" t="s">
        <v>20</v>
      </c>
      <c r="W157" s="154" t="s">
        <v>618</v>
      </c>
      <c r="X157" s="154" t="s">
        <v>3516</v>
      </c>
      <c r="Y157" s="155" t="str">
        <f t="shared" si="7"/>
        <v>22010冷房ビル用マルチ無し（一定速）</v>
      </c>
      <c r="Z157" s="156">
        <v>0.25</v>
      </c>
      <c r="AA157" s="156">
        <v>0.75</v>
      </c>
      <c r="AB157" s="157">
        <v>0.25</v>
      </c>
      <c r="AC157" s="157">
        <v>0.75</v>
      </c>
      <c r="AD157" s="160">
        <f>VLOOKUP(T157,'既存・導入予定 (5)'!$E$33:$S$44,13,0)</f>
        <v>0.52900000000000003</v>
      </c>
      <c r="AE157" s="161">
        <f t="shared" si="9"/>
        <v>0.88200000000000001</v>
      </c>
    </row>
    <row r="158" spans="13:31" ht="13.5" customHeight="1">
      <c r="M158" s="90">
        <v>1</v>
      </c>
      <c r="N158" s="91" t="s">
        <v>8</v>
      </c>
      <c r="O158" s="91" t="s">
        <v>3457</v>
      </c>
      <c r="P158" s="91" t="s">
        <v>3459</v>
      </c>
      <c r="Q158" s="91" t="s">
        <v>61</v>
      </c>
      <c r="R158" s="92">
        <v>0.496</v>
      </c>
      <c r="T158" s="152">
        <v>2</v>
      </c>
      <c r="U158" s="153">
        <v>2010</v>
      </c>
      <c r="V158" s="154" t="s">
        <v>20</v>
      </c>
      <c r="W158" s="154" t="s">
        <v>619</v>
      </c>
      <c r="X158" s="154" t="s">
        <v>3516</v>
      </c>
      <c r="Y158" s="155" t="str">
        <f t="shared" si="7"/>
        <v>22010冷房設備用無し（一定速）</v>
      </c>
      <c r="Z158" s="156">
        <v>0.25</v>
      </c>
      <c r="AA158" s="156">
        <v>0.75</v>
      </c>
      <c r="AB158" s="157">
        <v>0.25</v>
      </c>
      <c r="AC158" s="157">
        <v>0.75</v>
      </c>
      <c r="AD158" s="160">
        <f>VLOOKUP(T158,'既存・導入予定 (5)'!$E$33:$S$44,13,0)</f>
        <v>0.52900000000000003</v>
      </c>
      <c r="AE158" s="161">
        <f t="shared" si="9"/>
        <v>0.88200000000000001</v>
      </c>
    </row>
    <row r="159" spans="13:31" ht="13.5" customHeight="1">
      <c r="M159" s="90">
        <v>1</v>
      </c>
      <c r="N159" s="91" t="s">
        <v>9</v>
      </c>
      <c r="O159" s="91" t="s">
        <v>3457</v>
      </c>
      <c r="P159" s="91" t="s">
        <v>3459</v>
      </c>
      <c r="Q159" s="91" t="s">
        <v>65</v>
      </c>
      <c r="R159" s="92">
        <v>0.68300000000000005</v>
      </c>
      <c r="T159" s="152">
        <v>2</v>
      </c>
      <c r="U159" s="153">
        <v>2010</v>
      </c>
      <c r="V159" s="154" t="s">
        <v>21</v>
      </c>
      <c r="W159" s="154" t="s">
        <v>624</v>
      </c>
      <c r="X159" s="154" t="s">
        <v>3363</v>
      </c>
      <c r="Y159" s="155" t="str">
        <f t="shared" si="7"/>
        <v>22010暖房店舗用有り</v>
      </c>
      <c r="Z159" s="156">
        <v>-0.72</v>
      </c>
      <c r="AA159" s="156">
        <v>1.72</v>
      </c>
      <c r="AB159" s="157">
        <v>1.0757000000000001</v>
      </c>
      <c r="AC159" s="157">
        <v>1.2710999999999999</v>
      </c>
      <c r="AD159" s="160">
        <f>VLOOKUP(T159,'既存・導入予定 (5)'!$E$33:$S$44,13,0)</f>
        <v>0.52900000000000003</v>
      </c>
      <c r="AE159" s="161">
        <f t="shared" si="9"/>
        <v>1.339</v>
      </c>
    </row>
    <row r="160" spans="13:31" ht="13.5" customHeight="1">
      <c r="M160" s="90">
        <v>1</v>
      </c>
      <c r="N160" s="91" t="s">
        <v>10</v>
      </c>
      <c r="O160" s="91" t="s">
        <v>3457</v>
      </c>
      <c r="P160" s="91" t="s">
        <v>3459</v>
      </c>
      <c r="Q160" s="91" t="s">
        <v>69</v>
      </c>
      <c r="R160" s="92">
        <v>0.56499999999999995</v>
      </c>
      <c r="T160" s="152">
        <v>2</v>
      </c>
      <c r="U160" s="153">
        <v>2010</v>
      </c>
      <c r="V160" s="154" t="s">
        <v>21</v>
      </c>
      <c r="W160" s="154" t="s">
        <v>618</v>
      </c>
      <c r="X160" s="154" t="s">
        <v>3363</v>
      </c>
      <c r="Y160" s="155" t="str">
        <f t="shared" si="7"/>
        <v>22010暖房ビル用マルチ有り</v>
      </c>
      <c r="Z160" s="156">
        <v>-0.7</v>
      </c>
      <c r="AA160" s="156">
        <v>1.7</v>
      </c>
      <c r="AB160" s="157">
        <v>1.036</v>
      </c>
      <c r="AC160" s="157">
        <v>1.266</v>
      </c>
      <c r="AD160" s="160">
        <f>VLOOKUP(T160,'既存・導入予定 (5)'!$E$33:$S$44,13,0)</f>
        <v>0.52900000000000003</v>
      </c>
      <c r="AE160" s="161">
        <f t="shared" si="9"/>
        <v>1.329</v>
      </c>
    </row>
    <row r="161" spans="13:31" ht="13.5" customHeight="1">
      <c r="M161" s="90">
        <v>1</v>
      </c>
      <c r="N161" s="91" t="s">
        <v>11</v>
      </c>
      <c r="O161" s="91" t="s">
        <v>3457</v>
      </c>
      <c r="P161" s="91" t="s">
        <v>3459</v>
      </c>
      <c r="Q161" s="91" t="s">
        <v>73</v>
      </c>
      <c r="R161" s="92">
        <v>0.95199999999999996</v>
      </c>
      <c r="T161" s="152">
        <v>2</v>
      </c>
      <c r="U161" s="153">
        <v>2010</v>
      </c>
      <c r="V161" s="154" t="s">
        <v>21</v>
      </c>
      <c r="W161" s="154" t="s">
        <v>619</v>
      </c>
      <c r="X161" s="154" t="s">
        <v>3363</v>
      </c>
      <c r="Y161" s="155" t="str">
        <f t="shared" si="7"/>
        <v>22010暖房設備用有り</v>
      </c>
      <c r="Z161" s="156">
        <v>-0.26</v>
      </c>
      <c r="AA161" s="156">
        <v>1.26</v>
      </c>
      <c r="AB161" s="157">
        <v>0.82779999999999998</v>
      </c>
      <c r="AC161" s="157">
        <v>0.98809999999999998</v>
      </c>
      <c r="AD161" s="160">
        <f>VLOOKUP(T161,'既存・導入予定 (5)'!$E$33:$S$44,13,0)</f>
        <v>0.52900000000000003</v>
      </c>
      <c r="AE161" s="161">
        <f t="shared" si="9"/>
        <v>1.1220000000000001</v>
      </c>
    </row>
    <row r="162" spans="13:31" ht="13.5" customHeight="1">
      <c r="M162" s="90">
        <v>1</v>
      </c>
      <c r="N162" s="91" t="s">
        <v>12</v>
      </c>
      <c r="O162" s="91" t="s">
        <v>3457</v>
      </c>
      <c r="P162" s="91" t="s">
        <v>3459</v>
      </c>
      <c r="Q162" s="91" t="s">
        <v>77</v>
      </c>
      <c r="R162" s="92">
        <v>1</v>
      </c>
      <c r="T162" s="152">
        <v>2</v>
      </c>
      <c r="U162" s="153">
        <v>2010</v>
      </c>
      <c r="V162" s="154" t="s">
        <v>21</v>
      </c>
      <c r="W162" s="154" t="s">
        <v>624</v>
      </c>
      <c r="X162" s="154" t="s">
        <v>3516</v>
      </c>
      <c r="Y162" s="155" t="str">
        <f t="shared" si="7"/>
        <v>22010暖房店舗用無し（一定速）</v>
      </c>
      <c r="Z162" s="156">
        <v>0.25</v>
      </c>
      <c r="AA162" s="156">
        <v>0.75</v>
      </c>
      <c r="AB162" s="157">
        <v>0.25</v>
      </c>
      <c r="AC162" s="157">
        <v>0.75</v>
      </c>
      <c r="AD162" s="160">
        <f>VLOOKUP(T162,'既存・導入予定 (5)'!$E$33:$S$44,13,0)</f>
        <v>0.52900000000000003</v>
      </c>
      <c r="AE162" s="161">
        <f t="shared" si="9"/>
        <v>0.88200000000000001</v>
      </c>
    </row>
    <row r="163" spans="13:31" ht="13.5" customHeight="1">
      <c r="M163" s="90">
        <v>1</v>
      </c>
      <c r="N163" s="91" t="s">
        <v>13</v>
      </c>
      <c r="O163" s="91" t="s">
        <v>3457</v>
      </c>
      <c r="P163" s="91" t="s">
        <v>3459</v>
      </c>
      <c r="Q163" s="91" t="s">
        <v>81</v>
      </c>
      <c r="R163" s="92">
        <v>0.32</v>
      </c>
      <c r="T163" s="152">
        <v>2</v>
      </c>
      <c r="U163" s="153">
        <v>2010</v>
      </c>
      <c r="V163" s="154" t="s">
        <v>21</v>
      </c>
      <c r="W163" s="154" t="s">
        <v>618</v>
      </c>
      <c r="X163" s="154" t="s">
        <v>3516</v>
      </c>
      <c r="Y163" s="155" t="str">
        <f t="shared" si="7"/>
        <v>22010暖房ビル用マルチ無し（一定速）</v>
      </c>
      <c r="Z163" s="156">
        <v>0.25</v>
      </c>
      <c r="AA163" s="156">
        <v>0.75</v>
      </c>
      <c r="AB163" s="157">
        <v>0.25</v>
      </c>
      <c r="AC163" s="157">
        <v>0.75</v>
      </c>
      <c r="AD163" s="160">
        <f>VLOOKUP(T163,'既存・導入予定 (5)'!$E$33:$S$44,13,0)</f>
        <v>0.52900000000000003</v>
      </c>
      <c r="AE163" s="161">
        <f t="shared" si="9"/>
        <v>0.88200000000000001</v>
      </c>
    </row>
    <row r="164" spans="13:31" ht="13.5" customHeight="1">
      <c r="M164" s="90">
        <v>2</v>
      </c>
      <c r="N164" s="91" t="s">
        <v>3456</v>
      </c>
      <c r="O164" s="91" t="s">
        <v>3457</v>
      </c>
      <c r="P164" s="91" t="s">
        <v>3459</v>
      </c>
      <c r="Q164" s="91" t="s">
        <v>85</v>
      </c>
      <c r="R164" s="92">
        <v>0.432</v>
      </c>
      <c r="T164" s="152">
        <v>2</v>
      </c>
      <c r="U164" s="153">
        <v>2010</v>
      </c>
      <c r="V164" s="154" t="s">
        <v>21</v>
      </c>
      <c r="W164" s="154" t="s">
        <v>619</v>
      </c>
      <c r="X164" s="154" t="s">
        <v>3516</v>
      </c>
      <c r="Y164" s="155" t="str">
        <f t="shared" si="7"/>
        <v>22010暖房設備用無し（一定速）</v>
      </c>
      <c r="Z164" s="156">
        <v>0.25</v>
      </c>
      <c r="AA164" s="156">
        <v>0.75</v>
      </c>
      <c r="AB164" s="157">
        <v>0.25</v>
      </c>
      <c r="AC164" s="157">
        <v>0.75</v>
      </c>
      <c r="AD164" s="160">
        <f>VLOOKUP(T164,'既存・導入予定 (5)'!$E$33:$S$44,13,0)</f>
        <v>0.52900000000000003</v>
      </c>
      <c r="AE164" s="161">
        <f t="shared" si="9"/>
        <v>0.88200000000000001</v>
      </c>
    </row>
    <row r="165" spans="13:31" ht="13.5" customHeight="1">
      <c r="M165" s="90">
        <v>2</v>
      </c>
      <c r="N165" s="91" t="s">
        <v>3</v>
      </c>
      <c r="O165" s="91" t="s">
        <v>3457</v>
      </c>
      <c r="P165" s="91" t="s">
        <v>3459</v>
      </c>
      <c r="Q165" s="91" t="s">
        <v>89</v>
      </c>
      <c r="R165" s="92">
        <v>0.46300000000000002</v>
      </c>
      <c r="T165" s="144">
        <v>2</v>
      </c>
      <c r="U165" s="195">
        <v>2011</v>
      </c>
      <c r="V165" s="145" t="s">
        <v>20</v>
      </c>
      <c r="W165" s="145" t="s">
        <v>624</v>
      </c>
      <c r="X165" s="145" t="s">
        <v>3363</v>
      </c>
      <c r="Y165" s="146" t="str">
        <f t="shared" si="7"/>
        <v>22011冷房店舗用有り</v>
      </c>
      <c r="Z165" s="148">
        <v>-1.1200000000000001</v>
      </c>
      <c r="AA165" s="148">
        <v>2.12</v>
      </c>
      <c r="AB165" s="149">
        <v>1.0517000000000001</v>
      </c>
      <c r="AC165" s="149">
        <v>1.5770999999999999</v>
      </c>
      <c r="AD165" s="147">
        <f>VLOOKUP(T165,'既存・導入予定 (5)'!$E$33:$S$44,13,0)</f>
        <v>0.52900000000000003</v>
      </c>
      <c r="AE165" s="75">
        <f t="shared" si="9"/>
        <v>1.5269999999999999</v>
      </c>
    </row>
    <row r="166" spans="13:31" ht="13.5" customHeight="1">
      <c r="M166" s="90">
        <v>2</v>
      </c>
      <c r="N166" s="91" t="s">
        <v>4</v>
      </c>
      <c r="O166" s="91" t="s">
        <v>3457</v>
      </c>
      <c r="P166" s="91" t="s">
        <v>3459</v>
      </c>
      <c r="Q166" s="91" t="s">
        <v>93</v>
      </c>
      <c r="R166" s="92">
        <v>0.496</v>
      </c>
      <c r="T166" s="144">
        <v>2</v>
      </c>
      <c r="U166" s="195">
        <v>2011</v>
      </c>
      <c r="V166" s="145" t="s">
        <v>20</v>
      </c>
      <c r="W166" s="145" t="s">
        <v>618</v>
      </c>
      <c r="X166" s="145" t="s">
        <v>3363</v>
      </c>
      <c r="Y166" s="146" t="str">
        <f t="shared" si="7"/>
        <v>22011冷房ビル用マルチ有り</v>
      </c>
      <c r="Z166" s="148">
        <v>-1</v>
      </c>
      <c r="AA166" s="148">
        <v>2</v>
      </c>
      <c r="AB166" s="149">
        <v>1.0584</v>
      </c>
      <c r="AC166" s="149">
        <v>1.4854000000000001</v>
      </c>
      <c r="AD166" s="147">
        <f>VLOOKUP(T166,'既存・導入予定 (5)'!$E$33:$S$44,13,0)</f>
        <v>0.52900000000000003</v>
      </c>
      <c r="AE166" s="75">
        <f t="shared" si="9"/>
        <v>1.4710000000000001</v>
      </c>
    </row>
    <row r="167" spans="13:31" ht="13.5" customHeight="1">
      <c r="M167" s="90">
        <v>2</v>
      </c>
      <c r="N167" s="91" t="s">
        <v>5</v>
      </c>
      <c r="O167" s="91" t="s">
        <v>3457</v>
      </c>
      <c r="P167" s="91" t="s">
        <v>3459</v>
      </c>
      <c r="Q167" s="91" t="s">
        <v>97</v>
      </c>
      <c r="R167" s="92">
        <v>0.68500000000000005</v>
      </c>
      <c r="T167" s="144">
        <v>2</v>
      </c>
      <c r="U167" s="195">
        <v>2011</v>
      </c>
      <c r="V167" s="145" t="s">
        <v>20</v>
      </c>
      <c r="W167" s="145" t="s">
        <v>619</v>
      </c>
      <c r="X167" s="145" t="s">
        <v>3363</v>
      </c>
      <c r="Y167" s="146" t="str">
        <f t="shared" si="7"/>
        <v>22011冷房設備用有り</v>
      </c>
      <c r="Z167" s="148">
        <v>-0.22</v>
      </c>
      <c r="AA167" s="148">
        <v>1.22</v>
      </c>
      <c r="AB167" s="149">
        <v>1.0356000000000001</v>
      </c>
      <c r="AC167" s="149">
        <v>0.90610000000000002</v>
      </c>
      <c r="AD167" s="147">
        <f>VLOOKUP(T167,'既存・導入予定 (5)'!$E$33:$S$44,13,0)</f>
        <v>0.52900000000000003</v>
      </c>
      <c r="AE167" s="75">
        <f t="shared" si="9"/>
        <v>1.103</v>
      </c>
    </row>
    <row r="168" spans="13:31" ht="13.5" customHeight="1">
      <c r="M168" s="90">
        <v>2</v>
      </c>
      <c r="N168" s="91" t="s">
        <v>6</v>
      </c>
      <c r="O168" s="91" t="s">
        <v>3457</v>
      </c>
      <c r="P168" s="91" t="s">
        <v>3459</v>
      </c>
      <c r="Q168" s="91" t="s">
        <v>101</v>
      </c>
      <c r="R168" s="92">
        <v>0.41899999999999998</v>
      </c>
      <c r="T168" s="144">
        <v>2</v>
      </c>
      <c r="U168" s="195">
        <v>2011</v>
      </c>
      <c r="V168" s="145" t="s">
        <v>20</v>
      </c>
      <c r="W168" s="145" t="s">
        <v>624</v>
      </c>
      <c r="X168" s="145" t="s">
        <v>3516</v>
      </c>
      <c r="Y168" s="146" t="str">
        <f t="shared" si="7"/>
        <v>22011冷房店舗用無し（一定速）</v>
      </c>
      <c r="Z168" s="148">
        <v>0.25</v>
      </c>
      <c r="AA168" s="148">
        <v>0.75</v>
      </c>
      <c r="AB168" s="149">
        <v>0.25</v>
      </c>
      <c r="AC168" s="149">
        <v>0.75</v>
      </c>
      <c r="AD168" s="147">
        <f>VLOOKUP(T168,'既存・導入予定 (5)'!$E$33:$S$44,13,0)</f>
        <v>0.52900000000000003</v>
      </c>
      <c r="AE168" s="75">
        <f t="shared" si="9"/>
        <v>0.88200000000000001</v>
      </c>
    </row>
    <row r="169" spans="13:31" ht="13.5" customHeight="1">
      <c r="M169" s="90">
        <v>2</v>
      </c>
      <c r="N169" s="91" t="s">
        <v>7</v>
      </c>
      <c r="O169" s="91" t="s">
        <v>3457</v>
      </c>
      <c r="P169" s="91" t="s">
        <v>3459</v>
      </c>
      <c r="Q169" s="91" t="s">
        <v>105</v>
      </c>
      <c r="R169" s="92">
        <v>0.47499999999999998</v>
      </c>
      <c r="T169" s="144">
        <v>2</v>
      </c>
      <c r="U169" s="195">
        <v>2011</v>
      </c>
      <c r="V169" s="145" t="s">
        <v>20</v>
      </c>
      <c r="W169" s="145" t="s">
        <v>618</v>
      </c>
      <c r="X169" s="145" t="s">
        <v>3516</v>
      </c>
      <c r="Y169" s="146" t="str">
        <f t="shared" si="7"/>
        <v>22011冷房ビル用マルチ無し（一定速）</v>
      </c>
      <c r="Z169" s="148">
        <v>0.25</v>
      </c>
      <c r="AA169" s="148">
        <v>0.75</v>
      </c>
      <c r="AB169" s="149">
        <v>0.25</v>
      </c>
      <c r="AC169" s="149">
        <v>0.75</v>
      </c>
      <c r="AD169" s="147">
        <f>VLOOKUP(T169,'既存・導入予定 (5)'!$E$33:$S$44,13,0)</f>
        <v>0.52900000000000003</v>
      </c>
      <c r="AE169" s="75">
        <f t="shared" si="9"/>
        <v>0.88200000000000001</v>
      </c>
    </row>
    <row r="170" spans="13:31" ht="13.5" customHeight="1">
      <c r="M170" s="90">
        <v>2</v>
      </c>
      <c r="N170" s="91" t="s">
        <v>8</v>
      </c>
      <c r="O170" s="91" t="s">
        <v>3457</v>
      </c>
      <c r="P170" s="91" t="s">
        <v>3459</v>
      </c>
      <c r="Q170" s="91" t="s">
        <v>109</v>
      </c>
      <c r="R170" s="92">
        <v>0.45700000000000002</v>
      </c>
      <c r="T170" s="144">
        <v>2</v>
      </c>
      <c r="U170" s="195">
        <v>2011</v>
      </c>
      <c r="V170" s="145" t="s">
        <v>20</v>
      </c>
      <c r="W170" s="145" t="s">
        <v>619</v>
      </c>
      <c r="X170" s="145" t="s">
        <v>3516</v>
      </c>
      <c r="Y170" s="146" t="str">
        <f t="shared" si="7"/>
        <v>22011冷房設備用無し（一定速）</v>
      </c>
      <c r="Z170" s="148">
        <v>0.25</v>
      </c>
      <c r="AA170" s="148">
        <v>0.75</v>
      </c>
      <c r="AB170" s="149">
        <v>0.25</v>
      </c>
      <c r="AC170" s="149">
        <v>0.75</v>
      </c>
      <c r="AD170" s="147">
        <f>VLOOKUP(T170,'既存・導入予定 (5)'!$E$33:$S$44,13,0)</f>
        <v>0.52900000000000003</v>
      </c>
      <c r="AE170" s="75">
        <f t="shared" si="9"/>
        <v>0.88200000000000001</v>
      </c>
    </row>
    <row r="171" spans="13:31" ht="13.5" customHeight="1">
      <c r="M171" s="90">
        <v>2</v>
      </c>
      <c r="N171" s="91" t="s">
        <v>9</v>
      </c>
      <c r="O171" s="91" t="s">
        <v>3457</v>
      </c>
      <c r="P171" s="91" t="s">
        <v>3459</v>
      </c>
      <c r="Q171" s="91" t="s">
        <v>113</v>
      </c>
      <c r="R171" s="92">
        <v>0.68200000000000005</v>
      </c>
      <c r="T171" s="144">
        <v>2</v>
      </c>
      <c r="U171" s="195">
        <v>2011</v>
      </c>
      <c r="V171" s="145" t="s">
        <v>21</v>
      </c>
      <c r="W171" s="145" t="s">
        <v>624</v>
      </c>
      <c r="X171" s="145" t="s">
        <v>3363</v>
      </c>
      <c r="Y171" s="146" t="str">
        <f t="shared" si="7"/>
        <v>22011暖房店舗用有り</v>
      </c>
      <c r="Z171" s="148">
        <v>-0.76</v>
      </c>
      <c r="AA171" s="148">
        <v>1.76</v>
      </c>
      <c r="AB171" s="149">
        <v>1.0773999999999999</v>
      </c>
      <c r="AC171" s="149">
        <v>1.3006</v>
      </c>
      <c r="AD171" s="147">
        <f>VLOOKUP(T171,'既存・導入予定 (5)'!$E$33:$S$44,13,0)</f>
        <v>0.52900000000000003</v>
      </c>
      <c r="AE171" s="75">
        <f t="shared" si="9"/>
        <v>1.357</v>
      </c>
    </row>
    <row r="172" spans="13:31" ht="13.5" customHeight="1">
      <c r="M172" s="90">
        <v>2</v>
      </c>
      <c r="N172" s="91" t="s">
        <v>10</v>
      </c>
      <c r="O172" s="91" t="s">
        <v>3457</v>
      </c>
      <c r="P172" s="91" t="s">
        <v>3459</v>
      </c>
      <c r="Q172" s="91" t="s">
        <v>117</v>
      </c>
      <c r="R172" s="92">
        <v>0.52900000000000003</v>
      </c>
      <c r="T172" s="144">
        <v>2</v>
      </c>
      <c r="U172" s="195">
        <v>2011</v>
      </c>
      <c r="V172" s="145" t="s">
        <v>21</v>
      </c>
      <c r="W172" s="145" t="s">
        <v>618</v>
      </c>
      <c r="X172" s="145" t="s">
        <v>3363</v>
      </c>
      <c r="Y172" s="146" t="str">
        <f t="shared" si="7"/>
        <v>22011暖房ビル用マルチ有り</v>
      </c>
      <c r="Z172" s="148">
        <v>-0.78</v>
      </c>
      <c r="AA172" s="148">
        <v>1.78</v>
      </c>
      <c r="AB172" s="149">
        <v>1.0377000000000001</v>
      </c>
      <c r="AC172" s="149">
        <v>1.3255999999999999</v>
      </c>
      <c r="AD172" s="147">
        <f>VLOOKUP(T172,'既存・導入予定 (5)'!$E$33:$S$44,13,0)</f>
        <v>0.52900000000000003</v>
      </c>
      <c r="AE172" s="75">
        <f t="shared" si="9"/>
        <v>1.367</v>
      </c>
    </row>
    <row r="173" spans="13:31" ht="13.5" customHeight="1">
      <c r="M173" s="90">
        <v>2</v>
      </c>
      <c r="N173" s="91" t="s">
        <v>11</v>
      </c>
      <c r="O173" s="91" t="s">
        <v>3457</v>
      </c>
      <c r="P173" s="91" t="s">
        <v>3459</v>
      </c>
      <c r="Q173" s="91" t="s">
        <v>121</v>
      </c>
      <c r="R173" s="92">
        <v>0.90300000000000002</v>
      </c>
      <c r="T173" s="144">
        <v>2</v>
      </c>
      <c r="U173" s="195">
        <v>2011</v>
      </c>
      <c r="V173" s="145" t="s">
        <v>21</v>
      </c>
      <c r="W173" s="145" t="s">
        <v>619</v>
      </c>
      <c r="X173" s="145" t="s">
        <v>3363</v>
      </c>
      <c r="Y173" s="146" t="str">
        <f t="shared" si="7"/>
        <v>22011暖房設備用有り</v>
      </c>
      <c r="Z173" s="148">
        <v>-0.26</v>
      </c>
      <c r="AA173" s="148">
        <v>1.26</v>
      </c>
      <c r="AB173" s="149">
        <v>1.0266999999999999</v>
      </c>
      <c r="AC173" s="149">
        <v>0.93830000000000002</v>
      </c>
      <c r="AD173" s="147">
        <f>VLOOKUP(T173,'既存・導入予定 (5)'!$E$33:$S$44,13,0)</f>
        <v>0.52900000000000003</v>
      </c>
      <c r="AE173" s="75">
        <f t="shared" si="9"/>
        <v>1.1220000000000001</v>
      </c>
    </row>
    <row r="174" spans="13:31" ht="13.5" customHeight="1">
      <c r="M174" s="90">
        <v>2</v>
      </c>
      <c r="N174" s="91" t="s">
        <v>12</v>
      </c>
      <c r="O174" s="91" t="s">
        <v>3457</v>
      </c>
      <c r="P174" s="91" t="s">
        <v>3459</v>
      </c>
      <c r="Q174" s="91" t="s">
        <v>125</v>
      </c>
      <c r="R174" s="92">
        <v>1</v>
      </c>
      <c r="T174" s="144">
        <v>2</v>
      </c>
      <c r="U174" s="195">
        <v>2011</v>
      </c>
      <c r="V174" s="145" t="s">
        <v>21</v>
      </c>
      <c r="W174" s="145" t="s">
        <v>624</v>
      </c>
      <c r="X174" s="145" t="s">
        <v>3516</v>
      </c>
      <c r="Y174" s="146" t="str">
        <f t="shared" si="7"/>
        <v>22011暖房店舗用無し（一定速）</v>
      </c>
      <c r="Z174" s="148">
        <v>0.25</v>
      </c>
      <c r="AA174" s="148">
        <v>0.75</v>
      </c>
      <c r="AB174" s="149">
        <v>0.25</v>
      </c>
      <c r="AC174" s="149">
        <v>0.75</v>
      </c>
      <c r="AD174" s="147">
        <f>VLOOKUP(T174,'既存・導入予定 (5)'!$E$33:$S$44,13,0)</f>
        <v>0.52900000000000003</v>
      </c>
      <c r="AE174" s="75">
        <f t="shared" si="9"/>
        <v>0.88200000000000001</v>
      </c>
    </row>
    <row r="175" spans="13:31" ht="13.5" customHeight="1">
      <c r="M175" s="90">
        <v>2</v>
      </c>
      <c r="N175" s="91" t="s">
        <v>13</v>
      </c>
      <c r="O175" s="91" t="s">
        <v>3457</v>
      </c>
      <c r="P175" s="91" t="s">
        <v>3459</v>
      </c>
      <c r="Q175" s="91" t="s">
        <v>129</v>
      </c>
      <c r="R175" s="92">
        <v>0.28899999999999998</v>
      </c>
      <c r="T175" s="144">
        <v>2</v>
      </c>
      <c r="U175" s="195">
        <v>2011</v>
      </c>
      <c r="V175" s="145" t="s">
        <v>21</v>
      </c>
      <c r="W175" s="145" t="s">
        <v>618</v>
      </c>
      <c r="X175" s="145" t="s">
        <v>3516</v>
      </c>
      <c r="Y175" s="146" t="str">
        <f t="shared" si="7"/>
        <v>22011暖房ビル用マルチ無し（一定速）</v>
      </c>
      <c r="Z175" s="148">
        <v>0.25</v>
      </c>
      <c r="AA175" s="148">
        <v>0.75</v>
      </c>
      <c r="AB175" s="149">
        <v>0.25</v>
      </c>
      <c r="AC175" s="149">
        <v>0.75</v>
      </c>
      <c r="AD175" s="147">
        <f>VLOOKUP(T175,'既存・導入予定 (5)'!$E$33:$S$44,13,0)</f>
        <v>0.52900000000000003</v>
      </c>
      <c r="AE175" s="75">
        <f t="shared" si="9"/>
        <v>0.88200000000000001</v>
      </c>
    </row>
    <row r="176" spans="13:31" ht="13.5" customHeight="1">
      <c r="M176" s="90">
        <v>3</v>
      </c>
      <c r="N176" s="91" t="s">
        <v>3456</v>
      </c>
      <c r="O176" s="91" t="s">
        <v>3457</v>
      </c>
      <c r="P176" s="91" t="s">
        <v>3459</v>
      </c>
      <c r="Q176" s="91" t="s">
        <v>133</v>
      </c>
      <c r="R176" s="92">
        <v>0.32500000000000001</v>
      </c>
      <c r="T176" s="144">
        <v>2</v>
      </c>
      <c r="U176" s="145">
        <v>2011</v>
      </c>
      <c r="V176" s="145" t="s">
        <v>21</v>
      </c>
      <c r="W176" s="145" t="s">
        <v>619</v>
      </c>
      <c r="X176" s="145" t="s">
        <v>3516</v>
      </c>
      <c r="Y176" s="146" t="str">
        <f t="shared" si="7"/>
        <v>22011暖房設備用無し（一定速）</v>
      </c>
      <c r="Z176" s="148">
        <v>0.25</v>
      </c>
      <c r="AA176" s="148">
        <v>0.75</v>
      </c>
      <c r="AB176" s="149">
        <v>0.25</v>
      </c>
      <c r="AC176" s="149">
        <v>0.75</v>
      </c>
      <c r="AD176" s="147">
        <f>VLOOKUP(T176,'既存・導入予定 (5)'!$E$33:$S$44,13,0)</f>
        <v>0.52900000000000003</v>
      </c>
      <c r="AE176" s="75">
        <f t="shared" si="9"/>
        <v>0.88200000000000001</v>
      </c>
    </row>
    <row r="177" spans="13:31" ht="13.5" customHeight="1">
      <c r="M177" s="90">
        <v>3</v>
      </c>
      <c r="N177" s="91" t="s">
        <v>3</v>
      </c>
      <c r="O177" s="91" t="s">
        <v>3457</v>
      </c>
      <c r="P177" s="91" t="s">
        <v>3459</v>
      </c>
      <c r="Q177" s="91" t="s">
        <v>137</v>
      </c>
      <c r="R177" s="92">
        <v>0.254</v>
      </c>
      <c r="T177" s="144">
        <v>2</v>
      </c>
      <c r="U177" s="145">
        <v>2012</v>
      </c>
      <c r="V177" s="145" t="s">
        <v>20</v>
      </c>
      <c r="W177" s="145" t="s">
        <v>624</v>
      </c>
      <c r="X177" s="145" t="s">
        <v>3363</v>
      </c>
      <c r="Y177" s="146" t="str">
        <f t="shared" ref="Y177:Y188" si="10">T177&amp;U177&amp;V177&amp;W177&amp;X177</f>
        <v>22012冷房店舗用有り</v>
      </c>
      <c r="Z177" s="145">
        <v>-1.36</v>
      </c>
      <c r="AA177" s="145">
        <v>2.36</v>
      </c>
      <c r="AB177" s="145">
        <v>1.0576000000000001</v>
      </c>
      <c r="AC177" s="145">
        <v>1.7556</v>
      </c>
      <c r="AD177" s="147">
        <f>VLOOKUP(T177,'既存・導入予定 (5)'!$E$33:$S$44,13,0)</f>
        <v>0.52900000000000003</v>
      </c>
      <c r="AE177" s="75">
        <f t="shared" si="9"/>
        <v>1.64</v>
      </c>
    </row>
    <row r="178" spans="13:31" ht="13.5" customHeight="1">
      <c r="M178" s="90">
        <v>3</v>
      </c>
      <c r="N178" s="91" t="s">
        <v>4</v>
      </c>
      <c r="O178" s="91" t="s">
        <v>3457</v>
      </c>
      <c r="P178" s="91" t="s">
        <v>3459</v>
      </c>
      <c r="Q178" s="91" t="s">
        <v>141</v>
      </c>
      <c r="R178" s="92">
        <v>0.30299999999999999</v>
      </c>
      <c r="T178" s="144">
        <v>2</v>
      </c>
      <c r="U178" s="145">
        <v>2012</v>
      </c>
      <c r="V178" s="145" t="s">
        <v>20</v>
      </c>
      <c r="W178" s="145" t="s">
        <v>618</v>
      </c>
      <c r="X178" s="145" t="s">
        <v>3363</v>
      </c>
      <c r="Y178" s="146" t="str">
        <f t="shared" si="10"/>
        <v>22012冷房ビル用マルチ有り</v>
      </c>
      <c r="Z178" s="145">
        <v>-1.1399999999999999</v>
      </c>
      <c r="AA178" s="145">
        <v>2.14</v>
      </c>
      <c r="AB178" s="145">
        <v>1.0625</v>
      </c>
      <c r="AC178" s="145">
        <v>1.5893999999999999</v>
      </c>
      <c r="AD178" s="147">
        <f>VLOOKUP(T178,'既存・導入予定 (5)'!$E$33:$S$44,13,0)</f>
        <v>0.52900000000000003</v>
      </c>
      <c r="AE178" s="75">
        <f t="shared" si="9"/>
        <v>1.536</v>
      </c>
    </row>
    <row r="179" spans="13:31" ht="13.5" customHeight="1">
      <c r="M179" s="90">
        <v>3</v>
      </c>
      <c r="N179" s="91" t="s">
        <v>5</v>
      </c>
      <c r="O179" s="91" t="s">
        <v>3457</v>
      </c>
      <c r="P179" s="91" t="s">
        <v>3459</v>
      </c>
      <c r="Q179" s="91" t="s">
        <v>145</v>
      </c>
      <c r="R179" s="92">
        <v>0.54800000000000004</v>
      </c>
      <c r="T179" s="144">
        <v>2</v>
      </c>
      <c r="U179" s="145">
        <v>2012</v>
      </c>
      <c r="V179" s="145" t="s">
        <v>20</v>
      </c>
      <c r="W179" s="145" t="s">
        <v>619</v>
      </c>
      <c r="X179" s="145" t="s">
        <v>3363</v>
      </c>
      <c r="Y179" s="146" t="str">
        <f t="shared" si="10"/>
        <v>22012冷房設備用有り</v>
      </c>
      <c r="Z179" s="145">
        <v>-0.26</v>
      </c>
      <c r="AA179" s="145">
        <v>1.26</v>
      </c>
      <c r="AB179" s="145">
        <v>1.0367999999999999</v>
      </c>
      <c r="AC179" s="145">
        <v>0.93579999999999997</v>
      </c>
      <c r="AD179" s="147">
        <f>VLOOKUP(T179,'既存・導入予定 (5)'!$E$33:$S$44,13,0)</f>
        <v>0.52900000000000003</v>
      </c>
      <c r="AE179" s="75">
        <f t="shared" si="9"/>
        <v>1.1220000000000001</v>
      </c>
    </row>
    <row r="180" spans="13:31" ht="13.5" customHeight="1">
      <c r="M180" s="90">
        <v>3</v>
      </c>
      <c r="N180" s="91" t="s">
        <v>6</v>
      </c>
      <c r="O180" s="91" t="s">
        <v>3457</v>
      </c>
      <c r="P180" s="91" t="s">
        <v>3459</v>
      </c>
      <c r="Q180" s="91" t="s">
        <v>149</v>
      </c>
      <c r="R180" s="92">
        <v>0.27400000000000002</v>
      </c>
      <c r="T180" s="144">
        <v>2</v>
      </c>
      <c r="U180" s="145">
        <v>2012</v>
      </c>
      <c r="V180" s="145" t="s">
        <v>20</v>
      </c>
      <c r="W180" s="145" t="s">
        <v>624</v>
      </c>
      <c r="X180" s="145" t="s">
        <v>3516</v>
      </c>
      <c r="Y180" s="146" t="str">
        <f t="shared" si="10"/>
        <v>22012冷房店舗用無し（一定速）</v>
      </c>
      <c r="Z180" s="148">
        <v>0.25</v>
      </c>
      <c r="AA180" s="148">
        <v>0.75</v>
      </c>
      <c r="AB180" s="149">
        <v>0.25</v>
      </c>
      <c r="AC180" s="149">
        <v>0.75</v>
      </c>
      <c r="AD180" s="147">
        <f>VLOOKUP(T180,'既存・導入予定 (5)'!$E$33:$S$44,13,0)</f>
        <v>0.52900000000000003</v>
      </c>
      <c r="AE180" s="75">
        <f t="shared" si="9"/>
        <v>0.88200000000000001</v>
      </c>
    </row>
    <row r="181" spans="13:31" ht="13.5" customHeight="1">
      <c r="M181" s="90">
        <v>3</v>
      </c>
      <c r="N181" s="91" t="s">
        <v>7</v>
      </c>
      <c r="O181" s="91" t="s">
        <v>3457</v>
      </c>
      <c r="P181" s="91" t="s">
        <v>3459</v>
      </c>
      <c r="Q181" s="91" t="s">
        <v>153</v>
      </c>
      <c r="R181" s="92">
        <v>0.27700000000000002</v>
      </c>
      <c r="T181" s="144">
        <v>2</v>
      </c>
      <c r="U181" s="145">
        <v>2012</v>
      </c>
      <c r="V181" s="145" t="s">
        <v>20</v>
      </c>
      <c r="W181" s="145" t="s">
        <v>618</v>
      </c>
      <c r="X181" s="145" t="s">
        <v>3516</v>
      </c>
      <c r="Y181" s="146" t="str">
        <f t="shared" si="10"/>
        <v>22012冷房ビル用マルチ無し（一定速）</v>
      </c>
      <c r="Z181" s="148">
        <v>0.25</v>
      </c>
      <c r="AA181" s="148">
        <v>0.75</v>
      </c>
      <c r="AB181" s="149">
        <v>0.25</v>
      </c>
      <c r="AC181" s="149">
        <v>0.75</v>
      </c>
      <c r="AD181" s="147">
        <f>VLOOKUP(T181,'既存・導入予定 (5)'!$E$33:$S$44,13,0)</f>
        <v>0.52900000000000003</v>
      </c>
      <c r="AE181" s="75">
        <f t="shared" si="9"/>
        <v>0.88200000000000001</v>
      </c>
    </row>
    <row r="182" spans="13:31" ht="13.5" customHeight="1">
      <c r="M182" s="90">
        <v>3</v>
      </c>
      <c r="N182" s="91" t="s">
        <v>8</v>
      </c>
      <c r="O182" s="91" t="s">
        <v>3457</v>
      </c>
      <c r="P182" s="91" t="s">
        <v>3459</v>
      </c>
      <c r="Q182" s="91" t="s">
        <v>157</v>
      </c>
      <c r="R182" s="92">
        <v>0.29199999999999998</v>
      </c>
      <c r="T182" s="144">
        <v>2</v>
      </c>
      <c r="U182" s="145">
        <v>2012</v>
      </c>
      <c r="V182" s="145" t="s">
        <v>20</v>
      </c>
      <c r="W182" s="145" t="s">
        <v>619</v>
      </c>
      <c r="X182" s="145" t="s">
        <v>3516</v>
      </c>
      <c r="Y182" s="146" t="str">
        <f t="shared" si="10"/>
        <v>22012冷房設備用無し（一定速）</v>
      </c>
      <c r="Z182" s="148">
        <v>0.25</v>
      </c>
      <c r="AA182" s="148">
        <v>0.75</v>
      </c>
      <c r="AB182" s="149">
        <v>0.25</v>
      </c>
      <c r="AC182" s="149">
        <v>0.75</v>
      </c>
      <c r="AD182" s="147">
        <f>VLOOKUP(T182,'既存・導入予定 (5)'!$E$33:$S$44,13,0)</f>
        <v>0.52900000000000003</v>
      </c>
      <c r="AE182" s="75">
        <f t="shared" si="9"/>
        <v>0.88200000000000001</v>
      </c>
    </row>
    <row r="183" spans="13:31" ht="13.5" customHeight="1">
      <c r="M183" s="90">
        <v>3</v>
      </c>
      <c r="N183" s="91" t="s">
        <v>9</v>
      </c>
      <c r="O183" s="91" t="s">
        <v>3457</v>
      </c>
      <c r="P183" s="91" t="s">
        <v>3459</v>
      </c>
      <c r="Q183" s="91" t="s">
        <v>161</v>
      </c>
      <c r="R183" s="92">
        <v>0.434</v>
      </c>
      <c r="T183" s="144">
        <v>2</v>
      </c>
      <c r="U183" s="145">
        <v>2012</v>
      </c>
      <c r="V183" s="145" t="s">
        <v>21</v>
      </c>
      <c r="W183" s="145" t="s">
        <v>624</v>
      </c>
      <c r="X183" s="145" t="s">
        <v>3363</v>
      </c>
      <c r="Y183" s="146" t="str">
        <f t="shared" si="10"/>
        <v>22012暖房店舗用有り</v>
      </c>
      <c r="Z183" s="145">
        <v>-0.82</v>
      </c>
      <c r="AA183" s="145">
        <v>1.82</v>
      </c>
      <c r="AB183" s="145">
        <v>1.0801000000000001</v>
      </c>
      <c r="AC183" s="145">
        <v>1.345</v>
      </c>
      <c r="AD183" s="147">
        <f>VLOOKUP(T183,'既存・導入予定 (5)'!$E$33:$S$44,13,0)</f>
        <v>0.52900000000000003</v>
      </c>
      <c r="AE183" s="75">
        <f t="shared" si="9"/>
        <v>1.3859999999999999</v>
      </c>
    </row>
    <row r="184" spans="13:31" ht="13.5" customHeight="1">
      <c r="M184" s="90">
        <v>3</v>
      </c>
      <c r="N184" s="91" t="s">
        <v>10</v>
      </c>
      <c r="O184" s="91" t="s">
        <v>3457</v>
      </c>
      <c r="P184" s="91" t="s">
        <v>3459</v>
      </c>
      <c r="Q184" s="91" t="s">
        <v>165</v>
      </c>
      <c r="R184" s="92">
        <v>0.38900000000000001</v>
      </c>
      <c r="T184" s="144">
        <v>2</v>
      </c>
      <c r="U184" s="145">
        <v>2012</v>
      </c>
      <c r="V184" s="145" t="s">
        <v>21</v>
      </c>
      <c r="W184" s="145" t="s">
        <v>618</v>
      </c>
      <c r="X184" s="145" t="s">
        <v>3363</v>
      </c>
      <c r="Y184" s="146" t="str">
        <f t="shared" si="10"/>
        <v>22012暖房ビル用マルチ有り</v>
      </c>
      <c r="Z184" s="145">
        <v>-0.98</v>
      </c>
      <c r="AA184" s="145">
        <v>1.98</v>
      </c>
      <c r="AB184" s="145">
        <v>1.042</v>
      </c>
      <c r="AC184" s="145">
        <v>1.4744999999999999</v>
      </c>
      <c r="AD184" s="147">
        <f>VLOOKUP(T184,'既存・導入予定 (5)'!$E$33:$S$44,13,0)</f>
        <v>0.52900000000000003</v>
      </c>
      <c r="AE184" s="75">
        <f t="shared" si="9"/>
        <v>1.4610000000000001</v>
      </c>
    </row>
    <row r="185" spans="13:31" ht="13.5" customHeight="1">
      <c r="M185" s="90">
        <v>3</v>
      </c>
      <c r="N185" s="91" t="s">
        <v>11</v>
      </c>
      <c r="O185" s="91" t="s">
        <v>3457</v>
      </c>
      <c r="P185" s="91" t="s">
        <v>3459</v>
      </c>
      <c r="Q185" s="91" t="s">
        <v>169</v>
      </c>
      <c r="R185" s="92">
        <v>0.66100000000000003</v>
      </c>
      <c r="T185" s="144">
        <v>2</v>
      </c>
      <c r="U185" s="145">
        <v>2012</v>
      </c>
      <c r="V185" s="145" t="s">
        <v>21</v>
      </c>
      <c r="W185" s="145" t="s">
        <v>619</v>
      </c>
      <c r="X185" s="145" t="s">
        <v>3363</v>
      </c>
      <c r="Y185" s="146" t="str">
        <f t="shared" si="10"/>
        <v>22012暖房設備用有り</v>
      </c>
      <c r="Z185" s="145">
        <v>-0.26</v>
      </c>
      <c r="AA185" s="145">
        <v>1.26</v>
      </c>
      <c r="AB185" s="145">
        <v>1.0266999999999999</v>
      </c>
      <c r="AC185" s="145">
        <v>0.93830000000000002</v>
      </c>
      <c r="AD185" s="147">
        <f>VLOOKUP(T185,'既存・導入予定 (5)'!$E$33:$S$44,13,0)</f>
        <v>0.52900000000000003</v>
      </c>
      <c r="AE185" s="75">
        <f t="shared" si="9"/>
        <v>1.1220000000000001</v>
      </c>
    </row>
    <row r="186" spans="13:31" ht="13.5" customHeight="1">
      <c r="M186" s="90">
        <v>3</v>
      </c>
      <c r="N186" s="91" t="s">
        <v>12</v>
      </c>
      <c r="O186" s="91" t="s">
        <v>3457</v>
      </c>
      <c r="P186" s="91" t="s">
        <v>3459</v>
      </c>
      <c r="Q186" s="91" t="s">
        <v>173</v>
      </c>
      <c r="R186" s="92">
        <v>0.84599999999999997</v>
      </c>
      <c r="T186" s="144">
        <v>2</v>
      </c>
      <c r="U186" s="145">
        <v>2012</v>
      </c>
      <c r="V186" s="145" t="s">
        <v>21</v>
      </c>
      <c r="W186" s="145" t="s">
        <v>624</v>
      </c>
      <c r="X186" s="145" t="s">
        <v>3516</v>
      </c>
      <c r="Y186" s="146" t="str">
        <f t="shared" si="10"/>
        <v>22012暖房店舗用無し（一定速）</v>
      </c>
      <c r="Z186" s="148">
        <v>0.25</v>
      </c>
      <c r="AA186" s="148">
        <v>0.75</v>
      </c>
      <c r="AB186" s="149">
        <v>0.25</v>
      </c>
      <c r="AC186" s="149">
        <v>0.75</v>
      </c>
      <c r="AD186" s="147">
        <f>VLOOKUP(T186,'既存・導入予定 (5)'!$E$33:$S$44,13,0)</f>
        <v>0.52900000000000003</v>
      </c>
      <c r="AE186" s="75">
        <f t="shared" si="9"/>
        <v>0.88200000000000001</v>
      </c>
    </row>
    <row r="187" spans="13:31" ht="13.5" customHeight="1">
      <c r="M187" s="90">
        <v>3</v>
      </c>
      <c r="N187" s="91" t="s">
        <v>13</v>
      </c>
      <c r="O187" s="91" t="s">
        <v>3457</v>
      </c>
      <c r="P187" s="91" t="s">
        <v>3459</v>
      </c>
      <c r="Q187" s="91" t="s">
        <v>177</v>
      </c>
      <c r="R187" s="92">
        <v>0.185</v>
      </c>
      <c r="T187" s="144">
        <v>2</v>
      </c>
      <c r="U187" s="145">
        <v>2012</v>
      </c>
      <c r="V187" s="145" t="s">
        <v>21</v>
      </c>
      <c r="W187" s="145" t="s">
        <v>618</v>
      </c>
      <c r="X187" s="145" t="s">
        <v>3516</v>
      </c>
      <c r="Y187" s="146" t="str">
        <f t="shared" si="10"/>
        <v>22012暖房ビル用マルチ無し（一定速）</v>
      </c>
      <c r="Z187" s="148">
        <v>0.25</v>
      </c>
      <c r="AA187" s="148">
        <v>0.75</v>
      </c>
      <c r="AB187" s="149">
        <v>0.25</v>
      </c>
      <c r="AC187" s="149">
        <v>0.75</v>
      </c>
      <c r="AD187" s="147">
        <f>VLOOKUP(T187,'既存・導入予定 (5)'!$E$33:$S$44,13,0)</f>
        <v>0.52900000000000003</v>
      </c>
      <c r="AE187" s="75">
        <f t="shared" si="9"/>
        <v>0.88200000000000001</v>
      </c>
    </row>
    <row r="188" spans="13:31" ht="13.5" customHeight="1">
      <c r="M188" s="90">
        <v>4</v>
      </c>
      <c r="N188" s="91" t="s">
        <v>3456</v>
      </c>
      <c r="O188" s="91" t="s">
        <v>3457</v>
      </c>
      <c r="P188" s="91" t="s">
        <v>3459</v>
      </c>
      <c r="Q188" s="91" t="s">
        <v>181</v>
      </c>
      <c r="R188" s="92">
        <v>0.151</v>
      </c>
      <c r="T188" s="144">
        <v>2</v>
      </c>
      <c r="U188" s="145">
        <v>2012</v>
      </c>
      <c r="V188" s="145" t="s">
        <v>21</v>
      </c>
      <c r="W188" s="145" t="s">
        <v>619</v>
      </c>
      <c r="X188" s="145" t="s">
        <v>3516</v>
      </c>
      <c r="Y188" s="146" t="str">
        <f t="shared" si="10"/>
        <v>22012暖房設備用無し（一定速）</v>
      </c>
      <c r="Z188" s="148">
        <v>0.25</v>
      </c>
      <c r="AA188" s="148">
        <v>0.75</v>
      </c>
      <c r="AB188" s="149">
        <v>0.25</v>
      </c>
      <c r="AC188" s="149">
        <v>0.75</v>
      </c>
      <c r="AD188" s="147">
        <f>VLOOKUP(T188,'既存・導入予定 (5)'!$E$33:$S$44,13,0)</f>
        <v>0.52900000000000003</v>
      </c>
      <c r="AE188" s="75">
        <f t="shared" si="9"/>
        <v>0.88200000000000001</v>
      </c>
    </row>
    <row r="189" spans="13:31" ht="13.5" customHeight="1">
      <c r="M189" s="90">
        <v>4</v>
      </c>
      <c r="N189" s="91" t="s">
        <v>3</v>
      </c>
      <c r="O189" s="91" t="s">
        <v>3457</v>
      </c>
      <c r="P189" s="91" t="s">
        <v>3459</v>
      </c>
      <c r="Q189" s="91" t="s">
        <v>185</v>
      </c>
      <c r="R189" s="92">
        <v>0.151</v>
      </c>
      <c r="T189" s="144">
        <v>2</v>
      </c>
      <c r="U189" s="195">
        <v>2013</v>
      </c>
      <c r="V189" s="145" t="s">
        <v>20</v>
      </c>
      <c r="W189" s="145" t="s">
        <v>624</v>
      </c>
      <c r="X189" s="145" t="s">
        <v>3363</v>
      </c>
      <c r="Y189" s="146" t="str">
        <f t="shared" ref="Y189:Y209" si="11">T189&amp;U189&amp;V189&amp;W189&amp;X189</f>
        <v>22013冷房店舗用有り</v>
      </c>
      <c r="Z189" s="148">
        <v>-1.5</v>
      </c>
      <c r="AA189" s="148">
        <v>2.5</v>
      </c>
      <c r="AB189" s="149">
        <v>1.0609999999999999</v>
      </c>
      <c r="AC189" s="149">
        <v>1.8597999999999999</v>
      </c>
      <c r="AD189" s="147">
        <f>VLOOKUP(T189,'既存・導入予定 (5)'!$E$33:$S$44,13,0)</f>
        <v>0.52900000000000003</v>
      </c>
      <c r="AE189" s="75">
        <f t="shared" ref="AE189:AE236" si="12">ROUNDDOWN(IF(AD189&gt;=0.25,Z189*AD189+AA189,AB189*AD189+AC189),3)</f>
        <v>1.706</v>
      </c>
    </row>
    <row r="190" spans="13:31" ht="13.5" customHeight="1">
      <c r="M190" s="90">
        <v>4</v>
      </c>
      <c r="N190" s="91" t="s">
        <v>4</v>
      </c>
      <c r="O190" s="91" t="s">
        <v>3457</v>
      </c>
      <c r="P190" s="91" t="s">
        <v>3459</v>
      </c>
      <c r="Q190" s="91" t="s">
        <v>189</v>
      </c>
      <c r="R190" s="92">
        <v>0.20100000000000001</v>
      </c>
      <c r="T190" s="144">
        <v>2</v>
      </c>
      <c r="U190" s="195">
        <v>2013</v>
      </c>
      <c r="V190" s="145" t="s">
        <v>20</v>
      </c>
      <c r="W190" s="145" t="s">
        <v>618</v>
      </c>
      <c r="X190" s="145" t="s">
        <v>3363</v>
      </c>
      <c r="Y190" s="146" t="str">
        <f t="shared" si="11"/>
        <v>22013冷房ビル用マルチ有り</v>
      </c>
      <c r="Z190" s="148">
        <v>-1.1399999999999999</v>
      </c>
      <c r="AA190" s="148">
        <v>2.14</v>
      </c>
      <c r="AB190" s="149">
        <v>1.0625</v>
      </c>
      <c r="AC190" s="149">
        <v>1.5893999999999999</v>
      </c>
      <c r="AD190" s="147">
        <f>VLOOKUP(T190,'既存・導入予定 (5)'!$E$33:$S$44,13,0)</f>
        <v>0.52900000000000003</v>
      </c>
      <c r="AE190" s="75">
        <f t="shared" si="12"/>
        <v>1.536</v>
      </c>
    </row>
    <row r="191" spans="13:31" ht="14.25" customHeight="1">
      <c r="M191" s="90">
        <v>4</v>
      </c>
      <c r="N191" s="91" t="s">
        <v>5</v>
      </c>
      <c r="O191" s="91" t="s">
        <v>3457</v>
      </c>
      <c r="P191" s="91" t="s">
        <v>3459</v>
      </c>
      <c r="Q191" s="91" t="s">
        <v>193</v>
      </c>
      <c r="R191" s="92">
        <v>0.28399999999999997</v>
      </c>
      <c r="T191" s="144">
        <v>2</v>
      </c>
      <c r="U191" s="195">
        <v>2013</v>
      </c>
      <c r="V191" s="145" t="s">
        <v>20</v>
      </c>
      <c r="W191" s="145" t="s">
        <v>619</v>
      </c>
      <c r="X191" s="145" t="s">
        <v>3363</v>
      </c>
      <c r="Y191" s="146" t="str">
        <f t="shared" si="11"/>
        <v>22013冷房設備用有り</v>
      </c>
      <c r="Z191" s="148">
        <v>-0.26</v>
      </c>
      <c r="AA191" s="148">
        <v>1.26</v>
      </c>
      <c r="AB191" s="149">
        <v>1.0367999999999999</v>
      </c>
      <c r="AC191" s="149">
        <v>0.93579999999999997</v>
      </c>
      <c r="AD191" s="147">
        <f>VLOOKUP(T191,'既存・導入予定 (5)'!$E$33:$S$44,13,0)</f>
        <v>0.52900000000000003</v>
      </c>
      <c r="AE191" s="75">
        <f t="shared" si="12"/>
        <v>1.1220000000000001</v>
      </c>
    </row>
    <row r="192" spans="13:31" ht="13.5" customHeight="1">
      <c r="M192" s="90">
        <v>4</v>
      </c>
      <c r="N192" s="91" t="s">
        <v>6</v>
      </c>
      <c r="O192" s="91" t="s">
        <v>3457</v>
      </c>
      <c r="P192" s="91" t="s">
        <v>3459</v>
      </c>
      <c r="Q192" s="91" t="s">
        <v>197</v>
      </c>
      <c r="R192" s="92">
        <v>8.8999999999999996E-2</v>
      </c>
      <c r="T192" s="144">
        <v>2</v>
      </c>
      <c r="U192" s="195">
        <v>2013</v>
      </c>
      <c r="V192" s="145" t="s">
        <v>20</v>
      </c>
      <c r="W192" s="145" t="s">
        <v>624</v>
      </c>
      <c r="X192" s="145" t="s">
        <v>3516</v>
      </c>
      <c r="Y192" s="146" t="str">
        <f t="shared" si="11"/>
        <v>22013冷房店舗用無し（一定速）</v>
      </c>
      <c r="Z192" s="148">
        <v>0.25</v>
      </c>
      <c r="AA192" s="148">
        <v>0.75</v>
      </c>
      <c r="AB192" s="149">
        <v>0.25</v>
      </c>
      <c r="AC192" s="149">
        <v>0.75</v>
      </c>
      <c r="AD192" s="147">
        <f>VLOOKUP(T192,'既存・導入予定 (5)'!$E$33:$S$44,13,0)</f>
        <v>0.52900000000000003</v>
      </c>
      <c r="AE192" s="75">
        <f t="shared" si="12"/>
        <v>0.88200000000000001</v>
      </c>
    </row>
    <row r="193" spans="13:31" ht="13.5" customHeight="1">
      <c r="M193" s="90">
        <v>4</v>
      </c>
      <c r="N193" s="91" t="s">
        <v>7</v>
      </c>
      <c r="O193" s="91" t="s">
        <v>3457</v>
      </c>
      <c r="P193" s="91" t="s">
        <v>3459</v>
      </c>
      <c r="Q193" s="91" t="s">
        <v>201</v>
      </c>
      <c r="R193" s="92">
        <v>0.115</v>
      </c>
      <c r="T193" s="144">
        <v>2</v>
      </c>
      <c r="U193" s="195">
        <v>2013</v>
      </c>
      <c r="V193" s="145" t="s">
        <v>20</v>
      </c>
      <c r="W193" s="145" t="s">
        <v>618</v>
      </c>
      <c r="X193" s="145" t="s">
        <v>3516</v>
      </c>
      <c r="Y193" s="146" t="str">
        <f t="shared" si="11"/>
        <v>22013冷房ビル用マルチ無し（一定速）</v>
      </c>
      <c r="Z193" s="148">
        <v>0.25</v>
      </c>
      <c r="AA193" s="148">
        <v>0.75</v>
      </c>
      <c r="AB193" s="149">
        <v>0.25</v>
      </c>
      <c r="AC193" s="149">
        <v>0.75</v>
      </c>
      <c r="AD193" s="147">
        <f>VLOOKUP(T193,'既存・導入予定 (5)'!$E$33:$S$44,13,0)</f>
        <v>0.52900000000000003</v>
      </c>
      <c r="AE193" s="75">
        <f t="shared" si="12"/>
        <v>0.88200000000000001</v>
      </c>
    </row>
    <row r="194" spans="13:31" ht="13.5" customHeight="1">
      <c r="M194" s="90">
        <v>4</v>
      </c>
      <c r="N194" s="91" t="s">
        <v>8</v>
      </c>
      <c r="O194" s="91" t="s">
        <v>3457</v>
      </c>
      <c r="P194" s="91" t="s">
        <v>3459</v>
      </c>
      <c r="Q194" s="91" t="s">
        <v>205</v>
      </c>
      <c r="R194" s="92">
        <v>0.13400000000000001</v>
      </c>
      <c r="T194" s="144">
        <v>2</v>
      </c>
      <c r="U194" s="195">
        <v>2013</v>
      </c>
      <c r="V194" s="145" t="s">
        <v>20</v>
      </c>
      <c r="W194" s="145" t="s">
        <v>619</v>
      </c>
      <c r="X194" s="145" t="s">
        <v>3516</v>
      </c>
      <c r="Y194" s="146" t="str">
        <f t="shared" si="11"/>
        <v>22013冷房設備用無し（一定速）</v>
      </c>
      <c r="Z194" s="148">
        <v>0.25</v>
      </c>
      <c r="AA194" s="148">
        <v>0.75</v>
      </c>
      <c r="AB194" s="149">
        <v>0.25</v>
      </c>
      <c r="AC194" s="149">
        <v>0.75</v>
      </c>
      <c r="AD194" s="147">
        <f>VLOOKUP(T194,'既存・導入予定 (5)'!$E$33:$S$44,13,0)</f>
        <v>0.52900000000000003</v>
      </c>
      <c r="AE194" s="75">
        <f t="shared" si="12"/>
        <v>0.88200000000000001</v>
      </c>
    </row>
    <row r="195" spans="13:31" ht="14.25" customHeight="1">
      <c r="M195" s="90">
        <v>4</v>
      </c>
      <c r="N195" s="91" t="s">
        <v>9</v>
      </c>
      <c r="O195" s="91" t="s">
        <v>3457</v>
      </c>
      <c r="P195" s="91" t="s">
        <v>3459</v>
      </c>
      <c r="Q195" s="91" t="s">
        <v>209</v>
      </c>
      <c r="R195" s="92">
        <v>0.246</v>
      </c>
      <c r="T195" s="144">
        <v>2</v>
      </c>
      <c r="U195" s="195">
        <v>2013</v>
      </c>
      <c r="V195" s="145" t="s">
        <v>21</v>
      </c>
      <c r="W195" s="145" t="s">
        <v>624</v>
      </c>
      <c r="X195" s="145" t="s">
        <v>3363</v>
      </c>
      <c r="Y195" s="146" t="str">
        <f t="shared" si="11"/>
        <v>22013暖房店舗用有り</v>
      </c>
      <c r="Z195" s="148">
        <v>-0.94</v>
      </c>
      <c r="AA195" s="148">
        <v>1.94</v>
      </c>
      <c r="AB195" s="149">
        <v>1.0853999999999999</v>
      </c>
      <c r="AC195" s="149">
        <v>1.4337</v>
      </c>
      <c r="AD195" s="147">
        <f>VLOOKUP(T195,'既存・導入予定 (5)'!$E$33:$S$44,13,0)</f>
        <v>0.52900000000000003</v>
      </c>
      <c r="AE195" s="75">
        <f t="shared" si="12"/>
        <v>1.4419999999999999</v>
      </c>
    </row>
    <row r="196" spans="13:31" ht="13.5" customHeight="1">
      <c r="M196" s="90">
        <v>4</v>
      </c>
      <c r="N196" s="91" t="s">
        <v>10</v>
      </c>
      <c r="O196" s="91" t="s">
        <v>3457</v>
      </c>
      <c r="P196" s="91" t="s">
        <v>3459</v>
      </c>
      <c r="Q196" s="91" t="s">
        <v>213</v>
      </c>
      <c r="R196" s="92">
        <v>0.20799999999999999</v>
      </c>
      <c r="T196" s="144">
        <v>2</v>
      </c>
      <c r="U196" s="195">
        <v>2013</v>
      </c>
      <c r="V196" s="145" t="s">
        <v>21</v>
      </c>
      <c r="W196" s="145" t="s">
        <v>618</v>
      </c>
      <c r="X196" s="145" t="s">
        <v>3363</v>
      </c>
      <c r="Y196" s="146" t="str">
        <f t="shared" si="11"/>
        <v>22013暖房ビル用マルチ有り</v>
      </c>
      <c r="Z196" s="148">
        <v>-0.98</v>
      </c>
      <c r="AA196" s="148">
        <v>1.98</v>
      </c>
      <c r="AB196" s="149">
        <v>1.042</v>
      </c>
      <c r="AC196" s="149">
        <v>1.4744999999999999</v>
      </c>
      <c r="AD196" s="147">
        <f>VLOOKUP(T196,'既存・導入予定 (5)'!$E$33:$S$44,13,0)</f>
        <v>0.52900000000000003</v>
      </c>
      <c r="AE196" s="75">
        <f t="shared" si="12"/>
        <v>1.4610000000000001</v>
      </c>
    </row>
    <row r="197" spans="13:31" ht="13.5" customHeight="1">
      <c r="M197" s="90">
        <v>4</v>
      </c>
      <c r="N197" s="91" t="s">
        <v>11</v>
      </c>
      <c r="O197" s="91" t="s">
        <v>3457</v>
      </c>
      <c r="P197" s="91" t="s">
        <v>3459</v>
      </c>
      <c r="Q197" s="91" t="s">
        <v>217</v>
      </c>
      <c r="R197" s="92">
        <v>0.33800000000000002</v>
      </c>
      <c r="T197" s="144">
        <v>2</v>
      </c>
      <c r="U197" s="195">
        <v>2013</v>
      </c>
      <c r="V197" s="145" t="s">
        <v>21</v>
      </c>
      <c r="W197" s="145" t="s">
        <v>619</v>
      </c>
      <c r="X197" s="145" t="s">
        <v>3363</v>
      </c>
      <c r="Y197" s="146" t="str">
        <f t="shared" si="11"/>
        <v>22013暖房設備用有り</v>
      </c>
      <c r="Z197" s="148">
        <v>-0.32</v>
      </c>
      <c r="AA197" s="148">
        <v>1.32</v>
      </c>
      <c r="AB197" s="149">
        <v>1.028</v>
      </c>
      <c r="AC197" s="149">
        <v>0.98299999999999998</v>
      </c>
      <c r="AD197" s="147">
        <f>VLOOKUP(T197,'既存・導入予定 (5)'!$E$33:$S$44,13,0)</f>
        <v>0.52900000000000003</v>
      </c>
      <c r="AE197" s="75">
        <f t="shared" si="12"/>
        <v>1.1499999999999999</v>
      </c>
    </row>
    <row r="198" spans="13:31" ht="13.5" customHeight="1">
      <c r="M198" s="90">
        <v>4</v>
      </c>
      <c r="N198" s="91" t="s">
        <v>12</v>
      </c>
      <c r="O198" s="91" t="s">
        <v>3457</v>
      </c>
      <c r="P198" s="91" t="s">
        <v>3459</v>
      </c>
      <c r="Q198" s="91" t="s">
        <v>221</v>
      </c>
      <c r="R198" s="92">
        <v>0.51400000000000001</v>
      </c>
      <c r="T198" s="144">
        <v>2</v>
      </c>
      <c r="U198" s="195">
        <v>2013</v>
      </c>
      <c r="V198" s="145" t="s">
        <v>21</v>
      </c>
      <c r="W198" s="145" t="s">
        <v>624</v>
      </c>
      <c r="X198" s="145" t="s">
        <v>3516</v>
      </c>
      <c r="Y198" s="146" t="str">
        <f t="shared" si="11"/>
        <v>22013暖房店舗用無し（一定速）</v>
      </c>
      <c r="Z198" s="148">
        <v>0.25</v>
      </c>
      <c r="AA198" s="148">
        <v>0.75</v>
      </c>
      <c r="AB198" s="149">
        <v>0.25</v>
      </c>
      <c r="AC198" s="149">
        <v>0.75</v>
      </c>
      <c r="AD198" s="147">
        <f>VLOOKUP(T198,'既存・導入予定 (5)'!$E$33:$S$44,13,0)</f>
        <v>0.52900000000000003</v>
      </c>
      <c r="AE198" s="75">
        <f t="shared" si="12"/>
        <v>0.88200000000000001</v>
      </c>
    </row>
    <row r="199" spans="13:31" ht="13.5" customHeight="1">
      <c r="M199" s="90">
        <v>4</v>
      </c>
      <c r="N199" s="91" t="s">
        <v>13</v>
      </c>
      <c r="O199" s="91" t="s">
        <v>3457</v>
      </c>
      <c r="P199" s="91" t="s">
        <v>3459</v>
      </c>
      <c r="Q199" s="91" t="s">
        <v>225</v>
      </c>
      <c r="R199" s="92">
        <v>0.115</v>
      </c>
      <c r="T199" s="144">
        <v>2</v>
      </c>
      <c r="U199" s="195">
        <v>2013</v>
      </c>
      <c r="V199" s="145" t="s">
        <v>21</v>
      </c>
      <c r="W199" s="145" t="s">
        <v>618</v>
      </c>
      <c r="X199" s="145" t="s">
        <v>3516</v>
      </c>
      <c r="Y199" s="146" t="str">
        <f t="shared" si="11"/>
        <v>22013暖房ビル用マルチ無し（一定速）</v>
      </c>
      <c r="Z199" s="148">
        <v>0.25</v>
      </c>
      <c r="AA199" s="148">
        <v>0.75</v>
      </c>
      <c r="AB199" s="149">
        <v>0.25</v>
      </c>
      <c r="AC199" s="149">
        <v>0.75</v>
      </c>
      <c r="AD199" s="147">
        <f>VLOOKUP(T199,'既存・導入予定 (5)'!$E$33:$S$44,13,0)</f>
        <v>0.52900000000000003</v>
      </c>
      <c r="AE199" s="75">
        <f t="shared" si="12"/>
        <v>0.88200000000000001</v>
      </c>
    </row>
    <row r="200" spans="13:31" ht="13.5" customHeight="1">
      <c r="M200" s="90">
        <v>5</v>
      </c>
      <c r="N200" s="91" t="s">
        <v>3456</v>
      </c>
      <c r="O200" s="91" t="s">
        <v>3457</v>
      </c>
      <c r="P200" s="91" t="s">
        <v>3459</v>
      </c>
      <c r="Q200" s="91" t="s">
        <v>229</v>
      </c>
      <c r="R200" s="92">
        <v>0.13200000000000001</v>
      </c>
      <c r="T200" s="144">
        <v>2</v>
      </c>
      <c r="U200" s="195">
        <v>2013</v>
      </c>
      <c r="V200" s="145" t="s">
        <v>21</v>
      </c>
      <c r="W200" s="145" t="s">
        <v>619</v>
      </c>
      <c r="X200" s="145" t="s">
        <v>3516</v>
      </c>
      <c r="Y200" s="146" t="str">
        <f t="shared" si="11"/>
        <v>22013暖房設備用無し（一定速）</v>
      </c>
      <c r="Z200" s="148">
        <v>0.25</v>
      </c>
      <c r="AA200" s="148">
        <v>0.75</v>
      </c>
      <c r="AB200" s="149">
        <v>0.25</v>
      </c>
      <c r="AC200" s="149">
        <v>0.75</v>
      </c>
      <c r="AD200" s="147">
        <f>VLOOKUP(T200,'既存・導入予定 (5)'!$E$33:$S$44,13,0)</f>
        <v>0.52900000000000003</v>
      </c>
      <c r="AE200" s="75">
        <f t="shared" si="12"/>
        <v>0.88200000000000001</v>
      </c>
    </row>
    <row r="201" spans="13:31" ht="13.5" customHeight="1">
      <c r="M201" s="90">
        <v>5</v>
      </c>
      <c r="N201" s="91" t="s">
        <v>3</v>
      </c>
      <c r="O201" s="91" t="s">
        <v>3457</v>
      </c>
      <c r="P201" s="91" t="s">
        <v>3459</v>
      </c>
      <c r="Q201" s="91" t="s">
        <v>233</v>
      </c>
      <c r="R201" s="92">
        <v>8.2000000000000003E-2</v>
      </c>
      <c r="T201" s="144">
        <v>2</v>
      </c>
      <c r="U201" s="195">
        <v>2014</v>
      </c>
      <c r="V201" s="145" t="s">
        <v>20</v>
      </c>
      <c r="W201" s="145" t="s">
        <v>624</v>
      </c>
      <c r="X201" s="145" t="s">
        <v>3363</v>
      </c>
      <c r="Y201" s="146" t="str">
        <f t="shared" si="11"/>
        <v>22014冷房店舗用有り</v>
      </c>
      <c r="Z201" s="148">
        <v>-1.46</v>
      </c>
      <c r="AA201" s="148">
        <v>2.46</v>
      </c>
      <c r="AB201" s="149">
        <v>1.06</v>
      </c>
      <c r="AC201" s="149">
        <v>1.83</v>
      </c>
      <c r="AD201" s="147">
        <f>VLOOKUP(T201,'既存・導入予定 (5)'!$E$33:$S$44,13,0)</f>
        <v>0.52900000000000003</v>
      </c>
      <c r="AE201" s="75">
        <f t="shared" si="12"/>
        <v>1.6870000000000001</v>
      </c>
    </row>
    <row r="202" spans="13:31" ht="13.5" customHeight="1">
      <c r="M202" s="90">
        <v>5</v>
      </c>
      <c r="N202" s="91" t="s">
        <v>4</v>
      </c>
      <c r="O202" s="91" t="s">
        <v>3457</v>
      </c>
      <c r="P202" s="91" t="s">
        <v>3459</v>
      </c>
      <c r="Q202" s="91" t="s">
        <v>237</v>
      </c>
      <c r="R202" s="92">
        <v>6.8000000000000005E-2</v>
      </c>
      <c r="T202" s="144">
        <v>2</v>
      </c>
      <c r="U202" s="195">
        <v>2014</v>
      </c>
      <c r="V202" s="145" t="s">
        <v>20</v>
      </c>
      <c r="W202" s="145" t="s">
        <v>618</v>
      </c>
      <c r="X202" s="145" t="s">
        <v>3363</v>
      </c>
      <c r="Y202" s="146" t="str">
        <f t="shared" si="11"/>
        <v>22014冷房ビル用マルチ有り</v>
      </c>
      <c r="Z202" s="148">
        <v>-1.52</v>
      </c>
      <c r="AA202" s="148">
        <v>2.52</v>
      </c>
      <c r="AB202" s="149">
        <v>1.0736000000000001</v>
      </c>
      <c r="AC202" s="149">
        <v>1.8715999999999999</v>
      </c>
      <c r="AD202" s="147">
        <f>VLOOKUP(T202,'既存・導入予定 (5)'!$E$33:$S$44,13,0)</f>
        <v>0.52900000000000003</v>
      </c>
      <c r="AE202" s="75">
        <f t="shared" si="12"/>
        <v>1.7150000000000001</v>
      </c>
    </row>
    <row r="203" spans="13:31" ht="13.5" customHeight="1">
      <c r="M203" s="90">
        <v>5</v>
      </c>
      <c r="N203" s="91" t="s">
        <v>5</v>
      </c>
      <c r="O203" s="91" t="s">
        <v>3457</v>
      </c>
      <c r="P203" s="91" t="s">
        <v>3459</v>
      </c>
      <c r="Q203" s="91" t="s">
        <v>241</v>
      </c>
      <c r="R203" s="92">
        <v>0.247</v>
      </c>
      <c r="T203" s="144">
        <v>2</v>
      </c>
      <c r="U203" s="195">
        <v>2014</v>
      </c>
      <c r="V203" s="145" t="s">
        <v>20</v>
      </c>
      <c r="W203" s="145" t="s">
        <v>619</v>
      </c>
      <c r="X203" s="145" t="s">
        <v>3363</v>
      </c>
      <c r="Y203" s="146" t="str">
        <f t="shared" si="11"/>
        <v>22014冷房設備用有り</v>
      </c>
      <c r="Z203" s="148">
        <v>-0.32</v>
      </c>
      <c r="AA203" s="148">
        <v>1.32</v>
      </c>
      <c r="AB203" s="149">
        <v>1.0385</v>
      </c>
      <c r="AC203" s="149">
        <v>0.98040000000000005</v>
      </c>
      <c r="AD203" s="147">
        <f>VLOOKUP(T203,'既存・導入予定 (5)'!$E$33:$S$44,13,0)</f>
        <v>0.52900000000000003</v>
      </c>
      <c r="AE203" s="75">
        <f t="shared" si="12"/>
        <v>1.1499999999999999</v>
      </c>
    </row>
    <row r="204" spans="13:31" ht="13.5" customHeight="1">
      <c r="M204" s="90">
        <v>5</v>
      </c>
      <c r="N204" s="91" t="s">
        <v>6</v>
      </c>
      <c r="O204" s="91" t="s">
        <v>3457</v>
      </c>
      <c r="P204" s="91" t="s">
        <v>3459</v>
      </c>
      <c r="Q204" s="91" t="s">
        <v>245</v>
      </c>
      <c r="R204" s="92">
        <v>6.2E-2</v>
      </c>
      <c r="T204" s="144">
        <v>2</v>
      </c>
      <c r="U204" s="195">
        <v>2014</v>
      </c>
      <c r="V204" s="145" t="s">
        <v>20</v>
      </c>
      <c r="W204" s="145" t="s">
        <v>624</v>
      </c>
      <c r="X204" s="145" t="s">
        <v>3516</v>
      </c>
      <c r="Y204" s="146" t="str">
        <f t="shared" si="11"/>
        <v>22014冷房店舗用無し（一定速）</v>
      </c>
      <c r="Z204" s="148">
        <v>0.25</v>
      </c>
      <c r="AA204" s="148">
        <v>0.75</v>
      </c>
      <c r="AB204" s="149">
        <v>0.25</v>
      </c>
      <c r="AC204" s="149">
        <v>0.75</v>
      </c>
      <c r="AD204" s="147">
        <f>VLOOKUP(T204,'既存・導入予定 (5)'!$E$33:$S$44,13,0)</f>
        <v>0.52900000000000003</v>
      </c>
      <c r="AE204" s="75">
        <f t="shared" si="12"/>
        <v>0.88200000000000001</v>
      </c>
    </row>
    <row r="205" spans="13:31" ht="13.5" customHeight="1">
      <c r="M205" s="90">
        <v>5</v>
      </c>
      <c r="N205" s="91" t="s">
        <v>7</v>
      </c>
      <c r="O205" s="91" t="s">
        <v>3457</v>
      </c>
      <c r="P205" s="91" t="s">
        <v>3459</v>
      </c>
      <c r="Q205" s="91" t="s">
        <v>249</v>
      </c>
      <c r="R205" s="92">
        <v>0</v>
      </c>
      <c r="T205" s="144">
        <v>2</v>
      </c>
      <c r="U205" s="195">
        <v>2014</v>
      </c>
      <c r="V205" s="145" t="s">
        <v>20</v>
      </c>
      <c r="W205" s="145" t="s">
        <v>618</v>
      </c>
      <c r="X205" s="145" t="s">
        <v>3516</v>
      </c>
      <c r="Y205" s="146" t="str">
        <f t="shared" si="11"/>
        <v>22014冷房ビル用マルチ無し（一定速）</v>
      </c>
      <c r="Z205" s="148">
        <v>0.25</v>
      </c>
      <c r="AA205" s="148">
        <v>0.75</v>
      </c>
      <c r="AB205" s="149">
        <v>0.25</v>
      </c>
      <c r="AC205" s="149">
        <v>0.75</v>
      </c>
      <c r="AD205" s="147">
        <f>VLOOKUP(T205,'既存・導入予定 (5)'!$E$33:$S$44,13,0)</f>
        <v>0.52900000000000003</v>
      </c>
      <c r="AE205" s="75">
        <f t="shared" si="12"/>
        <v>0.88200000000000001</v>
      </c>
    </row>
    <row r="206" spans="13:31" ht="13.5" customHeight="1">
      <c r="M206" s="90">
        <v>5</v>
      </c>
      <c r="N206" s="91" t="s">
        <v>8</v>
      </c>
      <c r="O206" s="91" t="s">
        <v>3457</v>
      </c>
      <c r="P206" s="91" t="s">
        <v>3459</v>
      </c>
      <c r="Q206" s="91" t="s">
        <v>253</v>
      </c>
      <c r="R206" s="92">
        <v>0.08</v>
      </c>
      <c r="T206" s="144">
        <v>2</v>
      </c>
      <c r="U206" s="195">
        <v>2014</v>
      </c>
      <c r="V206" s="145" t="s">
        <v>20</v>
      </c>
      <c r="W206" s="145" t="s">
        <v>619</v>
      </c>
      <c r="X206" s="145" t="s">
        <v>3516</v>
      </c>
      <c r="Y206" s="146" t="str">
        <f t="shared" si="11"/>
        <v>22014冷房設備用無し（一定速）</v>
      </c>
      <c r="Z206" s="148">
        <v>0.25</v>
      </c>
      <c r="AA206" s="148">
        <v>0.75</v>
      </c>
      <c r="AB206" s="149">
        <v>0.25</v>
      </c>
      <c r="AC206" s="149">
        <v>0.75</v>
      </c>
      <c r="AD206" s="147">
        <f>VLOOKUP(T206,'既存・導入予定 (5)'!$E$33:$S$44,13,0)</f>
        <v>0.52900000000000003</v>
      </c>
      <c r="AE206" s="75">
        <f t="shared" si="12"/>
        <v>0.88200000000000001</v>
      </c>
    </row>
    <row r="207" spans="13:31" ht="13.5" customHeight="1">
      <c r="M207" s="90">
        <v>5</v>
      </c>
      <c r="N207" s="91" t="s">
        <v>9</v>
      </c>
      <c r="O207" s="91" t="s">
        <v>3457</v>
      </c>
      <c r="P207" s="91" t="s">
        <v>3459</v>
      </c>
      <c r="Q207" s="91" t="s">
        <v>257</v>
      </c>
      <c r="R207" s="92">
        <v>9.2999999999999999E-2</v>
      </c>
      <c r="T207" s="144">
        <v>2</v>
      </c>
      <c r="U207" s="195">
        <v>2014</v>
      </c>
      <c r="V207" s="145" t="s">
        <v>21</v>
      </c>
      <c r="W207" s="145" t="s">
        <v>624</v>
      </c>
      <c r="X207" s="145" t="s">
        <v>3363</v>
      </c>
      <c r="Y207" s="146" t="str">
        <f t="shared" si="11"/>
        <v>22014暖房店舗用有り</v>
      </c>
      <c r="Z207" s="148">
        <v>-0.94</v>
      </c>
      <c r="AA207" s="148">
        <v>1.94</v>
      </c>
      <c r="AB207" s="149">
        <v>1.0853999999999999</v>
      </c>
      <c r="AC207" s="149">
        <v>1.4337</v>
      </c>
      <c r="AD207" s="147">
        <f>VLOOKUP(T207,'既存・導入予定 (5)'!$E$33:$S$44,13,0)</f>
        <v>0.52900000000000003</v>
      </c>
      <c r="AE207" s="75">
        <f t="shared" si="12"/>
        <v>1.4419999999999999</v>
      </c>
    </row>
    <row r="208" spans="13:31" ht="13.5" customHeight="1">
      <c r="M208" s="90">
        <v>5</v>
      </c>
      <c r="N208" s="91" t="s">
        <v>10</v>
      </c>
      <c r="O208" s="91" t="s">
        <v>3457</v>
      </c>
      <c r="P208" s="91" t="s">
        <v>3459</v>
      </c>
      <c r="Q208" s="91" t="s">
        <v>261</v>
      </c>
      <c r="R208" s="92">
        <v>0.14399999999999999</v>
      </c>
      <c r="T208" s="144">
        <v>2</v>
      </c>
      <c r="U208" s="195">
        <v>2014</v>
      </c>
      <c r="V208" s="145" t="s">
        <v>21</v>
      </c>
      <c r="W208" s="145" t="s">
        <v>618</v>
      </c>
      <c r="X208" s="145" t="s">
        <v>3363</v>
      </c>
      <c r="Y208" s="146" t="str">
        <f t="shared" si="11"/>
        <v>22014暖房ビル用マルチ有り</v>
      </c>
      <c r="Z208" s="148">
        <v>-0.96</v>
      </c>
      <c r="AA208" s="148">
        <v>1.96</v>
      </c>
      <c r="AB208" s="149">
        <v>1.0416000000000001</v>
      </c>
      <c r="AC208" s="149">
        <v>1.4596</v>
      </c>
      <c r="AD208" s="147">
        <f>VLOOKUP(T208,'既存・導入予定 (5)'!$E$33:$S$44,13,0)</f>
        <v>0.52900000000000003</v>
      </c>
      <c r="AE208" s="75">
        <f t="shared" si="12"/>
        <v>1.452</v>
      </c>
    </row>
    <row r="209" spans="13:31" ht="13.5" customHeight="1">
      <c r="M209" s="90">
        <v>5</v>
      </c>
      <c r="N209" s="91" t="s">
        <v>11</v>
      </c>
      <c r="O209" s="91" t="s">
        <v>3457</v>
      </c>
      <c r="P209" s="91" t="s">
        <v>3459</v>
      </c>
      <c r="Q209" s="91" t="s">
        <v>265</v>
      </c>
      <c r="R209" s="92">
        <v>0.19900000000000001</v>
      </c>
      <c r="T209" s="144">
        <v>2</v>
      </c>
      <c r="U209" s="195">
        <v>2014</v>
      </c>
      <c r="V209" s="145" t="s">
        <v>21</v>
      </c>
      <c r="W209" s="145" t="s">
        <v>619</v>
      </c>
      <c r="X209" s="145" t="s">
        <v>3363</v>
      </c>
      <c r="Y209" s="146" t="str">
        <f t="shared" si="11"/>
        <v>22014暖房設備用有り</v>
      </c>
      <c r="Z209" s="148">
        <v>-0.36</v>
      </c>
      <c r="AA209" s="148">
        <v>1.36</v>
      </c>
      <c r="AB209" s="149">
        <v>1.0287999999999999</v>
      </c>
      <c r="AC209" s="149">
        <v>1.0127999999999999</v>
      </c>
      <c r="AD209" s="147">
        <f>VLOOKUP(T209,'既存・導入予定 (5)'!$E$33:$S$44,13,0)</f>
        <v>0.52900000000000003</v>
      </c>
      <c r="AE209" s="75">
        <f t="shared" si="12"/>
        <v>1.169</v>
      </c>
    </row>
    <row r="210" spans="13:31" ht="13.5" customHeight="1">
      <c r="M210" s="90">
        <v>5</v>
      </c>
      <c r="N210" s="91" t="s">
        <v>12</v>
      </c>
      <c r="O210" s="91" t="s">
        <v>3457</v>
      </c>
      <c r="P210" s="91" t="s">
        <v>3459</v>
      </c>
      <c r="Q210" s="91" t="s">
        <v>269</v>
      </c>
      <c r="R210" s="92">
        <v>0.221</v>
      </c>
      <c r="T210" s="144">
        <v>2</v>
      </c>
      <c r="U210" s="195">
        <v>2014</v>
      </c>
      <c r="V210" s="145" t="s">
        <v>21</v>
      </c>
      <c r="W210" s="145" t="s">
        <v>624</v>
      </c>
      <c r="X210" s="145" t="s">
        <v>3516</v>
      </c>
      <c r="Y210" s="146" t="str">
        <f t="shared" ref="Y210:Y248" si="13">T210&amp;U210&amp;V210&amp;W210&amp;X210</f>
        <v>22014暖房店舗用無し（一定速）</v>
      </c>
      <c r="Z210" s="148">
        <v>0.25</v>
      </c>
      <c r="AA210" s="148">
        <v>0.75</v>
      </c>
      <c r="AB210" s="149">
        <v>0.25</v>
      </c>
      <c r="AC210" s="149">
        <v>0.75</v>
      </c>
      <c r="AD210" s="147">
        <f>VLOOKUP(T210,'既存・導入予定 (5)'!$E$33:$S$44,13,0)</f>
        <v>0.52900000000000003</v>
      </c>
      <c r="AE210" s="75">
        <f t="shared" si="12"/>
        <v>0.88200000000000001</v>
      </c>
    </row>
    <row r="211" spans="13:31" ht="13.5" customHeight="1">
      <c r="M211" s="90">
        <v>5</v>
      </c>
      <c r="N211" s="91" t="s">
        <v>13</v>
      </c>
      <c r="O211" s="91" t="s">
        <v>3457</v>
      </c>
      <c r="P211" s="91" t="s">
        <v>3459</v>
      </c>
      <c r="Q211" s="91" t="s">
        <v>273</v>
      </c>
      <c r="R211" s="92">
        <v>0</v>
      </c>
      <c r="T211" s="144">
        <v>2</v>
      </c>
      <c r="U211" s="195">
        <v>2014</v>
      </c>
      <c r="V211" s="145" t="s">
        <v>21</v>
      </c>
      <c r="W211" s="145" t="s">
        <v>618</v>
      </c>
      <c r="X211" s="145" t="s">
        <v>3516</v>
      </c>
      <c r="Y211" s="146" t="str">
        <f t="shared" si="13"/>
        <v>22014暖房ビル用マルチ無し（一定速）</v>
      </c>
      <c r="Z211" s="148">
        <v>0.25</v>
      </c>
      <c r="AA211" s="148">
        <v>0.75</v>
      </c>
      <c r="AB211" s="149">
        <v>0.25</v>
      </c>
      <c r="AC211" s="149">
        <v>0.75</v>
      </c>
      <c r="AD211" s="147">
        <f>VLOOKUP(T211,'既存・導入予定 (5)'!$E$33:$S$44,13,0)</f>
        <v>0.52900000000000003</v>
      </c>
      <c r="AE211" s="75">
        <f t="shared" si="12"/>
        <v>0.88200000000000001</v>
      </c>
    </row>
    <row r="212" spans="13:31" ht="13.5" customHeight="1">
      <c r="M212" s="90">
        <v>6</v>
      </c>
      <c r="N212" s="91" t="s">
        <v>3456</v>
      </c>
      <c r="O212" s="91" t="s">
        <v>3457</v>
      </c>
      <c r="P212" s="91" t="s">
        <v>3459</v>
      </c>
      <c r="Q212" s="91" t="s">
        <v>277</v>
      </c>
      <c r="R212" s="92">
        <v>0</v>
      </c>
      <c r="T212" s="144">
        <v>2</v>
      </c>
      <c r="U212" s="195">
        <v>2014</v>
      </c>
      <c r="V212" s="145" t="s">
        <v>21</v>
      </c>
      <c r="W212" s="145" t="s">
        <v>619</v>
      </c>
      <c r="X212" s="145" t="s">
        <v>3516</v>
      </c>
      <c r="Y212" s="146" t="str">
        <f t="shared" si="13"/>
        <v>22014暖房設備用無し（一定速）</v>
      </c>
      <c r="Z212" s="148">
        <v>0.25</v>
      </c>
      <c r="AA212" s="148">
        <v>0.75</v>
      </c>
      <c r="AB212" s="149">
        <v>0.25</v>
      </c>
      <c r="AC212" s="149">
        <v>0.75</v>
      </c>
      <c r="AD212" s="147">
        <f>VLOOKUP(T212,'既存・導入予定 (5)'!$E$33:$S$44,13,0)</f>
        <v>0.52900000000000003</v>
      </c>
      <c r="AE212" s="75">
        <f t="shared" si="12"/>
        <v>0.88200000000000001</v>
      </c>
    </row>
    <row r="213" spans="13:31" ht="13.5" customHeight="1">
      <c r="M213" s="90">
        <v>6</v>
      </c>
      <c r="N213" s="91" t="s">
        <v>3</v>
      </c>
      <c r="O213" s="91" t="s">
        <v>3457</v>
      </c>
      <c r="P213" s="91" t="s">
        <v>3459</v>
      </c>
      <c r="Q213" s="91" t="s">
        <v>281</v>
      </c>
      <c r="R213" s="92">
        <v>0</v>
      </c>
      <c r="T213" s="152">
        <v>2</v>
      </c>
      <c r="U213" s="153">
        <v>2015</v>
      </c>
      <c r="V213" s="154" t="s">
        <v>20</v>
      </c>
      <c r="W213" s="154" t="s">
        <v>624</v>
      </c>
      <c r="X213" s="154" t="s">
        <v>3363</v>
      </c>
      <c r="Y213" s="155" t="str">
        <f t="shared" si="13"/>
        <v>22015冷房店舗用有り</v>
      </c>
      <c r="Z213" s="156">
        <v>-1.38</v>
      </c>
      <c r="AA213" s="156">
        <v>2.38</v>
      </c>
      <c r="AB213" s="157">
        <v>1.0581</v>
      </c>
      <c r="AC213" s="157">
        <v>1.7705</v>
      </c>
      <c r="AD213" s="160">
        <f>VLOOKUP(T213,'既存・導入予定 (5)'!$E$33:$S$44,13,0)</f>
        <v>0.52900000000000003</v>
      </c>
      <c r="AE213" s="161">
        <f t="shared" si="12"/>
        <v>1.649</v>
      </c>
    </row>
    <row r="214" spans="13:31" ht="13.5" customHeight="1">
      <c r="M214" s="90">
        <v>6</v>
      </c>
      <c r="N214" s="91" t="s">
        <v>4</v>
      </c>
      <c r="O214" s="91" t="s">
        <v>3457</v>
      </c>
      <c r="P214" s="91" t="s">
        <v>3459</v>
      </c>
      <c r="Q214" s="91" t="s">
        <v>285</v>
      </c>
      <c r="R214" s="92">
        <v>0</v>
      </c>
      <c r="T214" s="152">
        <v>2</v>
      </c>
      <c r="U214" s="153">
        <v>2015</v>
      </c>
      <c r="V214" s="154" t="s">
        <v>20</v>
      </c>
      <c r="W214" s="154" t="s">
        <v>618</v>
      </c>
      <c r="X214" s="154" t="s">
        <v>3363</v>
      </c>
      <c r="Y214" s="155" t="str">
        <f t="shared" si="13"/>
        <v>22015冷房ビル用マルチ有り</v>
      </c>
      <c r="Z214" s="156">
        <v>-1.5740000000000001</v>
      </c>
      <c r="AA214" s="156">
        <v>2.5739999999999998</v>
      </c>
      <c r="AB214" s="157">
        <v>1.0751999999999999</v>
      </c>
      <c r="AC214" s="157">
        <v>1.9117</v>
      </c>
      <c r="AD214" s="160">
        <f>VLOOKUP(T214,'既存・導入予定 (5)'!$E$33:$S$44,13,0)</f>
        <v>0.52900000000000003</v>
      </c>
      <c r="AE214" s="161">
        <f t="shared" si="12"/>
        <v>1.7410000000000001</v>
      </c>
    </row>
    <row r="215" spans="13:31" ht="13.5" customHeight="1">
      <c r="M215" s="90">
        <v>6</v>
      </c>
      <c r="N215" s="91" t="s">
        <v>5</v>
      </c>
      <c r="O215" s="91" t="s">
        <v>3457</v>
      </c>
      <c r="P215" s="91" t="s">
        <v>3459</v>
      </c>
      <c r="Q215" s="91" t="s">
        <v>289</v>
      </c>
      <c r="R215" s="92">
        <v>9.8000000000000004E-2</v>
      </c>
      <c r="T215" s="152">
        <v>2</v>
      </c>
      <c r="U215" s="153">
        <v>2015</v>
      </c>
      <c r="V215" s="154" t="s">
        <v>20</v>
      </c>
      <c r="W215" s="154" t="s">
        <v>619</v>
      </c>
      <c r="X215" s="154" t="s">
        <v>3363</v>
      </c>
      <c r="Y215" s="155" t="str">
        <f t="shared" si="13"/>
        <v>22015冷房設備用有り</v>
      </c>
      <c r="Z215" s="156">
        <v>-0.62</v>
      </c>
      <c r="AA215" s="156">
        <v>1.62</v>
      </c>
      <c r="AB215" s="157">
        <v>1.0472999999999999</v>
      </c>
      <c r="AC215" s="157">
        <v>1.2032</v>
      </c>
      <c r="AD215" s="160">
        <f>VLOOKUP(T215,'既存・導入予定 (5)'!$E$33:$S$44,13,0)</f>
        <v>0.52900000000000003</v>
      </c>
      <c r="AE215" s="161">
        <f t="shared" si="12"/>
        <v>1.292</v>
      </c>
    </row>
    <row r="216" spans="13:31" ht="13.5" customHeight="1">
      <c r="M216" s="90">
        <v>6</v>
      </c>
      <c r="N216" s="91" t="s">
        <v>6</v>
      </c>
      <c r="O216" s="91" t="s">
        <v>3457</v>
      </c>
      <c r="P216" s="91" t="s">
        <v>3459</v>
      </c>
      <c r="Q216" s="91" t="s">
        <v>293</v>
      </c>
      <c r="R216" s="92">
        <v>0</v>
      </c>
      <c r="T216" s="152">
        <v>2</v>
      </c>
      <c r="U216" s="153">
        <v>2015</v>
      </c>
      <c r="V216" s="154" t="s">
        <v>20</v>
      </c>
      <c r="W216" s="154" t="s">
        <v>624</v>
      </c>
      <c r="X216" s="154" t="s">
        <v>3516</v>
      </c>
      <c r="Y216" s="155" t="str">
        <f t="shared" si="13"/>
        <v>22015冷房店舗用無し（一定速）</v>
      </c>
      <c r="Z216" s="156">
        <v>0.25</v>
      </c>
      <c r="AA216" s="156">
        <v>0.75</v>
      </c>
      <c r="AB216" s="157">
        <v>0.25</v>
      </c>
      <c r="AC216" s="157">
        <v>0.75</v>
      </c>
      <c r="AD216" s="160">
        <f>VLOOKUP(T216,'既存・導入予定 (5)'!$E$33:$S$44,13,0)</f>
        <v>0.52900000000000003</v>
      </c>
      <c r="AE216" s="161">
        <f t="shared" si="12"/>
        <v>0.88200000000000001</v>
      </c>
    </row>
    <row r="217" spans="13:31" ht="13.5" customHeight="1">
      <c r="M217" s="90">
        <v>6</v>
      </c>
      <c r="N217" s="91" t="s">
        <v>7</v>
      </c>
      <c r="O217" s="91" t="s">
        <v>3457</v>
      </c>
      <c r="P217" s="91" t="s">
        <v>3459</v>
      </c>
      <c r="Q217" s="91" t="s">
        <v>297</v>
      </c>
      <c r="R217" s="92">
        <v>0</v>
      </c>
      <c r="T217" s="152">
        <v>2</v>
      </c>
      <c r="U217" s="153">
        <v>2015</v>
      </c>
      <c r="V217" s="154" t="s">
        <v>20</v>
      </c>
      <c r="W217" s="154" t="s">
        <v>618</v>
      </c>
      <c r="X217" s="154" t="s">
        <v>3516</v>
      </c>
      <c r="Y217" s="155" t="str">
        <f t="shared" si="13"/>
        <v>22015冷房ビル用マルチ無し（一定速）</v>
      </c>
      <c r="Z217" s="156">
        <v>0.25</v>
      </c>
      <c r="AA217" s="156">
        <v>0.75</v>
      </c>
      <c r="AB217" s="157">
        <v>0.25</v>
      </c>
      <c r="AC217" s="157">
        <v>0.75</v>
      </c>
      <c r="AD217" s="160">
        <f>VLOOKUP(T217,'既存・導入予定 (5)'!$E$33:$S$44,13,0)</f>
        <v>0.52900000000000003</v>
      </c>
      <c r="AE217" s="161">
        <f t="shared" si="12"/>
        <v>0.88200000000000001</v>
      </c>
    </row>
    <row r="218" spans="13:31" ht="13.5" customHeight="1">
      <c r="M218" s="90">
        <v>6</v>
      </c>
      <c r="N218" s="91" t="s">
        <v>8</v>
      </c>
      <c r="O218" s="91" t="s">
        <v>3457</v>
      </c>
      <c r="P218" s="91" t="s">
        <v>3459</v>
      </c>
      <c r="Q218" s="91" t="s">
        <v>301</v>
      </c>
      <c r="R218" s="92">
        <v>0</v>
      </c>
      <c r="T218" s="152">
        <v>2</v>
      </c>
      <c r="U218" s="153">
        <v>2015</v>
      </c>
      <c r="V218" s="154" t="s">
        <v>20</v>
      </c>
      <c r="W218" s="154" t="s">
        <v>619</v>
      </c>
      <c r="X218" s="154" t="s">
        <v>3516</v>
      </c>
      <c r="Y218" s="155" t="str">
        <f t="shared" si="13"/>
        <v>22015冷房設備用無し（一定速）</v>
      </c>
      <c r="Z218" s="156">
        <v>0.25</v>
      </c>
      <c r="AA218" s="156">
        <v>0.75</v>
      </c>
      <c r="AB218" s="157">
        <v>0.25</v>
      </c>
      <c r="AC218" s="157">
        <v>0.75</v>
      </c>
      <c r="AD218" s="160">
        <f>VLOOKUP(T218,'既存・導入予定 (5)'!$E$33:$S$44,13,0)</f>
        <v>0.52900000000000003</v>
      </c>
      <c r="AE218" s="161">
        <f t="shared" si="12"/>
        <v>0.88200000000000001</v>
      </c>
    </row>
    <row r="219" spans="13:31" ht="13.5" customHeight="1">
      <c r="M219" s="90">
        <v>6</v>
      </c>
      <c r="N219" s="91" t="s">
        <v>9</v>
      </c>
      <c r="O219" s="91" t="s">
        <v>3457</v>
      </c>
      <c r="P219" s="91" t="s">
        <v>3459</v>
      </c>
      <c r="Q219" s="91" t="s">
        <v>305</v>
      </c>
      <c r="R219" s="92">
        <v>6.2E-2</v>
      </c>
      <c r="T219" s="152">
        <v>2</v>
      </c>
      <c r="U219" s="153">
        <v>2015</v>
      </c>
      <c r="V219" s="154" t="s">
        <v>21</v>
      </c>
      <c r="W219" s="154" t="s">
        <v>624</v>
      </c>
      <c r="X219" s="154" t="s">
        <v>3363</v>
      </c>
      <c r="Y219" s="155" t="str">
        <f t="shared" si="13"/>
        <v>22015暖房店舗用有り</v>
      </c>
      <c r="Z219" s="156">
        <v>-0.97</v>
      </c>
      <c r="AA219" s="156">
        <v>1.97</v>
      </c>
      <c r="AB219" s="157">
        <v>1.0867</v>
      </c>
      <c r="AC219" s="157">
        <v>1.4558</v>
      </c>
      <c r="AD219" s="160">
        <f>VLOOKUP(T219,'既存・導入予定 (5)'!$E$33:$S$44,13,0)</f>
        <v>0.52900000000000003</v>
      </c>
      <c r="AE219" s="161">
        <f t="shared" si="12"/>
        <v>1.456</v>
      </c>
    </row>
    <row r="220" spans="13:31" ht="13.5" customHeight="1">
      <c r="M220" s="90">
        <v>6</v>
      </c>
      <c r="N220" s="91" t="s">
        <v>10</v>
      </c>
      <c r="O220" s="91" t="s">
        <v>3457</v>
      </c>
      <c r="P220" s="91" t="s">
        <v>3459</v>
      </c>
      <c r="Q220" s="91" t="s">
        <v>309</v>
      </c>
      <c r="R220" s="92">
        <v>0</v>
      </c>
      <c r="T220" s="152">
        <v>2</v>
      </c>
      <c r="U220" s="153">
        <v>2015</v>
      </c>
      <c r="V220" s="154" t="s">
        <v>21</v>
      </c>
      <c r="W220" s="154" t="s">
        <v>618</v>
      </c>
      <c r="X220" s="154" t="s">
        <v>3363</v>
      </c>
      <c r="Y220" s="155" t="str">
        <f t="shared" si="13"/>
        <v>22015暖房ビル用マルチ有り</v>
      </c>
      <c r="Z220" s="156">
        <v>-0.876</v>
      </c>
      <c r="AA220" s="156">
        <v>1.8759999999999999</v>
      </c>
      <c r="AB220" s="157">
        <v>1.0398000000000001</v>
      </c>
      <c r="AC220" s="157">
        <v>1.3971</v>
      </c>
      <c r="AD220" s="160">
        <f>VLOOKUP(T220,'既存・導入予定 (5)'!$E$33:$S$44,13,0)</f>
        <v>0.52900000000000003</v>
      </c>
      <c r="AE220" s="161">
        <f t="shared" si="12"/>
        <v>1.4119999999999999</v>
      </c>
    </row>
    <row r="221" spans="13:31" ht="13.5" customHeight="1">
      <c r="M221" s="90">
        <v>6</v>
      </c>
      <c r="N221" s="91" t="s">
        <v>11</v>
      </c>
      <c r="O221" s="91" t="s">
        <v>3457</v>
      </c>
      <c r="P221" s="91" t="s">
        <v>3459</v>
      </c>
      <c r="Q221" s="91" t="s">
        <v>313</v>
      </c>
      <c r="R221" s="92">
        <v>0.11600000000000001</v>
      </c>
      <c r="T221" s="152">
        <v>2</v>
      </c>
      <c r="U221" s="153">
        <v>2015</v>
      </c>
      <c r="V221" s="154" t="s">
        <v>21</v>
      </c>
      <c r="W221" s="154" t="s">
        <v>619</v>
      </c>
      <c r="X221" s="154" t="s">
        <v>3363</v>
      </c>
      <c r="Y221" s="155" t="str">
        <f t="shared" si="13"/>
        <v>22015暖房設備用有り</v>
      </c>
      <c r="Z221" s="156">
        <v>-0.59799999999999998</v>
      </c>
      <c r="AA221" s="156">
        <v>1.5980000000000001</v>
      </c>
      <c r="AB221" s="157">
        <v>1.0339</v>
      </c>
      <c r="AC221" s="157">
        <v>1.19</v>
      </c>
      <c r="AD221" s="160">
        <f>VLOOKUP(T221,'既存・導入予定 (5)'!$E$33:$S$44,13,0)</f>
        <v>0.52900000000000003</v>
      </c>
      <c r="AE221" s="161">
        <f t="shared" si="12"/>
        <v>1.2809999999999999</v>
      </c>
    </row>
    <row r="222" spans="13:31" ht="13.5" customHeight="1">
      <c r="M222" s="90">
        <v>6</v>
      </c>
      <c r="N222" s="91" t="s">
        <v>12</v>
      </c>
      <c r="O222" s="91" t="s">
        <v>3457</v>
      </c>
      <c r="P222" s="91" t="s">
        <v>3459</v>
      </c>
      <c r="Q222" s="91" t="s">
        <v>317</v>
      </c>
      <c r="R222" s="92">
        <v>0.182</v>
      </c>
      <c r="T222" s="152">
        <v>2</v>
      </c>
      <c r="U222" s="153">
        <v>2015</v>
      </c>
      <c r="V222" s="154" t="s">
        <v>21</v>
      </c>
      <c r="W222" s="154" t="s">
        <v>624</v>
      </c>
      <c r="X222" s="154" t="s">
        <v>3516</v>
      </c>
      <c r="Y222" s="155" t="str">
        <f t="shared" si="13"/>
        <v>22015暖房店舗用無し（一定速）</v>
      </c>
      <c r="Z222" s="156">
        <v>0.25</v>
      </c>
      <c r="AA222" s="156">
        <v>0.75</v>
      </c>
      <c r="AB222" s="157">
        <v>0.25</v>
      </c>
      <c r="AC222" s="157">
        <v>0.75</v>
      </c>
      <c r="AD222" s="160">
        <f>VLOOKUP(T222,'既存・導入予定 (5)'!$E$33:$S$44,13,0)</f>
        <v>0.52900000000000003</v>
      </c>
      <c r="AE222" s="161">
        <f t="shared" si="12"/>
        <v>0.88200000000000001</v>
      </c>
    </row>
    <row r="223" spans="13:31" ht="13.5" customHeight="1">
      <c r="M223" s="90">
        <v>6</v>
      </c>
      <c r="N223" s="91" t="s">
        <v>13</v>
      </c>
      <c r="O223" s="91" t="s">
        <v>3457</v>
      </c>
      <c r="P223" s="91" t="s">
        <v>3459</v>
      </c>
      <c r="Q223" s="91" t="s">
        <v>321</v>
      </c>
      <c r="R223" s="92">
        <v>0</v>
      </c>
      <c r="T223" s="152">
        <v>2</v>
      </c>
      <c r="U223" s="153">
        <v>2015</v>
      </c>
      <c r="V223" s="154" t="s">
        <v>21</v>
      </c>
      <c r="W223" s="154" t="s">
        <v>618</v>
      </c>
      <c r="X223" s="154" t="s">
        <v>3516</v>
      </c>
      <c r="Y223" s="155" t="str">
        <f t="shared" si="13"/>
        <v>22015暖房ビル用マルチ無し（一定速）</v>
      </c>
      <c r="Z223" s="156">
        <v>0.25</v>
      </c>
      <c r="AA223" s="156">
        <v>0.75</v>
      </c>
      <c r="AB223" s="157">
        <v>0.25</v>
      </c>
      <c r="AC223" s="157">
        <v>0.75</v>
      </c>
      <c r="AD223" s="160">
        <f>VLOOKUP(T223,'既存・導入予定 (5)'!$E$33:$S$44,13,0)</f>
        <v>0.52900000000000003</v>
      </c>
      <c r="AE223" s="161">
        <f t="shared" si="12"/>
        <v>0.88200000000000001</v>
      </c>
    </row>
    <row r="224" spans="13:31" ht="13.5" customHeight="1">
      <c r="M224" s="90">
        <v>7</v>
      </c>
      <c r="N224" s="91" t="s">
        <v>3456</v>
      </c>
      <c r="O224" s="91" t="s">
        <v>3457</v>
      </c>
      <c r="P224" s="91" t="s">
        <v>3459</v>
      </c>
      <c r="Q224" s="91" t="s">
        <v>325</v>
      </c>
      <c r="R224" s="92">
        <v>0</v>
      </c>
      <c r="T224" s="152">
        <v>2</v>
      </c>
      <c r="U224" s="153">
        <v>2015</v>
      </c>
      <c r="V224" s="154" t="s">
        <v>21</v>
      </c>
      <c r="W224" s="154" t="s">
        <v>619</v>
      </c>
      <c r="X224" s="154" t="s">
        <v>3516</v>
      </c>
      <c r="Y224" s="155" t="str">
        <f t="shared" si="13"/>
        <v>22015暖房設備用無し（一定速）</v>
      </c>
      <c r="Z224" s="156">
        <v>0.25</v>
      </c>
      <c r="AA224" s="156">
        <v>0.75</v>
      </c>
      <c r="AB224" s="157">
        <v>0.25</v>
      </c>
      <c r="AC224" s="157">
        <v>0.75</v>
      </c>
      <c r="AD224" s="160">
        <f>VLOOKUP(T224,'既存・導入予定 (5)'!$E$33:$S$44,13,0)</f>
        <v>0.52900000000000003</v>
      </c>
      <c r="AE224" s="161">
        <f t="shared" si="12"/>
        <v>0.88200000000000001</v>
      </c>
    </row>
    <row r="225" spans="13:31" ht="13.5" customHeight="1">
      <c r="M225" s="90">
        <v>7</v>
      </c>
      <c r="N225" s="91" t="s">
        <v>3</v>
      </c>
      <c r="O225" s="91" t="s">
        <v>3457</v>
      </c>
      <c r="P225" s="91" t="s">
        <v>3459</v>
      </c>
      <c r="Q225" s="91" t="s">
        <v>329</v>
      </c>
      <c r="R225" s="92">
        <v>0</v>
      </c>
      <c r="T225" s="152">
        <v>2</v>
      </c>
      <c r="U225" s="153">
        <v>2020</v>
      </c>
      <c r="V225" s="154" t="s">
        <v>626</v>
      </c>
      <c r="W225" s="154" t="s">
        <v>624</v>
      </c>
      <c r="X225" s="154" t="s">
        <v>3363</v>
      </c>
      <c r="Y225" s="155" t="str">
        <f t="shared" si="13"/>
        <v>22020冷房店舗用有り</v>
      </c>
      <c r="Z225" s="156">
        <v>-1.38</v>
      </c>
      <c r="AA225" s="156">
        <v>2.38</v>
      </c>
      <c r="AB225" s="157">
        <v>1.0581</v>
      </c>
      <c r="AC225" s="157">
        <v>1.7705</v>
      </c>
      <c r="AD225" s="160">
        <f>VLOOKUP(T225,'既存・導入予定 (5)'!$E$33:$S$44,13,0)</f>
        <v>0.52900000000000003</v>
      </c>
      <c r="AE225" s="161">
        <f t="shared" si="12"/>
        <v>1.649</v>
      </c>
    </row>
    <row r="226" spans="13:31" ht="13.5" customHeight="1">
      <c r="M226" s="90">
        <v>7</v>
      </c>
      <c r="N226" s="91" t="s">
        <v>4</v>
      </c>
      <c r="O226" s="91" t="s">
        <v>3457</v>
      </c>
      <c r="P226" s="91" t="s">
        <v>3459</v>
      </c>
      <c r="Q226" s="91" t="s">
        <v>333</v>
      </c>
      <c r="R226" s="92">
        <v>0</v>
      </c>
      <c r="T226" s="152">
        <v>2</v>
      </c>
      <c r="U226" s="153">
        <v>2020</v>
      </c>
      <c r="V226" s="154" t="s">
        <v>626</v>
      </c>
      <c r="W226" s="154" t="s">
        <v>618</v>
      </c>
      <c r="X226" s="154" t="s">
        <v>3363</v>
      </c>
      <c r="Y226" s="155" t="str">
        <f t="shared" si="13"/>
        <v>22020冷房ビル用マルチ有り</v>
      </c>
      <c r="Z226" s="156">
        <v>-1.68</v>
      </c>
      <c r="AA226" s="156">
        <v>2.68</v>
      </c>
      <c r="AB226" s="157">
        <v>1.0788</v>
      </c>
      <c r="AC226" s="157">
        <v>2.0053000000000001</v>
      </c>
      <c r="AD226" s="160">
        <f>VLOOKUP(T226,'既存・導入予定 (5)'!$E$33:$S$44,13,0)</f>
        <v>0.52900000000000003</v>
      </c>
      <c r="AE226" s="161">
        <f t="shared" si="12"/>
        <v>1.7909999999999999</v>
      </c>
    </row>
    <row r="227" spans="13:31" ht="13.5" customHeight="1">
      <c r="M227" s="90">
        <v>7</v>
      </c>
      <c r="N227" s="91" t="s">
        <v>5</v>
      </c>
      <c r="O227" s="91" t="s">
        <v>3457</v>
      </c>
      <c r="P227" s="91" t="s">
        <v>3459</v>
      </c>
      <c r="Q227" s="91" t="s">
        <v>337</v>
      </c>
      <c r="R227" s="92">
        <v>0</v>
      </c>
      <c r="T227" s="152">
        <v>2</v>
      </c>
      <c r="U227" s="153">
        <v>2020</v>
      </c>
      <c r="V227" s="154" t="s">
        <v>626</v>
      </c>
      <c r="W227" s="154" t="s">
        <v>619</v>
      </c>
      <c r="X227" s="154" t="s">
        <v>3363</v>
      </c>
      <c r="Y227" s="155" t="str">
        <f t="shared" si="13"/>
        <v>22020冷房設備用有り</v>
      </c>
      <c r="Z227" s="156">
        <v>-0.62</v>
      </c>
      <c r="AA227" s="156">
        <v>1.62</v>
      </c>
      <c r="AB227" s="157">
        <v>1.0472999999999999</v>
      </c>
      <c r="AC227" s="157">
        <v>1.2032</v>
      </c>
      <c r="AD227" s="160">
        <f>VLOOKUP(T227,'既存・導入予定 (5)'!$E$33:$S$44,13,0)</f>
        <v>0.52900000000000003</v>
      </c>
      <c r="AE227" s="161">
        <f t="shared" si="12"/>
        <v>1.292</v>
      </c>
    </row>
    <row r="228" spans="13:31" ht="13.5" customHeight="1">
      <c r="M228" s="90">
        <v>7</v>
      </c>
      <c r="N228" s="91" t="s">
        <v>6</v>
      </c>
      <c r="O228" s="91" t="s">
        <v>3457</v>
      </c>
      <c r="P228" s="91" t="s">
        <v>3459</v>
      </c>
      <c r="Q228" s="91" t="s">
        <v>341</v>
      </c>
      <c r="R228" s="92">
        <v>0</v>
      </c>
      <c r="T228" s="152">
        <v>2</v>
      </c>
      <c r="U228" s="153">
        <v>2020</v>
      </c>
      <c r="V228" s="154" t="s">
        <v>626</v>
      </c>
      <c r="W228" s="154" t="s">
        <v>624</v>
      </c>
      <c r="X228" s="154" t="s">
        <v>3516</v>
      </c>
      <c r="Y228" s="155" t="str">
        <f t="shared" si="13"/>
        <v>22020冷房店舗用無し（一定速）</v>
      </c>
      <c r="Z228" s="156">
        <v>0.25</v>
      </c>
      <c r="AA228" s="156">
        <v>0.75</v>
      </c>
      <c r="AB228" s="157">
        <v>0.25</v>
      </c>
      <c r="AC228" s="157">
        <v>0.75</v>
      </c>
      <c r="AD228" s="160">
        <f>VLOOKUP(T228,'既存・導入予定 (5)'!$E$33:$S$44,13,0)</f>
        <v>0.52900000000000003</v>
      </c>
      <c r="AE228" s="161">
        <f t="shared" si="12"/>
        <v>0.88200000000000001</v>
      </c>
    </row>
    <row r="229" spans="13:31" ht="13.5" customHeight="1">
      <c r="M229" s="90">
        <v>7</v>
      </c>
      <c r="N229" s="91" t="s">
        <v>7</v>
      </c>
      <c r="O229" s="91" t="s">
        <v>3457</v>
      </c>
      <c r="P229" s="91" t="s">
        <v>3459</v>
      </c>
      <c r="Q229" s="91" t="s">
        <v>345</v>
      </c>
      <c r="R229" s="92">
        <v>0</v>
      </c>
      <c r="T229" s="152">
        <v>2</v>
      </c>
      <c r="U229" s="153">
        <v>2020</v>
      </c>
      <c r="V229" s="154" t="s">
        <v>626</v>
      </c>
      <c r="W229" s="154" t="s">
        <v>618</v>
      </c>
      <c r="X229" s="154" t="s">
        <v>3516</v>
      </c>
      <c r="Y229" s="155" t="str">
        <f t="shared" si="13"/>
        <v>22020冷房ビル用マルチ無し（一定速）</v>
      </c>
      <c r="Z229" s="156">
        <v>0.25</v>
      </c>
      <c r="AA229" s="156">
        <v>0.75</v>
      </c>
      <c r="AB229" s="157">
        <v>0.25</v>
      </c>
      <c r="AC229" s="157">
        <v>0.75</v>
      </c>
      <c r="AD229" s="160">
        <f>VLOOKUP(T229,'既存・導入予定 (5)'!$E$33:$S$44,13,0)</f>
        <v>0.52900000000000003</v>
      </c>
      <c r="AE229" s="161">
        <f t="shared" si="12"/>
        <v>0.88200000000000001</v>
      </c>
    </row>
    <row r="230" spans="13:31" ht="13.5" customHeight="1">
      <c r="M230" s="90">
        <v>7</v>
      </c>
      <c r="N230" s="91" t="s">
        <v>8</v>
      </c>
      <c r="O230" s="91" t="s">
        <v>3457</v>
      </c>
      <c r="P230" s="91" t="s">
        <v>3459</v>
      </c>
      <c r="Q230" s="91" t="s">
        <v>349</v>
      </c>
      <c r="R230" s="92">
        <v>0</v>
      </c>
      <c r="T230" s="152">
        <v>2</v>
      </c>
      <c r="U230" s="153">
        <v>2020</v>
      </c>
      <c r="V230" s="154" t="s">
        <v>626</v>
      </c>
      <c r="W230" s="154" t="s">
        <v>619</v>
      </c>
      <c r="X230" s="154" t="s">
        <v>3516</v>
      </c>
      <c r="Y230" s="155" t="str">
        <f t="shared" si="13"/>
        <v>22020冷房設備用無し（一定速）</v>
      </c>
      <c r="Z230" s="156">
        <v>0.25</v>
      </c>
      <c r="AA230" s="156">
        <v>0.75</v>
      </c>
      <c r="AB230" s="157">
        <v>0.25</v>
      </c>
      <c r="AC230" s="157">
        <v>0.75</v>
      </c>
      <c r="AD230" s="160">
        <f>VLOOKUP(T230,'既存・導入予定 (5)'!$E$33:$S$44,13,0)</f>
        <v>0.52900000000000003</v>
      </c>
      <c r="AE230" s="161">
        <f t="shared" si="12"/>
        <v>0.88200000000000001</v>
      </c>
    </row>
    <row r="231" spans="13:31" ht="13.5" customHeight="1">
      <c r="M231" s="90">
        <v>7</v>
      </c>
      <c r="N231" s="91" t="s">
        <v>9</v>
      </c>
      <c r="O231" s="91" t="s">
        <v>3457</v>
      </c>
      <c r="P231" s="91" t="s">
        <v>3459</v>
      </c>
      <c r="Q231" s="91" t="s">
        <v>353</v>
      </c>
      <c r="R231" s="92">
        <v>0</v>
      </c>
      <c r="T231" s="152">
        <v>2</v>
      </c>
      <c r="U231" s="153">
        <v>2020</v>
      </c>
      <c r="V231" s="154" t="s">
        <v>627</v>
      </c>
      <c r="W231" s="154" t="s">
        <v>624</v>
      </c>
      <c r="X231" s="154" t="s">
        <v>3363</v>
      </c>
      <c r="Y231" s="155" t="str">
        <f t="shared" si="13"/>
        <v>22020暖房店舗用有り</v>
      </c>
      <c r="Z231" s="156">
        <v>-0.96</v>
      </c>
      <c r="AA231" s="156">
        <v>1.96</v>
      </c>
      <c r="AB231" s="157">
        <v>1.0862000000000001</v>
      </c>
      <c r="AC231" s="157">
        <v>1.4483999999999999</v>
      </c>
      <c r="AD231" s="160">
        <f>VLOOKUP(T231,'既存・導入予定 (5)'!$E$33:$S$44,13,0)</f>
        <v>0.52900000000000003</v>
      </c>
      <c r="AE231" s="161">
        <f t="shared" si="12"/>
        <v>1.452</v>
      </c>
    </row>
    <row r="232" spans="13:31" ht="13.5" customHeight="1">
      <c r="M232" s="90">
        <v>7</v>
      </c>
      <c r="N232" s="91" t="s">
        <v>10</v>
      </c>
      <c r="O232" s="91" t="s">
        <v>3457</v>
      </c>
      <c r="P232" s="91" t="s">
        <v>3459</v>
      </c>
      <c r="Q232" s="91" t="s">
        <v>357</v>
      </c>
      <c r="R232" s="92">
        <v>0</v>
      </c>
      <c r="T232" s="152">
        <v>2</v>
      </c>
      <c r="U232" s="153">
        <v>2020</v>
      </c>
      <c r="V232" s="154" t="s">
        <v>627</v>
      </c>
      <c r="W232" s="154" t="s">
        <v>618</v>
      </c>
      <c r="X232" s="154" t="s">
        <v>3363</v>
      </c>
      <c r="Y232" s="155" t="str">
        <f t="shared" si="13"/>
        <v>22020暖房ビル用マルチ有り</v>
      </c>
      <c r="Z232" s="156">
        <v>-1.1000000000000001</v>
      </c>
      <c r="AA232" s="156">
        <v>2.1</v>
      </c>
      <c r="AB232" s="157">
        <v>1.0416000000000001</v>
      </c>
      <c r="AC232" s="157">
        <v>1.4596</v>
      </c>
      <c r="AD232" s="160">
        <f>VLOOKUP(T232,'既存・導入予定 (5)'!$E$33:$S$44,13,0)</f>
        <v>0.52900000000000003</v>
      </c>
      <c r="AE232" s="161">
        <f t="shared" si="12"/>
        <v>1.518</v>
      </c>
    </row>
    <row r="233" spans="13:31" ht="13.5" customHeight="1">
      <c r="M233" s="90">
        <v>7</v>
      </c>
      <c r="N233" s="91" t="s">
        <v>11</v>
      </c>
      <c r="O233" s="91" t="s">
        <v>3457</v>
      </c>
      <c r="P233" s="91" t="s">
        <v>3459</v>
      </c>
      <c r="Q233" s="91" t="s">
        <v>361</v>
      </c>
      <c r="R233" s="92">
        <v>0</v>
      </c>
      <c r="T233" s="152">
        <v>2</v>
      </c>
      <c r="U233" s="153">
        <v>2020</v>
      </c>
      <c r="V233" s="154" t="s">
        <v>627</v>
      </c>
      <c r="W233" s="154" t="s">
        <v>619</v>
      </c>
      <c r="X233" s="154" t="s">
        <v>3363</v>
      </c>
      <c r="Y233" s="155" t="str">
        <f t="shared" si="13"/>
        <v>22020暖房設備用有り</v>
      </c>
      <c r="Z233" s="156">
        <v>-0.46</v>
      </c>
      <c r="AA233" s="156">
        <v>1.46</v>
      </c>
      <c r="AB233" s="157">
        <v>0.94</v>
      </c>
      <c r="AC233" s="157">
        <v>1.1100000000000001</v>
      </c>
      <c r="AD233" s="160">
        <f>VLOOKUP(T233,'既存・導入予定 (5)'!$E$33:$S$44,13,0)</f>
        <v>0.52900000000000003</v>
      </c>
      <c r="AE233" s="161">
        <f t="shared" si="12"/>
        <v>1.216</v>
      </c>
    </row>
    <row r="234" spans="13:31" ht="13.5" customHeight="1">
      <c r="M234" s="90">
        <v>7</v>
      </c>
      <c r="N234" s="91" t="s">
        <v>12</v>
      </c>
      <c r="O234" s="91" t="s">
        <v>3457</v>
      </c>
      <c r="P234" s="91" t="s">
        <v>3459</v>
      </c>
      <c r="Q234" s="91" t="s">
        <v>365</v>
      </c>
      <c r="R234" s="92">
        <v>0</v>
      </c>
      <c r="T234" s="152">
        <v>2</v>
      </c>
      <c r="U234" s="153">
        <v>2020</v>
      </c>
      <c r="V234" s="154" t="s">
        <v>627</v>
      </c>
      <c r="W234" s="154" t="s">
        <v>624</v>
      </c>
      <c r="X234" s="154" t="s">
        <v>3516</v>
      </c>
      <c r="Y234" s="155" t="str">
        <f t="shared" si="13"/>
        <v>22020暖房店舗用無し（一定速）</v>
      </c>
      <c r="Z234" s="156">
        <v>0.25</v>
      </c>
      <c r="AA234" s="156">
        <v>0.75</v>
      </c>
      <c r="AB234" s="157">
        <v>0.25</v>
      </c>
      <c r="AC234" s="157">
        <v>0.75</v>
      </c>
      <c r="AD234" s="160">
        <f>VLOOKUP(T234,'既存・導入予定 (5)'!$E$33:$S$44,13,0)</f>
        <v>0.52900000000000003</v>
      </c>
      <c r="AE234" s="161">
        <f t="shared" si="12"/>
        <v>0.88200000000000001</v>
      </c>
    </row>
    <row r="235" spans="13:31" ht="13.5" customHeight="1">
      <c r="M235" s="90">
        <v>7</v>
      </c>
      <c r="N235" s="91" t="s">
        <v>13</v>
      </c>
      <c r="O235" s="91" t="s">
        <v>3457</v>
      </c>
      <c r="P235" s="91" t="s">
        <v>3459</v>
      </c>
      <c r="Q235" s="91" t="s">
        <v>369</v>
      </c>
      <c r="R235" s="92">
        <v>0</v>
      </c>
      <c r="T235" s="152">
        <v>2</v>
      </c>
      <c r="U235" s="153">
        <v>2020</v>
      </c>
      <c r="V235" s="154" t="s">
        <v>627</v>
      </c>
      <c r="W235" s="154" t="s">
        <v>618</v>
      </c>
      <c r="X235" s="154" t="s">
        <v>3516</v>
      </c>
      <c r="Y235" s="155" t="str">
        <f t="shared" si="13"/>
        <v>22020暖房ビル用マルチ無し（一定速）</v>
      </c>
      <c r="Z235" s="156">
        <v>0.25</v>
      </c>
      <c r="AA235" s="156">
        <v>0.75</v>
      </c>
      <c r="AB235" s="157">
        <v>0.25</v>
      </c>
      <c r="AC235" s="157">
        <v>0.75</v>
      </c>
      <c r="AD235" s="160">
        <f>VLOOKUP(T235,'既存・導入予定 (5)'!$E$33:$S$44,13,0)</f>
        <v>0.52900000000000003</v>
      </c>
      <c r="AE235" s="161">
        <f t="shared" si="12"/>
        <v>0.88200000000000001</v>
      </c>
    </row>
    <row r="236" spans="13:31" ht="13.5" customHeight="1">
      <c r="M236" s="90">
        <v>8</v>
      </c>
      <c r="N236" s="91" t="s">
        <v>3456</v>
      </c>
      <c r="O236" s="91" t="s">
        <v>3457</v>
      </c>
      <c r="P236" s="91" t="s">
        <v>3459</v>
      </c>
      <c r="Q236" s="91" t="s">
        <v>373</v>
      </c>
      <c r="R236" s="92">
        <v>0</v>
      </c>
      <c r="T236" s="152">
        <v>2</v>
      </c>
      <c r="U236" s="154">
        <v>2020</v>
      </c>
      <c r="V236" s="154" t="s">
        <v>627</v>
      </c>
      <c r="W236" s="154" t="s">
        <v>619</v>
      </c>
      <c r="X236" s="154" t="s">
        <v>3516</v>
      </c>
      <c r="Y236" s="155" t="str">
        <f t="shared" si="13"/>
        <v>22020暖房設備用無し（一定速）</v>
      </c>
      <c r="Z236" s="156">
        <v>0.25</v>
      </c>
      <c r="AA236" s="156">
        <v>0.75</v>
      </c>
      <c r="AB236" s="157">
        <v>0.25</v>
      </c>
      <c r="AC236" s="157">
        <v>0.75</v>
      </c>
      <c r="AD236" s="160">
        <f>VLOOKUP(T236,'既存・導入予定 (5)'!$E$33:$S$44,13,0)</f>
        <v>0.52900000000000003</v>
      </c>
      <c r="AE236" s="161">
        <f t="shared" si="12"/>
        <v>0.88200000000000001</v>
      </c>
    </row>
    <row r="237" spans="13:31" ht="13.5" customHeight="1">
      <c r="M237" s="90">
        <v>8</v>
      </c>
      <c r="N237" s="91" t="s">
        <v>3</v>
      </c>
      <c r="O237" s="91" t="s">
        <v>3457</v>
      </c>
      <c r="P237" s="91" t="s">
        <v>3459</v>
      </c>
      <c r="Q237" s="91" t="s">
        <v>377</v>
      </c>
      <c r="R237" s="92">
        <v>0</v>
      </c>
      <c r="T237" s="144">
        <v>2</v>
      </c>
      <c r="U237" s="145">
        <v>2024</v>
      </c>
      <c r="V237" s="145" t="s">
        <v>626</v>
      </c>
      <c r="W237" s="145" t="s">
        <v>624</v>
      </c>
      <c r="X237" s="145" t="s">
        <v>3363</v>
      </c>
      <c r="Y237" s="146" t="str">
        <f t="shared" si="13"/>
        <v>22024冷房店舗用有り</v>
      </c>
      <c r="Z237" s="145">
        <v>-1.58</v>
      </c>
      <c r="AA237" s="145">
        <v>2.58</v>
      </c>
      <c r="AB237" s="145">
        <v>1.0629999999999999</v>
      </c>
      <c r="AC237" s="145">
        <v>1.9193</v>
      </c>
      <c r="AD237" s="147">
        <f>VLOOKUP(T237,'既存・導入予定 (5)'!$E$33:$S$44,13,0)</f>
        <v>0.52900000000000003</v>
      </c>
      <c r="AE237" s="75">
        <f t="shared" ref="AE237:AE248" si="14">ROUNDDOWN(IF(AD237&gt;=0.25,Z237*AD237+AA237,AB237*AD237+AC237),3)</f>
        <v>1.744</v>
      </c>
    </row>
    <row r="238" spans="13:31" ht="13.5" customHeight="1">
      <c r="M238" s="90">
        <v>8</v>
      </c>
      <c r="N238" s="91" t="s">
        <v>4</v>
      </c>
      <c r="O238" s="91" t="s">
        <v>3457</v>
      </c>
      <c r="P238" s="91" t="s">
        <v>3459</v>
      </c>
      <c r="Q238" s="91" t="s">
        <v>381</v>
      </c>
      <c r="R238" s="92">
        <v>0</v>
      </c>
      <c r="T238" s="144">
        <v>2</v>
      </c>
      <c r="U238" s="145">
        <v>2024</v>
      </c>
      <c r="V238" s="145" t="s">
        <v>626</v>
      </c>
      <c r="W238" s="145" t="s">
        <v>618</v>
      </c>
      <c r="X238" s="145" t="s">
        <v>3363</v>
      </c>
      <c r="Y238" s="146" t="str">
        <f t="shared" si="13"/>
        <v>22024冷房ビル用マルチ有り</v>
      </c>
      <c r="Z238" s="145">
        <v>-1.6</v>
      </c>
      <c r="AA238" s="145">
        <v>2.6</v>
      </c>
      <c r="AB238" s="145">
        <v>1.0759000000000001</v>
      </c>
      <c r="AC238" s="145">
        <v>1.931</v>
      </c>
      <c r="AD238" s="147">
        <f>VLOOKUP(T238,'既存・導入予定 (5)'!$E$33:$S$44,13,0)</f>
        <v>0.52900000000000003</v>
      </c>
      <c r="AE238" s="75">
        <f t="shared" si="14"/>
        <v>1.7529999999999999</v>
      </c>
    </row>
    <row r="239" spans="13:31" ht="14.25" customHeight="1">
      <c r="M239" s="90">
        <v>8</v>
      </c>
      <c r="N239" s="91" t="s">
        <v>5</v>
      </c>
      <c r="O239" s="91" t="s">
        <v>3457</v>
      </c>
      <c r="P239" s="91" t="s">
        <v>3459</v>
      </c>
      <c r="Q239" s="91" t="s">
        <v>385</v>
      </c>
      <c r="R239" s="92">
        <v>0</v>
      </c>
      <c r="T239" s="144">
        <v>2</v>
      </c>
      <c r="U239" s="145">
        <v>2024</v>
      </c>
      <c r="V239" s="145" t="s">
        <v>626</v>
      </c>
      <c r="W239" s="145" t="s">
        <v>619</v>
      </c>
      <c r="X239" s="145" t="s">
        <v>3363</v>
      </c>
      <c r="Y239" s="146" t="str">
        <f t="shared" si="13"/>
        <v>22024冷房設備用有り</v>
      </c>
      <c r="Z239" s="145">
        <v>-0.6</v>
      </c>
      <c r="AA239" s="145">
        <v>1.6</v>
      </c>
      <c r="AB239" s="145">
        <v>1.0467</v>
      </c>
      <c r="AC239" s="145">
        <v>1.1882999999999999</v>
      </c>
      <c r="AD239" s="147">
        <f>VLOOKUP(T239,'既存・導入予定 (5)'!$E$33:$S$44,13,0)</f>
        <v>0.52900000000000003</v>
      </c>
      <c r="AE239" s="75">
        <f t="shared" si="14"/>
        <v>1.282</v>
      </c>
    </row>
    <row r="240" spans="13:31" ht="13.5" customHeight="1">
      <c r="M240" s="90">
        <v>8</v>
      </c>
      <c r="N240" s="91" t="s">
        <v>6</v>
      </c>
      <c r="O240" s="91" t="s">
        <v>3457</v>
      </c>
      <c r="P240" s="91" t="s">
        <v>3459</v>
      </c>
      <c r="Q240" s="91" t="s">
        <v>389</v>
      </c>
      <c r="R240" s="92">
        <v>0</v>
      </c>
      <c r="T240" s="144">
        <v>2</v>
      </c>
      <c r="U240" s="145">
        <v>2024</v>
      </c>
      <c r="V240" s="145" t="s">
        <v>626</v>
      </c>
      <c r="W240" s="145" t="s">
        <v>624</v>
      </c>
      <c r="X240" s="145" t="s">
        <v>3516</v>
      </c>
      <c r="Y240" s="146" t="str">
        <f t="shared" si="13"/>
        <v>22024冷房店舗用無し（一定速）</v>
      </c>
      <c r="Z240" s="148">
        <v>0.25</v>
      </c>
      <c r="AA240" s="148">
        <v>0.75</v>
      </c>
      <c r="AB240" s="149">
        <v>0.25</v>
      </c>
      <c r="AC240" s="149">
        <v>0.75</v>
      </c>
      <c r="AD240" s="147">
        <f>VLOOKUP(T240,'既存・導入予定 (5)'!$E$33:$S$44,13,0)</f>
        <v>0.52900000000000003</v>
      </c>
      <c r="AE240" s="75">
        <f t="shared" si="14"/>
        <v>0.88200000000000001</v>
      </c>
    </row>
    <row r="241" spans="13:31" ht="13.5" customHeight="1">
      <c r="M241" s="90">
        <v>8</v>
      </c>
      <c r="N241" s="91" t="s">
        <v>7</v>
      </c>
      <c r="O241" s="91" t="s">
        <v>3457</v>
      </c>
      <c r="P241" s="91" t="s">
        <v>3459</v>
      </c>
      <c r="Q241" s="91" t="s">
        <v>393</v>
      </c>
      <c r="R241" s="92">
        <v>0</v>
      </c>
      <c r="T241" s="144">
        <v>2</v>
      </c>
      <c r="U241" s="145">
        <v>2024</v>
      </c>
      <c r="V241" s="145" t="s">
        <v>626</v>
      </c>
      <c r="W241" s="145" t="s">
        <v>618</v>
      </c>
      <c r="X241" s="145" t="s">
        <v>3516</v>
      </c>
      <c r="Y241" s="146" t="str">
        <f t="shared" si="13"/>
        <v>22024冷房ビル用マルチ無し（一定速）</v>
      </c>
      <c r="Z241" s="148">
        <v>0.25</v>
      </c>
      <c r="AA241" s="148">
        <v>0.75</v>
      </c>
      <c r="AB241" s="149">
        <v>0.25</v>
      </c>
      <c r="AC241" s="149">
        <v>0.75</v>
      </c>
      <c r="AD241" s="147">
        <f>VLOOKUP(T241,'既存・導入予定 (5)'!$E$33:$S$44,13,0)</f>
        <v>0.52900000000000003</v>
      </c>
      <c r="AE241" s="75">
        <f t="shared" si="14"/>
        <v>0.88200000000000001</v>
      </c>
    </row>
    <row r="242" spans="13:31" ht="13.5" customHeight="1">
      <c r="M242" s="90">
        <v>8</v>
      </c>
      <c r="N242" s="91" t="s">
        <v>8</v>
      </c>
      <c r="O242" s="91" t="s">
        <v>3457</v>
      </c>
      <c r="P242" s="91" t="s">
        <v>3459</v>
      </c>
      <c r="Q242" s="91" t="s">
        <v>397</v>
      </c>
      <c r="R242" s="92">
        <v>0</v>
      </c>
      <c r="T242" s="144">
        <v>2</v>
      </c>
      <c r="U242" s="145">
        <v>2024</v>
      </c>
      <c r="V242" s="145" t="s">
        <v>626</v>
      </c>
      <c r="W242" s="145" t="s">
        <v>619</v>
      </c>
      <c r="X242" s="145" t="s">
        <v>3516</v>
      </c>
      <c r="Y242" s="146" t="str">
        <f t="shared" si="13"/>
        <v>22024冷房設備用無し（一定速）</v>
      </c>
      <c r="Z242" s="148">
        <v>0.25</v>
      </c>
      <c r="AA242" s="148">
        <v>0.75</v>
      </c>
      <c r="AB242" s="149">
        <v>0.25</v>
      </c>
      <c r="AC242" s="149">
        <v>0.75</v>
      </c>
      <c r="AD242" s="147">
        <f>VLOOKUP(T242,'既存・導入予定 (5)'!$E$33:$S$44,13,0)</f>
        <v>0.52900000000000003</v>
      </c>
      <c r="AE242" s="75">
        <f t="shared" si="14"/>
        <v>0.88200000000000001</v>
      </c>
    </row>
    <row r="243" spans="13:31" ht="14.25" customHeight="1">
      <c r="M243" s="90">
        <v>8</v>
      </c>
      <c r="N243" s="91" t="s">
        <v>9</v>
      </c>
      <c r="O243" s="91" t="s">
        <v>3457</v>
      </c>
      <c r="P243" s="91" t="s">
        <v>3459</v>
      </c>
      <c r="Q243" s="91" t="s">
        <v>401</v>
      </c>
      <c r="R243" s="92">
        <v>0</v>
      </c>
      <c r="T243" s="144">
        <v>2</v>
      </c>
      <c r="U243" s="145">
        <v>2024</v>
      </c>
      <c r="V243" s="145" t="s">
        <v>627</v>
      </c>
      <c r="W243" s="145" t="s">
        <v>624</v>
      </c>
      <c r="X243" s="145" t="s">
        <v>3363</v>
      </c>
      <c r="Y243" s="146" t="str">
        <f t="shared" si="13"/>
        <v>22024暖房店舗用有り</v>
      </c>
      <c r="Z243" s="145">
        <v>-1.04</v>
      </c>
      <c r="AA243" s="145">
        <v>2.04</v>
      </c>
      <c r="AB243" s="145">
        <v>1.0898000000000001</v>
      </c>
      <c r="AC243" s="145">
        <v>1.5076000000000001</v>
      </c>
      <c r="AD243" s="147">
        <f>VLOOKUP(T243,'既存・導入予定 (5)'!$E$33:$S$44,13,0)</f>
        <v>0.52900000000000003</v>
      </c>
      <c r="AE243" s="75">
        <f t="shared" si="14"/>
        <v>1.4890000000000001</v>
      </c>
    </row>
    <row r="244" spans="13:31" ht="13.5" customHeight="1">
      <c r="M244" s="90">
        <v>8</v>
      </c>
      <c r="N244" s="91" t="s">
        <v>10</v>
      </c>
      <c r="O244" s="91" t="s">
        <v>3457</v>
      </c>
      <c r="P244" s="91" t="s">
        <v>3459</v>
      </c>
      <c r="Q244" s="91" t="s">
        <v>405</v>
      </c>
      <c r="R244" s="92">
        <v>0</v>
      </c>
      <c r="T244" s="144">
        <v>2</v>
      </c>
      <c r="U244" s="145">
        <v>2024</v>
      </c>
      <c r="V244" s="145" t="s">
        <v>627</v>
      </c>
      <c r="W244" s="145" t="s">
        <v>618</v>
      </c>
      <c r="X244" s="145" t="s">
        <v>3363</v>
      </c>
      <c r="Y244" s="146" t="str">
        <f t="shared" si="13"/>
        <v>22024暖房ビル用マルチ有り</v>
      </c>
      <c r="Z244" s="145">
        <v>-1.1399999999999999</v>
      </c>
      <c r="AA244" s="145">
        <v>2.14</v>
      </c>
      <c r="AB244" s="145">
        <v>1.0454000000000001</v>
      </c>
      <c r="AC244" s="145">
        <v>1.5936999999999999</v>
      </c>
      <c r="AD244" s="147">
        <f>VLOOKUP(T244,'既存・導入予定 (5)'!$E$33:$S$44,13,0)</f>
        <v>0.52900000000000003</v>
      </c>
      <c r="AE244" s="75">
        <f t="shared" si="14"/>
        <v>1.536</v>
      </c>
    </row>
    <row r="245" spans="13:31" ht="13.5" customHeight="1">
      <c r="M245" s="90">
        <v>8</v>
      </c>
      <c r="N245" s="91" t="s">
        <v>11</v>
      </c>
      <c r="O245" s="91" t="s">
        <v>3457</v>
      </c>
      <c r="P245" s="91" t="s">
        <v>3459</v>
      </c>
      <c r="Q245" s="91" t="s">
        <v>409</v>
      </c>
      <c r="R245" s="92">
        <v>0</v>
      </c>
      <c r="T245" s="144">
        <v>2</v>
      </c>
      <c r="U245" s="145">
        <v>2024</v>
      </c>
      <c r="V245" s="145" t="s">
        <v>627</v>
      </c>
      <c r="W245" s="145" t="s">
        <v>619</v>
      </c>
      <c r="X245" s="145" t="s">
        <v>3363</v>
      </c>
      <c r="Y245" s="146" t="str">
        <f t="shared" si="13"/>
        <v>22024暖房設備用有り</v>
      </c>
      <c r="Z245" s="145">
        <v>-0.57999999999999996</v>
      </c>
      <c r="AA245" s="145">
        <v>1.58</v>
      </c>
      <c r="AB245" s="145">
        <v>1.0335000000000001</v>
      </c>
      <c r="AC245" s="145">
        <v>1.1766000000000001</v>
      </c>
      <c r="AD245" s="147">
        <f>VLOOKUP(T245,'既存・導入予定 (5)'!$E$33:$S$44,13,0)</f>
        <v>0.52900000000000003</v>
      </c>
      <c r="AE245" s="75">
        <f t="shared" si="14"/>
        <v>1.2729999999999999</v>
      </c>
    </row>
    <row r="246" spans="13:31" ht="13.5" customHeight="1">
      <c r="M246" s="90">
        <v>8</v>
      </c>
      <c r="N246" s="91" t="s">
        <v>12</v>
      </c>
      <c r="O246" s="91" t="s">
        <v>3457</v>
      </c>
      <c r="P246" s="91" t="s">
        <v>3459</v>
      </c>
      <c r="Q246" s="91" t="s">
        <v>413</v>
      </c>
      <c r="R246" s="92">
        <v>0</v>
      </c>
      <c r="T246" s="144">
        <v>2</v>
      </c>
      <c r="U246" s="145">
        <v>2024</v>
      </c>
      <c r="V246" s="145" t="s">
        <v>627</v>
      </c>
      <c r="W246" s="145" t="s">
        <v>624</v>
      </c>
      <c r="X246" s="145" t="s">
        <v>3516</v>
      </c>
      <c r="Y246" s="146" t="str">
        <f t="shared" si="13"/>
        <v>22024暖房店舗用無し（一定速）</v>
      </c>
      <c r="Z246" s="148">
        <v>0.25</v>
      </c>
      <c r="AA246" s="148">
        <v>0.75</v>
      </c>
      <c r="AB246" s="149">
        <v>0.25</v>
      </c>
      <c r="AC246" s="149">
        <v>0.75</v>
      </c>
      <c r="AD246" s="147">
        <f>VLOOKUP(T246,'既存・導入予定 (5)'!$E$33:$S$44,13,0)</f>
        <v>0.52900000000000003</v>
      </c>
      <c r="AE246" s="75">
        <f t="shared" si="14"/>
        <v>0.88200000000000001</v>
      </c>
    </row>
    <row r="247" spans="13:31" ht="13.5" customHeight="1">
      <c r="M247" s="90">
        <v>8</v>
      </c>
      <c r="N247" s="91" t="s">
        <v>13</v>
      </c>
      <c r="O247" s="91" t="s">
        <v>3457</v>
      </c>
      <c r="P247" s="91" t="s">
        <v>3459</v>
      </c>
      <c r="Q247" s="91" t="s">
        <v>417</v>
      </c>
      <c r="R247" s="92">
        <v>0</v>
      </c>
      <c r="T247" s="144">
        <v>2</v>
      </c>
      <c r="U247" s="145">
        <v>2024</v>
      </c>
      <c r="V247" s="145" t="s">
        <v>627</v>
      </c>
      <c r="W247" s="145" t="s">
        <v>618</v>
      </c>
      <c r="X247" s="145" t="s">
        <v>3516</v>
      </c>
      <c r="Y247" s="146" t="str">
        <f t="shared" si="13"/>
        <v>22024暖房ビル用マルチ無し（一定速）</v>
      </c>
      <c r="Z247" s="148">
        <v>0.25</v>
      </c>
      <c r="AA247" s="148">
        <v>0.75</v>
      </c>
      <c r="AB247" s="149">
        <v>0.25</v>
      </c>
      <c r="AC247" s="149">
        <v>0.75</v>
      </c>
      <c r="AD247" s="147">
        <f>VLOOKUP(T247,'既存・導入予定 (5)'!$E$33:$S$44,13,0)</f>
        <v>0.52900000000000003</v>
      </c>
      <c r="AE247" s="75">
        <f t="shared" si="14"/>
        <v>0.88200000000000001</v>
      </c>
    </row>
    <row r="248" spans="13:31" ht="13.5" customHeight="1">
      <c r="M248" s="90">
        <v>9</v>
      </c>
      <c r="N248" s="91" t="s">
        <v>3456</v>
      </c>
      <c r="O248" s="91" t="s">
        <v>3457</v>
      </c>
      <c r="P248" s="91" t="s">
        <v>3459</v>
      </c>
      <c r="Q248" s="91" t="s">
        <v>421</v>
      </c>
      <c r="R248" s="92">
        <v>0</v>
      </c>
      <c r="T248" s="144">
        <v>2</v>
      </c>
      <c r="U248" s="145">
        <v>2024</v>
      </c>
      <c r="V248" s="145" t="s">
        <v>627</v>
      </c>
      <c r="W248" s="145" t="s">
        <v>619</v>
      </c>
      <c r="X248" s="145" t="s">
        <v>3516</v>
      </c>
      <c r="Y248" s="146" t="str">
        <f t="shared" si="13"/>
        <v>22024暖房設備用無し（一定速）</v>
      </c>
      <c r="Z248" s="148">
        <v>0.25</v>
      </c>
      <c r="AA248" s="148">
        <v>0.75</v>
      </c>
      <c r="AB248" s="149">
        <v>0.25</v>
      </c>
      <c r="AC248" s="149">
        <v>0.75</v>
      </c>
      <c r="AD248" s="147">
        <f>VLOOKUP(T248,'既存・導入予定 (5)'!$E$33:$S$44,13,0)</f>
        <v>0.52900000000000003</v>
      </c>
      <c r="AE248" s="75">
        <f t="shared" si="14"/>
        <v>0.88200000000000001</v>
      </c>
    </row>
    <row r="249" spans="13:31" ht="13.5" customHeight="1">
      <c r="M249" s="90">
        <v>9</v>
      </c>
      <c r="N249" s="91" t="s">
        <v>3</v>
      </c>
      <c r="O249" s="91" t="s">
        <v>3457</v>
      </c>
      <c r="P249" s="91" t="s">
        <v>3459</v>
      </c>
      <c r="Q249" s="91" t="s">
        <v>425</v>
      </c>
      <c r="R249" s="92">
        <v>0</v>
      </c>
      <c r="T249" s="152">
        <v>3</v>
      </c>
      <c r="U249" s="153">
        <v>1995</v>
      </c>
      <c r="V249" s="154" t="s">
        <v>20</v>
      </c>
      <c r="W249" s="154" t="s">
        <v>624</v>
      </c>
      <c r="X249" s="154" t="s">
        <v>3363</v>
      </c>
      <c r="Y249" s="155" t="str">
        <f t="shared" ref="Y249:Y296" si="15">T249&amp;U249&amp;V249&amp;W249&amp;X249</f>
        <v>31995冷房店舗用有り</v>
      </c>
      <c r="Z249" s="156">
        <v>0.32</v>
      </c>
      <c r="AA249" s="156">
        <v>0.68</v>
      </c>
      <c r="AB249" s="157">
        <v>1.0165999999999999</v>
      </c>
      <c r="AC249" s="157">
        <v>0.50590000000000002</v>
      </c>
      <c r="AD249" s="160">
        <f>VLOOKUP(T249,'既存・導入予定 (5)'!$E$33:$S$44,13,0)</f>
        <v>0.38900000000000001</v>
      </c>
      <c r="AE249" s="161">
        <f t="shared" ref="AE249:AE254" si="16">ROUNDDOWN(IF(AD249&gt;=0.25,Z249*AD249+AA249,AB249*AD249+AC249),3)</f>
        <v>0.80400000000000005</v>
      </c>
    </row>
    <row r="250" spans="13:31" ht="13.5" customHeight="1">
      <c r="M250" s="90">
        <v>9</v>
      </c>
      <c r="N250" s="91" t="s">
        <v>4</v>
      </c>
      <c r="O250" s="91" t="s">
        <v>3457</v>
      </c>
      <c r="P250" s="91" t="s">
        <v>3459</v>
      </c>
      <c r="Q250" s="91" t="s">
        <v>429</v>
      </c>
      <c r="R250" s="92">
        <v>0</v>
      </c>
      <c r="T250" s="152">
        <v>3</v>
      </c>
      <c r="U250" s="153">
        <v>1995</v>
      </c>
      <c r="V250" s="154" t="s">
        <v>20</v>
      </c>
      <c r="W250" s="154" t="s">
        <v>618</v>
      </c>
      <c r="X250" s="154" t="s">
        <v>3363</v>
      </c>
      <c r="Y250" s="155" t="str">
        <f t="shared" si="15"/>
        <v>31995冷房ビル用マルチ有り</v>
      </c>
      <c r="Z250" s="156">
        <v>-0.218</v>
      </c>
      <c r="AA250" s="156">
        <v>1.218</v>
      </c>
      <c r="AB250" s="157">
        <v>1.0356000000000001</v>
      </c>
      <c r="AC250" s="157">
        <v>0.90459999999999996</v>
      </c>
      <c r="AD250" s="160">
        <f>VLOOKUP(T250,'既存・導入予定 (5)'!$E$33:$S$44,13,0)</f>
        <v>0.38900000000000001</v>
      </c>
      <c r="AE250" s="161">
        <f t="shared" si="16"/>
        <v>1.133</v>
      </c>
    </row>
    <row r="251" spans="13:31" ht="13.5" customHeight="1">
      <c r="M251" s="90">
        <v>9</v>
      </c>
      <c r="N251" s="91" t="s">
        <v>5</v>
      </c>
      <c r="O251" s="91" t="s">
        <v>3457</v>
      </c>
      <c r="P251" s="91" t="s">
        <v>3459</v>
      </c>
      <c r="Q251" s="91" t="s">
        <v>433</v>
      </c>
      <c r="R251" s="92">
        <v>0</v>
      </c>
      <c r="T251" s="152">
        <v>3</v>
      </c>
      <c r="U251" s="153">
        <v>1995</v>
      </c>
      <c r="V251" s="154" t="s">
        <v>20</v>
      </c>
      <c r="W251" s="154" t="s">
        <v>619</v>
      </c>
      <c r="X251" s="154" t="s">
        <v>3363</v>
      </c>
      <c r="Y251" s="155" t="str">
        <f t="shared" si="15"/>
        <v>31995冷房設備用有り</v>
      </c>
      <c r="Z251" s="156">
        <v>0.25</v>
      </c>
      <c r="AA251" s="156">
        <v>0.75</v>
      </c>
      <c r="AB251" s="157">
        <v>1.0219</v>
      </c>
      <c r="AC251" s="157">
        <v>0.55700000000000005</v>
      </c>
      <c r="AD251" s="160">
        <f>VLOOKUP(T251,'既存・導入予定 (5)'!$E$33:$S$44,13,0)</f>
        <v>0.38900000000000001</v>
      </c>
      <c r="AE251" s="161">
        <f t="shared" si="16"/>
        <v>0.84699999999999998</v>
      </c>
    </row>
    <row r="252" spans="13:31" ht="13.5" customHeight="1">
      <c r="M252" s="90">
        <v>9</v>
      </c>
      <c r="N252" s="91" t="s">
        <v>6</v>
      </c>
      <c r="O252" s="91" t="s">
        <v>3457</v>
      </c>
      <c r="P252" s="91" t="s">
        <v>3459</v>
      </c>
      <c r="Q252" s="91" t="s">
        <v>437</v>
      </c>
      <c r="R252" s="92">
        <v>0</v>
      </c>
      <c r="T252" s="152">
        <v>3</v>
      </c>
      <c r="U252" s="153">
        <v>1995</v>
      </c>
      <c r="V252" s="154" t="s">
        <v>20</v>
      </c>
      <c r="W252" s="154" t="s">
        <v>624</v>
      </c>
      <c r="X252" s="154" t="s">
        <v>3516</v>
      </c>
      <c r="Y252" s="155" t="str">
        <f t="shared" si="15"/>
        <v>31995冷房店舗用無し（一定速）</v>
      </c>
      <c r="Z252" s="156">
        <v>0.26</v>
      </c>
      <c r="AA252" s="156">
        <v>0.74</v>
      </c>
      <c r="AB252" s="157">
        <v>0.26</v>
      </c>
      <c r="AC252" s="157">
        <v>0.74</v>
      </c>
      <c r="AD252" s="160">
        <f>VLOOKUP(T252,'既存・導入予定 (5)'!$E$33:$S$44,13,0)</f>
        <v>0.38900000000000001</v>
      </c>
      <c r="AE252" s="161">
        <f t="shared" si="16"/>
        <v>0.84099999999999997</v>
      </c>
    </row>
    <row r="253" spans="13:31" ht="13.5" customHeight="1">
      <c r="M253" s="90">
        <v>9</v>
      </c>
      <c r="N253" s="91" t="s">
        <v>7</v>
      </c>
      <c r="O253" s="91" t="s">
        <v>3457</v>
      </c>
      <c r="P253" s="91" t="s">
        <v>3459</v>
      </c>
      <c r="Q253" s="91" t="s">
        <v>441</v>
      </c>
      <c r="R253" s="92">
        <v>0</v>
      </c>
      <c r="T253" s="152">
        <v>3</v>
      </c>
      <c r="U253" s="153">
        <v>1995</v>
      </c>
      <c r="V253" s="154" t="s">
        <v>20</v>
      </c>
      <c r="W253" s="154" t="s">
        <v>618</v>
      </c>
      <c r="X253" s="154" t="s">
        <v>3516</v>
      </c>
      <c r="Y253" s="155" t="str">
        <f t="shared" si="15"/>
        <v>31995冷房ビル用マルチ無し（一定速）</v>
      </c>
      <c r="Z253" s="156">
        <v>0.26</v>
      </c>
      <c r="AA253" s="156">
        <v>0.74</v>
      </c>
      <c r="AB253" s="157">
        <v>0.26</v>
      </c>
      <c r="AC253" s="157">
        <v>0.74</v>
      </c>
      <c r="AD253" s="160">
        <f>VLOOKUP(T253,'既存・導入予定 (5)'!$E$33:$S$44,13,0)</f>
        <v>0.38900000000000001</v>
      </c>
      <c r="AE253" s="161">
        <f t="shared" si="16"/>
        <v>0.84099999999999997</v>
      </c>
    </row>
    <row r="254" spans="13:31" ht="13.5" customHeight="1">
      <c r="M254" s="90">
        <v>9</v>
      </c>
      <c r="N254" s="91" t="s">
        <v>8</v>
      </c>
      <c r="O254" s="91" t="s">
        <v>3457</v>
      </c>
      <c r="P254" s="91" t="s">
        <v>3459</v>
      </c>
      <c r="Q254" s="91" t="s">
        <v>445</v>
      </c>
      <c r="R254" s="92">
        <v>0</v>
      </c>
      <c r="T254" s="152">
        <v>3</v>
      </c>
      <c r="U254" s="153">
        <v>1995</v>
      </c>
      <c r="V254" s="154" t="s">
        <v>20</v>
      </c>
      <c r="W254" s="154" t="s">
        <v>619</v>
      </c>
      <c r="X254" s="154" t="s">
        <v>3516</v>
      </c>
      <c r="Y254" s="155" t="str">
        <f t="shared" si="15"/>
        <v>31995冷房設備用無し（一定速）</v>
      </c>
      <c r="Z254" s="156">
        <v>0.26</v>
      </c>
      <c r="AA254" s="156">
        <v>0.74</v>
      </c>
      <c r="AB254" s="157">
        <v>0.26</v>
      </c>
      <c r="AC254" s="157">
        <v>0.74</v>
      </c>
      <c r="AD254" s="160">
        <f>VLOOKUP(T254,'既存・導入予定 (5)'!$E$33:$S$44,13,0)</f>
        <v>0.38900000000000001</v>
      </c>
      <c r="AE254" s="161">
        <f t="shared" si="16"/>
        <v>0.84099999999999997</v>
      </c>
    </row>
    <row r="255" spans="13:31" ht="13.5" customHeight="1">
      <c r="M255" s="90">
        <v>9</v>
      </c>
      <c r="N255" s="91" t="s">
        <v>9</v>
      </c>
      <c r="O255" s="91" t="s">
        <v>3457</v>
      </c>
      <c r="P255" s="91" t="s">
        <v>3459</v>
      </c>
      <c r="Q255" s="91" t="s">
        <v>449</v>
      </c>
      <c r="R255" s="92">
        <v>0</v>
      </c>
      <c r="T255" s="152">
        <v>3</v>
      </c>
      <c r="U255" s="153">
        <v>1995</v>
      </c>
      <c r="V255" s="154" t="s">
        <v>21</v>
      </c>
      <c r="W255" s="154" t="s">
        <v>624</v>
      </c>
      <c r="X255" s="154" t="s">
        <v>3363</v>
      </c>
      <c r="Y255" s="155" t="str">
        <f t="shared" si="15"/>
        <v>31995暖房店舗用有り</v>
      </c>
      <c r="Z255" s="156">
        <v>0.374</v>
      </c>
      <c r="AA255" s="156">
        <v>0.626</v>
      </c>
      <c r="AB255" s="157">
        <v>1.0275000000000001</v>
      </c>
      <c r="AC255" s="157">
        <v>0.46260000000000001</v>
      </c>
      <c r="AD255" s="160">
        <f>VLOOKUP(T255,'既存・導入予定 (5)'!$E$33:$S$44,13,0)</f>
        <v>0.38900000000000001</v>
      </c>
      <c r="AE255" s="161">
        <f t="shared" ref="AE255:AE308" si="17">ROUNDDOWN(IF(AD255&gt;=0.25,Z255*AD255+AA255,AB255*AD255+AC255),3)</f>
        <v>0.77100000000000002</v>
      </c>
    </row>
    <row r="256" spans="13:31" ht="13.5" customHeight="1">
      <c r="M256" s="90">
        <v>9</v>
      </c>
      <c r="N256" s="91" t="s">
        <v>10</v>
      </c>
      <c r="O256" s="91" t="s">
        <v>3457</v>
      </c>
      <c r="P256" s="91" t="s">
        <v>3459</v>
      </c>
      <c r="Q256" s="91" t="s">
        <v>453</v>
      </c>
      <c r="R256" s="92">
        <v>0</v>
      </c>
      <c r="T256" s="152">
        <v>3</v>
      </c>
      <c r="U256" s="153">
        <v>1995</v>
      </c>
      <c r="V256" s="154" t="s">
        <v>21</v>
      </c>
      <c r="W256" s="154" t="s">
        <v>618</v>
      </c>
      <c r="X256" s="154" t="s">
        <v>3363</v>
      </c>
      <c r="Y256" s="155" t="str">
        <f t="shared" si="15"/>
        <v>31995暖房ビル用マルチ有り</v>
      </c>
      <c r="Z256" s="156">
        <v>-0.112</v>
      </c>
      <c r="AA256" s="156">
        <v>1.1120000000000001</v>
      </c>
      <c r="AB256" s="157">
        <v>1.0236000000000001</v>
      </c>
      <c r="AC256" s="157">
        <v>0.82809999999999995</v>
      </c>
      <c r="AD256" s="160">
        <f>VLOOKUP(T256,'既存・導入予定 (5)'!$E$33:$S$44,13,0)</f>
        <v>0.38900000000000001</v>
      </c>
      <c r="AE256" s="161">
        <f t="shared" si="17"/>
        <v>1.0680000000000001</v>
      </c>
    </row>
    <row r="257" spans="13:31" ht="13.5" customHeight="1">
      <c r="M257" s="90">
        <v>9</v>
      </c>
      <c r="N257" s="91" t="s">
        <v>11</v>
      </c>
      <c r="O257" s="91" t="s">
        <v>3457</v>
      </c>
      <c r="P257" s="91" t="s">
        <v>3459</v>
      </c>
      <c r="Q257" s="91" t="s">
        <v>457</v>
      </c>
      <c r="R257" s="92">
        <v>0.13</v>
      </c>
      <c r="T257" s="152">
        <v>3</v>
      </c>
      <c r="U257" s="153">
        <v>1995</v>
      </c>
      <c r="V257" s="154" t="s">
        <v>21</v>
      </c>
      <c r="W257" s="154" t="s">
        <v>619</v>
      </c>
      <c r="X257" s="154" t="s">
        <v>3363</v>
      </c>
      <c r="Y257" s="155" t="str">
        <f t="shared" si="15"/>
        <v>31995暖房設備用有り</v>
      </c>
      <c r="Z257" s="156">
        <v>0.25</v>
      </c>
      <c r="AA257" s="156">
        <v>0.75</v>
      </c>
      <c r="AB257" s="157">
        <v>1.0159</v>
      </c>
      <c r="AC257" s="157">
        <v>0.5585</v>
      </c>
      <c r="AD257" s="160">
        <f>VLOOKUP(T257,'既存・導入予定 (5)'!$E$33:$S$44,13,0)</f>
        <v>0.38900000000000001</v>
      </c>
      <c r="AE257" s="161">
        <f t="shared" si="17"/>
        <v>0.84699999999999998</v>
      </c>
    </row>
    <row r="258" spans="13:31" ht="13.5" customHeight="1">
      <c r="M258" s="90">
        <v>9</v>
      </c>
      <c r="N258" s="91" t="s">
        <v>12</v>
      </c>
      <c r="O258" s="91" t="s">
        <v>3457</v>
      </c>
      <c r="P258" s="91" t="s">
        <v>3459</v>
      </c>
      <c r="Q258" s="91" t="s">
        <v>461</v>
      </c>
      <c r="R258" s="92">
        <v>6.7000000000000004E-2</v>
      </c>
      <c r="T258" s="152">
        <v>3</v>
      </c>
      <c r="U258" s="153">
        <v>1995</v>
      </c>
      <c r="V258" s="154" t="s">
        <v>21</v>
      </c>
      <c r="W258" s="154" t="s">
        <v>624</v>
      </c>
      <c r="X258" s="154" t="s">
        <v>3516</v>
      </c>
      <c r="Y258" s="155" t="str">
        <f t="shared" si="15"/>
        <v>31995暖房店舗用無し（一定速）</v>
      </c>
      <c r="Z258" s="156">
        <v>0.26</v>
      </c>
      <c r="AA258" s="156">
        <v>0.74</v>
      </c>
      <c r="AB258" s="157">
        <v>0.26</v>
      </c>
      <c r="AC258" s="157">
        <v>0.74</v>
      </c>
      <c r="AD258" s="160">
        <f>VLOOKUP(T258,'既存・導入予定 (5)'!$E$33:$S$44,13,0)</f>
        <v>0.38900000000000001</v>
      </c>
      <c r="AE258" s="161">
        <f t="shared" si="17"/>
        <v>0.84099999999999997</v>
      </c>
    </row>
    <row r="259" spans="13:31" ht="13.5" customHeight="1">
      <c r="M259" s="90">
        <v>9</v>
      </c>
      <c r="N259" s="91" t="s">
        <v>13</v>
      </c>
      <c r="O259" s="91" t="s">
        <v>3457</v>
      </c>
      <c r="P259" s="91" t="s">
        <v>3459</v>
      </c>
      <c r="Q259" s="91" t="s">
        <v>465</v>
      </c>
      <c r="R259" s="92">
        <v>0</v>
      </c>
      <c r="T259" s="152">
        <v>3</v>
      </c>
      <c r="U259" s="153">
        <v>1995</v>
      </c>
      <c r="V259" s="154" t="s">
        <v>21</v>
      </c>
      <c r="W259" s="154" t="s">
        <v>618</v>
      </c>
      <c r="X259" s="154" t="s">
        <v>3516</v>
      </c>
      <c r="Y259" s="155" t="str">
        <f t="shared" si="15"/>
        <v>31995暖房ビル用マルチ無し（一定速）</v>
      </c>
      <c r="Z259" s="156">
        <v>0.26</v>
      </c>
      <c r="AA259" s="156">
        <v>0.74</v>
      </c>
      <c r="AB259" s="157">
        <v>0.26</v>
      </c>
      <c r="AC259" s="157">
        <v>0.74</v>
      </c>
      <c r="AD259" s="160">
        <f>VLOOKUP(T259,'既存・導入予定 (5)'!$E$33:$S$44,13,0)</f>
        <v>0.38900000000000001</v>
      </c>
      <c r="AE259" s="161">
        <f t="shared" si="17"/>
        <v>0.84099999999999997</v>
      </c>
    </row>
    <row r="260" spans="13:31" ht="13.5" customHeight="1">
      <c r="M260" s="90">
        <v>10</v>
      </c>
      <c r="N260" s="91" t="s">
        <v>3456</v>
      </c>
      <c r="O260" s="91" t="s">
        <v>3457</v>
      </c>
      <c r="P260" s="91" t="s">
        <v>3459</v>
      </c>
      <c r="Q260" s="91" t="s">
        <v>469</v>
      </c>
      <c r="R260" s="92">
        <v>6.2E-2</v>
      </c>
      <c r="T260" s="152">
        <v>3</v>
      </c>
      <c r="U260" s="153">
        <v>1995</v>
      </c>
      <c r="V260" s="154" t="s">
        <v>21</v>
      </c>
      <c r="W260" s="154" t="s">
        <v>619</v>
      </c>
      <c r="X260" s="154" t="s">
        <v>3516</v>
      </c>
      <c r="Y260" s="155" t="str">
        <f t="shared" si="15"/>
        <v>31995暖房設備用無し（一定速）</v>
      </c>
      <c r="Z260" s="156">
        <v>0.26</v>
      </c>
      <c r="AA260" s="156">
        <v>0.74</v>
      </c>
      <c r="AB260" s="157">
        <v>0.26</v>
      </c>
      <c r="AC260" s="157">
        <v>0.74</v>
      </c>
      <c r="AD260" s="160">
        <f>VLOOKUP(T260,'既存・導入予定 (5)'!$E$33:$S$44,13,0)</f>
        <v>0.38900000000000001</v>
      </c>
      <c r="AE260" s="161">
        <f t="shared" si="17"/>
        <v>0.84099999999999997</v>
      </c>
    </row>
    <row r="261" spans="13:31" ht="13.5" customHeight="1">
      <c r="M261" s="90">
        <v>10</v>
      </c>
      <c r="N261" s="91" t="s">
        <v>3</v>
      </c>
      <c r="O261" s="91" t="s">
        <v>3457</v>
      </c>
      <c r="P261" s="91" t="s">
        <v>3459</v>
      </c>
      <c r="Q261" s="91" t="s">
        <v>473</v>
      </c>
      <c r="R261" s="92">
        <v>0</v>
      </c>
      <c r="T261" s="152">
        <v>3</v>
      </c>
      <c r="U261" s="153">
        <v>2005</v>
      </c>
      <c r="V261" s="154" t="s">
        <v>20</v>
      </c>
      <c r="W261" s="154" t="s">
        <v>624</v>
      </c>
      <c r="X261" s="154" t="s">
        <v>3363</v>
      </c>
      <c r="Y261" s="155" t="str">
        <f t="shared" si="15"/>
        <v>32005冷房店舗用有り</v>
      </c>
      <c r="Z261" s="156">
        <v>-0.86599999999999999</v>
      </c>
      <c r="AA261" s="156">
        <v>1.8660000000000001</v>
      </c>
      <c r="AB261" s="157">
        <v>1.0455000000000001</v>
      </c>
      <c r="AC261" s="157">
        <v>1.3880999999999999</v>
      </c>
      <c r="AD261" s="160">
        <f>VLOOKUP(T261,'既存・導入予定 (5)'!$E$33:$S$44,13,0)</f>
        <v>0.38900000000000001</v>
      </c>
      <c r="AE261" s="161">
        <f t="shared" si="17"/>
        <v>1.5289999999999999</v>
      </c>
    </row>
    <row r="262" spans="13:31" ht="13.5" customHeight="1">
      <c r="M262" s="90">
        <v>10</v>
      </c>
      <c r="N262" s="91" t="s">
        <v>4</v>
      </c>
      <c r="O262" s="91" t="s">
        <v>3457</v>
      </c>
      <c r="P262" s="91" t="s">
        <v>3459</v>
      </c>
      <c r="Q262" s="91" t="s">
        <v>477</v>
      </c>
      <c r="R262" s="92">
        <v>8.1000000000000003E-2</v>
      </c>
      <c r="T262" s="152">
        <v>3</v>
      </c>
      <c r="U262" s="153">
        <v>2005</v>
      </c>
      <c r="V262" s="154" t="s">
        <v>20</v>
      </c>
      <c r="W262" s="154" t="s">
        <v>618</v>
      </c>
      <c r="X262" s="154" t="s">
        <v>3363</v>
      </c>
      <c r="Y262" s="155" t="str">
        <f t="shared" si="15"/>
        <v>32005冷房ビル用マルチ有り</v>
      </c>
      <c r="Z262" s="156">
        <v>-0.68200000000000005</v>
      </c>
      <c r="AA262" s="156">
        <v>1.6819999999999999</v>
      </c>
      <c r="AB262" s="157">
        <v>1.0490999999999999</v>
      </c>
      <c r="AC262" s="157">
        <v>1.2492000000000001</v>
      </c>
      <c r="AD262" s="160">
        <f>VLOOKUP(T262,'既存・導入予定 (5)'!$E$33:$S$44,13,0)</f>
        <v>0.38900000000000001</v>
      </c>
      <c r="AE262" s="161">
        <f t="shared" si="17"/>
        <v>1.4159999999999999</v>
      </c>
    </row>
    <row r="263" spans="13:31" ht="13.5" customHeight="1">
      <c r="M263" s="90">
        <v>10</v>
      </c>
      <c r="N263" s="91" t="s">
        <v>5</v>
      </c>
      <c r="O263" s="91" t="s">
        <v>3457</v>
      </c>
      <c r="P263" s="91" t="s">
        <v>3459</v>
      </c>
      <c r="Q263" s="91" t="s">
        <v>481</v>
      </c>
      <c r="R263" s="92">
        <v>0.13900000000000001</v>
      </c>
      <c r="T263" s="152">
        <v>3</v>
      </c>
      <c r="U263" s="153">
        <v>2005</v>
      </c>
      <c r="V263" s="154" t="s">
        <v>20</v>
      </c>
      <c r="W263" s="154" t="s">
        <v>619</v>
      </c>
      <c r="X263" s="154" t="s">
        <v>3363</v>
      </c>
      <c r="Y263" s="155" t="str">
        <f t="shared" si="15"/>
        <v>32005冷房設備用有り</v>
      </c>
      <c r="Z263" s="156">
        <v>-0.114</v>
      </c>
      <c r="AA263" s="156">
        <v>1.1140000000000001</v>
      </c>
      <c r="AB263" s="157">
        <v>1.0325</v>
      </c>
      <c r="AC263" s="157">
        <v>0.82740000000000002</v>
      </c>
      <c r="AD263" s="160">
        <f>VLOOKUP(T263,'既存・導入予定 (5)'!$E$33:$S$44,13,0)</f>
        <v>0.38900000000000001</v>
      </c>
      <c r="AE263" s="161">
        <f t="shared" si="17"/>
        <v>1.069</v>
      </c>
    </row>
    <row r="264" spans="13:31" ht="13.5" customHeight="1">
      <c r="M264" s="90">
        <v>10</v>
      </c>
      <c r="N264" s="91" t="s">
        <v>6</v>
      </c>
      <c r="O264" s="91" t="s">
        <v>3457</v>
      </c>
      <c r="P264" s="91" t="s">
        <v>3459</v>
      </c>
      <c r="Q264" s="91" t="s">
        <v>485</v>
      </c>
      <c r="R264" s="92">
        <v>7.6999999999999999E-2</v>
      </c>
      <c r="T264" s="152">
        <v>3</v>
      </c>
      <c r="U264" s="153">
        <v>2005</v>
      </c>
      <c r="V264" s="154" t="s">
        <v>20</v>
      </c>
      <c r="W264" s="154" t="s">
        <v>624</v>
      </c>
      <c r="X264" s="154" t="s">
        <v>3516</v>
      </c>
      <c r="Y264" s="155" t="str">
        <f t="shared" si="15"/>
        <v>32005冷房店舗用無し（一定速）</v>
      </c>
      <c r="Z264" s="156">
        <v>0.25</v>
      </c>
      <c r="AA264" s="156">
        <v>0.75</v>
      </c>
      <c r="AB264" s="157">
        <v>0.25</v>
      </c>
      <c r="AC264" s="157">
        <v>0.75</v>
      </c>
      <c r="AD264" s="160">
        <f>VLOOKUP(T264,'既存・導入予定 (5)'!$E$33:$S$44,13,0)</f>
        <v>0.38900000000000001</v>
      </c>
      <c r="AE264" s="161">
        <f t="shared" si="17"/>
        <v>0.84699999999999998</v>
      </c>
    </row>
    <row r="265" spans="13:31" ht="13.5" customHeight="1">
      <c r="M265" s="90">
        <v>10</v>
      </c>
      <c r="N265" s="91" t="s">
        <v>7</v>
      </c>
      <c r="O265" s="91" t="s">
        <v>3457</v>
      </c>
      <c r="P265" s="91" t="s">
        <v>3459</v>
      </c>
      <c r="Q265" s="91" t="s">
        <v>489</v>
      </c>
      <c r="R265" s="92">
        <v>0.10299999999999999</v>
      </c>
      <c r="T265" s="152">
        <v>3</v>
      </c>
      <c r="U265" s="153">
        <v>2005</v>
      </c>
      <c r="V265" s="154" t="s">
        <v>20</v>
      </c>
      <c r="W265" s="154" t="s">
        <v>618</v>
      </c>
      <c r="X265" s="154" t="s">
        <v>3516</v>
      </c>
      <c r="Y265" s="155" t="str">
        <f t="shared" si="15"/>
        <v>32005冷房ビル用マルチ無し（一定速）</v>
      </c>
      <c r="Z265" s="156">
        <v>0.25</v>
      </c>
      <c r="AA265" s="156">
        <v>0.75</v>
      </c>
      <c r="AB265" s="157">
        <v>0.25</v>
      </c>
      <c r="AC265" s="157">
        <v>0.75</v>
      </c>
      <c r="AD265" s="160">
        <f>VLOOKUP(T265,'既存・導入予定 (5)'!$E$33:$S$44,13,0)</f>
        <v>0.38900000000000001</v>
      </c>
      <c r="AE265" s="161">
        <f t="shared" si="17"/>
        <v>0.84699999999999998</v>
      </c>
    </row>
    <row r="266" spans="13:31" ht="13.5" customHeight="1">
      <c r="M266" s="90">
        <v>10</v>
      </c>
      <c r="N266" s="91" t="s">
        <v>8</v>
      </c>
      <c r="O266" s="91" t="s">
        <v>3457</v>
      </c>
      <c r="P266" s="91" t="s">
        <v>3459</v>
      </c>
      <c r="Q266" s="91" t="s">
        <v>493</v>
      </c>
      <c r="R266" s="92">
        <v>0.124</v>
      </c>
      <c r="T266" s="152">
        <v>3</v>
      </c>
      <c r="U266" s="153">
        <v>2005</v>
      </c>
      <c r="V266" s="154" t="s">
        <v>20</v>
      </c>
      <c r="W266" s="154" t="s">
        <v>619</v>
      </c>
      <c r="X266" s="154" t="s">
        <v>3516</v>
      </c>
      <c r="Y266" s="155" t="str">
        <f t="shared" si="15"/>
        <v>32005冷房設備用無し（一定速）</v>
      </c>
      <c r="Z266" s="156">
        <v>0.25</v>
      </c>
      <c r="AA266" s="156">
        <v>0.75</v>
      </c>
      <c r="AB266" s="157">
        <v>0.25</v>
      </c>
      <c r="AC266" s="157">
        <v>0.75</v>
      </c>
      <c r="AD266" s="160">
        <f>VLOOKUP(T266,'既存・導入予定 (5)'!$E$33:$S$44,13,0)</f>
        <v>0.38900000000000001</v>
      </c>
      <c r="AE266" s="161">
        <f t="shared" si="17"/>
        <v>0.84699999999999998</v>
      </c>
    </row>
    <row r="267" spans="13:31" ht="13.5" customHeight="1">
      <c r="M267" s="90">
        <v>10</v>
      </c>
      <c r="N267" s="91" t="s">
        <v>9</v>
      </c>
      <c r="O267" s="91" t="s">
        <v>3457</v>
      </c>
      <c r="P267" s="91" t="s">
        <v>3459</v>
      </c>
      <c r="Q267" s="91" t="s">
        <v>497</v>
      </c>
      <c r="R267" s="92">
        <v>0.13300000000000001</v>
      </c>
      <c r="T267" s="152">
        <v>3</v>
      </c>
      <c r="U267" s="153">
        <v>2005</v>
      </c>
      <c r="V267" s="154" t="s">
        <v>21</v>
      </c>
      <c r="W267" s="154" t="s">
        <v>624</v>
      </c>
      <c r="X267" s="154" t="s">
        <v>3363</v>
      </c>
      <c r="Y267" s="155" t="str">
        <f t="shared" si="15"/>
        <v>32005暖房店舗用有り</v>
      </c>
      <c r="Z267" s="156">
        <v>-0.65</v>
      </c>
      <c r="AA267" s="156">
        <v>1.65</v>
      </c>
      <c r="AB267" s="157">
        <v>1.0726</v>
      </c>
      <c r="AC267" s="157">
        <v>1.2194</v>
      </c>
      <c r="AD267" s="160">
        <f>VLOOKUP(T267,'既存・導入予定 (5)'!$E$33:$S$44,13,0)</f>
        <v>0.38900000000000001</v>
      </c>
      <c r="AE267" s="161">
        <f t="shared" si="17"/>
        <v>1.397</v>
      </c>
    </row>
    <row r="268" spans="13:31" ht="13.5" customHeight="1">
      <c r="M268" s="90">
        <v>10</v>
      </c>
      <c r="N268" s="91" t="s">
        <v>10</v>
      </c>
      <c r="O268" s="91" t="s">
        <v>3457</v>
      </c>
      <c r="P268" s="91" t="s">
        <v>3459</v>
      </c>
      <c r="Q268" s="91" t="s">
        <v>501</v>
      </c>
      <c r="R268" s="92">
        <v>0.14799999999999999</v>
      </c>
      <c r="T268" s="152">
        <v>3</v>
      </c>
      <c r="U268" s="153">
        <v>2005</v>
      </c>
      <c r="V268" s="154" t="s">
        <v>21</v>
      </c>
      <c r="W268" s="154" t="s">
        <v>618</v>
      </c>
      <c r="X268" s="154" t="s">
        <v>3363</v>
      </c>
      <c r="Y268" s="155" t="str">
        <f t="shared" si="15"/>
        <v>32005暖房ビル用マルチ有り</v>
      </c>
      <c r="Z268" s="156">
        <v>-0.56000000000000005</v>
      </c>
      <c r="AA268" s="156">
        <v>1.56</v>
      </c>
      <c r="AB268" s="157">
        <v>1.0330999999999999</v>
      </c>
      <c r="AC268" s="157">
        <v>1.1617</v>
      </c>
      <c r="AD268" s="160">
        <f>VLOOKUP(T268,'既存・導入予定 (5)'!$E$33:$S$44,13,0)</f>
        <v>0.38900000000000001</v>
      </c>
      <c r="AE268" s="161">
        <f t="shared" si="17"/>
        <v>1.3420000000000001</v>
      </c>
    </row>
    <row r="269" spans="13:31" ht="13.5" customHeight="1">
      <c r="M269" s="90">
        <v>10</v>
      </c>
      <c r="N269" s="91" t="s">
        <v>11</v>
      </c>
      <c r="O269" s="91" t="s">
        <v>3457</v>
      </c>
      <c r="P269" s="91" t="s">
        <v>3459</v>
      </c>
      <c r="Q269" s="91" t="s">
        <v>505</v>
      </c>
      <c r="R269" s="92">
        <v>0.23699999999999999</v>
      </c>
      <c r="T269" s="152">
        <v>3</v>
      </c>
      <c r="U269" s="153">
        <v>2005</v>
      </c>
      <c r="V269" s="154" t="s">
        <v>21</v>
      </c>
      <c r="W269" s="154" t="s">
        <v>619</v>
      </c>
      <c r="X269" s="154" t="s">
        <v>3363</v>
      </c>
      <c r="Y269" s="155" t="str">
        <f t="shared" si="15"/>
        <v>32005暖房設備用有り</v>
      </c>
      <c r="Z269" s="156">
        <v>-0.126</v>
      </c>
      <c r="AA269" s="156">
        <v>1.1259999999999999</v>
      </c>
      <c r="AB269" s="157">
        <v>1.0239</v>
      </c>
      <c r="AC269" s="157">
        <v>0.83850000000000002</v>
      </c>
      <c r="AD269" s="160">
        <f>VLOOKUP(T269,'既存・導入予定 (5)'!$E$33:$S$44,13,0)</f>
        <v>0.38900000000000001</v>
      </c>
      <c r="AE269" s="161">
        <f t="shared" si="17"/>
        <v>1.0760000000000001</v>
      </c>
    </row>
    <row r="270" spans="13:31" ht="13.5" customHeight="1">
      <c r="M270" s="90">
        <v>10</v>
      </c>
      <c r="N270" s="91" t="s">
        <v>12</v>
      </c>
      <c r="O270" s="91" t="s">
        <v>3457</v>
      </c>
      <c r="P270" s="91" t="s">
        <v>3459</v>
      </c>
      <c r="Q270" s="91" t="s">
        <v>509</v>
      </c>
      <c r="R270" s="92">
        <v>0.25700000000000001</v>
      </c>
      <c r="T270" s="152">
        <v>3</v>
      </c>
      <c r="U270" s="153">
        <v>2005</v>
      </c>
      <c r="V270" s="154" t="s">
        <v>21</v>
      </c>
      <c r="W270" s="154" t="s">
        <v>624</v>
      </c>
      <c r="X270" s="154" t="s">
        <v>3516</v>
      </c>
      <c r="Y270" s="155" t="str">
        <f t="shared" si="15"/>
        <v>32005暖房店舗用無し（一定速）</v>
      </c>
      <c r="Z270" s="156">
        <v>0.25</v>
      </c>
      <c r="AA270" s="156">
        <v>0.75</v>
      </c>
      <c r="AB270" s="157">
        <v>0.25</v>
      </c>
      <c r="AC270" s="157">
        <v>0.75</v>
      </c>
      <c r="AD270" s="160">
        <f>VLOOKUP(T270,'既存・導入予定 (5)'!$E$33:$S$44,13,0)</f>
        <v>0.38900000000000001</v>
      </c>
      <c r="AE270" s="161">
        <f t="shared" si="17"/>
        <v>0.84699999999999998</v>
      </c>
    </row>
    <row r="271" spans="13:31" ht="13.5" customHeight="1">
      <c r="M271" s="90">
        <v>10</v>
      </c>
      <c r="N271" s="91" t="s">
        <v>13</v>
      </c>
      <c r="O271" s="91" t="s">
        <v>3457</v>
      </c>
      <c r="P271" s="91" t="s">
        <v>3459</v>
      </c>
      <c r="Q271" s="91" t="s">
        <v>513</v>
      </c>
      <c r="R271" s="92">
        <v>0</v>
      </c>
      <c r="T271" s="152">
        <v>3</v>
      </c>
      <c r="U271" s="153">
        <v>2005</v>
      </c>
      <c r="V271" s="154" t="s">
        <v>21</v>
      </c>
      <c r="W271" s="154" t="s">
        <v>618</v>
      </c>
      <c r="X271" s="154" t="s">
        <v>3516</v>
      </c>
      <c r="Y271" s="155" t="str">
        <f t="shared" si="15"/>
        <v>32005暖房ビル用マルチ無し（一定速）</v>
      </c>
      <c r="Z271" s="156">
        <v>0.25</v>
      </c>
      <c r="AA271" s="156">
        <v>0.75</v>
      </c>
      <c r="AB271" s="157">
        <v>0.25</v>
      </c>
      <c r="AC271" s="157">
        <v>0.75</v>
      </c>
      <c r="AD271" s="160">
        <f>VLOOKUP(T271,'既存・導入予定 (5)'!$E$33:$S$44,13,0)</f>
        <v>0.38900000000000001</v>
      </c>
      <c r="AE271" s="161">
        <f t="shared" si="17"/>
        <v>0.84699999999999998</v>
      </c>
    </row>
    <row r="272" spans="13:31" ht="13.5" customHeight="1">
      <c r="M272" s="90">
        <v>11</v>
      </c>
      <c r="N272" s="91" t="s">
        <v>3456</v>
      </c>
      <c r="O272" s="91" t="s">
        <v>3457</v>
      </c>
      <c r="P272" s="91" t="s">
        <v>3459</v>
      </c>
      <c r="Q272" s="91" t="s">
        <v>517</v>
      </c>
      <c r="R272" s="92">
        <v>0.17100000000000001</v>
      </c>
      <c r="T272" s="152">
        <v>3</v>
      </c>
      <c r="U272" s="153">
        <v>2005</v>
      </c>
      <c r="V272" s="154" t="s">
        <v>21</v>
      </c>
      <c r="W272" s="154" t="s">
        <v>619</v>
      </c>
      <c r="X272" s="154" t="s">
        <v>3516</v>
      </c>
      <c r="Y272" s="155" t="str">
        <f t="shared" si="15"/>
        <v>32005暖房設備用無し（一定速）</v>
      </c>
      <c r="Z272" s="156">
        <v>0.25</v>
      </c>
      <c r="AA272" s="156">
        <v>0.75</v>
      </c>
      <c r="AB272" s="157">
        <v>0.25</v>
      </c>
      <c r="AC272" s="157">
        <v>0.75</v>
      </c>
      <c r="AD272" s="160">
        <f>VLOOKUP(T272,'既存・導入予定 (5)'!$E$33:$S$44,13,0)</f>
        <v>0.38900000000000001</v>
      </c>
      <c r="AE272" s="161">
        <f t="shared" si="17"/>
        <v>0.84699999999999998</v>
      </c>
    </row>
    <row r="273" spans="13:31" ht="13.5" customHeight="1">
      <c r="M273" s="90">
        <v>11</v>
      </c>
      <c r="N273" s="91" t="s">
        <v>3</v>
      </c>
      <c r="O273" s="91" t="s">
        <v>3457</v>
      </c>
      <c r="P273" s="91" t="s">
        <v>3459</v>
      </c>
      <c r="Q273" s="91" t="s">
        <v>521</v>
      </c>
      <c r="R273" s="92">
        <v>0.20300000000000001</v>
      </c>
      <c r="T273" s="152">
        <v>3</v>
      </c>
      <c r="U273" s="153">
        <v>2010</v>
      </c>
      <c r="V273" s="154" t="s">
        <v>20</v>
      </c>
      <c r="W273" s="154" t="s">
        <v>624</v>
      </c>
      <c r="X273" s="154" t="s">
        <v>3363</v>
      </c>
      <c r="Y273" s="155" t="str">
        <f t="shared" si="15"/>
        <v>32010冷房店舗用有り</v>
      </c>
      <c r="Z273" s="156">
        <v>-1.1000000000000001</v>
      </c>
      <c r="AA273" s="156">
        <v>2.1</v>
      </c>
      <c r="AB273" s="157">
        <v>1.0511999999999999</v>
      </c>
      <c r="AC273" s="157">
        <v>1.5622</v>
      </c>
      <c r="AD273" s="160">
        <f>VLOOKUP(T273,'既存・導入予定 (5)'!$E$33:$S$44,13,0)</f>
        <v>0.38900000000000001</v>
      </c>
      <c r="AE273" s="161">
        <f t="shared" si="17"/>
        <v>1.6719999999999999</v>
      </c>
    </row>
    <row r="274" spans="13:31" ht="13.5" customHeight="1">
      <c r="M274" s="90">
        <v>11</v>
      </c>
      <c r="N274" s="91" t="s">
        <v>4</v>
      </c>
      <c r="O274" s="91" t="s">
        <v>3457</v>
      </c>
      <c r="P274" s="91" t="s">
        <v>3459</v>
      </c>
      <c r="Q274" s="91" t="s">
        <v>525</v>
      </c>
      <c r="R274" s="92">
        <v>0.183</v>
      </c>
      <c r="T274" s="152">
        <v>3</v>
      </c>
      <c r="U274" s="153">
        <v>2010</v>
      </c>
      <c r="V274" s="154" t="s">
        <v>20</v>
      </c>
      <c r="W274" s="154" t="s">
        <v>618</v>
      </c>
      <c r="X274" s="154" t="s">
        <v>3363</v>
      </c>
      <c r="Y274" s="155" t="str">
        <f t="shared" si="15"/>
        <v>32010冷房ビル用マルチ有り</v>
      </c>
      <c r="Z274" s="156">
        <v>-0.88</v>
      </c>
      <c r="AA274" s="156">
        <v>1.88</v>
      </c>
      <c r="AB274" s="157">
        <v>1.0548999999999999</v>
      </c>
      <c r="AC274" s="157">
        <v>1.3963000000000001</v>
      </c>
      <c r="AD274" s="160">
        <f>VLOOKUP(T274,'既存・導入予定 (5)'!$E$33:$S$44,13,0)</f>
        <v>0.38900000000000001</v>
      </c>
      <c r="AE274" s="161">
        <f t="shared" si="17"/>
        <v>1.5369999999999999</v>
      </c>
    </row>
    <row r="275" spans="13:31" ht="13.5" customHeight="1">
      <c r="M275" s="90">
        <v>11</v>
      </c>
      <c r="N275" s="91" t="s">
        <v>5</v>
      </c>
      <c r="O275" s="91" t="s">
        <v>3457</v>
      </c>
      <c r="P275" s="91" t="s">
        <v>3459</v>
      </c>
      <c r="Q275" s="91" t="s">
        <v>529</v>
      </c>
      <c r="R275" s="92">
        <v>0.27200000000000002</v>
      </c>
      <c r="T275" s="152">
        <v>3</v>
      </c>
      <c r="U275" s="153">
        <v>2010</v>
      </c>
      <c r="V275" s="154" t="s">
        <v>20</v>
      </c>
      <c r="W275" s="154" t="s">
        <v>619</v>
      </c>
      <c r="X275" s="154" t="s">
        <v>3363</v>
      </c>
      <c r="Y275" s="155" t="str">
        <f t="shared" si="15"/>
        <v>32010冷房設備用有り</v>
      </c>
      <c r="Z275" s="156">
        <v>-0.26</v>
      </c>
      <c r="AA275" s="156">
        <v>1.26</v>
      </c>
      <c r="AB275" s="157">
        <v>1.1929000000000001</v>
      </c>
      <c r="AC275" s="157">
        <v>0.89680000000000004</v>
      </c>
      <c r="AD275" s="160">
        <f>VLOOKUP(T275,'既存・導入予定 (5)'!$E$33:$S$44,13,0)</f>
        <v>0.38900000000000001</v>
      </c>
      <c r="AE275" s="161">
        <f t="shared" si="17"/>
        <v>1.1579999999999999</v>
      </c>
    </row>
    <row r="276" spans="13:31" ht="13.5" customHeight="1">
      <c r="M276" s="90">
        <v>11</v>
      </c>
      <c r="N276" s="91" t="s">
        <v>6</v>
      </c>
      <c r="O276" s="91" t="s">
        <v>3457</v>
      </c>
      <c r="P276" s="91" t="s">
        <v>3459</v>
      </c>
      <c r="Q276" s="91" t="s">
        <v>533</v>
      </c>
      <c r="R276" s="92">
        <v>0.22500000000000001</v>
      </c>
      <c r="T276" s="152">
        <v>3</v>
      </c>
      <c r="U276" s="153">
        <v>2010</v>
      </c>
      <c r="V276" s="154" t="s">
        <v>20</v>
      </c>
      <c r="W276" s="154" t="s">
        <v>624</v>
      </c>
      <c r="X276" s="154" t="s">
        <v>3516</v>
      </c>
      <c r="Y276" s="155" t="str">
        <f t="shared" si="15"/>
        <v>32010冷房店舗用無し（一定速）</v>
      </c>
      <c r="Z276" s="156">
        <v>0.25</v>
      </c>
      <c r="AA276" s="156">
        <v>0.75</v>
      </c>
      <c r="AB276" s="157">
        <v>0.25</v>
      </c>
      <c r="AC276" s="157">
        <v>0.75</v>
      </c>
      <c r="AD276" s="160">
        <f>VLOOKUP(T276,'既存・導入予定 (5)'!$E$33:$S$44,13,0)</f>
        <v>0.38900000000000001</v>
      </c>
      <c r="AE276" s="161">
        <f t="shared" si="17"/>
        <v>0.84699999999999998</v>
      </c>
    </row>
    <row r="277" spans="13:31" ht="13.5" customHeight="1">
      <c r="M277" s="90">
        <v>11</v>
      </c>
      <c r="N277" s="91" t="s">
        <v>7</v>
      </c>
      <c r="O277" s="91" t="s">
        <v>3457</v>
      </c>
      <c r="P277" s="91" t="s">
        <v>3459</v>
      </c>
      <c r="Q277" s="91" t="s">
        <v>537</v>
      </c>
      <c r="R277" s="92">
        <v>0.215</v>
      </c>
      <c r="T277" s="152">
        <v>3</v>
      </c>
      <c r="U277" s="153">
        <v>2010</v>
      </c>
      <c r="V277" s="154" t="s">
        <v>20</v>
      </c>
      <c r="W277" s="154" t="s">
        <v>618</v>
      </c>
      <c r="X277" s="154" t="s">
        <v>3516</v>
      </c>
      <c r="Y277" s="155" t="str">
        <f t="shared" si="15"/>
        <v>32010冷房ビル用マルチ無し（一定速）</v>
      </c>
      <c r="Z277" s="156">
        <v>0.25</v>
      </c>
      <c r="AA277" s="156">
        <v>0.75</v>
      </c>
      <c r="AB277" s="157">
        <v>0.25</v>
      </c>
      <c r="AC277" s="157">
        <v>0.75</v>
      </c>
      <c r="AD277" s="160">
        <f>VLOOKUP(T277,'既存・導入予定 (5)'!$E$33:$S$44,13,0)</f>
        <v>0.38900000000000001</v>
      </c>
      <c r="AE277" s="161">
        <f t="shared" si="17"/>
        <v>0.84699999999999998</v>
      </c>
    </row>
    <row r="278" spans="13:31" ht="13.5" customHeight="1">
      <c r="M278" s="90">
        <v>11</v>
      </c>
      <c r="N278" s="91" t="s">
        <v>8</v>
      </c>
      <c r="O278" s="91" t="s">
        <v>3457</v>
      </c>
      <c r="P278" s="91" t="s">
        <v>3459</v>
      </c>
      <c r="Q278" s="91" t="s">
        <v>541</v>
      </c>
      <c r="R278" s="92">
        <v>0.20699999999999999</v>
      </c>
      <c r="T278" s="152">
        <v>3</v>
      </c>
      <c r="U278" s="153">
        <v>2010</v>
      </c>
      <c r="V278" s="154" t="s">
        <v>20</v>
      </c>
      <c r="W278" s="154" t="s">
        <v>619</v>
      </c>
      <c r="X278" s="154" t="s">
        <v>3516</v>
      </c>
      <c r="Y278" s="155" t="str">
        <f t="shared" si="15"/>
        <v>32010冷房設備用無し（一定速）</v>
      </c>
      <c r="Z278" s="156">
        <v>0.25</v>
      </c>
      <c r="AA278" s="156">
        <v>0.75</v>
      </c>
      <c r="AB278" s="157">
        <v>0.25</v>
      </c>
      <c r="AC278" s="157">
        <v>0.75</v>
      </c>
      <c r="AD278" s="160">
        <f>VLOOKUP(T278,'既存・導入予定 (5)'!$E$33:$S$44,13,0)</f>
        <v>0.38900000000000001</v>
      </c>
      <c r="AE278" s="161">
        <f t="shared" si="17"/>
        <v>0.84699999999999998</v>
      </c>
    </row>
    <row r="279" spans="13:31" ht="13.5" customHeight="1">
      <c r="M279" s="90">
        <v>11</v>
      </c>
      <c r="N279" s="91" t="s">
        <v>9</v>
      </c>
      <c r="O279" s="91" t="s">
        <v>3457</v>
      </c>
      <c r="P279" s="91" t="s">
        <v>3459</v>
      </c>
      <c r="Q279" s="91" t="s">
        <v>545</v>
      </c>
      <c r="R279" s="92">
        <v>0.29099999999999998</v>
      </c>
      <c r="T279" s="152">
        <v>3</v>
      </c>
      <c r="U279" s="153">
        <v>2010</v>
      </c>
      <c r="V279" s="154" t="s">
        <v>21</v>
      </c>
      <c r="W279" s="154" t="s">
        <v>624</v>
      </c>
      <c r="X279" s="154" t="s">
        <v>3363</v>
      </c>
      <c r="Y279" s="155" t="str">
        <f t="shared" si="15"/>
        <v>32010暖房店舗用有り</v>
      </c>
      <c r="Z279" s="156">
        <v>-0.72</v>
      </c>
      <c r="AA279" s="156">
        <v>1.72</v>
      </c>
      <c r="AB279" s="157">
        <v>1.0757000000000001</v>
      </c>
      <c r="AC279" s="157">
        <v>1.2710999999999999</v>
      </c>
      <c r="AD279" s="160">
        <f>VLOOKUP(T279,'既存・導入予定 (5)'!$E$33:$S$44,13,0)</f>
        <v>0.38900000000000001</v>
      </c>
      <c r="AE279" s="161">
        <f t="shared" si="17"/>
        <v>1.4390000000000001</v>
      </c>
    </row>
    <row r="280" spans="13:31" ht="13.5" customHeight="1">
      <c r="M280" s="90">
        <v>11</v>
      </c>
      <c r="N280" s="91" t="s">
        <v>10</v>
      </c>
      <c r="O280" s="91" t="s">
        <v>3457</v>
      </c>
      <c r="P280" s="91" t="s">
        <v>3459</v>
      </c>
      <c r="Q280" s="91" t="s">
        <v>549</v>
      </c>
      <c r="R280" s="92">
        <v>0.245</v>
      </c>
      <c r="T280" s="152">
        <v>3</v>
      </c>
      <c r="U280" s="153">
        <v>2010</v>
      </c>
      <c r="V280" s="154" t="s">
        <v>21</v>
      </c>
      <c r="W280" s="154" t="s">
        <v>618</v>
      </c>
      <c r="X280" s="154" t="s">
        <v>3363</v>
      </c>
      <c r="Y280" s="155" t="str">
        <f t="shared" si="15"/>
        <v>32010暖房ビル用マルチ有り</v>
      </c>
      <c r="Z280" s="156">
        <v>-0.7</v>
      </c>
      <c r="AA280" s="156">
        <v>1.7</v>
      </c>
      <c r="AB280" s="157">
        <v>1.036</v>
      </c>
      <c r="AC280" s="157">
        <v>1.266</v>
      </c>
      <c r="AD280" s="160">
        <f>VLOOKUP(T280,'既存・導入予定 (5)'!$E$33:$S$44,13,0)</f>
        <v>0.38900000000000001</v>
      </c>
      <c r="AE280" s="161">
        <f t="shared" si="17"/>
        <v>1.427</v>
      </c>
    </row>
    <row r="281" spans="13:31" ht="13.5" customHeight="1">
      <c r="M281" s="90">
        <v>11</v>
      </c>
      <c r="N281" s="91" t="s">
        <v>11</v>
      </c>
      <c r="O281" s="91" t="s">
        <v>3457</v>
      </c>
      <c r="P281" s="91" t="s">
        <v>3459</v>
      </c>
      <c r="Q281" s="91" t="s">
        <v>553</v>
      </c>
      <c r="R281" s="92">
        <v>0.51300000000000001</v>
      </c>
      <c r="T281" s="152">
        <v>3</v>
      </c>
      <c r="U281" s="153">
        <v>2010</v>
      </c>
      <c r="V281" s="154" t="s">
        <v>21</v>
      </c>
      <c r="W281" s="154" t="s">
        <v>619</v>
      </c>
      <c r="X281" s="154" t="s">
        <v>3363</v>
      </c>
      <c r="Y281" s="155" t="str">
        <f t="shared" si="15"/>
        <v>32010暖房設備用有り</v>
      </c>
      <c r="Z281" s="156">
        <v>-0.26</v>
      </c>
      <c r="AA281" s="156">
        <v>1.26</v>
      </c>
      <c r="AB281" s="157">
        <v>0.82779999999999998</v>
      </c>
      <c r="AC281" s="157">
        <v>0.98809999999999998</v>
      </c>
      <c r="AD281" s="160">
        <f>VLOOKUP(T281,'既存・導入予定 (5)'!$E$33:$S$44,13,0)</f>
        <v>0.38900000000000001</v>
      </c>
      <c r="AE281" s="161">
        <f t="shared" si="17"/>
        <v>1.1579999999999999</v>
      </c>
    </row>
    <row r="282" spans="13:31" ht="13.5" customHeight="1">
      <c r="M282" s="90">
        <v>11</v>
      </c>
      <c r="N282" s="91" t="s">
        <v>12</v>
      </c>
      <c r="O282" s="91" t="s">
        <v>3457</v>
      </c>
      <c r="P282" s="91" t="s">
        <v>3459</v>
      </c>
      <c r="Q282" s="91" t="s">
        <v>557</v>
      </c>
      <c r="R282" s="92">
        <v>0.57899999999999996</v>
      </c>
      <c r="T282" s="152">
        <v>3</v>
      </c>
      <c r="U282" s="153">
        <v>2010</v>
      </c>
      <c r="V282" s="154" t="s">
        <v>21</v>
      </c>
      <c r="W282" s="154" t="s">
        <v>624</v>
      </c>
      <c r="X282" s="154" t="s">
        <v>3516</v>
      </c>
      <c r="Y282" s="155" t="str">
        <f t="shared" si="15"/>
        <v>32010暖房店舗用無し（一定速）</v>
      </c>
      <c r="Z282" s="156">
        <v>0.25</v>
      </c>
      <c r="AA282" s="156">
        <v>0.75</v>
      </c>
      <c r="AB282" s="157">
        <v>0.25</v>
      </c>
      <c r="AC282" s="157">
        <v>0.75</v>
      </c>
      <c r="AD282" s="160">
        <f>VLOOKUP(T282,'既存・導入予定 (5)'!$E$33:$S$44,13,0)</f>
        <v>0.38900000000000001</v>
      </c>
      <c r="AE282" s="161">
        <f t="shared" si="17"/>
        <v>0.84699999999999998</v>
      </c>
    </row>
    <row r="283" spans="13:31" ht="13.5" customHeight="1">
      <c r="M283" s="90">
        <v>11</v>
      </c>
      <c r="N283" s="91" t="s">
        <v>13</v>
      </c>
      <c r="O283" s="91" t="s">
        <v>3457</v>
      </c>
      <c r="P283" s="91" t="s">
        <v>3459</v>
      </c>
      <c r="Q283" s="91" t="s">
        <v>561</v>
      </c>
      <c r="R283" s="92">
        <v>0.14099999999999999</v>
      </c>
      <c r="T283" s="152">
        <v>3</v>
      </c>
      <c r="U283" s="153">
        <v>2010</v>
      </c>
      <c r="V283" s="154" t="s">
        <v>21</v>
      </c>
      <c r="W283" s="154" t="s">
        <v>618</v>
      </c>
      <c r="X283" s="154" t="s">
        <v>3516</v>
      </c>
      <c r="Y283" s="155" t="str">
        <f t="shared" si="15"/>
        <v>32010暖房ビル用マルチ無し（一定速）</v>
      </c>
      <c r="Z283" s="156">
        <v>0.25</v>
      </c>
      <c r="AA283" s="156">
        <v>0.75</v>
      </c>
      <c r="AB283" s="157">
        <v>0.25</v>
      </c>
      <c r="AC283" s="157">
        <v>0.75</v>
      </c>
      <c r="AD283" s="160">
        <f>VLOOKUP(T283,'既存・導入予定 (5)'!$E$33:$S$44,13,0)</f>
        <v>0.38900000000000001</v>
      </c>
      <c r="AE283" s="161">
        <f t="shared" si="17"/>
        <v>0.84699999999999998</v>
      </c>
    </row>
    <row r="284" spans="13:31" ht="13.5" customHeight="1">
      <c r="M284" s="90">
        <v>12</v>
      </c>
      <c r="N284" s="91" t="s">
        <v>3456</v>
      </c>
      <c r="O284" s="91" t="s">
        <v>3457</v>
      </c>
      <c r="P284" s="91" t="s">
        <v>3459</v>
      </c>
      <c r="Q284" s="91" t="s">
        <v>565</v>
      </c>
      <c r="R284" s="92">
        <v>0.312</v>
      </c>
      <c r="T284" s="152">
        <v>3</v>
      </c>
      <c r="U284" s="153">
        <v>2010</v>
      </c>
      <c r="V284" s="154" t="s">
        <v>21</v>
      </c>
      <c r="W284" s="154" t="s">
        <v>619</v>
      </c>
      <c r="X284" s="154" t="s">
        <v>3516</v>
      </c>
      <c r="Y284" s="155" t="str">
        <f t="shared" si="15"/>
        <v>32010暖房設備用無し（一定速）</v>
      </c>
      <c r="Z284" s="156">
        <v>0.25</v>
      </c>
      <c r="AA284" s="156">
        <v>0.75</v>
      </c>
      <c r="AB284" s="157">
        <v>0.25</v>
      </c>
      <c r="AC284" s="157">
        <v>0.75</v>
      </c>
      <c r="AD284" s="160">
        <f>VLOOKUP(T284,'既存・導入予定 (5)'!$E$33:$S$44,13,0)</f>
        <v>0.38900000000000001</v>
      </c>
      <c r="AE284" s="161">
        <f t="shared" si="17"/>
        <v>0.84699999999999998</v>
      </c>
    </row>
    <row r="285" spans="13:31" ht="13.5" customHeight="1">
      <c r="M285" s="90">
        <v>12</v>
      </c>
      <c r="N285" s="91" t="s">
        <v>3</v>
      </c>
      <c r="O285" s="91" t="s">
        <v>3457</v>
      </c>
      <c r="P285" s="91" t="s">
        <v>3459</v>
      </c>
      <c r="Q285" s="91" t="s">
        <v>569</v>
      </c>
      <c r="R285" s="92">
        <v>0.32800000000000001</v>
      </c>
      <c r="T285" s="144">
        <v>3</v>
      </c>
      <c r="U285" s="195">
        <v>2011</v>
      </c>
      <c r="V285" s="145" t="s">
        <v>20</v>
      </c>
      <c r="W285" s="145" t="s">
        <v>624</v>
      </c>
      <c r="X285" s="145" t="s">
        <v>3363</v>
      </c>
      <c r="Y285" s="146" t="str">
        <f t="shared" si="15"/>
        <v>32011冷房店舗用有り</v>
      </c>
      <c r="Z285" s="148">
        <v>-1.1200000000000001</v>
      </c>
      <c r="AA285" s="148">
        <v>2.12</v>
      </c>
      <c r="AB285" s="149">
        <v>1.0517000000000001</v>
      </c>
      <c r="AC285" s="149">
        <v>1.5770999999999999</v>
      </c>
      <c r="AD285" s="147">
        <f>VLOOKUP(T285,'既存・導入予定 (5)'!$E$33:$S$44,13,0)</f>
        <v>0.38900000000000001</v>
      </c>
      <c r="AE285" s="75">
        <f t="shared" si="17"/>
        <v>1.6839999999999999</v>
      </c>
    </row>
    <row r="286" spans="13:31" ht="13.5" customHeight="1">
      <c r="M286" s="90">
        <v>12</v>
      </c>
      <c r="N286" s="91" t="s">
        <v>4</v>
      </c>
      <c r="O286" s="91" t="s">
        <v>3457</v>
      </c>
      <c r="P286" s="91" t="s">
        <v>3459</v>
      </c>
      <c r="Q286" s="91" t="s">
        <v>573</v>
      </c>
      <c r="R286" s="92">
        <v>0.39800000000000002</v>
      </c>
      <c r="T286" s="144">
        <v>3</v>
      </c>
      <c r="U286" s="195">
        <v>2011</v>
      </c>
      <c r="V286" s="145" t="s">
        <v>20</v>
      </c>
      <c r="W286" s="145" t="s">
        <v>618</v>
      </c>
      <c r="X286" s="145" t="s">
        <v>3363</v>
      </c>
      <c r="Y286" s="146" t="str">
        <f t="shared" si="15"/>
        <v>32011冷房ビル用マルチ有り</v>
      </c>
      <c r="Z286" s="148">
        <v>-1</v>
      </c>
      <c r="AA286" s="148">
        <v>2</v>
      </c>
      <c r="AB286" s="149">
        <v>1.0584</v>
      </c>
      <c r="AC286" s="149">
        <v>1.4854000000000001</v>
      </c>
      <c r="AD286" s="147">
        <f>VLOOKUP(T286,'既存・導入予定 (5)'!$E$33:$S$44,13,0)</f>
        <v>0.38900000000000001</v>
      </c>
      <c r="AE286" s="75">
        <f t="shared" si="17"/>
        <v>1.611</v>
      </c>
    </row>
    <row r="287" spans="13:31" ht="14.25" customHeight="1">
      <c r="M287" s="90">
        <v>12</v>
      </c>
      <c r="N287" s="91" t="s">
        <v>5</v>
      </c>
      <c r="O287" s="91" t="s">
        <v>3457</v>
      </c>
      <c r="P287" s="91" t="s">
        <v>3459</v>
      </c>
      <c r="Q287" s="91" t="s">
        <v>577</v>
      </c>
      <c r="R287" s="92">
        <v>0.59299999999999997</v>
      </c>
      <c r="T287" s="144">
        <v>3</v>
      </c>
      <c r="U287" s="195">
        <v>2011</v>
      </c>
      <c r="V287" s="145" t="s">
        <v>20</v>
      </c>
      <c r="W287" s="145" t="s">
        <v>619</v>
      </c>
      <c r="X287" s="145" t="s">
        <v>3363</v>
      </c>
      <c r="Y287" s="146" t="str">
        <f t="shared" si="15"/>
        <v>32011冷房設備用有り</v>
      </c>
      <c r="Z287" s="148">
        <v>-0.22</v>
      </c>
      <c r="AA287" s="148">
        <v>1.22</v>
      </c>
      <c r="AB287" s="149">
        <v>1.0356000000000001</v>
      </c>
      <c r="AC287" s="149">
        <v>0.90610000000000002</v>
      </c>
      <c r="AD287" s="147">
        <f>VLOOKUP(T287,'既存・導入予定 (5)'!$E$33:$S$44,13,0)</f>
        <v>0.38900000000000001</v>
      </c>
      <c r="AE287" s="75">
        <f t="shared" si="17"/>
        <v>1.1339999999999999</v>
      </c>
    </row>
    <row r="288" spans="13:31" ht="13.5" customHeight="1">
      <c r="M288" s="90">
        <v>12</v>
      </c>
      <c r="N288" s="91" t="s">
        <v>6</v>
      </c>
      <c r="O288" s="91" t="s">
        <v>3457</v>
      </c>
      <c r="P288" s="91" t="s">
        <v>3459</v>
      </c>
      <c r="Q288" s="91" t="s">
        <v>581</v>
      </c>
      <c r="R288" s="92">
        <v>0.32200000000000001</v>
      </c>
      <c r="T288" s="144">
        <v>3</v>
      </c>
      <c r="U288" s="195">
        <v>2011</v>
      </c>
      <c r="V288" s="145" t="s">
        <v>20</v>
      </c>
      <c r="W288" s="145" t="s">
        <v>624</v>
      </c>
      <c r="X288" s="145" t="s">
        <v>3516</v>
      </c>
      <c r="Y288" s="146" t="str">
        <f t="shared" si="15"/>
        <v>32011冷房店舗用無し（一定速）</v>
      </c>
      <c r="Z288" s="148">
        <v>0.25</v>
      </c>
      <c r="AA288" s="148">
        <v>0.75</v>
      </c>
      <c r="AB288" s="149">
        <v>0.25</v>
      </c>
      <c r="AC288" s="149">
        <v>0.75</v>
      </c>
      <c r="AD288" s="147">
        <f>VLOOKUP(T288,'既存・導入予定 (5)'!$E$33:$S$44,13,0)</f>
        <v>0.38900000000000001</v>
      </c>
      <c r="AE288" s="75">
        <f t="shared" si="17"/>
        <v>0.84699999999999998</v>
      </c>
    </row>
    <row r="289" spans="13:31" ht="13.5" customHeight="1">
      <c r="M289" s="90">
        <v>12</v>
      </c>
      <c r="N289" s="91" t="s">
        <v>7</v>
      </c>
      <c r="O289" s="91" t="s">
        <v>3457</v>
      </c>
      <c r="P289" s="91" t="s">
        <v>3459</v>
      </c>
      <c r="Q289" s="91" t="s">
        <v>585</v>
      </c>
      <c r="R289" s="92">
        <v>0.34399999999999997</v>
      </c>
      <c r="T289" s="144">
        <v>3</v>
      </c>
      <c r="U289" s="195">
        <v>2011</v>
      </c>
      <c r="V289" s="145" t="s">
        <v>20</v>
      </c>
      <c r="W289" s="145" t="s">
        <v>618</v>
      </c>
      <c r="X289" s="145" t="s">
        <v>3516</v>
      </c>
      <c r="Y289" s="146" t="str">
        <f t="shared" si="15"/>
        <v>32011冷房ビル用マルチ無し（一定速）</v>
      </c>
      <c r="Z289" s="148">
        <v>0.25</v>
      </c>
      <c r="AA289" s="148">
        <v>0.75</v>
      </c>
      <c r="AB289" s="149">
        <v>0.25</v>
      </c>
      <c r="AC289" s="149">
        <v>0.75</v>
      </c>
      <c r="AD289" s="147">
        <f>VLOOKUP(T289,'既存・導入予定 (5)'!$E$33:$S$44,13,0)</f>
        <v>0.38900000000000001</v>
      </c>
      <c r="AE289" s="75">
        <f t="shared" si="17"/>
        <v>0.84699999999999998</v>
      </c>
    </row>
    <row r="290" spans="13:31" ht="13.5" customHeight="1">
      <c r="M290" s="90">
        <v>12</v>
      </c>
      <c r="N290" s="91" t="s">
        <v>8</v>
      </c>
      <c r="O290" s="91" t="s">
        <v>3457</v>
      </c>
      <c r="P290" s="91" t="s">
        <v>3459</v>
      </c>
      <c r="Q290" s="91" t="s">
        <v>589</v>
      </c>
      <c r="R290" s="92">
        <v>0.33600000000000002</v>
      </c>
      <c r="T290" s="144">
        <v>3</v>
      </c>
      <c r="U290" s="195">
        <v>2011</v>
      </c>
      <c r="V290" s="145" t="s">
        <v>20</v>
      </c>
      <c r="W290" s="145" t="s">
        <v>619</v>
      </c>
      <c r="X290" s="145" t="s">
        <v>3516</v>
      </c>
      <c r="Y290" s="146" t="str">
        <f t="shared" si="15"/>
        <v>32011冷房設備用無し（一定速）</v>
      </c>
      <c r="Z290" s="148">
        <v>0.25</v>
      </c>
      <c r="AA290" s="148">
        <v>0.75</v>
      </c>
      <c r="AB290" s="149">
        <v>0.25</v>
      </c>
      <c r="AC290" s="149">
        <v>0.75</v>
      </c>
      <c r="AD290" s="147">
        <f>VLOOKUP(T290,'既存・導入予定 (5)'!$E$33:$S$44,13,0)</f>
        <v>0.38900000000000001</v>
      </c>
      <c r="AE290" s="75">
        <f t="shared" si="17"/>
        <v>0.84699999999999998</v>
      </c>
    </row>
    <row r="291" spans="13:31" ht="14.25" customHeight="1">
      <c r="M291" s="90">
        <v>12</v>
      </c>
      <c r="N291" s="91" t="s">
        <v>9</v>
      </c>
      <c r="O291" s="91" t="s">
        <v>3457</v>
      </c>
      <c r="P291" s="91" t="s">
        <v>3459</v>
      </c>
      <c r="Q291" s="91" t="s">
        <v>593</v>
      </c>
      <c r="R291" s="92">
        <v>0.51200000000000001</v>
      </c>
      <c r="T291" s="144">
        <v>3</v>
      </c>
      <c r="U291" s="195">
        <v>2011</v>
      </c>
      <c r="V291" s="145" t="s">
        <v>21</v>
      </c>
      <c r="W291" s="145" t="s">
        <v>624</v>
      </c>
      <c r="X291" s="145" t="s">
        <v>3363</v>
      </c>
      <c r="Y291" s="146" t="str">
        <f t="shared" si="15"/>
        <v>32011暖房店舗用有り</v>
      </c>
      <c r="Z291" s="148">
        <v>-0.76</v>
      </c>
      <c r="AA291" s="148">
        <v>1.76</v>
      </c>
      <c r="AB291" s="149">
        <v>1.0773999999999999</v>
      </c>
      <c r="AC291" s="149">
        <v>1.3006</v>
      </c>
      <c r="AD291" s="147">
        <f>VLOOKUP(T291,'既存・導入予定 (5)'!$E$33:$S$44,13,0)</f>
        <v>0.38900000000000001</v>
      </c>
      <c r="AE291" s="75">
        <f t="shared" si="17"/>
        <v>1.464</v>
      </c>
    </row>
    <row r="292" spans="13:31" ht="13.5" customHeight="1">
      <c r="M292" s="90">
        <v>12</v>
      </c>
      <c r="N292" s="91" t="s">
        <v>10</v>
      </c>
      <c r="O292" s="91" t="s">
        <v>3457</v>
      </c>
      <c r="P292" s="91" t="s">
        <v>3459</v>
      </c>
      <c r="Q292" s="91" t="s">
        <v>597</v>
      </c>
      <c r="R292" s="92">
        <v>0.45</v>
      </c>
      <c r="T292" s="144">
        <v>3</v>
      </c>
      <c r="U292" s="195">
        <v>2011</v>
      </c>
      <c r="V292" s="145" t="s">
        <v>21</v>
      </c>
      <c r="W292" s="145" t="s">
        <v>618</v>
      </c>
      <c r="X292" s="145" t="s">
        <v>3363</v>
      </c>
      <c r="Y292" s="146" t="str">
        <f t="shared" si="15"/>
        <v>32011暖房ビル用マルチ有り</v>
      </c>
      <c r="Z292" s="148">
        <v>-0.78</v>
      </c>
      <c r="AA292" s="148">
        <v>1.78</v>
      </c>
      <c r="AB292" s="149">
        <v>1.0377000000000001</v>
      </c>
      <c r="AC292" s="149">
        <v>1.3255999999999999</v>
      </c>
      <c r="AD292" s="147">
        <f>VLOOKUP(T292,'既存・導入予定 (5)'!$E$33:$S$44,13,0)</f>
        <v>0.38900000000000001</v>
      </c>
      <c r="AE292" s="75">
        <f t="shared" si="17"/>
        <v>1.476</v>
      </c>
    </row>
    <row r="293" spans="13:31" ht="13.5" customHeight="1">
      <c r="M293" s="90">
        <v>12</v>
      </c>
      <c r="N293" s="91" t="s">
        <v>11</v>
      </c>
      <c r="O293" s="91" t="s">
        <v>3457</v>
      </c>
      <c r="P293" s="91" t="s">
        <v>3459</v>
      </c>
      <c r="Q293" s="91" t="s">
        <v>601</v>
      </c>
      <c r="R293" s="92">
        <v>0.78600000000000003</v>
      </c>
      <c r="T293" s="144">
        <v>3</v>
      </c>
      <c r="U293" s="195">
        <v>2011</v>
      </c>
      <c r="V293" s="145" t="s">
        <v>21</v>
      </c>
      <c r="W293" s="145" t="s">
        <v>619</v>
      </c>
      <c r="X293" s="145" t="s">
        <v>3363</v>
      </c>
      <c r="Y293" s="146" t="str">
        <f t="shared" si="15"/>
        <v>32011暖房設備用有り</v>
      </c>
      <c r="Z293" s="148">
        <v>-0.26</v>
      </c>
      <c r="AA293" s="148">
        <v>1.26</v>
      </c>
      <c r="AB293" s="149">
        <v>1.0266999999999999</v>
      </c>
      <c r="AC293" s="149">
        <v>0.93830000000000002</v>
      </c>
      <c r="AD293" s="147">
        <f>VLOOKUP(T293,'既存・導入予定 (5)'!$E$33:$S$44,13,0)</f>
        <v>0.38900000000000001</v>
      </c>
      <c r="AE293" s="75">
        <f t="shared" si="17"/>
        <v>1.1579999999999999</v>
      </c>
    </row>
    <row r="294" spans="13:31" ht="13.5" customHeight="1">
      <c r="M294" s="90">
        <v>12</v>
      </c>
      <c r="N294" s="91" t="s">
        <v>12</v>
      </c>
      <c r="O294" s="91" t="s">
        <v>3457</v>
      </c>
      <c r="P294" s="91" t="s">
        <v>3459</v>
      </c>
      <c r="Q294" s="91" t="s">
        <v>605</v>
      </c>
      <c r="R294" s="92">
        <v>0.92800000000000005</v>
      </c>
      <c r="T294" s="144">
        <v>3</v>
      </c>
      <c r="U294" s="195">
        <v>2011</v>
      </c>
      <c r="V294" s="145" t="s">
        <v>21</v>
      </c>
      <c r="W294" s="145" t="s">
        <v>624</v>
      </c>
      <c r="X294" s="145" t="s">
        <v>3516</v>
      </c>
      <c r="Y294" s="146" t="str">
        <f t="shared" si="15"/>
        <v>32011暖房店舗用無し（一定速）</v>
      </c>
      <c r="Z294" s="148">
        <v>0.25</v>
      </c>
      <c r="AA294" s="148">
        <v>0.75</v>
      </c>
      <c r="AB294" s="149">
        <v>0.25</v>
      </c>
      <c r="AC294" s="149">
        <v>0.75</v>
      </c>
      <c r="AD294" s="147">
        <f>VLOOKUP(T294,'既存・導入予定 (5)'!$E$33:$S$44,13,0)</f>
        <v>0.38900000000000001</v>
      </c>
      <c r="AE294" s="75">
        <f t="shared" si="17"/>
        <v>0.84699999999999998</v>
      </c>
    </row>
    <row r="295" spans="13:31" ht="13.5" customHeight="1">
      <c r="M295" s="90">
        <v>12</v>
      </c>
      <c r="N295" s="91" t="s">
        <v>13</v>
      </c>
      <c r="O295" s="91" t="s">
        <v>3457</v>
      </c>
      <c r="P295" s="91" t="s">
        <v>3459</v>
      </c>
      <c r="Q295" s="91" t="s">
        <v>609</v>
      </c>
      <c r="R295" s="92">
        <v>0.27600000000000002</v>
      </c>
      <c r="T295" s="144">
        <v>3</v>
      </c>
      <c r="U295" s="195">
        <v>2011</v>
      </c>
      <c r="V295" s="145" t="s">
        <v>21</v>
      </c>
      <c r="W295" s="145" t="s">
        <v>618</v>
      </c>
      <c r="X295" s="145" t="s">
        <v>3516</v>
      </c>
      <c r="Y295" s="146" t="str">
        <f t="shared" si="15"/>
        <v>32011暖房ビル用マルチ無し（一定速）</v>
      </c>
      <c r="Z295" s="148">
        <v>0.25</v>
      </c>
      <c r="AA295" s="148">
        <v>0.75</v>
      </c>
      <c r="AB295" s="149">
        <v>0.25</v>
      </c>
      <c r="AC295" s="149">
        <v>0.75</v>
      </c>
      <c r="AD295" s="147">
        <f>VLOOKUP(T295,'既存・導入予定 (5)'!$E$33:$S$44,13,0)</f>
        <v>0.38900000000000001</v>
      </c>
      <c r="AE295" s="75">
        <f t="shared" si="17"/>
        <v>0.84699999999999998</v>
      </c>
    </row>
    <row r="296" spans="13:31" ht="13.5" customHeight="1">
      <c r="M296" s="90">
        <v>1</v>
      </c>
      <c r="N296" s="91" t="s">
        <v>3456</v>
      </c>
      <c r="O296" s="91" t="s">
        <v>3460</v>
      </c>
      <c r="P296" s="91" t="s">
        <v>3458</v>
      </c>
      <c r="Q296" s="91" t="s">
        <v>38</v>
      </c>
      <c r="R296" s="92">
        <v>0</v>
      </c>
      <c r="T296" s="144">
        <v>3</v>
      </c>
      <c r="U296" s="145">
        <v>2011</v>
      </c>
      <c r="V296" s="145" t="s">
        <v>21</v>
      </c>
      <c r="W296" s="145" t="s">
        <v>619</v>
      </c>
      <c r="X296" s="145" t="s">
        <v>3516</v>
      </c>
      <c r="Y296" s="146" t="str">
        <f t="shared" si="15"/>
        <v>32011暖房設備用無し（一定速）</v>
      </c>
      <c r="Z296" s="148">
        <v>0.25</v>
      </c>
      <c r="AA296" s="148">
        <v>0.75</v>
      </c>
      <c r="AB296" s="149">
        <v>0.25</v>
      </c>
      <c r="AC296" s="149">
        <v>0.75</v>
      </c>
      <c r="AD296" s="147">
        <f>VLOOKUP(T296,'既存・導入予定 (5)'!$E$33:$S$44,13,0)</f>
        <v>0.38900000000000001</v>
      </c>
      <c r="AE296" s="75">
        <f t="shared" si="17"/>
        <v>0.84699999999999998</v>
      </c>
    </row>
    <row r="297" spans="13:31" ht="13.5" customHeight="1">
      <c r="M297" s="90">
        <v>1</v>
      </c>
      <c r="N297" s="91" t="s">
        <v>3</v>
      </c>
      <c r="O297" s="91" t="s">
        <v>3460</v>
      </c>
      <c r="P297" s="91" t="s">
        <v>3458</v>
      </c>
      <c r="Q297" s="91" t="s">
        <v>42</v>
      </c>
      <c r="R297" s="92">
        <v>0</v>
      </c>
      <c r="T297" s="144">
        <v>3</v>
      </c>
      <c r="U297" s="145">
        <v>2012</v>
      </c>
      <c r="V297" s="145" t="s">
        <v>20</v>
      </c>
      <c r="W297" s="145" t="s">
        <v>624</v>
      </c>
      <c r="X297" s="145" t="s">
        <v>3363</v>
      </c>
      <c r="Y297" s="146" t="str">
        <f t="shared" ref="Y297:Y308" si="18">T297&amp;U297&amp;V297&amp;W297&amp;X297</f>
        <v>32012冷房店舗用有り</v>
      </c>
      <c r="Z297" s="145">
        <v>-1.36</v>
      </c>
      <c r="AA297" s="145">
        <v>2.36</v>
      </c>
      <c r="AB297" s="145">
        <v>1.0576000000000001</v>
      </c>
      <c r="AC297" s="145">
        <v>1.7556</v>
      </c>
      <c r="AD297" s="147">
        <f>VLOOKUP(T297,'既存・導入予定 (5)'!$E$33:$S$44,13,0)</f>
        <v>0.38900000000000001</v>
      </c>
      <c r="AE297" s="75">
        <f t="shared" si="17"/>
        <v>1.83</v>
      </c>
    </row>
    <row r="298" spans="13:31" ht="13.5" customHeight="1">
      <c r="M298" s="90">
        <v>1</v>
      </c>
      <c r="N298" s="91" t="s">
        <v>4</v>
      </c>
      <c r="O298" s="91" t="s">
        <v>3460</v>
      </c>
      <c r="P298" s="91" t="s">
        <v>3458</v>
      </c>
      <c r="Q298" s="91" t="s">
        <v>46</v>
      </c>
      <c r="R298" s="92">
        <v>0</v>
      </c>
      <c r="T298" s="144">
        <v>3</v>
      </c>
      <c r="U298" s="145">
        <v>2012</v>
      </c>
      <c r="V298" s="145" t="s">
        <v>20</v>
      </c>
      <c r="W298" s="145" t="s">
        <v>618</v>
      </c>
      <c r="X298" s="145" t="s">
        <v>3363</v>
      </c>
      <c r="Y298" s="146" t="str">
        <f t="shared" si="18"/>
        <v>32012冷房ビル用マルチ有り</v>
      </c>
      <c r="Z298" s="145">
        <v>-1.1399999999999999</v>
      </c>
      <c r="AA298" s="145">
        <v>2.14</v>
      </c>
      <c r="AB298" s="145">
        <v>1.0625</v>
      </c>
      <c r="AC298" s="145">
        <v>1.5893999999999999</v>
      </c>
      <c r="AD298" s="147">
        <f>VLOOKUP(T298,'既存・導入予定 (5)'!$E$33:$S$44,13,0)</f>
        <v>0.38900000000000001</v>
      </c>
      <c r="AE298" s="75">
        <f t="shared" si="17"/>
        <v>1.696</v>
      </c>
    </row>
    <row r="299" spans="13:31" ht="13.5" customHeight="1">
      <c r="M299" s="90">
        <v>1</v>
      </c>
      <c r="N299" s="91" t="s">
        <v>5</v>
      </c>
      <c r="O299" s="91" t="s">
        <v>3460</v>
      </c>
      <c r="P299" s="91" t="s">
        <v>3458</v>
      </c>
      <c r="Q299" s="91" t="s">
        <v>50</v>
      </c>
      <c r="R299" s="92">
        <v>0</v>
      </c>
      <c r="T299" s="144">
        <v>3</v>
      </c>
      <c r="U299" s="145">
        <v>2012</v>
      </c>
      <c r="V299" s="145" t="s">
        <v>20</v>
      </c>
      <c r="W299" s="145" t="s">
        <v>619</v>
      </c>
      <c r="X299" s="145" t="s">
        <v>3363</v>
      </c>
      <c r="Y299" s="146" t="str">
        <f t="shared" si="18"/>
        <v>32012冷房設備用有り</v>
      </c>
      <c r="Z299" s="145">
        <v>-0.26</v>
      </c>
      <c r="AA299" s="145">
        <v>1.26</v>
      </c>
      <c r="AB299" s="145">
        <v>1.0367999999999999</v>
      </c>
      <c r="AC299" s="145">
        <v>0.93579999999999997</v>
      </c>
      <c r="AD299" s="147">
        <f>VLOOKUP(T299,'既存・導入予定 (5)'!$E$33:$S$44,13,0)</f>
        <v>0.38900000000000001</v>
      </c>
      <c r="AE299" s="75">
        <f t="shared" si="17"/>
        <v>1.1579999999999999</v>
      </c>
    </row>
    <row r="300" spans="13:31" ht="13.5" customHeight="1">
      <c r="M300" s="90">
        <v>1</v>
      </c>
      <c r="N300" s="91" t="s">
        <v>6</v>
      </c>
      <c r="O300" s="91" t="s">
        <v>3460</v>
      </c>
      <c r="P300" s="91" t="s">
        <v>3458</v>
      </c>
      <c r="Q300" s="91" t="s">
        <v>54</v>
      </c>
      <c r="R300" s="92">
        <v>0</v>
      </c>
      <c r="T300" s="144">
        <v>3</v>
      </c>
      <c r="U300" s="145">
        <v>2012</v>
      </c>
      <c r="V300" s="145" t="s">
        <v>20</v>
      </c>
      <c r="W300" s="145" t="s">
        <v>624</v>
      </c>
      <c r="X300" s="145" t="s">
        <v>3516</v>
      </c>
      <c r="Y300" s="146" t="str">
        <f t="shared" si="18"/>
        <v>32012冷房店舗用無し（一定速）</v>
      </c>
      <c r="Z300" s="148">
        <v>0.25</v>
      </c>
      <c r="AA300" s="148">
        <v>0.75</v>
      </c>
      <c r="AB300" s="149">
        <v>0.25</v>
      </c>
      <c r="AC300" s="149">
        <v>0.75</v>
      </c>
      <c r="AD300" s="147">
        <f>VLOOKUP(T300,'既存・導入予定 (5)'!$E$33:$S$44,13,0)</f>
        <v>0.38900000000000001</v>
      </c>
      <c r="AE300" s="75">
        <f t="shared" si="17"/>
        <v>0.84699999999999998</v>
      </c>
    </row>
    <row r="301" spans="13:31" ht="13.5" customHeight="1">
      <c r="M301" s="90">
        <v>1</v>
      </c>
      <c r="N301" s="91" t="s">
        <v>7</v>
      </c>
      <c r="O301" s="91" t="s">
        <v>3460</v>
      </c>
      <c r="P301" s="91" t="s">
        <v>3458</v>
      </c>
      <c r="Q301" s="91" t="s">
        <v>58</v>
      </c>
      <c r="R301" s="92">
        <v>0</v>
      </c>
      <c r="T301" s="144">
        <v>3</v>
      </c>
      <c r="U301" s="145">
        <v>2012</v>
      </c>
      <c r="V301" s="145" t="s">
        <v>20</v>
      </c>
      <c r="W301" s="145" t="s">
        <v>618</v>
      </c>
      <c r="X301" s="145" t="s">
        <v>3516</v>
      </c>
      <c r="Y301" s="146" t="str">
        <f t="shared" si="18"/>
        <v>32012冷房ビル用マルチ無し（一定速）</v>
      </c>
      <c r="Z301" s="148">
        <v>0.25</v>
      </c>
      <c r="AA301" s="148">
        <v>0.75</v>
      </c>
      <c r="AB301" s="149">
        <v>0.25</v>
      </c>
      <c r="AC301" s="149">
        <v>0.75</v>
      </c>
      <c r="AD301" s="147">
        <f>VLOOKUP(T301,'既存・導入予定 (5)'!$E$33:$S$44,13,0)</f>
        <v>0.38900000000000001</v>
      </c>
      <c r="AE301" s="75">
        <f t="shared" si="17"/>
        <v>0.84699999999999998</v>
      </c>
    </row>
    <row r="302" spans="13:31" ht="13.5" customHeight="1">
      <c r="M302" s="90">
        <v>1</v>
      </c>
      <c r="N302" s="91" t="s">
        <v>8</v>
      </c>
      <c r="O302" s="91" t="s">
        <v>3460</v>
      </c>
      <c r="P302" s="91" t="s">
        <v>3458</v>
      </c>
      <c r="Q302" s="91" t="s">
        <v>62</v>
      </c>
      <c r="R302" s="92">
        <v>0</v>
      </c>
      <c r="T302" s="144">
        <v>3</v>
      </c>
      <c r="U302" s="145">
        <v>2012</v>
      </c>
      <c r="V302" s="145" t="s">
        <v>20</v>
      </c>
      <c r="W302" s="145" t="s">
        <v>619</v>
      </c>
      <c r="X302" s="145" t="s">
        <v>3516</v>
      </c>
      <c r="Y302" s="146" t="str">
        <f t="shared" si="18"/>
        <v>32012冷房設備用無し（一定速）</v>
      </c>
      <c r="Z302" s="148">
        <v>0.25</v>
      </c>
      <c r="AA302" s="148">
        <v>0.75</v>
      </c>
      <c r="AB302" s="149">
        <v>0.25</v>
      </c>
      <c r="AC302" s="149">
        <v>0.75</v>
      </c>
      <c r="AD302" s="147">
        <f>VLOOKUP(T302,'既存・導入予定 (5)'!$E$33:$S$44,13,0)</f>
        <v>0.38900000000000001</v>
      </c>
      <c r="AE302" s="75">
        <f t="shared" si="17"/>
        <v>0.84699999999999998</v>
      </c>
    </row>
    <row r="303" spans="13:31" ht="13.5" customHeight="1">
      <c r="M303" s="90">
        <v>1</v>
      </c>
      <c r="N303" s="91" t="s">
        <v>9</v>
      </c>
      <c r="O303" s="91" t="s">
        <v>3460</v>
      </c>
      <c r="P303" s="91" t="s">
        <v>3458</v>
      </c>
      <c r="Q303" s="91" t="s">
        <v>66</v>
      </c>
      <c r="R303" s="92">
        <v>0</v>
      </c>
      <c r="T303" s="144">
        <v>3</v>
      </c>
      <c r="U303" s="145">
        <v>2012</v>
      </c>
      <c r="V303" s="145" t="s">
        <v>21</v>
      </c>
      <c r="W303" s="145" t="s">
        <v>624</v>
      </c>
      <c r="X303" s="145" t="s">
        <v>3363</v>
      </c>
      <c r="Y303" s="146" t="str">
        <f t="shared" si="18"/>
        <v>32012暖房店舗用有り</v>
      </c>
      <c r="Z303" s="145">
        <v>-0.82</v>
      </c>
      <c r="AA303" s="145">
        <v>1.82</v>
      </c>
      <c r="AB303" s="145">
        <v>1.0801000000000001</v>
      </c>
      <c r="AC303" s="145">
        <v>1.345</v>
      </c>
      <c r="AD303" s="147">
        <f>VLOOKUP(T303,'既存・導入予定 (5)'!$E$33:$S$44,13,0)</f>
        <v>0.38900000000000001</v>
      </c>
      <c r="AE303" s="75">
        <f t="shared" si="17"/>
        <v>1.5009999999999999</v>
      </c>
    </row>
    <row r="304" spans="13:31" ht="13.5" customHeight="1">
      <c r="M304" s="90">
        <v>1</v>
      </c>
      <c r="N304" s="91" t="s">
        <v>10</v>
      </c>
      <c r="O304" s="91" t="s">
        <v>3460</v>
      </c>
      <c r="P304" s="91" t="s">
        <v>3458</v>
      </c>
      <c r="Q304" s="91" t="s">
        <v>70</v>
      </c>
      <c r="R304" s="92">
        <v>0</v>
      </c>
      <c r="T304" s="144">
        <v>3</v>
      </c>
      <c r="U304" s="145">
        <v>2012</v>
      </c>
      <c r="V304" s="145" t="s">
        <v>21</v>
      </c>
      <c r="W304" s="145" t="s">
        <v>618</v>
      </c>
      <c r="X304" s="145" t="s">
        <v>3363</v>
      </c>
      <c r="Y304" s="146" t="str">
        <f t="shared" si="18"/>
        <v>32012暖房ビル用マルチ有り</v>
      </c>
      <c r="Z304" s="145">
        <v>-0.98</v>
      </c>
      <c r="AA304" s="145">
        <v>1.98</v>
      </c>
      <c r="AB304" s="145">
        <v>1.042</v>
      </c>
      <c r="AC304" s="145">
        <v>1.4744999999999999</v>
      </c>
      <c r="AD304" s="147">
        <f>VLOOKUP(T304,'既存・導入予定 (5)'!$E$33:$S$44,13,0)</f>
        <v>0.38900000000000001</v>
      </c>
      <c r="AE304" s="75">
        <f t="shared" si="17"/>
        <v>1.5980000000000001</v>
      </c>
    </row>
    <row r="305" spans="13:31" ht="13.5" customHeight="1">
      <c r="M305" s="90">
        <v>1</v>
      </c>
      <c r="N305" s="91" t="s">
        <v>11</v>
      </c>
      <c r="O305" s="91" t="s">
        <v>3460</v>
      </c>
      <c r="P305" s="91" t="s">
        <v>3458</v>
      </c>
      <c r="Q305" s="91" t="s">
        <v>74</v>
      </c>
      <c r="R305" s="92">
        <v>0</v>
      </c>
      <c r="T305" s="144">
        <v>3</v>
      </c>
      <c r="U305" s="145">
        <v>2012</v>
      </c>
      <c r="V305" s="145" t="s">
        <v>21</v>
      </c>
      <c r="W305" s="145" t="s">
        <v>619</v>
      </c>
      <c r="X305" s="145" t="s">
        <v>3363</v>
      </c>
      <c r="Y305" s="146" t="str">
        <f t="shared" si="18"/>
        <v>32012暖房設備用有り</v>
      </c>
      <c r="Z305" s="145">
        <v>-0.26</v>
      </c>
      <c r="AA305" s="145">
        <v>1.26</v>
      </c>
      <c r="AB305" s="145">
        <v>1.0266999999999999</v>
      </c>
      <c r="AC305" s="145">
        <v>0.93830000000000002</v>
      </c>
      <c r="AD305" s="147">
        <f>VLOOKUP(T305,'既存・導入予定 (5)'!$E$33:$S$44,13,0)</f>
        <v>0.38900000000000001</v>
      </c>
      <c r="AE305" s="75">
        <f t="shared" si="17"/>
        <v>1.1579999999999999</v>
      </c>
    </row>
    <row r="306" spans="13:31" ht="13.5" customHeight="1">
      <c r="M306" s="90">
        <v>1</v>
      </c>
      <c r="N306" s="91" t="s">
        <v>12</v>
      </c>
      <c r="O306" s="91" t="s">
        <v>3460</v>
      </c>
      <c r="P306" s="91" t="s">
        <v>3458</v>
      </c>
      <c r="Q306" s="91" t="s">
        <v>78</v>
      </c>
      <c r="R306" s="92">
        <v>0</v>
      </c>
      <c r="T306" s="144">
        <v>3</v>
      </c>
      <c r="U306" s="145">
        <v>2012</v>
      </c>
      <c r="V306" s="145" t="s">
        <v>21</v>
      </c>
      <c r="W306" s="145" t="s">
        <v>624</v>
      </c>
      <c r="X306" s="145" t="s">
        <v>3516</v>
      </c>
      <c r="Y306" s="146" t="str">
        <f t="shared" si="18"/>
        <v>32012暖房店舗用無し（一定速）</v>
      </c>
      <c r="Z306" s="148">
        <v>0.25</v>
      </c>
      <c r="AA306" s="148">
        <v>0.75</v>
      </c>
      <c r="AB306" s="149">
        <v>0.25</v>
      </c>
      <c r="AC306" s="149">
        <v>0.75</v>
      </c>
      <c r="AD306" s="147">
        <f>VLOOKUP(T306,'既存・導入予定 (5)'!$E$33:$S$44,13,0)</f>
        <v>0.38900000000000001</v>
      </c>
      <c r="AE306" s="75">
        <f t="shared" si="17"/>
        <v>0.84699999999999998</v>
      </c>
    </row>
    <row r="307" spans="13:31" ht="13.5" customHeight="1">
      <c r="M307" s="90">
        <v>1</v>
      </c>
      <c r="N307" s="91" t="s">
        <v>13</v>
      </c>
      <c r="O307" s="91" t="s">
        <v>3460</v>
      </c>
      <c r="P307" s="91" t="s">
        <v>3458</v>
      </c>
      <c r="Q307" s="91" t="s">
        <v>82</v>
      </c>
      <c r="R307" s="92">
        <v>5.8000000000000003E-2</v>
      </c>
      <c r="T307" s="144">
        <v>3</v>
      </c>
      <c r="U307" s="145">
        <v>2012</v>
      </c>
      <c r="V307" s="145" t="s">
        <v>21</v>
      </c>
      <c r="W307" s="145" t="s">
        <v>618</v>
      </c>
      <c r="X307" s="145" t="s">
        <v>3516</v>
      </c>
      <c r="Y307" s="146" t="str">
        <f t="shared" si="18"/>
        <v>32012暖房ビル用マルチ無し（一定速）</v>
      </c>
      <c r="Z307" s="148">
        <v>0.25</v>
      </c>
      <c r="AA307" s="148">
        <v>0.75</v>
      </c>
      <c r="AB307" s="149">
        <v>0.25</v>
      </c>
      <c r="AC307" s="149">
        <v>0.75</v>
      </c>
      <c r="AD307" s="147">
        <f>VLOOKUP(T307,'既存・導入予定 (5)'!$E$33:$S$44,13,0)</f>
        <v>0.38900000000000001</v>
      </c>
      <c r="AE307" s="75">
        <f t="shared" si="17"/>
        <v>0.84699999999999998</v>
      </c>
    </row>
    <row r="308" spans="13:31" ht="13.5" customHeight="1">
      <c r="M308" s="90">
        <v>2</v>
      </c>
      <c r="N308" s="91" t="s">
        <v>3456</v>
      </c>
      <c r="O308" s="91" t="s">
        <v>3460</v>
      </c>
      <c r="P308" s="91" t="s">
        <v>3458</v>
      </c>
      <c r="Q308" s="91" t="s">
        <v>86</v>
      </c>
      <c r="R308" s="92">
        <v>0</v>
      </c>
      <c r="T308" s="144">
        <v>3</v>
      </c>
      <c r="U308" s="145">
        <v>2012</v>
      </c>
      <c r="V308" s="145" t="s">
        <v>21</v>
      </c>
      <c r="W308" s="145" t="s">
        <v>619</v>
      </c>
      <c r="X308" s="145" t="s">
        <v>3516</v>
      </c>
      <c r="Y308" s="146" t="str">
        <f t="shared" si="18"/>
        <v>32012暖房設備用無し（一定速）</v>
      </c>
      <c r="Z308" s="148">
        <v>0.25</v>
      </c>
      <c r="AA308" s="148">
        <v>0.75</v>
      </c>
      <c r="AB308" s="149">
        <v>0.25</v>
      </c>
      <c r="AC308" s="149">
        <v>0.75</v>
      </c>
      <c r="AD308" s="147">
        <f>VLOOKUP(T308,'既存・導入予定 (5)'!$E$33:$S$44,13,0)</f>
        <v>0.38900000000000001</v>
      </c>
      <c r="AE308" s="75">
        <f t="shared" si="17"/>
        <v>0.84699999999999998</v>
      </c>
    </row>
    <row r="309" spans="13:31" ht="13.5" customHeight="1">
      <c r="M309" s="90">
        <v>2</v>
      </c>
      <c r="N309" s="91" t="s">
        <v>3</v>
      </c>
      <c r="O309" s="91" t="s">
        <v>3460</v>
      </c>
      <c r="P309" s="91" t="s">
        <v>3458</v>
      </c>
      <c r="Q309" s="91" t="s">
        <v>90</v>
      </c>
      <c r="R309" s="92">
        <v>0</v>
      </c>
      <c r="T309" s="144">
        <v>3</v>
      </c>
      <c r="U309" s="195">
        <v>2013</v>
      </c>
      <c r="V309" s="145" t="s">
        <v>20</v>
      </c>
      <c r="W309" s="145" t="s">
        <v>624</v>
      </c>
      <c r="X309" s="145" t="s">
        <v>3363</v>
      </c>
      <c r="Y309" s="146" t="str">
        <f t="shared" ref="Y309:Y321" si="19">T309&amp;U309&amp;V309&amp;W309&amp;X309</f>
        <v>32013冷房店舗用有り</v>
      </c>
      <c r="Z309" s="148">
        <v>-1.5</v>
      </c>
      <c r="AA309" s="148">
        <v>2.5</v>
      </c>
      <c r="AB309" s="149">
        <v>1.0609999999999999</v>
      </c>
      <c r="AC309" s="149">
        <v>1.8597999999999999</v>
      </c>
      <c r="AD309" s="147">
        <f>VLOOKUP(T309,'既存・導入予定 (5)'!$E$33:$S$44,13,0)</f>
        <v>0.38900000000000001</v>
      </c>
      <c r="AE309" s="75">
        <f t="shared" ref="AE309:AE354" si="20">ROUNDDOWN(IF(AD309&gt;=0.25,Z309*AD309+AA309,AB309*AD309+AC309),3)</f>
        <v>1.9159999999999999</v>
      </c>
    </row>
    <row r="310" spans="13:31" ht="13.5" customHeight="1">
      <c r="M310" s="90">
        <v>2</v>
      </c>
      <c r="N310" s="91" t="s">
        <v>4</v>
      </c>
      <c r="O310" s="91" t="s">
        <v>3460</v>
      </c>
      <c r="P310" s="91" t="s">
        <v>3458</v>
      </c>
      <c r="Q310" s="91" t="s">
        <v>94</v>
      </c>
      <c r="R310" s="92">
        <v>0</v>
      </c>
      <c r="T310" s="144">
        <v>3</v>
      </c>
      <c r="U310" s="195">
        <v>2013</v>
      </c>
      <c r="V310" s="145" t="s">
        <v>20</v>
      </c>
      <c r="W310" s="145" t="s">
        <v>618</v>
      </c>
      <c r="X310" s="145" t="s">
        <v>3363</v>
      </c>
      <c r="Y310" s="146" t="str">
        <f t="shared" si="19"/>
        <v>32013冷房ビル用マルチ有り</v>
      </c>
      <c r="Z310" s="148">
        <v>-1.1399999999999999</v>
      </c>
      <c r="AA310" s="148">
        <v>2.14</v>
      </c>
      <c r="AB310" s="149">
        <v>1.0625</v>
      </c>
      <c r="AC310" s="149">
        <v>1.5893999999999999</v>
      </c>
      <c r="AD310" s="147">
        <f>VLOOKUP(T310,'既存・導入予定 (5)'!$E$33:$S$44,13,0)</f>
        <v>0.38900000000000001</v>
      </c>
      <c r="AE310" s="75">
        <f t="shared" si="20"/>
        <v>1.696</v>
      </c>
    </row>
    <row r="311" spans="13:31" ht="13.5" customHeight="1">
      <c r="M311" s="90">
        <v>2</v>
      </c>
      <c r="N311" s="91" t="s">
        <v>5</v>
      </c>
      <c r="O311" s="91" t="s">
        <v>3460</v>
      </c>
      <c r="P311" s="91" t="s">
        <v>3458</v>
      </c>
      <c r="Q311" s="91" t="s">
        <v>98</v>
      </c>
      <c r="R311" s="92">
        <v>0</v>
      </c>
      <c r="T311" s="144">
        <v>3</v>
      </c>
      <c r="U311" s="195">
        <v>2013</v>
      </c>
      <c r="V311" s="145" t="s">
        <v>20</v>
      </c>
      <c r="W311" s="145" t="s">
        <v>619</v>
      </c>
      <c r="X311" s="145" t="s">
        <v>3363</v>
      </c>
      <c r="Y311" s="146" t="str">
        <f t="shared" si="19"/>
        <v>32013冷房設備用有り</v>
      </c>
      <c r="Z311" s="148">
        <v>-0.26</v>
      </c>
      <c r="AA311" s="148">
        <v>1.26</v>
      </c>
      <c r="AB311" s="149">
        <v>1.0367999999999999</v>
      </c>
      <c r="AC311" s="149">
        <v>0.93579999999999997</v>
      </c>
      <c r="AD311" s="147">
        <f>VLOOKUP(T311,'既存・導入予定 (5)'!$E$33:$S$44,13,0)</f>
        <v>0.38900000000000001</v>
      </c>
      <c r="AE311" s="75">
        <f t="shared" si="20"/>
        <v>1.1579999999999999</v>
      </c>
    </row>
    <row r="312" spans="13:31" ht="13.5" customHeight="1">
      <c r="M312" s="90">
        <v>2</v>
      </c>
      <c r="N312" s="91" t="s">
        <v>6</v>
      </c>
      <c r="O312" s="91" t="s">
        <v>3460</v>
      </c>
      <c r="P312" s="91" t="s">
        <v>3458</v>
      </c>
      <c r="Q312" s="91" t="s">
        <v>102</v>
      </c>
      <c r="R312" s="92">
        <v>0</v>
      </c>
      <c r="T312" s="144">
        <v>3</v>
      </c>
      <c r="U312" s="195">
        <v>2013</v>
      </c>
      <c r="V312" s="145" t="s">
        <v>20</v>
      </c>
      <c r="W312" s="145" t="s">
        <v>624</v>
      </c>
      <c r="X312" s="145" t="s">
        <v>3516</v>
      </c>
      <c r="Y312" s="146" t="str">
        <f t="shared" si="19"/>
        <v>32013冷房店舗用無し（一定速）</v>
      </c>
      <c r="Z312" s="148">
        <v>0.25</v>
      </c>
      <c r="AA312" s="148">
        <v>0.75</v>
      </c>
      <c r="AB312" s="149">
        <v>0.25</v>
      </c>
      <c r="AC312" s="149">
        <v>0.75</v>
      </c>
      <c r="AD312" s="147">
        <f>VLOOKUP(T312,'既存・導入予定 (5)'!$E$33:$S$44,13,0)</f>
        <v>0.38900000000000001</v>
      </c>
      <c r="AE312" s="75">
        <f t="shared" si="20"/>
        <v>0.84699999999999998</v>
      </c>
    </row>
    <row r="313" spans="13:31" ht="13.5" customHeight="1">
      <c r="M313" s="90">
        <v>2</v>
      </c>
      <c r="N313" s="91" t="s">
        <v>7</v>
      </c>
      <c r="O313" s="91" t="s">
        <v>3460</v>
      </c>
      <c r="P313" s="91" t="s">
        <v>3458</v>
      </c>
      <c r="Q313" s="91" t="s">
        <v>106</v>
      </c>
      <c r="R313" s="92">
        <v>0</v>
      </c>
      <c r="T313" s="144">
        <v>3</v>
      </c>
      <c r="U313" s="195">
        <v>2013</v>
      </c>
      <c r="V313" s="145" t="s">
        <v>20</v>
      </c>
      <c r="W313" s="145" t="s">
        <v>618</v>
      </c>
      <c r="X313" s="145" t="s">
        <v>3516</v>
      </c>
      <c r="Y313" s="146" t="str">
        <f t="shared" si="19"/>
        <v>32013冷房ビル用マルチ無し（一定速）</v>
      </c>
      <c r="Z313" s="148">
        <v>0.25</v>
      </c>
      <c r="AA313" s="148">
        <v>0.75</v>
      </c>
      <c r="AB313" s="149">
        <v>0.25</v>
      </c>
      <c r="AC313" s="149">
        <v>0.75</v>
      </c>
      <c r="AD313" s="147">
        <f>VLOOKUP(T313,'既存・導入予定 (5)'!$E$33:$S$44,13,0)</f>
        <v>0.38900000000000001</v>
      </c>
      <c r="AE313" s="75">
        <f t="shared" si="20"/>
        <v>0.84699999999999998</v>
      </c>
    </row>
    <row r="314" spans="13:31" ht="13.5" customHeight="1">
      <c r="M314" s="90">
        <v>2</v>
      </c>
      <c r="N314" s="91" t="s">
        <v>8</v>
      </c>
      <c r="O314" s="91" t="s">
        <v>3460</v>
      </c>
      <c r="P314" s="91" t="s">
        <v>3458</v>
      </c>
      <c r="Q314" s="91" t="s">
        <v>110</v>
      </c>
      <c r="R314" s="92">
        <v>0</v>
      </c>
      <c r="T314" s="144">
        <v>3</v>
      </c>
      <c r="U314" s="195">
        <v>2013</v>
      </c>
      <c r="V314" s="145" t="s">
        <v>20</v>
      </c>
      <c r="W314" s="145" t="s">
        <v>619</v>
      </c>
      <c r="X314" s="145" t="s">
        <v>3516</v>
      </c>
      <c r="Y314" s="146" t="str">
        <f t="shared" si="19"/>
        <v>32013冷房設備用無し（一定速）</v>
      </c>
      <c r="Z314" s="148">
        <v>0.25</v>
      </c>
      <c r="AA314" s="148">
        <v>0.75</v>
      </c>
      <c r="AB314" s="149">
        <v>0.25</v>
      </c>
      <c r="AC314" s="149">
        <v>0.75</v>
      </c>
      <c r="AD314" s="147">
        <f>VLOOKUP(T314,'既存・導入予定 (5)'!$E$33:$S$44,13,0)</f>
        <v>0.38900000000000001</v>
      </c>
      <c r="AE314" s="75">
        <f t="shared" si="20"/>
        <v>0.84699999999999998</v>
      </c>
    </row>
    <row r="315" spans="13:31" ht="13.5" customHeight="1">
      <c r="M315" s="90">
        <v>2</v>
      </c>
      <c r="N315" s="91" t="s">
        <v>9</v>
      </c>
      <c r="O315" s="91" t="s">
        <v>3460</v>
      </c>
      <c r="P315" s="91" t="s">
        <v>3458</v>
      </c>
      <c r="Q315" s="91" t="s">
        <v>114</v>
      </c>
      <c r="R315" s="92">
        <v>0</v>
      </c>
      <c r="T315" s="144">
        <v>3</v>
      </c>
      <c r="U315" s="195">
        <v>2013</v>
      </c>
      <c r="V315" s="145" t="s">
        <v>21</v>
      </c>
      <c r="W315" s="145" t="s">
        <v>624</v>
      </c>
      <c r="X315" s="145" t="s">
        <v>3363</v>
      </c>
      <c r="Y315" s="146" t="str">
        <f t="shared" si="19"/>
        <v>32013暖房店舗用有り</v>
      </c>
      <c r="Z315" s="148">
        <v>-0.94</v>
      </c>
      <c r="AA315" s="148">
        <v>1.94</v>
      </c>
      <c r="AB315" s="149">
        <v>1.0853999999999999</v>
      </c>
      <c r="AC315" s="149">
        <v>1.4337</v>
      </c>
      <c r="AD315" s="147">
        <f>VLOOKUP(T315,'既存・導入予定 (5)'!$E$33:$S$44,13,0)</f>
        <v>0.38900000000000001</v>
      </c>
      <c r="AE315" s="75">
        <f t="shared" si="20"/>
        <v>1.5740000000000001</v>
      </c>
    </row>
    <row r="316" spans="13:31" ht="13.5" customHeight="1">
      <c r="M316" s="90">
        <v>2</v>
      </c>
      <c r="N316" s="91" t="s">
        <v>10</v>
      </c>
      <c r="O316" s="91" t="s">
        <v>3460</v>
      </c>
      <c r="P316" s="91" t="s">
        <v>3458</v>
      </c>
      <c r="Q316" s="91" t="s">
        <v>118</v>
      </c>
      <c r="R316" s="92">
        <v>0</v>
      </c>
      <c r="T316" s="144">
        <v>3</v>
      </c>
      <c r="U316" s="195">
        <v>2013</v>
      </c>
      <c r="V316" s="145" t="s">
        <v>21</v>
      </c>
      <c r="W316" s="145" t="s">
        <v>618</v>
      </c>
      <c r="X316" s="145" t="s">
        <v>3363</v>
      </c>
      <c r="Y316" s="146" t="str">
        <f t="shared" si="19"/>
        <v>32013暖房ビル用マルチ有り</v>
      </c>
      <c r="Z316" s="148">
        <v>-0.98</v>
      </c>
      <c r="AA316" s="148">
        <v>1.98</v>
      </c>
      <c r="AB316" s="149">
        <v>1.042</v>
      </c>
      <c r="AC316" s="149">
        <v>1.4744999999999999</v>
      </c>
      <c r="AD316" s="147">
        <f>VLOOKUP(T316,'既存・導入予定 (5)'!$E$33:$S$44,13,0)</f>
        <v>0.38900000000000001</v>
      </c>
      <c r="AE316" s="75">
        <f t="shared" si="20"/>
        <v>1.5980000000000001</v>
      </c>
    </row>
    <row r="317" spans="13:31" ht="13.5" customHeight="1">
      <c r="M317" s="90">
        <v>2</v>
      </c>
      <c r="N317" s="91" t="s">
        <v>11</v>
      </c>
      <c r="O317" s="91" t="s">
        <v>3460</v>
      </c>
      <c r="P317" s="91" t="s">
        <v>3458</v>
      </c>
      <c r="Q317" s="91" t="s">
        <v>122</v>
      </c>
      <c r="R317" s="92">
        <v>0</v>
      </c>
      <c r="T317" s="144">
        <v>3</v>
      </c>
      <c r="U317" s="195">
        <v>2013</v>
      </c>
      <c r="V317" s="145" t="s">
        <v>21</v>
      </c>
      <c r="W317" s="145" t="s">
        <v>619</v>
      </c>
      <c r="X317" s="145" t="s">
        <v>3363</v>
      </c>
      <c r="Y317" s="146" t="str">
        <f t="shared" si="19"/>
        <v>32013暖房設備用有り</v>
      </c>
      <c r="Z317" s="148">
        <v>-0.32</v>
      </c>
      <c r="AA317" s="148">
        <v>1.32</v>
      </c>
      <c r="AB317" s="149">
        <v>1.028</v>
      </c>
      <c r="AC317" s="149">
        <v>0.98299999999999998</v>
      </c>
      <c r="AD317" s="147">
        <f>VLOOKUP(T317,'既存・導入予定 (5)'!$E$33:$S$44,13,0)</f>
        <v>0.38900000000000001</v>
      </c>
      <c r="AE317" s="75">
        <f t="shared" si="20"/>
        <v>1.1950000000000001</v>
      </c>
    </row>
    <row r="318" spans="13:31" ht="13.5" customHeight="1">
      <c r="M318" s="90">
        <v>2</v>
      </c>
      <c r="N318" s="91" t="s">
        <v>12</v>
      </c>
      <c r="O318" s="91" t="s">
        <v>3460</v>
      </c>
      <c r="P318" s="91" t="s">
        <v>3458</v>
      </c>
      <c r="Q318" s="91" t="s">
        <v>126</v>
      </c>
      <c r="R318" s="92">
        <v>0</v>
      </c>
      <c r="T318" s="144">
        <v>3</v>
      </c>
      <c r="U318" s="195">
        <v>2013</v>
      </c>
      <c r="V318" s="145" t="s">
        <v>21</v>
      </c>
      <c r="W318" s="145" t="s">
        <v>624</v>
      </c>
      <c r="X318" s="145" t="s">
        <v>3516</v>
      </c>
      <c r="Y318" s="146" t="str">
        <f t="shared" si="19"/>
        <v>32013暖房店舗用無し（一定速）</v>
      </c>
      <c r="Z318" s="148">
        <v>0.25</v>
      </c>
      <c r="AA318" s="148">
        <v>0.75</v>
      </c>
      <c r="AB318" s="149">
        <v>0.25</v>
      </c>
      <c r="AC318" s="149">
        <v>0.75</v>
      </c>
      <c r="AD318" s="147">
        <f>VLOOKUP(T318,'既存・導入予定 (5)'!$E$33:$S$44,13,0)</f>
        <v>0.38900000000000001</v>
      </c>
      <c r="AE318" s="75">
        <f t="shared" si="20"/>
        <v>0.84699999999999998</v>
      </c>
    </row>
    <row r="319" spans="13:31" ht="13.5" customHeight="1">
      <c r="M319" s="90">
        <v>2</v>
      </c>
      <c r="N319" s="91" t="s">
        <v>13</v>
      </c>
      <c r="O319" s="91" t="s">
        <v>3460</v>
      </c>
      <c r="P319" s="91" t="s">
        <v>3458</v>
      </c>
      <c r="Q319" s="91" t="s">
        <v>130</v>
      </c>
      <c r="R319" s="92">
        <v>0</v>
      </c>
      <c r="T319" s="144">
        <v>3</v>
      </c>
      <c r="U319" s="195">
        <v>2013</v>
      </c>
      <c r="V319" s="145" t="s">
        <v>21</v>
      </c>
      <c r="W319" s="145" t="s">
        <v>618</v>
      </c>
      <c r="X319" s="145" t="s">
        <v>3516</v>
      </c>
      <c r="Y319" s="146" t="str">
        <f t="shared" si="19"/>
        <v>32013暖房ビル用マルチ無し（一定速）</v>
      </c>
      <c r="Z319" s="148">
        <v>0.25</v>
      </c>
      <c r="AA319" s="148">
        <v>0.75</v>
      </c>
      <c r="AB319" s="149">
        <v>0.25</v>
      </c>
      <c r="AC319" s="149">
        <v>0.75</v>
      </c>
      <c r="AD319" s="147">
        <f>VLOOKUP(T319,'既存・導入予定 (5)'!$E$33:$S$44,13,0)</f>
        <v>0.38900000000000001</v>
      </c>
      <c r="AE319" s="75">
        <f t="shared" si="20"/>
        <v>0.84699999999999998</v>
      </c>
    </row>
    <row r="320" spans="13:31" ht="13.5" customHeight="1">
      <c r="M320" s="90">
        <v>3</v>
      </c>
      <c r="N320" s="91" t="s">
        <v>3456</v>
      </c>
      <c r="O320" s="91" t="s">
        <v>3460</v>
      </c>
      <c r="P320" s="91" t="s">
        <v>3458</v>
      </c>
      <c r="Q320" s="91" t="s">
        <v>134</v>
      </c>
      <c r="R320" s="92">
        <v>0.188</v>
      </c>
      <c r="T320" s="144">
        <v>3</v>
      </c>
      <c r="U320" s="195">
        <v>2013</v>
      </c>
      <c r="V320" s="145" t="s">
        <v>21</v>
      </c>
      <c r="W320" s="145" t="s">
        <v>619</v>
      </c>
      <c r="X320" s="145" t="s">
        <v>3516</v>
      </c>
      <c r="Y320" s="146" t="str">
        <f t="shared" si="19"/>
        <v>32013暖房設備用無し（一定速）</v>
      </c>
      <c r="Z320" s="148">
        <v>0.25</v>
      </c>
      <c r="AA320" s="148">
        <v>0.75</v>
      </c>
      <c r="AB320" s="149">
        <v>0.25</v>
      </c>
      <c r="AC320" s="149">
        <v>0.75</v>
      </c>
      <c r="AD320" s="147">
        <f>VLOOKUP(T320,'既存・導入予定 (5)'!$E$33:$S$44,13,0)</f>
        <v>0.38900000000000001</v>
      </c>
      <c r="AE320" s="75">
        <f t="shared" si="20"/>
        <v>0.84699999999999998</v>
      </c>
    </row>
    <row r="321" spans="13:31" ht="13.5" customHeight="1">
      <c r="M321" s="90">
        <v>3</v>
      </c>
      <c r="N321" s="91" t="s">
        <v>3</v>
      </c>
      <c r="O321" s="91" t="s">
        <v>3460</v>
      </c>
      <c r="P321" s="91" t="s">
        <v>3458</v>
      </c>
      <c r="Q321" s="91" t="s">
        <v>138</v>
      </c>
      <c r="R321" s="92">
        <v>6.6000000000000003E-2</v>
      </c>
      <c r="T321" s="144">
        <v>3</v>
      </c>
      <c r="U321" s="195">
        <v>2014</v>
      </c>
      <c r="V321" s="145" t="s">
        <v>20</v>
      </c>
      <c r="W321" s="145" t="s">
        <v>624</v>
      </c>
      <c r="X321" s="145" t="s">
        <v>3363</v>
      </c>
      <c r="Y321" s="146" t="str">
        <f t="shared" si="19"/>
        <v>32014冷房店舗用有り</v>
      </c>
      <c r="Z321" s="148">
        <v>-1.46</v>
      </c>
      <c r="AA321" s="148">
        <v>2.46</v>
      </c>
      <c r="AB321" s="149">
        <v>1.06</v>
      </c>
      <c r="AC321" s="149">
        <v>1.83</v>
      </c>
      <c r="AD321" s="147">
        <f>VLOOKUP(T321,'既存・導入予定 (5)'!$E$33:$S$44,13,0)</f>
        <v>0.38900000000000001</v>
      </c>
      <c r="AE321" s="75">
        <f t="shared" si="20"/>
        <v>1.8919999999999999</v>
      </c>
    </row>
    <row r="322" spans="13:31" ht="13.5" customHeight="1">
      <c r="M322" s="90">
        <v>3</v>
      </c>
      <c r="N322" s="91" t="s">
        <v>4</v>
      </c>
      <c r="O322" s="91" t="s">
        <v>3460</v>
      </c>
      <c r="P322" s="91" t="s">
        <v>3458</v>
      </c>
      <c r="Q322" s="91" t="s">
        <v>142</v>
      </c>
      <c r="R322" s="92">
        <v>7.4999999999999997E-2</v>
      </c>
      <c r="T322" s="144">
        <v>3</v>
      </c>
      <c r="U322" s="195">
        <v>2014</v>
      </c>
      <c r="V322" s="145" t="s">
        <v>20</v>
      </c>
      <c r="W322" s="145" t="s">
        <v>618</v>
      </c>
      <c r="X322" s="145" t="s">
        <v>3363</v>
      </c>
      <c r="Y322" s="146" t="str">
        <f t="shared" ref="Y322:Y368" si="21">T322&amp;U322&amp;V322&amp;W322&amp;X322</f>
        <v>32014冷房ビル用マルチ有り</v>
      </c>
      <c r="Z322" s="148">
        <v>-1.52</v>
      </c>
      <c r="AA322" s="148">
        <v>2.52</v>
      </c>
      <c r="AB322" s="149">
        <v>1.0736000000000001</v>
      </c>
      <c r="AC322" s="149">
        <v>1.8715999999999999</v>
      </c>
      <c r="AD322" s="147">
        <f>VLOOKUP(T322,'既存・導入予定 (5)'!$E$33:$S$44,13,0)</f>
        <v>0.38900000000000001</v>
      </c>
      <c r="AE322" s="75">
        <f t="shared" si="20"/>
        <v>1.9279999999999999</v>
      </c>
    </row>
    <row r="323" spans="13:31" ht="13.5" customHeight="1">
      <c r="M323" s="90">
        <v>3</v>
      </c>
      <c r="N323" s="91" t="s">
        <v>5</v>
      </c>
      <c r="O323" s="91" t="s">
        <v>3460</v>
      </c>
      <c r="P323" s="91" t="s">
        <v>3458</v>
      </c>
      <c r="Q323" s="91" t="s">
        <v>146</v>
      </c>
      <c r="R323" s="92">
        <v>9.8000000000000004E-2</v>
      </c>
      <c r="T323" s="144">
        <v>3</v>
      </c>
      <c r="U323" s="195">
        <v>2014</v>
      </c>
      <c r="V323" s="145" t="s">
        <v>20</v>
      </c>
      <c r="W323" s="145" t="s">
        <v>619</v>
      </c>
      <c r="X323" s="145" t="s">
        <v>3363</v>
      </c>
      <c r="Y323" s="146" t="str">
        <f t="shared" si="21"/>
        <v>32014冷房設備用有り</v>
      </c>
      <c r="Z323" s="148">
        <v>-0.32</v>
      </c>
      <c r="AA323" s="148">
        <v>1.32</v>
      </c>
      <c r="AB323" s="149">
        <v>1.0385</v>
      </c>
      <c r="AC323" s="149">
        <v>0.98040000000000005</v>
      </c>
      <c r="AD323" s="147">
        <f>VLOOKUP(T323,'既存・導入予定 (5)'!$E$33:$S$44,13,0)</f>
        <v>0.38900000000000001</v>
      </c>
      <c r="AE323" s="75">
        <f t="shared" si="20"/>
        <v>1.1950000000000001</v>
      </c>
    </row>
    <row r="324" spans="13:31" ht="13.5" customHeight="1">
      <c r="M324" s="90">
        <v>3</v>
      </c>
      <c r="N324" s="91" t="s">
        <v>6</v>
      </c>
      <c r="O324" s="91" t="s">
        <v>3460</v>
      </c>
      <c r="P324" s="91" t="s">
        <v>3458</v>
      </c>
      <c r="Q324" s="91" t="s">
        <v>150</v>
      </c>
      <c r="R324" s="92">
        <v>6.6000000000000003E-2</v>
      </c>
      <c r="T324" s="144">
        <v>3</v>
      </c>
      <c r="U324" s="195">
        <v>2014</v>
      </c>
      <c r="V324" s="145" t="s">
        <v>20</v>
      </c>
      <c r="W324" s="145" t="s">
        <v>624</v>
      </c>
      <c r="X324" s="145" t="s">
        <v>3516</v>
      </c>
      <c r="Y324" s="146" t="str">
        <f t="shared" si="21"/>
        <v>32014冷房店舗用無し（一定速）</v>
      </c>
      <c r="Z324" s="148">
        <v>0.25</v>
      </c>
      <c r="AA324" s="148">
        <v>0.75</v>
      </c>
      <c r="AB324" s="149">
        <v>0.25</v>
      </c>
      <c r="AC324" s="149">
        <v>0.75</v>
      </c>
      <c r="AD324" s="147">
        <f>VLOOKUP(T324,'既存・導入予定 (5)'!$E$33:$S$44,13,0)</f>
        <v>0.38900000000000001</v>
      </c>
      <c r="AE324" s="75">
        <f t="shared" si="20"/>
        <v>0.84699999999999998</v>
      </c>
    </row>
    <row r="325" spans="13:31" ht="13.5" customHeight="1">
      <c r="M325" s="90">
        <v>3</v>
      </c>
      <c r="N325" s="91" t="s">
        <v>7</v>
      </c>
      <c r="O325" s="91" t="s">
        <v>3460</v>
      </c>
      <c r="P325" s="91" t="s">
        <v>3458</v>
      </c>
      <c r="Q325" s="91" t="s">
        <v>154</v>
      </c>
      <c r="R325" s="92">
        <v>5.8000000000000003E-2</v>
      </c>
      <c r="T325" s="144">
        <v>3</v>
      </c>
      <c r="U325" s="195">
        <v>2014</v>
      </c>
      <c r="V325" s="145" t="s">
        <v>20</v>
      </c>
      <c r="W325" s="145" t="s">
        <v>618</v>
      </c>
      <c r="X325" s="145" t="s">
        <v>3516</v>
      </c>
      <c r="Y325" s="146" t="str">
        <f t="shared" si="21"/>
        <v>32014冷房ビル用マルチ無し（一定速）</v>
      </c>
      <c r="Z325" s="148">
        <v>0.25</v>
      </c>
      <c r="AA325" s="148">
        <v>0.75</v>
      </c>
      <c r="AB325" s="149">
        <v>0.25</v>
      </c>
      <c r="AC325" s="149">
        <v>0.75</v>
      </c>
      <c r="AD325" s="147">
        <f>VLOOKUP(T325,'既存・導入予定 (5)'!$E$33:$S$44,13,0)</f>
        <v>0.38900000000000001</v>
      </c>
      <c r="AE325" s="75">
        <f t="shared" si="20"/>
        <v>0.84699999999999998</v>
      </c>
    </row>
    <row r="326" spans="13:31" ht="13.5" customHeight="1">
      <c r="M326" s="90">
        <v>3</v>
      </c>
      <c r="N326" s="91" t="s">
        <v>8</v>
      </c>
      <c r="O326" s="91" t="s">
        <v>3460</v>
      </c>
      <c r="P326" s="91" t="s">
        <v>3458</v>
      </c>
      <c r="Q326" s="91" t="s">
        <v>158</v>
      </c>
      <c r="R326" s="92">
        <v>5.8000000000000003E-2</v>
      </c>
      <c r="T326" s="144">
        <v>3</v>
      </c>
      <c r="U326" s="195">
        <v>2014</v>
      </c>
      <c r="V326" s="145" t="s">
        <v>20</v>
      </c>
      <c r="W326" s="145" t="s">
        <v>619</v>
      </c>
      <c r="X326" s="145" t="s">
        <v>3516</v>
      </c>
      <c r="Y326" s="146" t="str">
        <f t="shared" si="21"/>
        <v>32014冷房設備用無し（一定速）</v>
      </c>
      <c r="Z326" s="148">
        <v>0.25</v>
      </c>
      <c r="AA326" s="148">
        <v>0.75</v>
      </c>
      <c r="AB326" s="149">
        <v>0.25</v>
      </c>
      <c r="AC326" s="149">
        <v>0.75</v>
      </c>
      <c r="AD326" s="147">
        <f>VLOOKUP(T326,'既存・導入予定 (5)'!$E$33:$S$44,13,0)</f>
        <v>0.38900000000000001</v>
      </c>
      <c r="AE326" s="75">
        <f t="shared" si="20"/>
        <v>0.84699999999999998</v>
      </c>
    </row>
    <row r="327" spans="13:31" ht="13.5" customHeight="1">
      <c r="M327" s="90">
        <v>3</v>
      </c>
      <c r="N327" s="91" t="s">
        <v>9</v>
      </c>
      <c r="O327" s="91" t="s">
        <v>3460</v>
      </c>
      <c r="P327" s="91" t="s">
        <v>3458</v>
      </c>
      <c r="Q327" s="91" t="s">
        <v>162</v>
      </c>
      <c r="R327" s="92">
        <v>8.7999999999999995E-2</v>
      </c>
      <c r="T327" s="144">
        <v>3</v>
      </c>
      <c r="U327" s="195">
        <v>2014</v>
      </c>
      <c r="V327" s="145" t="s">
        <v>21</v>
      </c>
      <c r="W327" s="145" t="s">
        <v>624</v>
      </c>
      <c r="X327" s="145" t="s">
        <v>3363</v>
      </c>
      <c r="Y327" s="146" t="str">
        <f t="shared" si="21"/>
        <v>32014暖房店舗用有り</v>
      </c>
      <c r="Z327" s="148">
        <v>-0.94</v>
      </c>
      <c r="AA327" s="148">
        <v>1.94</v>
      </c>
      <c r="AB327" s="149">
        <v>1.0853999999999999</v>
      </c>
      <c r="AC327" s="149">
        <v>1.4337</v>
      </c>
      <c r="AD327" s="147">
        <f>VLOOKUP(T327,'既存・導入予定 (5)'!$E$33:$S$44,13,0)</f>
        <v>0.38900000000000001</v>
      </c>
      <c r="AE327" s="75">
        <f t="shared" si="20"/>
        <v>1.5740000000000001</v>
      </c>
    </row>
    <row r="328" spans="13:31" ht="13.5" customHeight="1">
      <c r="M328" s="90">
        <v>3</v>
      </c>
      <c r="N328" s="91" t="s">
        <v>10</v>
      </c>
      <c r="O328" s="91" t="s">
        <v>3460</v>
      </c>
      <c r="P328" s="91" t="s">
        <v>3458</v>
      </c>
      <c r="Q328" s="91" t="s">
        <v>166</v>
      </c>
      <c r="R328" s="92">
        <v>5.8000000000000003E-2</v>
      </c>
      <c r="T328" s="144">
        <v>3</v>
      </c>
      <c r="U328" s="195">
        <v>2014</v>
      </c>
      <c r="V328" s="145" t="s">
        <v>21</v>
      </c>
      <c r="W328" s="145" t="s">
        <v>618</v>
      </c>
      <c r="X328" s="145" t="s">
        <v>3363</v>
      </c>
      <c r="Y328" s="146" t="str">
        <f t="shared" si="21"/>
        <v>32014暖房ビル用マルチ有り</v>
      </c>
      <c r="Z328" s="148">
        <v>-0.96</v>
      </c>
      <c r="AA328" s="148">
        <v>1.96</v>
      </c>
      <c r="AB328" s="149">
        <v>1.0416000000000001</v>
      </c>
      <c r="AC328" s="149">
        <v>1.4596</v>
      </c>
      <c r="AD328" s="147">
        <f>VLOOKUP(T328,'既存・導入予定 (5)'!$E$33:$S$44,13,0)</f>
        <v>0.38900000000000001</v>
      </c>
      <c r="AE328" s="75">
        <f t="shared" si="20"/>
        <v>1.5860000000000001</v>
      </c>
    </row>
    <row r="329" spans="13:31" ht="13.5" customHeight="1">
      <c r="M329" s="90">
        <v>3</v>
      </c>
      <c r="N329" s="91" t="s">
        <v>11</v>
      </c>
      <c r="O329" s="91" t="s">
        <v>3460</v>
      </c>
      <c r="P329" s="91" t="s">
        <v>3458</v>
      </c>
      <c r="Q329" s="91" t="s">
        <v>170</v>
      </c>
      <c r="R329" s="92">
        <v>0</v>
      </c>
      <c r="T329" s="144">
        <v>3</v>
      </c>
      <c r="U329" s="195">
        <v>2014</v>
      </c>
      <c r="V329" s="145" t="s">
        <v>21</v>
      </c>
      <c r="W329" s="145" t="s">
        <v>619</v>
      </c>
      <c r="X329" s="145" t="s">
        <v>3363</v>
      </c>
      <c r="Y329" s="146" t="str">
        <f t="shared" si="21"/>
        <v>32014暖房設備用有り</v>
      </c>
      <c r="Z329" s="148">
        <v>-0.36</v>
      </c>
      <c r="AA329" s="148">
        <v>1.36</v>
      </c>
      <c r="AB329" s="149">
        <v>1.0287999999999999</v>
      </c>
      <c r="AC329" s="149">
        <v>1.0127999999999999</v>
      </c>
      <c r="AD329" s="147">
        <f>VLOOKUP(T329,'既存・導入予定 (5)'!$E$33:$S$44,13,0)</f>
        <v>0.38900000000000001</v>
      </c>
      <c r="AE329" s="75">
        <f t="shared" si="20"/>
        <v>1.2190000000000001</v>
      </c>
    </row>
    <row r="330" spans="13:31" ht="13.5" customHeight="1">
      <c r="M330" s="90">
        <v>3</v>
      </c>
      <c r="N330" s="91" t="s">
        <v>12</v>
      </c>
      <c r="O330" s="91" t="s">
        <v>3460</v>
      </c>
      <c r="P330" s="91" t="s">
        <v>3458</v>
      </c>
      <c r="Q330" s="91" t="s">
        <v>174</v>
      </c>
      <c r="R330" s="92">
        <v>0</v>
      </c>
      <c r="T330" s="144">
        <v>3</v>
      </c>
      <c r="U330" s="195">
        <v>2014</v>
      </c>
      <c r="V330" s="145" t="s">
        <v>21</v>
      </c>
      <c r="W330" s="145" t="s">
        <v>624</v>
      </c>
      <c r="X330" s="145" t="s">
        <v>3516</v>
      </c>
      <c r="Y330" s="146" t="str">
        <f t="shared" si="21"/>
        <v>32014暖房店舗用無し（一定速）</v>
      </c>
      <c r="Z330" s="148">
        <v>0.25</v>
      </c>
      <c r="AA330" s="148">
        <v>0.75</v>
      </c>
      <c r="AB330" s="149">
        <v>0.25</v>
      </c>
      <c r="AC330" s="149">
        <v>0.75</v>
      </c>
      <c r="AD330" s="147">
        <f>VLOOKUP(T330,'既存・導入予定 (5)'!$E$33:$S$44,13,0)</f>
        <v>0.38900000000000001</v>
      </c>
      <c r="AE330" s="75">
        <f t="shared" si="20"/>
        <v>0.84699999999999998</v>
      </c>
    </row>
    <row r="331" spans="13:31" ht="13.5" customHeight="1">
      <c r="M331" s="90">
        <v>3</v>
      </c>
      <c r="N331" s="91" t="s">
        <v>13</v>
      </c>
      <c r="O331" s="91" t="s">
        <v>3460</v>
      </c>
      <c r="P331" s="91" t="s">
        <v>3458</v>
      </c>
      <c r="Q331" s="91" t="s">
        <v>178</v>
      </c>
      <c r="R331" s="92">
        <v>0.151</v>
      </c>
      <c r="T331" s="144">
        <v>3</v>
      </c>
      <c r="U331" s="195">
        <v>2014</v>
      </c>
      <c r="V331" s="145" t="s">
        <v>21</v>
      </c>
      <c r="W331" s="145" t="s">
        <v>618</v>
      </c>
      <c r="X331" s="145" t="s">
        <v>3516</v>
      </c>
      <c r="Y331" s="146" t="str">
        <f t="shared" si="21"/>
        <v>32014暖房ビル用マルチ無し（一定速）</v>
      </c>
      <c r="Z331" s="148">
        <v>0.25</v>
      </c>
      <c r="AA331" s="148">
        <v>0.75</v>
      </c>
      <c r="AB331" s="149">
        <v>0.25</v>
      </c>
      <c r="AC331" s="149">
        <v>0.75</v>
      </c>
      <c r="AD331" s="147">
        <f>VLOOKUP(T331,'既存・導入予定 (5)'!$E$33:$S$44,13,0)</f>
        <v>0.38900000000000001</v>
      </c>
      <c r="AE331" s="75">
        <f t="shared" si="20"/>
        <v>0.84699999999999998</v>
      </c>
    </row>
    <row r="332" spans="13:31" ht="13.5" customHeight="1">
      <c r="M332" s="90">
        <v>4</v>
      </c>
      <c r="N332" s="91" t="s">
        <v>3456</v>
      </c>
      <c r="O332" s="91" t="s">
        <v>3460</v>
      </c>
      <c r="P332" s="91" t="s">
        <v>3458</v>
      </c>
      <c r="Q332" s="91" t="s">
        <v>182</v>
      </c>
      <c r="R332" s="92">
        <v>0.16</v>
      </c>
      <c r="T332" s="144">
        <v>3</v>
      </c>
      <c r="U332" s="195">
        <v>2014</v>
      </c>
      <c r="V332" s="145" t="s">
        <v>21</v>
      </c>
      <c r="W332" s="145" t="s">
        <v>619</v>
      </c>
      <c r="X332" s="145" t="s">
        <v>3516</v>
      </c>
      <c r="Y332" s="146" t="str">
        <f t="shared" si="21"/>
        <v>32014暖房設備用無し（一定速）</v>
      </c>
      <c r="Z332" s="148">
        <v>0.25</v>
      </c>
      <c r="AA332" s="148">
        <v>0.75</v>
      </c>
      <c r="AB332" s="149">
        <v>0.25</v>
      </c>
      <c r="AC332" s="149">
        <v>0.75</v>
      </c>
      <c r="AD332" s="147">
        <f>VLOOKUP(T332,'既存・導入予定 (5)'!$E$33:$S$44,13,0)</f>
        <v>0.38900000000000001</v>
      </c>
      <c r="AE332" s="75">
        <f t="shared" si="20"/>
        <v>0.84699999999999998</v>
      </c>
    </row>
    <row r="333" spans="13:31" ht="13.5" customHeight="1">
      <c r="M333" s="90">
        <v>4</v>
      </c>
      <c r="N333" s="91" t="s">
        <v>3</v>
      </c>
      <c r="O333" s="91" t="s">
        <v>3460</v>
      </c>
      <c r="P333" s="91" t="s">
        <v>3458</v>
      </c>
      <c r="Q333" s="91" t="s">
        <v>186</v>
      </c>
      <c r="R333" s="92">
        <v>0.17799999999999999</v>
      </c>
      <c r="T333" s="152">
        <v>3</v>
      </c>
      <c r="U333" s="153">
        <v>2015</v>
      </c>
      <c r="V333" s="154" t="s">
        <v>20</v>
      </c>
      <c r="W333" s="154" t="s">
        <v>624</v>
      </c>
      <c r="X333" s="154" t="s">
        <v>3363</v>
      </c>
      <c r="Y333" s="155" t="str">
        <f t="shared" si="21"/>
        <v>32015冷房店舗用有り</v>
      </c>
      <c r="Z333" s="156">
        <v>-1.38</v>
      </c>
      <c r="AA333" s="156">
        <v>2.38</v>
      </c>
      <c r="AB333" s="157">
        <v>1.0581</v>
      </c>
      <c r="AC333" s="157">
        <v>1.7705</v>
      </c>
      <c r="AD333" s="160">
        <f>VLOOKUP(T333,'既存・導入予定 (5)'!$E$33:$S$44,13,0)</f>
        <v>0.38900000000000001</v>
      </c>
      <c r="AE333" s="161">
        <f t="shared" si="20"/>
        <v>1.843</v>
      </c>
    </row>
    <row r="334" spans="13:31" ht="13.5" customHeight="1">
      <c r="M334" s="90">
        <v>4</v>
      </c>
      <c r="N334" s="91" t="s">
        <v>4</v>
      </c>
      <c r="O334" s="91" t="s">
        <v>3460</v>
      </c>
      <c r="P334" s="91" t="s">
        <v>3458</v>
      </c>
      <c r="Q334" s="91" t="s">
        <v>190</v>
      </c>
      <c r="R334" s="92">
        <v>0.192</v>
      </c>
      <c r="T334" s="152">
        <v>3</v>
      </c>
      <c r="U334" s="153">
        <v>2015</v>
      </c>
      <c r="V334" s="154" t="s">
        <v>20</v>
      </c>
      <c r="W334" s="154" t="s">
        <v>618</v>
      </c>
      <c r="X334" s="154" t="s">
        <v>3363</v>
      </c>
      <c r="Y334" s="155" t="str">
        <f t="shared" si="21"/>
        <v>32015冷房ビル用マルチ有り</v>
      </c>
      <c r="Z334" s="156">
        <v>-1.5740000000000001</v>
      </c>
      <c r="AA334" s="156">
        <v>2.5739999999999998</v>
      </c>
      <c r="AB334" s="157">
        <v>1.0751999999999999</v>
      </c>
      <c r="AC334" s="157">
        <v>1.9117</v>
      </c>
      <c r="AD334" s="160">
        <f>VLOOKUP(T334,'既存・導入予定 (5)'!$E$33:$S$44,13,0)</f>
        <v>0.38900000000000001</v>
      </c>
      <c r="AE334" s="161">
        <f t="shared" si="20"/>
        <v>1.9610000000000001</v>
      </c>
    </row>
    <row r="335" spans="13:31" ht="14.25" customHeight="1">
      <c r="M335" s="90">
        <v>4</v>
      </c>
      <c r="N335" s="91" t="s">
        <v>5</v>
      </c>
      <c r="O335" s="91" t="s">
        <v>3460</v>
      </c>
      <c r="P335" s="91" t="s">
        <v>3458</v>
      </c>
      <c r="Q335" s="91" t="s">
        <v>194</v>
      </c>
      <c r="R335" s="92">
        <v>0.186</v>
      </c>
      <c r="T335" s="152">
        <v>3</v>
      </c>
      <c r="U335" s="153">
        <v>2015</v>
      </c>
      <c r="V335" s="154" t="s">
        <v>20</v>
      </c>
      <c r="W335" s="154" t="s">
        <v>619</v>
      </c>
      <c r="X335" s="154" t="s">
        <v>3363</v>
      </c>
      <c r="Y335" s="155" t="str">
        <f t="shared" si="21"/>
        <v>32015冷房設備用有り</v>
      </c>
      <c r="Z335" s="156">
        <v>-0.62</v>
      </c>
      <c r="AA335" s="156">
        <v>1.62</v>
      </c>
      <c r="AB335" s="157">
        <v>1.0472999999999999</v>
      </c>
      <c r="AC335" s="157">
        <v>1.2032</v>
      </c>
      <c r="AD335" s="160">
        <f>VLOOKUP(T335,'既存・導入予定 (5)'!$E$33:$S$44,13,0)</f>
        <v>0.38900000000000001</v>
      </c>
      <c r="AE335" s="161">
        <f t="shared" si="20"/>
        <v>1.3779999999999999</v>
      </c>
    </row>
    <row r="336" spans="13:31" ht="13.5" customHeight="1">
      <c r="M336" s="90">
        <v>4</v>
      </c>
      <c r="N336" s="91" t="s">
        <v>6</v>
      </c>
      <c r="O336" s="91" t="s">
        <v>3460</v>
      </c>
      <c r="P336" s="91" t="s">
        <v>3458</v>
      </c>
      <c r="Q336" s="91" t="s">
        <v>198</v>
      </c>
      <c r="R336" s="92">
        <v>0.153</v>
      </c>
      <c r="T336" s="152">
        <v>3</v>
      </c>
      <c r="U336" s="153">
        <v>2015</v>
      </c>
      <c r="V336" s="154" t="s">
        <v>20</v>
      </c>
      <c r="W336" s="154" t="s">
        <v>624</v>
      </c>
      <c r="X336" s="154" t="s">
        <v>3516</v>
      </c>
      <c r="Y336" s="155" t="str">
        <f t="shared" si="21"/>
        <v>32015冷房店舗用無し（一定速）</v>
      </c>
      <c r="Z336" s="156">
        <v>0.25</v>
      </c>
      <c r="AA336" s="156">
        <v>0.75</v>
      </c>
      <c r="AB336" s="157">
        <v>0.25</v>
      </c>
      <c r="AC336" s="157">
        <v>0.75</v>
      </c>
      <c r="AD336" s="160">
        <f>VLOOKUP(T336,'既存・導入予定 (5)'!$E$33:$S$44,13,0)</f>
        <v>0.38900000000000001</v>
      </c>
      <c r="AE336" s="161">
        <f t="shared" si="20"/>
        <v>0.84699999999999998</v>
      </c>
    </row>
    <row r="337" spans="13:31" ht="13.5" customHeight="1">
      <c r="M337" s="90">
        <v>4</v>
      </c>
      <c r="N337" s="91" t="s">
        <v>7</v>
      </c>
      <c r="O337" s="91" t="s">
        <v>3460</v>
      </c>
      <c r="P337" s="91" t="s">
        <v>3458</v>
      </c>
      <c r="Q337" s="91" t="s">
        <v>202</v>
      </c>
      <c r="R337" s="92">
        <v>0.14299999999999999</v>
      </c>
      <c r="T337" s="152">
        <v>3</v>
      </c>
      <c r="U337" s="153">
        <v>2015</v>
      </c>
      <c r="V337" s="154" t="s">
        <v>20</v>
      </c>
      <c r="W337" s="154" t="s">
        <v>618</v>
      </c>
      <c r="X337" s="154" t="s">
        <v>3516</v>
      </c>
      <c r="Y337" s="155" t="str">
        <f t="shared" si="21"/>
        <v>32015冷房ビル用マルチ無し（一定速）</v>
      </c>
      <c r="Z337" s="156">
        <v>0.25</v>
      </c>
      <c r="AA337" s="156">
        <v>0.75</v>
      </c>
      <c r="AB337" s="157">
        <v>0.25</v>
      </c>
      <c r="AC337" s="157">
        <v>0.75</v>
      </c>
      <c r="AD337" s="160">
        <f>VLOOKUP(T337,'既存・導入予定 (5)'!$E$33:$S$44,13,0)</f>
        <v>0.38900000000000001</v>
      </c>
      <c r="AE337" s="161">
        <f t="shared" si="20"/>
        <v>0.84699999999999998</v>
      </c>
    </row>
    <row r="338" spans="13:31" ht="13.5" customHeight="1">
      <c r="M338" s="90">
        <v>4</v>
      </c>
      <c r="N338" s="91" t="s">
        <v>8</v>
      </c>
      <c r="O338" s="91" t="s">
        <v>3460</v>
      </c>
      <c r="P338" s="91" t="s">
        <v>3458</v>
      </c>
      <c r="Q338" s="91" t="s">
        <v>206</v>
      </c>
      <c r="R338" s="92">
        <v>0.193</v>
      </c>
      <c r="T338" s="152">
        <v>3</v>
      </c>
      <c r="U338" s="153">
        <v>2015</v>
      </c>
      <c r="V338" s="154" t="s">
        <v>20</v>
      </c>
      <c r="W338" s="154" t="s">
        <v>619</v>
      </c>
      <c r="X338" s="154" t="s">
        <v>3516</v>
      </c>
      <c r="Y338" s="155" t="str">
        <f t="shared" si="21"/>
        <v>32015冷房設備用無し（一定速）</v>
      </c>
      <c r="Z338" s="156">
        <v>0.25</v>
      </c>
      <c r="AA338" s="156">
        <v>0.75</v>
      </c>
      <c r="AB338" s="157">
        <v>0.25</v>
      </c>
      <c r="AC338" s="157">
        <v>0.75</v>
      </c>
      <c r="AD338" s="160">
        <f>VLOOKUP(T338,'既存・導入予定 (5)'!$E$33:$S$44,13,0)</f>
        <v>0.38900000000000001</v>
      </c>
      <c r="AE338" s="161">
        <f t="shared" si="20"/>
        <v>0.84699999999999998</v>
      </c>
    </row>
    <row r="339" spans="13:31" ht="14.25" customHeight="1">
      <c r="M339" s="90">
        <v>4</v>
      </c>
      <c r="N339" s="91" t="s">
        <v>9</v>
      </c>
      <c r="O339" s="91" t="s">
        <v>3460</v>
      </c>
      <c r="P339" s="91" t="s">
        <v>3458</v>
      </c>
      <c r="Q339" s="91" t="s">
        <v>210</v>
      </c>
      <c r="R339" s="92">
        <v>0.14000000000000001</v>
      </c>
      <c r="T339" s="152">
        <v>3</v>
      </c>
      <c r="U339" s="153">
        <v>2015</v>
      </c>
      <c r="V339" s="154" t="s">
        <v>21</v>
      </c>
      <c r="W339" s="154" t="s">
        <v>624</v>
      </c>
      <c r="X339" s="154" t="s">
        <v>3363</v>
      </c>
      <c r="Y339" s="155" t="str">
        <f t="shared" si="21"/>
        <v>32015暖房店舗用有り</v>
      </c>
      <c r="Z339" s="156">
        <v>-0.97</v>
      </c>
      <c r="AA339" s="156">
        <v>1.97</v>
      </c>
      <c r="AB339" s="157">
        <v>1.0867</v>
      </c>
      <c r="AC339" s="157">
        <v>1.4558</v>
      </c>
      <c r="AD339" s="160">
        <f>VLOOKUP(T339,'既存・導入予定 (5)'!$E$33:$S$44,13,0)</f>
        <v>0.38900000000000001</v>
      </c>
      <c r="AE339" s="161">
        <f t="shared" si="20"/>
        <v>1.5920000000000001</v>
      </c>
    </row>
    <row r="340" spans="13:31" ht="13.5" customHeight="1">
      <c r="M340" s="90">
        <v>4</v>
      </c>
      <c r="N340" s="91" t="s">
        <v>10</v>
      </c>
      <c r="O340" s="91" t="s">
        <v>3460</v>
      </c>
      <c r="P340" s="91" t="s">
        <v>3458</v>
      </c>
      <c r="Q340" s="91" t="s">
        <v>214</v>
      </c>
      <c r="R340" s="92">
        <v>0.16400000000000001</v>
      </c>
      <c r="T340" s="152">
        <v>3</v>
      </c>
      <c r="U340" s="153">
        <v>2015</v>
      </c>
      <c r="V340" s="154" t="s">
        <v>21</v>
      </c>
      <c r="W340" s="154" t="s">
        <v>618</v>
      </c>
      <c r="X340" s="154" t="s">
        <v>3363</v>
      </c>
      <c r="Y340" s="155" t="str">
        <f t="shared" si="21"/>
        <v>32015暖房ビル用マルチ有り</v>
      </c>
      <c r="Z340" s="156">
        <v>-0.876</v>
      </c>
      <c r="AA340" s="156">
        <v>1.8759999999999999</v>
      </c>
      <c r="AB340" s="157">
        <v>1.0398000000000001</v>
      </c>
      <c r="AC340" s="157">
        <v>1.3971</v>
      </c>
      <c r="AD340" s="160">
        <f>VLOOKUP(T340,'既存・導入予定 (5)'!$E$33:$S$44,13,0)</f>
        <v>0.38900000000000001</v>
      </c>
      <c r="AE340" s="161">
        <f t="shared" si="20"/>
        <v>1.5349999999999999</v>
      </c>
    </row>
    <row r="341" spans="13:31" ht="13.5" customHeight="1">
      <c r="M341" s="90">
        <v>4</v>
      </c>
      <c r="N341" s="91" t="s">
        <v>11</v>
      </c>
      <c r="O341" s="91" t="s">
        <v>3460</v>
      </c>
      <c r="P341" s="91" t="s">
        <v>3458</v>
      </c>
      <c r="Q341" s="91" t="s">
        <v>218</v>
      </c>
      <c r="R341" s="92">
        <v>0.184</v>
      </c>
      <c r="T341" s="152">
        <v>3</v>
      </c>
      <c r="U341" s="153">
        <v>2015</v>
      </c>
      <c r="V341" s="154" t="s">
        <v>21</v>
      </c>
      <c r="W341" s="154" t="s">
        <v>619</v>
      </c>
      <c r="X341" s="154" t="s">
        <v>3363</v>
      </c>
      <c r="Y341" s="155" t="str">
        <f t="shared" si="21"/>
        <v>32015暖房設備用有り</v>
      </c>
      <c r="Z341" s="156">
        <v>-0.59799999999999998</v>
      </c>
      <c r="AA341" s="156">
        <v>1.5980000000000001</v>
      </c>
      <c r="AB341" s="157">
        <v>1.0339</v>
      </c>
      <c r="AC341" s="157">
        <v>1.19</v>
      </c>
      <c r="AD341" s="160">
        <f>VLOOKUP(T341,'既存・導入予定 (5)'!$E$33:$S$44,13,0)</f>
        <v>0.38900000000000001</v>
      </c>
      <c r="AE341" s="161">
        <f t="shared" si="20"/>
        <v>1.365</v>
      </c>
    </row>
    <row r="342" spans="13:31" ht="13.5" customHeight="1">
      <c r="M342" s="90">
        <v>4</v>
      </c>
      <c r="N342" s="91" t="s">
        <v>12</v>
      </c>
      <c r="O342" s="91" t="s">
        <v>3460</v>
      </c>
      <c r="P342" s="91" t="s">
        <v>3458</v>
      </c>
      <c r="Q342" s="91" t="s">
        <v>222</v>
      </c>
      <c r="R342" s="92">
        <v>0.184</v>
      </c>
      <c r="T342" s="152">
        <v>3</v>
      </c>
      <c r="U342" s="153">
        <v>2015</v>
      </c>
      <c r="V342" s="154" t="s">
        <v>21</v>
      </c>
      <c r="W342" s="154" t="s">
        <v>624</v>
      </c>
      <c r="X342" s="154" t="s">
        <v>3516</v>
      </c>
      <c r="Y342" s="155" t="str">
        <f t="shared" si="21"/>
        <v>32015暖房店舗用無し（一定速）</v>
      </c>
      <c r="Z342" s="156">
        <v>0.25</v>
      </c>
      <c r="AA342" s="156">
        <v>0.75</v>
      </c>
      <c r="AB342" s="157">
        <v>0.25</v>
      </c>
      <c r="AC342" s="157">
        <v>0.75</v>
      </c>
      <c r="AD342" s="160">
        <f>VLOOKUP(T342,'既存・導入予定 (5)'!$E$33:$S$44,13,0)</f>
        <v>0.38900000000000001</v>
      </c>
      <c r="AE342" s="161">
        <f t="shared" si="20"/>
        <v>0.84699999999999998</v>
      </c>
    </row>
    <row r="343" spans="13:31" ht="13.5" customHeight="1">
      <c r="M343" s="90">
        <v>4</v>
      </c>
      <c r="N343" s="91" t="s">
        <v>13</v>
      </c>
      <c r="O343" s="91" t="s">
        <v>3460</v>
      </c>
      <c r="P343" s="91" t="s">
        <v>3458</v>
      </c>
      <c r="Q343" s="91" t="s">
        <v>226</v>
      </c>
      <c r="R343" s="92">
        <v>0.187</v>
      </c>
      <c r="T343" s="152">
        <v>3</v>
      </c>
      <c r="U343" s="153">
        <v>2015</v>
      </c>
      <c r="V343" s="154" t="s">
        <v>21</v>
      </c>
      <c r="W343" s="154" t="s">
        <v>618</v>
      </c>
      <c r="X343" s="154" t="s">
        <v>3516</v>
      </c>
      <c r="Y343" s="155" t="str">
        <f t="shared" si="21"/>
        <v>32015暖房ビル用マルチ無し（一定速）</v>
      </c>
      <c r="Z343" s="156">
        <v>0.25</v>
      </c>
      <c r="AA343" s="156">
        <v>0.75</v>
      </c>
      <c r="AB343" s="157">
        <v>0.25</v>
      </c>
      <c r="AC343" s="157">
        <v>0.75</v>
      </c>
      <c r="AD343" s="160">
        <f>VLOOKUP(T343,'既存・導入予定 (5)'!$E$33:$S$44,13,0)</f>
        <v>0.38900000000000001</v>
      </c>
      <c r="AE343" s="161">
        <f t="shared" si="20"/>
        <v>0.84699999999999998</v>
      </c>
    </row>
    <row r="344" spans="13:31" ht="13.5" customHeight="1">
      <c r="M344" s="90">
        <v>5</v>
      </c>
      <c r="N344" s="91" t="s">
        <v>3456</v>
      </c>
      <c r="O344" s="91" t="s">
        <v>3460</v>
      </c>
      <c r="P344" s="91" t="s">
        <v>3458</v>
      </c>
      <c r="Q344" s="91" t="s">
        <v>230</v>
      </c>
      <c r="R344" s="92">
        <v>0.25700000000000001</v>
      </c>
      <c r="T344" s="152">
        <v>3</v>
      </c>
      <c r="U344" s="153">
        <v>2015</v>
      </c>
      <c r="V344" s="154" t="s">
        <v>21</v>
      </c>
      <c r="W344" s="154" t="s">
        <v>619</v>
      </c>
      <c r="X344" s="154" t="s">
        <v>3516</v>
      </c>
      <c r="Y344" s="155" t="str">
        <f t="shared" si="21"/>
        <v>32015暖房設備用無し（一定速）</v>
      </c>
      <c r="Z344" s="156">
        <v>0.25</v>
      </c>
      <c r="AA344" s="156">
        <v>0.75</v>
      </c>
      <c r="AB344" s="157">
        <v>0.25</v>
      </c>
      <c r="AC344" s="157">
        <v>0.75</v>
      </c>
      <c r="AD344" s="160">
        <f>VLOOKUP(T344,'既存・導入予定 (5)'!$E$33:$S$44,13,0)</f>
        <v>0.38900000000000001</v>
      </c>
      <c r="AE344" s="161">
        <f t="shared" si="20"/>
        <v>0.84699999999999998</v>
      </c>
    </row>
    <row r="345" spans="13:31" ht="13.5" customHeight="1">
      <c r="M345" s="90">
        <v>5</v>
      </c>
      <c r="N345" s="91" t="s">
        <v>3</v>
      </c>
      <c r="O345" s="91" t="s">
        <v>3460</v>
      </c>
      <c r="P345" s="91" t="s">
        <v>3458</v>
      </c>
      <c r="Q345" s="91" t="s">
        <v>234</v>
      </c>
      <c r="R345" s="92">
        <v>0.30299999999999999</v>
      </c>
      <c r="T345" s="152">
        <v>3</v>
      </c>
      <c r="U345" s="153">
        <v>2020</v>
      </c>
      <c r="V345" s="154" t="s">
        <v>626</v>
      </c>
      <c r="W345" s="154" t="s">
        <v>624</v>
      </c>
      <c r="X345" s="154" t="s">
        <v>3363</v>
      </c>
      <c r="Y345" s="155" t="str">
        <f t="shared" si="21"/>
        <v>32020冷房店舗用有り</v>
      </c>
      <c r="Z345" s="156">
        <v>-1.38</v>
      </c>
      <c r="AA345" s="156">
        <v>2.38</v>
      </c>
      <c r="AB345" s="157">
        <v>1.0581</v>
      </c>
      <c r="AC345" s="157">
        <v>1.7705</v>
      </c>
      <c r="AD345" s="160">
        <f>VLOOKUP(T345,'既存・導入予定 (5)'!$E$33:$S$44,13,0)</f>
        <v>0.38900000000000001</v>
      </c>
      <c r="AE345" s="161">
        <f t="shared" si="20"/>
        <v>1.843</v>
      </c>
    </row>
    <row r="346" spans="13:31" ht="13.5" customHeight="1">
      <c r="M346" s="90">
        <v>5</v>
      </c>
      <c r="N346" s="91" t="s">
        <v>4</v>
      </c>
      <c r="O346" s="91" t="s">
        <v>3460</v>
      </c>
      <c r="P346" s="91" t="s">
        <v>3458</v>
      </c>
      <c r="Q346" s="91" t="s">
        <v>238</v>
      </c>
      <c r="R346" s="92">
        <v>0.27500000000000002</v>
      </c>
      <c r="T346" s="152">
        <v>3</v>
      </c>
      <c r="U346" s="153">
        <v>2020</v>
      </c>
      <c r="V346" s="154" t="s">
        <v>626</v>
      </c>
      <c r="W346" s="154" t="s">
        <v>618</v>
      </c>
      <c r="X346" s="154" t="s">
        <v>3363</v>
      </c>
      <c r="Y346" s="155" t="str">
        <f t="shared" si="21"/>
        <v>32020冷房ビル用マルチ有り</v>
      </c>
      <c r="Z346" s="156">
        <v>-1.68</v>
      </c>
      <c r="AA346" s="156">
        <v>2.68</v>
      </c>
      <c r="AB346" s="157">
        <v>1.0788</v>
      </c>
      <c r="AC346" s="157">
        <v>2.0053000000000001</v>
      </c>
      <c r="AD346" s="160">
        <f>VLOOKUP(T346,'既存・導入予定 (5)'!$E$33:$S$44,13,0)</f>
        <v>0.38900000000000001</v>
      </c>
      <c r="AE346" s="161">
        <f t="shared" si="20"/>
        <v>2.0259999999999998</v>
      </c>
    </row>
    <row r="347" spans="13:31" ht="13.5" customHeight="1">
      <c r="M347" s="90">
        <v>5</v>
      </c>
      <c r="N347" s="91" t="s">
        <v>5</v>
      </c>
      <c r="O347" s="91" t="s">
        <v>3460</v>
      </c>
      <c r="P347" s="91" t="s">
        <v>3458</v>
      </c>
      <c r="Q347" s="91" t="s">
        <v>242</v>
      </c>
      <c r="R347" s="92">
        <v>0.16900000000000001</v>
      </c>
      <c r="T347" s="152">
        <v>3</v>
      </c>
      <c r="U347" s="153">
        <v>2020</v>
      </c>
      <c r="V347" s="154" t="s">
        <v>626</v>
      </c>
      <c r="W347" s="154" t="s">
        <v>619</v>
      </c>
      <c r="X347" s="154" t="s">
        <v>3363</v>
      </c>
      <c r="Y347" s="155" t="str">
        <f t="shared" si="21"/>
        <v>32020冷房設備用有り</v>
      </c>
      <c r="Z347" s="156">
        <v>-0.62</v>
      </c>
      <c r="AA347" s="156">
        <v>1.62</v>
      </c>
      <c r="AB347" s="157">
        <v>1.0472999999999999</v>
      </c>
      <c r="AC347" s="157">
        <v>1.2032</v>
      </c>
      <c r="AD347" s="160">
        <f>VLOOKUP(T347,'既存・導入予定 (5)'!$E$33:$S$44,13,0)</f>
        <v>0.38900000000000001</v>
      </c>
      <c r="AE347" s="161">
        <f t="shared" si="20"/>
        <v>1.3779999999999999</v>
      </c>
    </row>
    <row r="348" spans="13:31" ht="13.5" customHeight="1">
      <c r="M348" s="90">
        <v>5</v>
      </c>
      <c r="N348" s="91" t="s">
        <v>6</v>
      </c>
      <c r="O348" s="91" t="s">
        <v>3460</v>
      </c>
      <c r="P348" s="91" t="s">
        <v>3458</v>
      </c>
      <c r="Q348" s="91" t="s">
        <v>246</v>
      </c>
      <c r="R348" s="92">
        <v>0.248</v>
      </c>
      <c r="T348" s="152">
        <v>3</v>
      </c>
      <c r="U348" s="153">
        <v>2020</v>
      </c>
      <c r="V348" s="154" t="s">
        <v>626</v>
      </c>
      <c r="W348" s="154" t="s">
        <v>624</v>
      </c>
      <c r="X348" s="154" t="s">
        <v>3516</v>
      </c>
      <c r="Y348" s="155" t="str">
        <f t="shared" si="21"/>
        <v>32020冷房店舗用無し（一定速）</v>
      </c>
      <c r="Z348" s="156">
        <v>0.25</v>
      </c>
      <c r="AA348" s="156">
        <v>0.75</v>
      </c>
      <c r="AB348" s="157">
        <v>0.25</v>
      </c>
      <c r="AC348" s="157">
        <v>0.75</v>
      </c>
      <c r="AD348" s="160">
        <f>VLOOKUP(T348,'既存・導入予定 (5)'!$E$33:$S$44,13,0)</f>
        <v>0.38900000000000001</v>
      </c>
      <c r="AE348" s="161">
        <f t="shared" si="20"/>
        <v>0.84699999999999998</v>
      </c>
    </row>
    <row r="349" spans="13:31" ht="13.5" customHeight="1">
      <c r="M349" s="90">
        <v>5</v>
      </c>
      <c r="N349" s="91" t="s">
        <v>7</v>
      </c>
      <c r="O349" s="91" t="s">
        <v>3460</v>
      </c>
      <c r="P349" s="91" t="s">
        <v>3458</v>
      </c>
      <c r="Q349" s="91" t="s">
        <v>250</v>
      </c>
      <c r="R349" s="92">
        <v>0.28999999999999998</v>
      </c>
      <c r="T349" s="152">
        <v>3</v>
      </c>
      <c r="U349" s="153">
        <v>2020</v>
      </c>
      <c r="V349" s="154" t="s">
        <v>626</v>
      </c>
      <c r="W349" s="154" t="s">
        <v>618</v>
      </c>
      <c r="X349" s="154" t="s">
        <v>3516</v>
      </c>
      <c r="Y349" s="155" t="str">
        <f t="shared" si="21"/>
        <v>32020冷房ビル用マルチ無し（一定速）</v>
      </c>
      <c r="Z349" s="156">
        <v>0.25</v>
      </c>
      <c r="AA349" s="156">
        <v>0.75</v>
      </c>
      <c r="AB349" s="157">
        <v>0.25</v>
      </c>
      <c r="AC349" s="157">
        <v>0.75</v>
      </c>
      <c r="AD349" s="160">
        <f>VLOOKUP(T349,'既存・導入予定 (5)'!$E$33:$S$44,13,0)</f>
        <v>0.38900000000000001</v>
      </c>
      <c r="AE349" s="161">
        <f t="shared" si="20"/>
        <v>0.84699999999999998</v>
      </c>
    </row>
    <row r="350" spans="13:31" ht="13.5" customHeight="1">
      <c r="M350" s="90">
        <v>5</v>
      </c>
      <c r="N350" s="91" t="s">
        <v>8</v>
      </c>
      <c r="O350" s="91" t="s">
        <v>3460</v>
      </c>
      <c r="P350" s="91" t="s">
        <v>3458</v>
      </c>
      <c r="Q350" s="91" t="s">
        <v>254</v>
      </c>
      <c r="R350" s="92">
        <v>0.27500000000000002</v>
      </c>
      <c r="T350" s="152">
        <v>3</v>
      </c>
      <c r="U350" s="153">
        <v>2020</v>
      </c>
      <c r="V350" s="154" t="s">
        <v>626</v>
      </c>
      <c r="W350" s="154" t="s">
        <v>619</v>
      </c>
      <c r="X350" s="154" t="s">
        <v>3516</v>
      </c>
      <c r="Y350" s="155" t="str">
        <f t="shared" si="21"/>
        <v>32020冷房設備用無し（一定速）</v>
      </c>
      <c r="Z350" s="156">
        <v>0.25</v>
      </c>
      <c r="AA350" s="156">
        <v>0.75</v>
      </c>
      <c r="AB350" s="157">
        <v>0.25</v>
      </c>
      <c r="AC350" s="157">
        <v>0.75</v>
      </c>
      <c r="AD350" s="160">
        <f>VLOOKUP(T350,'既存・導入予定 (5)'!$E$33:$S$44,13,0)</f>
        <v>0.38900000000000001</v>
      </c>
      <c r="AE350" s="161">
        <f t="shared" si="20"/>
        <v>0.84699999999999998</v>
      </c>
    </row>
    <row r="351" spans="13:31" ht="13.5" customHeight="1">
      <c r="M351" s="90">
        <v>5</v>
      </c>
      <c r="N351" s="91" t="s">
        <v>9</v>
      </c>
      <c r="O351" s="91" t="s">
        <v>3460</v>
      </c>
      <c r="P351" s="91" t="s">
        <v>3458</v>
      </c>
      <c r="Q351" s="91" t="s">
        <v>258</v>
      </c>
      <c r="R351" s="92">
        <v>0.26100000000000001</v>
      </c>
      <c r="T351" s="152">
        <v>3</v>
      </c>
      <c r="U351" s="153">
        <v>2020</v>
      </c>
      <c r="V351" s="154" t="s">
        <v>627</v>
      </c>
      <c r="W351" s="154" t="s">
        <v>624</v>
      </c>
      <c r="X351" s="154" t="s">
        <v>3363</v>
      </c>
      <c r="Y351" s="155" t="str">
        <f t="shared" si="21"/>
        <v>32020暖房店舗用有り</v>
      </c>
      <c r="Z351" s="156">
        <v>-0.96</v>
      </c>
      <c r="AA351" s="156">
        <v>1.96</v>
      </c>
      <c r="AB351" s="157">
        <v>1.0862000000000001</v>
      </c>
      <c r="AC351" s="157">
        <v>1.4483999999999999</v>
      </c>
      <c r="AD351" s="160">
        <f>VLOOKUP(T351,'既存・導入予定 (5)'!$E$33:$S$44,13,0)</f>
        <v>0.38900000000000001</v>
      </c>
      <c r="AE351" s="161">
        <f t="shared" si="20"/>
        <v>1.5860000000000001</v>
      </c>
    </row>
    <row r="352" spans="13:31" ht="13.5" customHeight="1">
      <c r="M352" s="90">
        <v>5</v>
      </c>
      <c r="N352" s="91" t="s">
        <v>10</v>
      </c>
      <c r="O352" s="91" t="s">
        <v>3460</v>
      </c>
      <c r="P352" s="91" t="s">
        <v>3458</v>
      </c>
      <c r="Q352" s="91" t="s">
        <v>262</v>
      </c>
      <c r="R352" s="92">
        <v>0.26800000000000002</v>
      </c>
      <c r="T352" s="152">
        <v>3</v>
      </c>
      <c r="U352" s="153">
        <v>2020</v>
      </c>
      <c r="V352" s="154" t="s">
        <v>627</v>
      </c>
      <c r="W352" s="154" t="s">
        <v>618</v>
      </c>
      <c r="X352" s="154" t="s">
        <v>3363</v>
      </c>
      <c r="Y352" s="155" t="str">
        <f t="shared" si="21"/>
        <v>32020暖房ビル用マルチ有り</v>
      </c>
      <c r="Z352" s="156">
        <v>-1.1000000000000001</v>
      </c>
      <c r="AA352" s="156">
        <v>2.1</v>
      </c>
      <c r="AB352" s="157">
        <v>1.0416000000000001</v>
      </c>
      <c r="AC352" s="157">
        <v>1.4596</v>
      </c>
      <c r="AD352" s="160">
        <f>VLOOKUP(T352,'既存・導入予定 (5)'!$E$33:$S$44,13,0)</f>
        <v>0.38900000000000001</v>
      </c>
      <c r="AE352" s="161">
        <f t="shared" si="20"/>
        <v>1.6719999999999999</v>
      </c>
    </row>
    <row r="353" spans="13:31" ht="13.5" customHeight="1">
      <c r="M353" s="90">
        <v>5</v>
      </c>
      <c r="N353" s="91" t="s">
        <v>11</v>
      </c>
      <c r="O353" s="91" t="s">
        <v>3460</v>
      </c>
      <c r="P353" s="91" t="s">
        <v>3458</v>
      </c>
      <c r="Q353" s="91" t="s">
        <v>266</v>
      </c>
      <c r="R353" s="92">
        <v>0.20499999999999999</v>
      </c>
      <c r="T353" s="152">
        <v>3</v>
      </c>
      <c r="U353" s="153">
        <v>2020</v>
      </c>
      <c r="V353" s="154" t="s">
        <v>627</v>
      </c>
      <c r="W353" s="154" t="s">
        <v>619</v>
      </c>
      <c r="X353" s="154" t="s">
        <v>3363</v>
      </c>
      <c r="Y353" s="155" t="str">
        <f t="shared" si="21"/>
        <v>32020暖房設備用有り</v>
      </c>
      <c r="Z353" s="156">
        <v>-0.46</v>
      </c>
      <c r="AA353" s="156">
        <v>1.46</v>
      </c>
      <c r="AB353" s="157">
        <v>0.94</v>
      </c>
      <c r="AC353" s="157">
        <v>1.1100000000000001</v>
      </c>
      <c r="AD353" s="160">
        <f>VLOOKUP(T353,'既存・導入予定 (5)'!$E$33:$S$44,13,0)</f>
        <v>0.38900000000000001</v>
      </c>
      <c r="AE353" s="161">
        <f t="shared" si="20"/>
        <v>1.2809999999999999</v>
      </c>
    </row>
    <row r="354" spans="13:31" ht="13.5" customHeight="1">
      <c r="M354" s="90">
        <v>5</v>
      </c>
      <c r="N354" s="91" t="s">
        <v>12</v>
      </c>
      <c r="O354" s="91" t="s">
        <v>3460</v>
      </c>
      <c r="P354" s="91" t="s">
        <v>3458</v>
      </c>
      <c r="Q354" s="91" t="s">
        <v>270</v>
      </c>
      <c r="R354" s="92">
        <v>9.5000000000000001E-2</v>
      </c>
      <c r="T354" s="152">
        <v>3</v>
      </c>
      <c r="U354" s="153">
        <v>2020</v>
      </c>
      <c r="V354" s="154" t="s">
        <v>627</v>
      </c>
      <c r="W354" s="154" t="s">
        <v>624</v>
      </c>
      <c r="X354" s="154" t="s">
        <v>3516</v>
      </c>
      <c r="Y354" s="155" t="str">
        <f t="shared" si="21"/>
        <v>32020暖房店舗用無し（一定速）</v>
      </c>
      <c r="Z354" s="156">
        <v>0.25</v>
      </c>
      <c r="AA354" s="156">
        <v>0.75</v>
      </c>
      <c r="AB354" s="157">
        <v>0.25</v>
      </c>
      <c r="AC354" s="157">
        <v>0.75</v>
      </c>
      <c r="AD354" s="160">
        <f>VLOOKUP(T354,'既存・導入予定 (5)'!$E$33:$S$44,13,0)</f>
        <v>0.38900000000000001</v>
      </c>
      <c r="AE354" s="161">
        <f t="shared" si="20"/>
        <v>0.84699999999999998</v>
      </c>
    </row>
    <row r="355" spans="13:31" ht="13.5" customHeight="1">
      <c r="M355" s="90">
        <v>5</v>
      </c>
      <c r="N355" s="91" t="s">
        <v>13</v>
      </c>
      <c r="O355" s="91" t="s">
        <v>3460</v>
      </c>
      <c r="P355" s="91" t="s">
        <v>3458</v>
      </c>
      <c r="Q355" s="91" t="s">
        <v>274</v>
      </c>
      <c r="R355" s="92">
        <v>0.30399999999999999</v>
      </c>
      <c r="T355" s="152">
        <v>3</v>
      </c>
      <c r="U355" s="153">
        <v>2020</v>
      </c>
      <c r="V355" s="154" t="s">
        <v>627</v>
      </c>
      <c r="W355" s="154" t="s">
        <v>618</v>
      </c>
      <c r="X355" s="154" t="s">
        <v>3516</v>
      </c>
      <c r="Y355" s="155" t="str">
        <f t="shared" si="21"/>
        <v>32020暖房ビル用マルチ無し（一定速）</v>
      </c>
      <c r="Z355" s="156">
        <v>0.25</v>
      </c>
      <c r="AA355" s="156">
        <v>0.75</v>
      </c>
      <c r="AB355" s="157">
        <v>0.25</v>
      </c>
      <c r="AC355" s="157">
        <v>0.75</v>
      </c>
      <c r="AD355" s="160">
        <f>VLOOKUP(T355,'既存・導入予定 (5)'!$E$33:$S$44,13,0)</f>
        <v>0.38900000000000001</v>
      </c>
      <c r="AE355" s="161">
        <f t="shared" ref="AE355:AE368" si="22">ROUNDDOWN(IF(AD355&gt;=0.25,Z355*AD355+AA355,AB355*AD355+AC355),3)</f>
        <v>0.84699999999999998</v>
      </c>
    </row>
    <row r="356" spans="13:31" ht="13.5" customHeight="1">
      <c r="M356" s="90">
        <v>6</v>
      </c>
      <c r="N356" s="91" t="s">
        <v>3456</v>
      </c>
      <c r="O356" s="91" t="s">
        <v>3460</v>
      </c>
      <c r="P356" s="91" t="s">
        <v>3458</v>
      </c>
      <c r="Q356" s="91" t="s">
        <v>278</v>
      </c>
      <c r="R356" s="92">
        <v>0.317</v>
      </c>
      <c r="T356" s="152">
        <v>3</v>
      </c>
      <c r="U356" s="154">
        <v>2020</v>
      </c>
      <c r="V356" s="154" t="s">
        <v>627</v>
      </c>
      <c r="W356" s="154" t="s">
        <v>619</v>
      </c>
      <c r="X356" s="154" t="s">
        <v>3516</v>
      </c>
      <c r="Y356" s="155" t="str">
        <f t="shared" si="21"/>
        <v>32020暖房設備用無し（一定速）</v>
      </c>
      <c r="Z356" s="156">
        <v>0.25</v>
      </c>
      <c r="AA356" s="156">
        <v>0.75</v>
      </c>
      <c r="AB356" s="157">
        <v>0.25</v>
      </c>
      <c r="AC356" s="157">
        <v>0.75</v>
      </c>
      <c r="AD356" s="160">
        <f>VLOOKUP(T356,'既存・導入予定 (5)'!$E$33:$S$44,13,0)</f>
        <v>0.38900000000000001</v>
      </c>
      <c r="AE356" s="161">
        <f t="shared" si="22"/>
        <v>0.84699999999999998</v>
      </c>
    </row>
    <row r="357" spans="13:31" ht="13.5" customHeight="1">
      <c r="M357" s="90">
        <v>6</v>
      </c>
      <c r="N357" s="91" t="s">
        <v>3</v>
      </c>
      <c r="O357" s="91" t="s">
        <v>3460</v>
      </c>
      <c r="P357" s="91" t="s">
        <v>3458</v>
      </c>
      <c r="Q357" s="91" t="s">
        <v>282</v>
      </c>
      <c r="R357" s="92">
        <v>0.41499999999999998</v>
      </c>
      <c r="T357" s="144">
        <v>3</v>
      </c>
      <c r="U357" s="145">
        <v>2024</v>
      </c>
      <c r="V357" s="145" t="s">
        <v>626</v>
      </c>
      <c r="W357" s="145" t="s">
        <v>624</v>
      </c>
      <c r="X357" s="145" t="s">
        <v>3363</v>
      </c>
      <c r="Y357" s="146" t="str">
        <f t="shared" si="21"/>
        <v>32024冷房店舗用有り</v>
      </c>
      <c r="Z357" s="145">
        <v>-1.58</v>
      </c>
      <c r="AA357" s="145">
        <v>2.58</v>
      </c>
      <c r="AB357" s="145">
        <v>1.0629999999999999</v>
      </c>
      <c r="AC357" s="145">
        <v>1.9193</v>
      </c>
      <c r="AD357" s="147">
        <f>VLOOKUP(T357,'既存・導入予定 (5)'!$E$33:$S$44,13,0)</f>
        <v>0.38900000000000001</v>
      </c>
      <c r="AE357" s="75">
        <f t="shared" si="22"/>
        <v>1.9650000000000001</v>
      </c>
    </row>
    <row r="358" spans="13:31" ht="13.5" customHeight="1">
      <c r="M358" s="90">
        <v>6</v>
      </c>
      <c r="N358" s="91" t="s">
        <v>4</v>
      </c>
      <c r="O358" s="91" t="s">
        <v>3460</v>
      </c>
      <c r="P358" s="91" t="s">
        <v>3458</v>
      </c>
      <c r="Q358" s="91" t="s">
        <v>286</v>
      </c>
      <c r="R358" s="92">
        <v>0.38200000000000001</v>
      </c>
      <c r="T358" s="144">
        <v>3</v>
      </c>
      <c r="U358" s="145">
        <v>2024</v>
      </c>
      <c r="V358" s="145" t="s">
        <v>626</v>
      </c>
      <c r="W358" s="145" t="s">
        <v>618</v>
      </c>
      <c r="X358" s="145" t="s">
        <v>3363</v>
      </c>
      <c r="Y358" s="146" t="str">
        <f t="shared" si="21"/>
        <v>32024冷房ビル用マルチ有り</v>
      </c>
      <c r="Z358" s="145">
        <v>-1.6</v>
      </c>
      <c r="AA358" s="145">
        <v>2.6</v>
      </c>
      <c r="AB358" s="145">
        <v>1.0759000000000001</v>
      </c>
      <c r="AC358" s="145">
        <v>1.931</v>
      </c>
      <c r="AD358" s="147">
        <f>VLOOKUP(T358,'既存・導入予定 (5)'!$E$33:$S$44,13,0)</f>
        <v>0.38900000000000001</v>
      </c>
      <c r="AE358" s="75">
        <f t="shared" si="22"/>
        <v>1.9770000000000001</v>
      </c>
    </row>
    <row r="359" spans="13:31" ht="13.5" customHeight="1">
      <c r="M359" s="90">
        <v>6</v>
      </c>
      <c r="N359" s="91" t="s">
        <v>5</v>
      </c>
      <c r="O359" s="91" t="s">
        <v>3460</v>
      </c>
      <c r="P359" s="91" t="s">
        <v>3458</v>
      </c>
      <c r="Q359" s="91" t="s">
        <v>290</v>
      </c>
      <c r="R359" s="92">
        <v>0.23799999999999999</v>
      </c>
      <c r="T359" s="144">
        <v>3</v>
      </c>
      <c r="U359" s="145">
        <v>2024</v>
      </c>
      <c r="V359" s="145" t="s">
        <v>626</v>
      </c>
      <c r="W359" s="145" t="s">
        <v>619</v>
      </c>
      <c r="X359" s="145" t="s">
        <v>3363</v>
      </c>
      <c r="Y359" s="146" t="str">
        <f t="shared" si="21"/>
        <v>32024冷房設備用有り</v>
      </c>
      <c r="Z359" s="145">
        <v>-0.6</v>
      </c>
      <c r="AA359" s="145">
        <v>1.6</v>
      </c>
      <c r="AB359" s="145">
        <v>1.0467</v>
      </c>
      <c r="AC359" s="145">
        <v>1.1882999999999999</v>
      </c>
      <c r="AD359" s="147">
        <f>VLOOKUP(T359,'既存・導入予定 (5)'!$E$33:$S$44,13,0)</f>
        <v>0.38900000000000001</v>
      </c>
      <c r="AE359" s="75">
        <f t="shared" si="22"/>
        <v>1.3660000000000001</v>
      </c>
    </row>
    <row r="360" spans="13:31" ht="13.5" customHeight="1">
      <c r="M360" s="90">
        <v>6</v>
      </c>
      <c r="N360" s="91" t="s">
        <v>6</v>
      </c>
      <c r="O360" s="91" t="s">
        <v>3460</v>
      </c>
      <c r="P360" s="91" t="s">
        <v>3458</v>
      </c>
      <c r="Q360" s="91" t="s">
        <v>294</v>
      </c>
      <c r="R360" s="92">
        <v>0.375</v>
      </c>
      <c r="T360" s="144">
        <v>3</v>
      </c>
      <c r="U360" s="145">
        <v>2024</v>
      </c>
      <c r="V360" s="145" t="s">
        <v>626</v>
      </c>
      <c r="W360" s="145" t="s">
        <v>624</v>
      </c>
      <c r="X360" s="145" t="s">
        <v>3516</v>
      </c>
      <c r="Y360" s="146" t="str">
        <f t="shared" si="21"/>
        <v>32024冷房店舗用無し（一定速）</v>
      </c>
      <c r="Z360" s="148">
        <v>0.25</v>
      </c>
      <c r="AA360" s="148">
        <v>0.75</v>
      </c>
      <c r="AB360" s="149">
        <v>0.25</v>
      </c>
      <c r="AC360" s="149">
        <v>0.75</v>
      </c>
      <c r="AD360" s="147">
        <f>VLOOKUP(T360,'既存・導入予定 (5)'!$E$33:$S$44,13,0)</f>
        <v>0.38900000000000001</v>
      </c>
      <c r="AE360" s="75">
        <f t="shared" si="22"/>
        <v>0.84699999999999998</v>
      </c>
    </row>
    <row r="361" spans="13:31" ht="13.5" customHeight="1">
      <c r="M361" s="90">
        <v>6</v>
      </c>
      <c r="N361" s="91" t="s">
        <v>7</v>
      </c>
      <c r="O361" s="91" t="s">
        <v>3460</v>
      </c>
      <c r="P361" s="91" t="s">
        <v>3458</v>
      </c>
      <c r="Q361" s="91" t="s">
        <v>298</v>
      </c>
      <c r="R361" s="92">
        <v>0.40200000000000002</v>
      </c>
      <c r="T361" s="144">
        <v>3</v>
      </c>
      <c r="U361" s="145">
        <v>2024</v>
      </c>
      <c r="V361" s="145" t="s">
        <v>626</v>
      </c>
      <c r="W361" s="145" t="s">
        <v>618</v>
      </c>
      <c r="X361" s="145" t="s">
        <v>3516</v>
      </c>
      <c r="Y361" s="146" t="str">
        <f t="shared" si="21"/>
        <v>32024冷房ビル用マルチ無し（一定速）</v>
      </c>
      <c r="Z361" s="148">
        <v>0.25</v>
      </c>
      <c r="AA361" s="148">
        <v>0.75</v>
      </c>
      <c r="AB361" s="149">
        <v>0.25</v>
      </c>
      <c r="AC361" s="149">
        <v>0.75</v>
      </c>
      <c r="AD361" s="147">
        <f>VLOOKUP(T361,'既存・導入予定 (5)'!$E$33:$S$44,13,0)</f>
        <v>0.38900000000000001</v>
      </c>
      <c r="AE361" s="75">
        <f t="shared" si="22"/>
        <v>0.84699999999999998</v>
      </c>
    </row>
    <row r="362" spans="13:31" ht="13.5" customHeight="1">
      <c r="M362" s="90">
        <v>6</v>
      </c>
      <c r="N362" s="91" t="s">
        <v>8</v>
      </c>
      <c r="O362" s="91" t="s">
        <v>3460</v>
      </c>
      <c r="P362" s="91" t="s">
        <v>3458</v>
      </c>
      <c r="Q362" s="91" t="s">
        <v>302</v>
      </c>
      <c r="R362" s="92">
        <v>0.38500000000000001</v>
      </c>
      <c r="T362" s="144">
        <v>3</v>
      </c>
      <c r="U362" s="145">
        <v>2024</v>
      </c>
      <c r="V362" s="145" t="s">
        <v>626</v>
      </c>
      <c r="W362" s="145" t="s">
        <v>619</v>
      </c>
      <c r="X362" s="145" t="s">
        <v>3516</v>
      </c>
      <c r="Y362" s="146" t="str">
        <f t="shared" si="21"/>
        <v>32024冷房設備用無し（一定速）</v>
      </c>
      <c r="Z362" s="148">
        <v>0.25</v>
      </c>
      <c r="AA362" s="148">
        <v>0.75</v>
      </c>
      <c r="AB362" s="149">
        <v>0.25</v>
      </c>
      <c r="AC362" s="149">
        <v>0.75</v>
      </c>
      <c r="AD362" s="147">
        <f>VLOOKUP(T362,'既存・導入予定 (5)'!$E$33:$S$44,13,0)</f>
        <v>0.38900000000000001</v>
      </c>
      <c r="AE362" s="75">
        <f t="shared" si="22"/>
        <v>0.84699999999999998</v>
      </c>
    </row>
    <row r="363" spans="13:31" ht="13.5" customHeight="1">
      <c r="M363" s="90">
        <v>6</v>
      </c>
      <c r="N363" s="91" t="s">
        <v>9</v>
      </c>
      <c r="O363" s="91" t="s">
        <v>3460</v>
      </c>
      <c r="P363" s="91" t="s">
        <v>3458</v>
      </c>
      <c r="Q363" s="91" t="s">
        <v>306</v>
      </c>
      <c r="R363" s="92">
        <v>0.29399999999999998</v>
      </c>
      <c r="T363" s="144">
        <v>3</v>
      </c>
      <c r="U363" s="145">
        <v>2024</v>
      </c>
      <c r="V363" s="145" t="s">
        <v>627</v>
      </c>
      <c r="W363" s="145" t="s">
        <v>624</v>
      </c>
      <c r="X363" s="145" t="s">
        <v>3363</v>
      </c>
      <c r="Y363" s="146" t="str">
        <f t="shared" si="21"/>
        <v>32024暖房店舗用有り</v>
      </c>
      <c r="Z363" s="145">
        <v>-1.04</v>
      </c>
      <c r="AA363" s="145">
        <v>2.04</v>
      </c>
      <c r="AB363" s="145">
        <v>1.0898000000000001</v>
      </c>
      <c r="AC363" s="145">
        <v>1.5076000000000001</v>
      </c>
      <c r="AD363" s="147">
        <f>VLOOKUP(T363,'既存・導入予定 (5)'!$E$33:$S$44,13,0)</f>
        <v>0.38900000000000001</v>
      </c>
      <c r="AE363" s="75">
        <f t="shared" si="22"/>
        <v>1.635</v>
      </c>
    </row>
    <row r="364" spans="13:31" ht="13.5" customHeight="1">
      <c r="M364" s="90">
        <v>6</v>
      </c>
      <c r="N364" s="91" t="s">
        <v>10</v>
      </c>
      <c r="O364" s="91" t="s">
        <v>3460</v>
      </c>
      <c r="P364" s="91" t="s">
        <v>3458</v>
      </c>
      <c r="Q364" s="91" t="s">
        <v>310</v>
      </c>
      <c r="R364" s="92">
        <v>0.378</v>
      </c>
      <c r="T364" s="144">
        <v>3</v>
      </c>
      <c r="U364" s="145">
        <v>2024</v>
      </c>
      <c r="V364" s="145" t="s">
        <v>627</v>
      </c>
      <c r="W364" s="145" t="s">
        <v>618</v>
      </c>
      <c r="X364" s="145" t="s">
        <v>3363</v>
      </c>
      <c r="Y364" s="146" t="str">
        <f t="shared" si="21"/>
        <v>32024暖房ビル用マルチ有り</v>
      </c>
      <c r="Z364" s="145">
        <v>-1.1399999999999999</v>
      </c>
      <c r="AA364" s="145">
        <v>2.14</v>
      </c>
      <c r="AB364" s="145">
        <v>1.0454000000000001</v>
      </c>
      <c r="AC364" s="145">
        <v>1.5936999999999999</v>
      </c>
      <c r="AD364" s="147">
        <f>VLOOKUP(T364,'既存・導入予定 (5)'!$E$33:$S$44,13,0)</f>
        <v>0.38900000000000001</v>
      </c>
      <c r="AE364" s="75">
        <f t="shared" si="22"/>
        <v>1.696</v>
      </c>
    </row>
    <row r="365" spans="13:31" ht="13.5" customHeight="1">
      <c r="M365" s="90">
        <v>6</v>
      </c>
      <c r="N365" s="91" t="s">
        <v>11</v>
      </c>
      <c r="O365" s="91" t="s">
        <v>3460</v>
      </c>
      <c r="P365" s="91" t="s">
        <v>3458</v>
      </c>
      <c r="Q365" s="91" t="s">
        <v>314</v>
      </c>
      <c r="R365" s="92">
        <v>0.27900000000000003</v>
      </c>
      <c r="T365" s="144">
        <v>3</v>
      </c>
      <c r="U365" s="145">
        <v>2024</v>
      </c>
      <c r="V365" s="145" t="s">
        <v>627</v>
      </c>
      <c r="W365" s="145" t="s">
        <v>619</v>
      </c>
      <c r="X365" s="145" t="s">
        <v>3363</v>
      </c>
      <c r="Y365" s="146" t="str">
        <f t="shared" si="21"/>
        <v>32024暖房設備用有り</v>
      </c>
      <c r="Z365" s="145">
        <v>-0.57999999999999996</v>
      </c>
      <c r="AA365" s="145">
        <v>1.58</v>
      </c>
      <c r="AB365" s="145">
        <v>1.0335000000000001</v>
      </c>
      <c r="AC365" s="145">
        <v>1.1766000000000001</v>
      </c>
      <c r="AD365" s="147">
        <f>VLOOKUP(T365,'既存・導入予定 (5)'!$E$33:$S$44,13,0)</f>
        <v>0.38900000000000001</v>
      </c>
      <c r="AE365" s="75">
        <f t="shared" si="22"/>
        <v>1.3540000000000001</v>
      </c>
    </row>
    <row r="366" spans="13:31" ht="13.5" customHeight="1">
      <c r="M366" s="90">
        <v>6</v>
      </c>
      <c r="N366" s="91" t="s">
        <v>12</v>
      </c>
      <c r="O366" s="91" t="s">
        <v>3460</v>
      </c>
      <c r="P366" s="91" t="s">
        <v>3458</v>
      </c>
      <c r="Q366" s="91" t="s">
        <v>318</v>
      </c>
      <c r="R366" s="92">
        <v>0.249</v>
      </c>
      <c r="T366" s="144">
        <v>3</v>
      </c>
      <c r="U366" s="145">
        <v>2024</v>
      </c>
      <c r="V366" s="145" t="s">
        <v>627</v>
      </c>
      <c r="W366" s="145" t="s">
        <v>624</v>
      </c>
      <c r="X366" s="145" t="s">
        <v>3516</v>
      </c>
      <c r="Y366" s="146" t="str">
        <f t="shared" si="21"/>
        <v>32024暖房店舗用無し（一定速）</v>
      </c>
      <c r="Z366" s="148">
        <v>0.25</v>
      </c>
      <c r="AA366" s="148">
        <v>0.75</v>
      </c>
      <c r="AB366" s="149">
        <v>0.25</v>
      </c>
      <c r="AC366" s="149">
        <v>0.75</v>
      </c>
      <c r="AD366" s="147">
        <f>VLOOKUP(T366,'既存・導入予定 (5)'!$E$33:$S$44,13,0)</f>
        <v>0.38900000000000001</v>
      </c>
      <c r="AE366" s="75">
        <f t="shared" si="22"/>
        <v>0.84699999999999998</v>
      </c>
    </row>
    <row r="367" spans="13:31" ht="13.5" customHeight="1">
      <c r="M367" s="90">
        <v>6</v>
      </c>
      <c r="N367" s="91" t="s">
        <v>13</v>
      </c>
      <c r="O367" s="91" t="s">
        <v>3460</v>
      </c>
      <c r="P367" s="91" t="s">
        <v>3458</v>
      </c>
      <c r="Q367" s="91" t="s">
        <v>322</v>
      </c>
      <c r="R367" s="92">
        <v>0.41699999999999998</v>
      </c>
      <c r="T367" s="144">
        <v>3</v>
      </c>
      <c r="U367" s="145">
        <v>2024</v>
      </c>
      <c r="V367" s="145" t="s">
        <v>627</v>
      </c>
      <c r="W367" s="145" t="s">
        <v>618</v>
      </c>
      <c r="X367" s="145" t="s">
        <v>3516</v>
      </c>
      <c r="Y367" s="146" t="str">
        <f t="shared" si="21"/>
        <v>32024暖房ビル用マルチ無し（一定速）</v>
      </c>
      <c r="Z367" s="148">
        <v>0.25</v>
      </c>
      <c r="AA367" s="148">
        <v>0.75</v>
      </c>
      <c r="AB367" s="149">
        <v>0.25</v>
      </c>
      <c r="AC367" s="149">
        <v>0.75</v>
      </c>
      <c r="AD367" s="147">
        <f>VLOOKUP(T367,'既存・導入予定 (5)'!$E$33:$S$44,13,0)</f>
        <v>0.38900000000000001</v>
      </c>
      <c r="AE367" s="75">
        <f t="shared" si="22"/>
        <v>0.84699999999999998</v>
      </c>
    </row>
    <row r="368" spans="13:31" ht="13.5" customHeight="1">
      <c r="M368" s="90">
        <v>7</v>
      </c>
      <c r="N368" s="91" t="s">
        <v>3456</v>
      </c>
      <c r="O368" s="91" t="s">
        <v>3460</v>
      </c>
      <c r="P368" s="91" t="s">
        <v>3458</v>
      </c>
      <c r="Q368" s="91" t="s">
        <v>326</v>
      </c>
      <c r="R368" s="92">
        <v>0.57299999999999995</v>
      </c>
      <c r="T368" s="144">
        <v>3</v>
      </c>
      <c r="U368" s="145">
        <v>2024</v>
      </c>
      <c r="V368" s="145" t="s">
        <v>627</v>
      </c>
      <c r="W368" s="145" t="s">
        <v>619</v>
      </c>
      <c r="X368" s="145" t="s">
        <v>3516</v>
      </c>
      <c r="Y368" s="146" t="str">
        <f t="shared" si="21"/>
        <v>32024暖房設備用無し（一定速）</v>
      </c>
      <c r="Z368" s="148">
        <v>0.25</v>
      </c>
      <c r="AA368" s="148">
        <v>0.75</v>
      </c>
      <c r="AB368" s="149">
        <v>0.25</v>
      </c>
      <c r="AC368" s="149">
        <v>0.75</v>
      </c>
      <c r="AD368" s="147">
        <f>VLOOKUP(T368,'既存・導入予定 (5)'!$E$33:$S$44,13,0)</f>
        <v>0.38900000000000001</v>
      </c>
      <c r="AE368" s="75">
        <f t="shared" si="22"/>
        <v>0.84699999999999998</v>
      </c>
    </row>
    <row r="369" spans="13:31" ht="13.5" customHeight="1">
      <c r="M369" s="90">
        <v>7</v>
      </c>
      <c r="N369" s="91" t="s">
        <v>3</v>
      </c>
      <c r="O369" s="91" t="s">
        <v>3460</v>
      </c>
      <c r="P369" s="91" t="s">
        <v>3458</v>
      </c>
      <c r="Q369" s="91" t="s">
        <v>330</v>
      </c>
      <c r="R369" s="92">
        <v>0.65600000000000003</v>
      </c>
      <c r="T369" s="152">
        <v>4</v>
      </c>
      <c r="U369" s="153">
        <v>1995</v>
      </c>
      <c r="V369" s="154" t="s">
        <v>20</v>
      </c>
      <c r="W369" s="154" t="s">
        <v>624</v>
      </c>
      <c r="X369" s="154" t="s">
        <v>3363</v>
      </c>
      <c r="Y369" s="155" t="str">
        <f t="shared" ref="Y369:Y416" si="23">T369&amp;U369&amp;V369&amp;W369&amp;X369</f>
        <v>41995冷房店舗用有り</v>
      </c>
      <c r="Z369" s="156">
        <v>0.32</v>
      </c>
      <c r="AA369" s="156">
        <v>0.68</v>
      </c>
      <c r="AB369" s="157">
        <v>1.0165999999999999</v>
      </c>
      <c r="AC369" s="157">
        <v>0.50590000000000002</v>
      </c>
      <c r="AD369" s="160">
        <f>VLOOKUP(T369,'既存・導入予定 (5)'!$E$33:$S$44,13,0)</f>
        <v>0.14699999999999999</v>
      </c>
      <c r="AE369" s="161">
        <f t="shared" ref="AE369:AE416" si="24">ROUNDDOWN(IF(AD369&gt;=0.25,Z369*AD369+AA369,AB369*AD369+AC369),3)</f>
        <v>0.65500000000000003</v>
      </c>
    </row>
    <row r="370" spans="13:31" ht="13.5" customHeight="1">
      <c r="M370" s="90">
        <v>7</v>
      </c>
      <c r="N370" s="91" t="s">
        <v>4</v>
      </c>
      <c r="O370" s="91" t="s">
        <v>3460</v>
      </c>
      <c r="P370" s="91" t="s">
        <v>3458</v>
      </c>
      <c r="Q370" s="91" t="s">
        <v>334</v>
      </c>
      <c r="R370" s="92">
        <v>0.61899999999999999</v>
      </c>
      <c r="T370" s="152">
        <v>4</v>
      </c>
      <c r="U370" s="153">
        <v>1995</v>
      </c>
      <c r="V370" s="154" t="s">
        <v>20</v>
      </c>
      <c r="W370" s="154" t="s">
        <v>618</v>
      </c>
      <c r="X370" s="154" t="s">
        <v>3363</v>
      </c>
      <c r="Y370" s="155" t="str">
        <f t="shared" si="23"/>
        <v>41995冷房ビル用マルチ有り</v>
      </c>
      <c r="Z370" s="156">
        <v>-0.218</v>
      </c>
      <c r="AA370" s="156">
        <v>1.218</v>
      </c>
      <c r="AB370" s="157">
        <v>1.0356000000000001</v>
      </c>
      <c r="AC370" s="157">
        <v>0.90459999999999996</v>
      </c>
      <c r="AD370" s="160">
        <f>VLOOKUP(T370,'既存・導入予定 (5)'!$E$33:$S$44,13,0)</f>
        <v>0.14699999999999999</v>
      </c>
      <c r="AE370" s="161">
        <f t="shared" si="24"/>
        <v>1.056</v>
      </c>
    </row>
    <row r="371" spans="13:31" ht="13.5" customHeight="1">
      <c r="M371" s="90">
        <v>7</v>
      </c>
      <c r="N371" s="91" t="s">
        <v>5</v>
      </c>
      <c r="O371" s="91" t="s">
        <v>3460</v>
      </c>
      <c r="P371" s="91" t="s">
        <v>3458</v>
      </c>
      <c r="Q371" s="91" t="s">
        <v>338</v>
      </c>
      <c r="R371" s="92">
        <v>0.41099999999999998</v>
      </c>
      <c r="T371" s="152">
        <v>4</v>
      </c>
      <c r="U371" s="153">
        <v>1995</v>
      </c>
      <c r="V371" s="154" t="s">
        <v>20</v>
      </c>
      <c r="W371" s="154" t="s">
        <v>619</v>
      </c>
      <c r="X371" s="154" t="s">
        <v>3363</v>
      </c>
      <c r="Y371" s="155" t="str">
        <f t="shared" si="23"/>
        <v>41995冷房設備用有り</v>
      </c>
      <c r="Z371" s="156">
        <v>0.25</v>
      </c>
      <c r="AA371" s="156">
        <v>0.75</v>
      </c>
      <c r="AB371" s="157">
        <v>1.0219</v>
      </c>
      <c r="AC371" s="157">
        <v>0.55700000000000005</v>
      </c>
      <c r="AD371" s="160">
        <f>VLOOKUP(T371,'既存・導入予定 (5)'!$E$33:$S$44,13,0)</f>
        <v>0.14699999999999999</v>
      </c>
      <c r="AE371" s="161">
        <f t="shared" si="24"/>
        <v>0.70699999999999996</v>
      </c>
    </row>
    <row r="372" spans="13:31" ht="13.5" customHeight="1">
      <c r="M372" s="90">
        <v>7</v>
      </c>
      <c r="N372" s="91" t="s">
        <v>6</v>
      </c>
      <c r="O372" s="91" t="s">
        <v>3460</v>
      </c>
      <c r="P372" s="91" t="s">
        <v>3458</v>
      </c>
      <c r="Q372" s="91" t="s">
        <v>342</v>
      </c>
      <c r="R372" s="92">
        <v>0.63500000000000001</v>
      </c>
      <c r="T372" s="152">
        <v>4</v>
      </c>
      <c r="U372" s="153">
        <v>1995</v>
      </c>
      <c r="V372" s="154" t="s">
        <v>20</v>
      </c>
      <c r="W372" s="154" t="s">
        <v>624</v>
      </c>
      <c r="X372" s="154" t="s">
        <v>3516</v>
      </c>
      <c r="Y372" s="155" t="str">
        <f t="shared" si="23"/>
        <v>41995冷房店舗用無し（一定速）</v>
      </c>
      <c r="Z372" s="156">
        <v>0.26</v>
      </c>
      <c r="AA372" s="156">
        <v>0.74</v>
      </c>
      <c r="AB372" s="157">
        <v>0.26</v>
      </c>
      <c r="AC372" s="157">
        <v>0.74</v>
      </c>
      <c r="AD372" s="160">
        <f>VLOOKUP(T372,'既存・導入予定 (5)'!$E$33:$S$44,13,0)</f>
        <v>0.14699999999999999</v>
      </c>
      <c r="AE372" s="161">
        <f t="shared" si="24"/>
        <v>0.77800000000000002</v>
      </c>
    </row>
    <row r="373" spans="13:31" ht="13.5" customHeight="1">
      <c r="M373" s="90">
        <v>7</v>
      </c>
      <c r="N373" s="91" t="s">
        <v>7</v>
      </c>
      <c r="O373" s="91" t="s">
        <v>3460</v>
      </c>
      <c r="P373" s="91" t="s">
        <v>3458</v>
      </c>
      <c r="Q373" s="91" t="s">
        <v>346</v>
      </c>
      <c r="R373" s="92">
        <v>0.64300000000000002</v>
      </c>
      <c r="T373" s="152">
        <v>4</v>
      </c>
      <c r="U373" s="153">
        <v>1995</v>
      </c>
      <c r="V373" s="154" t="s">
        <v>20</v>
      </c>
      <c r="W373" s="154" t="s">
        <v>618</v>
      </c>
      <c r="X373" s="154" t="s">
        <v>3516</v>
      </c>
      <c r="Y373" s="155" t="str">
        <f t="shared" si="23"/>
        <v>41995冷房ビル用マルチ無し（一定速）</v>
      </c>
      <c r="Z373" s="156">
        <v>0.26</v>
      </c>
      <c r="AA373" s="156">
        <v>0.74</v>
      </c>
      <c r="AB373" s="157">
        <v>0.26</v>
      </c>
      <c r="AC373" s="157">
        <v>0.74</v>
      </c>
      <c r="AD373" s="160">
        <f>VLOOKUP(T373,'既存・導入予定 (5)'!$E$33:$S$44,13,0)</f>
        <v>0.14699999999999999</v>
      </c>
      <c r="AE373" s="161">
        <f t="shared" si="24"/>
        <v>0.77800000000000002</v>
      </c>
    </row>
    <row r="374" spans="13:31" ht="13.5" customHeight="1">
      <c r="M374" s="90">
        <v>7</v>
      </c>
      <c r="N374" s="91" t="s">
        <v>8</v>
      </c>
      <c r="O374" s="91" t="s">
        <v>3460</v>
      </c>
      <c r="P374" s="91" t="s">
        <v>3458</v>
      </c>
      <c r="Q374" s="91" t="s">
        <v>350</v>
      </c>
      <c r="R374" s="92">
        <v>0.66600000000000004</v>
      </c>
      <c r="T374" s="152">
        <v>4</v>
      </c>
      <c r="U374" s="153">
        <v>1995</v>
      </c>
      <c r="V374" s="154" t="s">
        <v>20</v>
      </c>
      <c r="W374" s="154" t="s">
        <v>619</v>
      </c>
      <c r="X374" s="154" t="s">
        <v>3516</v>
      </c>
      <c r="Y374" s="155" t="str">
        <f t="shared" si="23"/>
        <v>41995冷房設備用無し（一定速）</v>
      </c>
      <c r="Z374" s="156">
        <v>0.26</v>
      </c>
      <c r="AA374" s="156">
        <v>0.74</v>
      </c>
      <c r="AB374" s="157">
        <v>0.26</v>
      </c>
      <c r="AC374" s="157">
        <v>0.74</v>
      </c>
      <c r="AD374" s="160">
        <f>VLOOKUP(T374,'既存・導入予定 (5)'!$E$33:$S$44,13,0)</f>
        <v>0.14699999999999999</v>
      </c>
      <c r="AE374" s="161">
        <f t="shared" si="24"/>
        <v>0.77800000000000002</v>
      </c>
    </row>
    <row r="375" spans="13:31" ht="13.5" customHeight="1">
      <c r="M375" s="90">
        <v>7</v>
      </c>
      <c r="N375" s="91" t="s">
        <v>9</v>
      </c>
      <c r="O375" s="91" t="s">
        <v>3460</v>
      </c>
      <c r="P375" s="91" t="s">
        <v>3458</v>
      </c>
      <c r="Q375" s="91" t="s">
        <v>354</v>
      </c>
      <c r="R375" s="92">
        <v>0.51800000000000002</v>
      </c>
      <c r="T375" s="152">
        <v>4</v>
      </c>
      <c r="U375" s="153">
        <v>1995</v>
      </c>
      <c r="V375" s="154" t="s">
        <v>21</v>
      </c>
      <c r="W375" s="154" t="s">
        <v>624</v>
      </c>
      <c r="X375" s="154" t="s">
        <v>3363</v>
      </c>
      <c r="Y375" s="155" t="str">
        <f t="shared" si="23"/>
        <v>41995暖房店舗用有り</v>
      </c>
      <c r="Z375" s="156">
        <v>0.374</v>
      </c>
      <c r="AA375" s="156">
        <v>0.626</v>
      </c>
      <c r="AB375" s="157">
        <v>1.0275000000000001</v>
      </c>
      <c r="AC375" s="157">
        <v>0.46260000000000001</v>
      </c>
      <c r="AD375" s="160">
        <f>VLOOKUP(T375,'既存・導入予定 (5)'!$E$33:$S$44,13,0)</f>
        <v>0.14699999999999999</v>
      </c>
      <c r="AE375" s="161">
        <f t="shared" si="24"/>
        <v>0.61299999999999999</v>
      </c>
    </row>
    <row r="376" spans="13:31" ht="13.5" customHeight="1">
      <c r="M376" s="90">
        <v>7</v>
      </c>
      <c r="N376" s="91" t="s">
        <v>10</v>
      </c>
      <c r="O376" s="91" t="s">
        <v>3460</v>
      </c>
      <c r="P376" s="91" t="s">
        <v>3458</v>
      </c>
      <c r="Q376" s="91" t="s">
        <v>358</v>
      </c>
      <c r="R376" s="92">
        <v>0.58699999999999997</v>
      </c>
      <c r="T376" s="152">
        <v>4</v>
      </c>
      <c r="U376" s="153">
        <v>1995</v>
      </c>
      <c r="V376" s="154" t="s">
        <v>21</v>
      </c>
      <c r="W376" s="154" t="s">
        <v>618</v>
      </c>
      <c r="X376" s="154" t="s">
        <v>3363</v>
      </c>
      <c r="Y376" s="155" t="str">
        <f t="shared" si="23"/>
        <v>41995暖房ビル用マルチ有り</v>
      </c>
      <c r="Z376" s="156">
        <v>-0.112</v>
      </c>
      <c r="AA376" s="156">
        <v>1.1120000000000001</v>
      </c>
      <c r="AB376" s="157">
        <v>1.0236000000000001</v>
      </c>
      <c r="AC376" s="157">
        <v>0.82809999999999995</v>
      </c>
      <c r="AD376" s="160">
        <f>VLOOKUP(T376,'既存・導入予定 (5)'!$E$33:$S$44,13,0)</f>
        <v>0.14699999999999999</v>
      </c>
      <c r="AE376" s="161">
        <f t="shared" si="24"/>
        <v>0.97799999999999998</v>
      </c>
    </row>
    <row r="377" spans="13:31" ht="13.5" customHeight="1">
      <c r="M377" s="90">
        <v>7</v>
      </c>
      <c r="N377" s="91" t="s">
        <v>11</v>
      </c>
      <c r="O377" s="91" t="s">
        <v>3460</v>
      </c>
      <c r="P377" s="91" t="s">
        <v>3458</v>
      </c>
      <c r="Q377" s="91" t="s">
        <v>362</v>
      </c>
      <c r="R377" s="92">
        <v>0.38600000000000001</v>
      </c>
      <c r="T377" s="152">
        <v>4</v>
      </c>
      <c r="U377" s="153">
        <v>1995</v>
      </c>
      <c r="V377" s="154" t="s">
        <v>21</v>
      </c>
      <c r="W377" s="154" t="s">
        <v>619</v>
      </c>
      <c r="X377" s="154" t="s">
        <v>3363</v>
      </c>
      <c r="Y377" s="155" t="str">
        <f t="shared" si="23"/>
        <v>41995暖房設備用有り</v>
      </c>
      <c r="Z377" s="156">
        <v>0.25</v>
      </c>
      <c r="AA377" s="156">
        <v>0.75</v>
      </c>
      <c r="AB377" s="157">
        <v>1.0159</v>
      </c>
      <c r="AC377" s="157">
        <v>0.5585</v>
      </c>
      <c r="AD377" s="160">
        <f>VLOOKUP(T377,'既存・導入予定 (5)'!$E$33:$S$44,13,0)</f>
        <v>0.14699999999999999</v>
      </c>
      <c r="AE377" s="161">
        <f t="shared" si="24"/>
        <v>0.70699999999999996</v>
      </c>
    </row>
    <row r="378" spans="13:31" ht="13.5" customHeight="1">
      <c r="M378" s="90">
        <v>7</v>
      </c>
      <c r="N378" s="91" t="s">
        <v>12</v>
      </c>
      <c r="O378" s="91" t="s">
        <v>3460</v>
      </c>
      <c r="P378" s="91" t="s">
        <v>3458</v>
      </c>
      <c r="Q378" s="91" t="s">
        <v>366</v>
      </c>
      <c r="R378" s="92">
        <v>0.28899999999999998</v>
      </c>
      <c r="T378" s="152">
        <v>4</v>
      </c>
      <c r="U378" s="153">
        <v>1995</v>
      </c>
      <c r="V378" s="154" t="s">
        <v>21</v>
      </c>
      <c r="W378" s="154" t="s">
        <v>624</v>
      </c>
      <c r="X378" s="154" t="s">
        <v>3516</v>
      </c>
      <c r="Y378" s="155" t="str">
        <f t="shared" si="23"/>
        <v>41995暖房店舗用無し（一定速）</v>
      </c>
      <c r="Z378" s="156">
        <v>0.26</v>
      </c>
      <c r="AA378" s="156">
        <v>0.74</v>
      </c>
      <c r="AB378" s="157">
        <v>0.26</v>
      </c>
      <c r="AC378" s="157">
        <v>0.74</v>
      </c>
      <c r="AD378" s="160">
        <f>VLOOKUP(T378,'既存・導入予定 (5)'!$E$33:$S$44,13,0)</f>
        <v>0.14699999999999999</v>
      </c>
      <c r="AE378" s="161">
        <f t="shared" si="24"/>
        <v>0.77800000000000002</v>
      </c>
    </row>
    <row r="379" spans="13:31" ht="13.5" customHeight="1">
      <c r="M379" s="90">
        <v>7</v>
      </c>
      <c r="N379" s="91" t="s">
        <v>13</v>
      </c>
      <c r="O379" s="91" t="s">
        <v>3460</v>
      </c>
      <c r="P379" s="91" t="s">
        <v>3458</v>
      </c>
      <c r="Q379" s="91" t="s">
        <v>370</v>
      </c>
      <c r="R379" s="92">
        <v>0.66600000000000004</v>
      </c>
      <c r="T379" s="152">
        <v>4</v>
      </c>
      <c r="U379" s="153">
        <v>1995</v>
      </c>
      <c r="V379" s="154" t="s">
        <v>21</v>
      </c>
      <c r="W379" s="154" t="s">
        <v>618</v>
      </c>
      <c r="X379" s="154" t="s">
        <v>3516</v>
      </c>
      <c r="Y379" s="155" t="str">
        <f t="shared" si="23"/>
        <v>41995暖房ビル用マルチ無し（一定速）</v>
      </c>
      <c r="Z379" s="156">
        <v>0.26</v>
      </c>
      <c r="AA379" s="156">
        <v>0.74</v>
      </c>
      <c r="AB379" s="157">
        <v>0.26</v>
      </c>
      <c r="AC379" s="157">
        <v>0.74</v>
      </c>
      <c r="AD379" s="160">
        <f>VLOOKUP(T379,'既存・導入予定 (5)'!$E$33:$S$44,13,0)</f>
        <v>0.14699999999999999</v>
      </c>
      <c r="AE379" s="161">
        <f t="shared" si="24"/>
        <v>0.77800000000000002</v>
      </c>
    </row>
    <row r="380" spans="13:31" ht="13.5" customHeight="1">
      <c r="M380" s="90">
        <v>8</v>
      </c>
      <c r="N380" s="91" t="s">
        <v>3456</v>
      </c>
      <c r="O380" s="91" t="s">
        <v>3460</v>
      </c>
      <c r="P380" s="91" t="s">
        <v>3458</v>
      </c>
      <c r="Q380" s="91" t="s">
        <v>374</v>
      </c>
      <c r="R380" s="92">
        <v>0.61499999999999999</v>
      </c>
      <c r="T380" s="152">
        <v>4</v>
      </c>
      <c r="U380" s="153">
        <v>1995</v>
      </c>
      <c r="V380" s="154" t="s">
        <v>21</v>
      </c>
      <c r="W380" s="154" t="s">
        <v>619</v>
      </c>
      <c r="X380" s="154" t="s">
        <v>3516</v>
      </c>
      <c r="Y380" s="155" t="str">
        <f t="shared" si="23"/>
        <v>41995暖房設備用無し（一定速）</v>
      </c>
      <c r="Z380" s="156">
        <v>0.26</v>
      </c>
      <c r="AA380" s="156">
        <v>0.74</v>
      </c>
      <c r="AB380" s="157">
        <v>0.26</v>
      </c>
      <c r="AC380" s="157">
        <v>0.74</v>
      </c>
      <c r="AD380" s="160">
        <f>VLOOKUP(T380,'既存・導入予定 (5)'!$E$33:$S$44,13,0)</f>
        <v>0.14699999999999999</v>
      </c>
      <c r="AE380" s="161">
        <f t="shared" si="24"/>
        <v>0.77800000000000002</v>
      </c>
    </row>
    <row r="381" spans="13:31" ht="13.5" customHeight="1">
      <c r="M381" s="90">
        <v>8</v>
      </c>
      <c r="N381" s="91" t="s">
        <v>3</v>
      </c>
      <c r="O381" s="91" t="s">
        <v>3460</v>
      </c>
      <c r="P381" s="91" t="s">
        <v>3458</v>
      </c>
      <c r="Q381" s="91" t="s">
        <v>378</v>
      </c>
      <c r="R381" s="92">
        <v>0.72199999999999998</v>
      </c>
      <c r="T381" s="152">
        <v>4</v>
      </c>
      <c r="U381" s="153">
        <v>2005</v>
      </c>
      <c r="V381" s="154" t="s">
        <v>20</v>
      </c>
      <c r="W381" s="154" t="s">
        <v>624</v>
      </c>
      <c r="X381" s="154" t="s">
        <v>3363</v>
      </c>
      <c r="Y381" s="155" t="str">
        <f t="shared" si="23"/>
        <v>42005冷房店舗用有り</v>
      </c>
      <c r="Z381" s="156">
        <v>-0.86599999999999999</v>
      </c>
      <c r="AA381" s="156">
        <v>1.8660000000000001</v>
      </c>
      <c r="AB381" s="157">
        <v>1.0455000000000001</v>
      </c>
      <c r="AC381" s="157">
        <v>1.3880999999999999</v>
      </c>
      <c r="AD381" s="160">
        <f>VLOOKUP(T381,'既存・導入予定 (5)'!$E$33:$S$44,13,0)</f>
        <v>0.14699999999999999</v>
      </c>
      <c r="AE381" s="161">
        <f t="shared" si="24"/>
        <v>1.5409999999999999</v>
      </c>
    </row>
    <row r="382" spans="13:31" ht="13.5" customHeight="1">
      <c r="M382" s="90">
        <v>8</v>
      </c>
      <c r="N382" s="91" t="s">
        <v>4</v>
      </c>
      <c r="O382" s="91" t="s">
        <v>3460</v>
      </c>
      <c r="P382" s="91" t="s">
        <v>3458</v>
      </c>
      <c r="Q382" s="91" t="s">
        <v>382</v>
      </c>
      <c r="R382" s="92">
        <v>0.67300000000000004</v>
      </c>
      <c r="T382" s="152">
        <v>4</v>
      </c>
      <c r="U382" s="153">
        <v>2005</v>
      </c>
      <c r="V382" s="154" t="s">
        <v>20</v>
      </c>
      <c r="W382" s="154" t="s">
        <v>618</v>
      </c>
      <c r="X382" s="154" t="s">
        <v>3363</v>
      </c>
      <c r="Y382" s="155" t="str">
        <f t="shared" si="23"/>
        <v>42005冷房ビル用マルチ有り</v>
      </c>
      <c r="Z382" s="156">
        <v>-0.68200000000000005</v>
      </c>
      <c r="AA382" s="156">
        <v>1.6819999999999999</v>
      </c>
      <c r="AB382" s="157">
        <v>1.0490999999999999</v>
      </c>
      <c r="AC382" s="157">
        <v>1.2492000000000001</v>
      </c>
      <c r="AD382" s="160">
        <f>VLOOKUP(T382,'既存・導入予定 (5)'!$E$33:$S$44,13,0)</f>
        <v>0.14699999999999999</v>
      </c>
      <c r="AE382" s="161">
        <f t="shared" si="24"/>
        <v>1.403</v>
      </c>
    </row>
    <row r="383" spans="13:31" ht="14.25" customHeight="1">
      <c r="M383" s="90">
        <v>8</v>
      </c>
      <c r="N383" s="91" t="s">
        <v>5</v>
      </c>
      <c r="O383" s="91" t="s">
        <v>3460</v>
      </c>
      <c r="P383" s="91" t="s">
        <v>3458</v>
      </c>
      <c r="Q383" s="91" t="s">
        <v>386</v>
      </c>
      <c r="R383" s="92">
        <v>0.435</v>
      </c>
      <c r="T383" s="152">
        <v>4</v>
      </c>
      <c r="U383" s="153">
        <v>2005</v>
      </c>
      <c r="V383" s="154" t="s">
        <v>20</v>
      </c>
      <c r="W383" s="154" t="s">
        <v>619</v>
      </c>
      <c r="X383" s="154" t="s">
        <v>3363</v>
      </c>
      <c r="Y383" s="155" t="str">
        <f t="shared" si="23"/>
        <v>42005冷房設備用有り</v>
      </c>
      <c r="Z383" s="156">
        <v>-0.114</v>
      </c>
      <c r="AA383" s="156">
        <v>1.1140000000000001</v>
      </c>
      <c r="AB383" s="157">
        <v>1.0325</v>
      </c>
      <c r="AC383" s="157">
        <v>0.82740000000000002</v>
      </c>
      <c r="AD383" s="160">
        <f>VLOOKUP(T383,'既存・導入予定 (5)'!$E$33:$S$44,13,0)</f>
        <v>0.14699999999999999</v>
      </c>
      <c r="AE383" s="161">
        <f t="shared" si="24"/>
        <v>0.97899999999999998</v>
      </c>
    </row>
    <row r="384" spans="13:31" ht="13.5" customHeight="1">
      <c r="M384" s="90">
        <v>8</v>
      </c>
      <c r="N384" s="91" t="s">
        <v>6</v>
      </c>
      <c r="O384" s="91" t="s">
        <v>3460</v>
      </c>
      <c r="P384" s="91" t="s">
        <v>3458</v>
      </c>
      <c r="Q384" s="91" t="s">
        <v>390</v>
      </c>
      <c r="R384" s="92">
        <v>0.68600000000000005</v>
      </c>
      <c r="T384" s="152">
        <v>4</v>
      </c>
      <c r="U384" s="153">
        <v>2005</v>
      </c>
      <c r="V384" s="154" t="s">
        <v>20</v>
      </c>
      <c r="W384" s="154" t="s">
        <v>624</v>
      </c>
      <c r="X384" s="154" t="s">
        <v>3516</v>
      </c>
      <c r="Y384" s="155" t="str">
        <f t="shared" si="23"/>
        <v>42005冷房店舗用無し（一定速）</v>
      </c>
      <c r="Z384" s="156">
        <v>0.25</v>
      </c>
      <c r="AA384" s="156">
        <v>0.75</v>
      </c>
      <c r="AB384" s="157">
        <v>0.25</v>
      </c>
      <c r="AC384" s="157">
        <v>0.75</v>
      </c>
      <c r="AD384" s="160">
        <f>VLOOKUP(T384,'既存・導入予定 (5)'!$E$33:$S$44,13,0)</f>
        <v>0.14699999999999999</v>
      </c>
      <c r="AE384" s="161">
        <f t="shared" si="24"/>
        <v>0.78600000000000003</v>
      </c>
    </row>
    <row r="385" spans="13:31" ht="13.5" customHeight="1">
      <c r="M385" s="90">
        <v>8</v>
      </c>
      <c r="N385" s="91" t="s">
        <v>7</v>
      </c>
      <c r="O385" s="91" t="s">
        <v>3460</v>
      </c>
      <c r="P385" s="91" t="s">
        <v>3458</v>
      </c>
      <c r="Q385" s="91" t="s">
        <v>394</v>
      </c>
      <c r="R385" s="92">
        <v>0.71899999999999997</v>
      </c>
      <c r="T385" s="152">
        <v>4</v>
      </c>
      <c r="U385" s="153">
        <v>2005</v>
      </c>
      <c r="V385" s="154" t="s">
        <v>20</v>
      </c>
      <c r="W385" s="154" t="s">
        <v>618</v>
      </c>
      <c r="X385" s="154" t="s">
        <v>3516</v>
      </c>
      <c r="Y385" s="155" t="str">
        <f t="shared" si="23"/>
        <v>42005冷房ビル用マルチ無し（一定速）</v>
      </c>
      <c r="Z385" s="156">
        <v>0.25</v>
      </c>
      <c r="AA385" s="156">
        <v>0.75</v>
      </c>
      <c r="AB385" s="157">
        <v>0.25</v>
      </c>
      <c r="AC385" s="157">
        <v>0.75</v>
      </c>
      <c r="AD385" s="160">
        <f>VLOOKUP(T385,'既存・導入予定 (5)'!$E$33:$S$44,13,0)</f>
        <v>0.14699999999999999</v>
      </c>
      <c r="AE385" s="161">
        <f t="shared" si="24"/>
        <v>0.78600000000000003</v>
      </c>
    </row>
    <row r="386" spans="13:31" ht="13.5" customHeight="1">
      <c r="M386" s="90">
        <v>8</v>
      </c>
      <c r="N386" s="91" t="s">
        <v>8</v>
      </c>
      <c r="O386" s="91" t="s">
        <v>3460</v>
      </c>
      <c r="P386" s="91" t="s">
        <v>3458</v>
      </c>
      <c r="Q386" s="91" t="s">
        <v>398</v>
      </c>
      <c r="R386" s="92">
        <v>0.70699999999999996</v>
      </c>
      <c r="T386" s="152">
        <v>4</v>
      </c>
      <c r="U386" s="153">
        <v>2005</v>
      </c>
      <c r="V386" s="154" t="s">
        <v>20</v>
      </c>
      <c r="W386" s="154" t="s">
        <v>619</v>
      </c>
      <c r="X386" s="154" t="s">
        <v>3516</v>
      </c>
      <c r="Y386" s="155" t="str">
        <f t="shared" si="23"/>
        <v>42005冷房設備用無し（一定速）</v>
      </c>
      <c r="Z386" s="156">
        <v>0.25</v>
      </c>
      <c r="AA386" s="156">
        <v>0.75</v>
      </c>
      <c r="AB386" s="157">
        <v>0.25</v>
      </c>
      <c r="AC386" s="157">
        <v>0.75</v>
      </c>
      <c r="AD386" s="160">
        <f>VLOOKUP(T386,'既存・導入予定 (5)'!$E$33:$S$44,13,0)</f>
        <v>0.14699999999999999</v>
      </c>
      <c r="AE386" s="161">
        <f t="shared" si="24"/>
        <v>0.78600000000000003</v>
      </c>
    </row>
    <row r="387" spans="13:31" ht="14.25" customHeight="1">
      <c r="M387" s="90">
        <v>8</v>
      </c>
      <c r="N387" s="91" t="s">
        <v>9</v>
      </c>
      <c r="O387" s="91" t="s">
        <v>3460</v>
      </c>
      <c r="P387" s="91" t="s">
        <v>3458</v>
      </c>
      <c r="Q387" s="91" t="s">
        <v>402</v>
      </c>
      <c r="R387" s="92">
        <v>0.59199999999999997</v>
      </c>
      <c r="T387" s="152">
        <v>4</v>
      </c>
      <c r="U387" s="153">
        <v>2005</v>
      </c>
      <c r="V387" s="154" t="s">
        <v>21</v>
      </c>
      <c r="W387" s="154" t="s">
        <v>624</v>
      </c>
      <c r="X387" s="154" t="s">
        <v>3363</v>
      </c>
      <c r="Y387" s="155" t="str">
        <f t="shared" si="23"/>
        <v>42005暖房店舗用有り</v>
      </c>
      <c r="Z387" s="156">
        <v>-0.65</v>
      </c>
      <c r="AA387" s="156">
        <v>1.65</v>
      </c>
      <c r="AB387" s="157">
        <v>1.0726</v>
      </c>
      <c r="AC387" s="157">
        <v>1.2194</v>
      </c>
      <c r="AD387" s="160">
        <f>VLOOKUP(T387,'既存・導入予定 (5)'!$E$33:$S$44,13,0)</f>
        <v>0.14699999999999999</v>
      </c>
      <c r="AE387" s="161">
        <f t="shared" si="24"/>
        <v>1.377</v>
      </c>
    </row>
    <row r="388" spans="13:31" ht="13.5" customHeight="1">
      <c r="M388" s="90">
        <v>8</v>
      </c>
      <c r="N388" s="91" t="s">
        <v>10</v>
      </c>
      <c r="O388" s="91" t="s">
        <v>3460</v>
      </c>
      <c r="P388" s="91" t="s">
        <v>3458</v>
      </c>
      <c r="Q388" s="91" t="s">
        <v>406</v>
      </c>
      <c r="R388" s="92">
        <v>0.626</v>
      </c>
      <c r="T388" s="152">
        <v>4</v>
      </c>
      <c r="U388" s="153">
        <v>2005</v>
      </c>
      <c r="V388" s="154" t="s">
        <v>21</v>
      </c>
      <c r="W388" s="154" t="s">
        <v>618</v>
      </c>
      <c r="X388" s="154" t="s">
        <v>3363</v>
      </c>
      <c r="Y388" s="155" t="str">
        <f t="shared" si="23"/>
        <v>42005暖房ビル用マルチ有り</v>
      </c>
      <c r="Z388" s="156">
        <v>-0.56000000000000005</v>
      </c>
      <c r="AA388" s="156">
        <v>1.56</v>
      </c>
      <c r="AB388" s="157">
        <v>1.0330999999999999</v>
      </c>
      <c r="AC388" s="157">
        <v>1.1617</v>
      </c>
      <c r="AD388" s="160">
        <f>VLOOKUP(T388,'既存・導入予定 (5)'!$E$33:$S$44,13,0)</f>
        <v>0.14699999999999999</v>
      </c>
      <c r="AE388" s="161">
        <f t="shared" si="24"/>
        <v>1.3129999999999999</v>
      </c>
    </row>
    <row r="389" spans="13:31" ht="13.5" customHeight="1">
      <c r="M389" s="90">
        <v>8</v>
      </c>
      <c r="N389" s="91" t="s">
        <v>11</v>
      </c>
      <c r="O389" s="91" t="s">
        <v>3460</v>
      </c>
      <c r="P389" s="91" t="s">
        <v>3458</v>
      </c>
      <c r="Q389" s="91" t="s">
        <v>410</v>
      </c>
      <c r="R389" s="92">
        <v>0.41799999999999998</v>
      </c>
      <c r="T389" s="152">
        <v>4</v>
      </c>
      <c r="U389" s="153">
        <v>2005</v>
      </c>
      <c r="V389" s="154" t="s">
        <v>21</v>
      </c>
      <c r="W389" s="154" t="s">
        <v>619</v>
      </c>
      <c r="X389" s="154" t="s">
        <v>3363</v>
      </c>
      <c r="Y389" s="155" t="str">
        <f t="shared" si="23"/>
        <v>42005暖房設備用有り</v>
      </c>
      <c r="Z389" s="156">
        <v>-0.126</v>
      </c>
      <c r="AA389" s="156">
        <v>1.1259999999999999</v>
      </c>
      <c r="AB389" s="157">
        <v>1.0239</v>
      </c>
      <c r="AC389" s="157">
        <v>0.83850000000000002</v>
      </c>
      <c r="AD389" s="160">
        <f>VLOOKUP(T389,'既存・導入予定 (5)'!$E$33:$S$44,13,0)</f>
        <v>0.14699999999999999</v>
      </c>
      <c r="AE389" s="161">
        <f t="shared" si="24"/>
        <v>0.98899999999999999</v>
      </c>
    </row>
    <row r="390" spans="13:31" ht="13.5" customHeight="1">
      <c r="M390" s="90">
        <v>8</v>
      </c>
      <c r="N390" s="91" t="s">
        <v>12</v>
      </c>
      <c r="O390" s="91" t="s">
        <v>3460</v>
      </c>
      <c r="P390" s="91" t="s">
        <v>3458</v>
      </c>
      <c r="Q390" s="91" t="s">
        <v>414</v>
      </c>
      <c r="R390" s="92">
        <v>0.307</v>
      </c>
      <c r="T390" s="152">
        <v>4</v>
      </c>
      <c r="U390" s="153">
        <v>2005</v>
      </c>
      <c r="V390" s="154" t="s">
        <v>21</v>
      </c>
      <c r="W390" s="154" t="s">
        <v>624</v>
      </c>
      <c r="X390" s="154" t="s">
        <v>3516</v>
      </c>
      <c r="Y390" s="155" t="str">
        <f t="shared" si="23"/>
        <v>42005暖房店舗用無し（一定速）</v>
      </c>
      <c r="Z390" s="156">
        <v>0.25</v>
      </c>
      <c r="AA390" s="156">
        <v>0.75</v>
      </c>
      <c r="AB390" s="157">
        <v>0.25</v>
      </c>
      <c r="AC390" s="157">
        <v>0.75</v>
      </c>
      <c r="AD390" s="160">
        <f>VLOOKUP(T390,'既存・導入予定 (5)'!$E$33:$S$44,13,0)</f>
        <v>0.14699999999999999</v>
      </c>
      <c r="AE390" s="161">
        <f t="shared" si="24"/>
        <v>0.78600000000000003</v>
      </c>
    </row>
    <row r="391" spans="13:31" ht="13.5" customHeight="1">
      <c r="M391" s="90">
        <v>8</v>
      </c>
      <c r="N391" s="91" t="s">
        <v>13</v>
      </c>
      <c r="O391" s="91" t="s">
        <v>3460</v>
      </c>
      <c r="P391" s="91" t="s">
        <v>3458</v>
      </c>
      <c r="Q391" s="91" t="s">
        <v>418</v>
      </c>
      <c r="R391" s="92">
        <v>0.70399999999999996</v>
      </c>
      <c r="T391" s="152">
        <v>4</v>
      </c>
      <c r="U391" s="153">
        <v>2005</v>
      </c>
      <c r="V391" s="154" t="s">
        <v>21</v>
      </c>
      <c r="W391" s="154" t="s">
        <v>618</v>
      </c>
      <c r="X391" s="154" t="s">
        <v>3516</v>
      </c>
      <c r="Y391" s="155" t="str">
        <f t="shared" si="23"/>
        <v>42005暖房ビル用マルチ無し（一定速）</v>
      </c>
      <c r="Z391" s="156">
        <v>0.25</v>
      </c>
      <c r="AA391" s="156">
        <v>0.75</v>
      </c>
      <c r="AB391" s="157">
        <v>0.25</v>
      </c>
      <c r="AC391" s="157">
        <v>0.75</v>
      </c>
      <c r="AD391" s="160">
        <f>VLOOKUP(T391,'既存・導入予定 (5)'!$E$33:$S$44,13,0)</f>
        <v>0.14699999999999999</v>
      </c>
      <c r="AE391" s="161">
        <f t="shared" si="24"/>
        <v>0.78600000000000003</v>
      </c>
    </row>
    <row r="392" spans="13:31" ht="13.5" customHeight="1">
      <c r="M392" s="90">
        <v>9</v>
      </c>
      <c r="N392" s="91" t="s">
        <v>3456</v>
      </c>
      <c r="O392" s="91" t="s">
        <v>3460</v>
      </c>
      <c r="P392" s="91" t="s">
        <v>3458</v>
      </c>
      <c r="Q392" s="91" t="s">
        <v>422</v>
      </c>
      <c r="R392" s="92">
        <v>0.48399999999999999</v>
      </c>
      <c r="T392" s="152">
        <v>4</v>
      </c>
      <c r="U392" s="153">
        <v>2005</v>
      </c>
      <c r="V392" s="154" t="s">
        <v>21</v>
      </c>
      <c r="W392" s="154" t="s">
        <v>619</v>
      </c>
      <c r="X392" s="154" t="s">
        <v>3516</v>
      </c>
      <c r="Y392" s="155" t="str">
        <f t="shared" si="23"/>
        <v>42005暖房設備用無し（一定速）</v>
      </c>
      <c r="Z392" s="156">
        <v>0.25</v>
      </c>
      <c r="AA392" s="156">
        <v>0.75</v>
      </c>
      <c r="AB392" s="157">
        <v>0.25</v>
      </c>
      <c r="AC392" s="157">
        <v>0.75</v>
      </c>
      <c r="AD392" s="160">
        <f>VLOOKUP(T392,'既存・導入予定 (5)'!$E$33:$S$44,13,0)</f>
        <v>0.14699999999999999</v>
      </c>
      <c r="AE392" s="161">
        <f t="shared" si="24"/>
        <v>0.78600000000000003</v>
      </c>
    </row>
    <row r="393" spans="13:31" ht="13.5" customHeight="1">
      <c r="M393" s="90">
        <v>9</v>
      </c>
      <c r="N393" s="91" t="s">
        <v>3</v>
      </c>
      <c r="O393" s="91" t="s">
        <v>3460</v>
      </c>
      <c r="P393" s="91" t="s">
        <v>3458</v>
      </c>
      <c r="Q393" s="91" t="s">
        <v>426</v>
      </c>
      <c r="R393" s="92">
        <v>0.54300000000000004</v>
      </c>
      <c r="T393" s="152">
        <v>4</v>
      </c>
      <c r="U393" s="153">
        <v>2010</v>
      </c>
      <c r="V393" s="154" t="s">
        <v>20</v>
      </c>
      <c r="W393" s="154" t="s">
        <v>624</v>
      </c>
      <c r="X393" s="154" t="s">
        <v>3363</v>
      </c>
      <c r="Y393" s="155" t="str">
        <f t="shared" si="23"/>
        <v>42010冷房店舗用有り</v>
      </c>
      <c r="Z393" s="156">
        <v>-1.1000000000000001</v>
      </c>
      <c r="AA393" s="156">
        <v>2.1</v>
      </c>
      <c r="AB393" s="157">
        <v>1.0511999999999999</v>
      </c>
      <c r="AC393" s="157">
        <v>1.5622</v>
      </c>
      <c r="AD393" s="160">
        <f>VLOOKUP(T393,'既存・導入予定 (5)'!$E$33:$S$44,13,0)</f>
        <v>0.14699999999999999</v>
      </c>
      <c r="AE393" s="161">
        <f t="shared" si="24"/>
        <v>1.716</v>
      </c>
    </row>
    <row r="394" spans="13:31" ht="13.5" customHeight="1">
      <c r="M394" s="90">
        <v>9</v>
      </c>
      <c r="N394" s="91" t="s">
        <v>4</v>
      </c>
      <c r="O394" s="91" t="s">
        <v>3460</v>
      </c>
      <c r="P394" s="91" t="s">
        <v>3458</v>
      </c>
      <c r="Q394" s="91" t="s">
        <v>430</v>
      </c>
      <c r="R394" s="92">
        <v>0.46300000000000002</v>
      </c>
      <c r="T394" s="152">
        <v>4</v>
      </c>
      <c r="U394" s="153">
        <v>2010</v>
      </c>
      <c r="V394" s="154" t="s">
        <v>20</v>
      </c>
      <c r="W394" s="154" t="s">
        <v>618</v>
      </c>
      <c r="X394" s="154" t="s">
        <v>3363</v>
      </c>
      <c r="Y394" s="155" t="str">
        <f t="shared" si="23"/>
        <v>42010冷房ビル用マルチ有り</v>
      </c>
      <c r="Z394" s="156">
        <v>-0.88</v>
      </c>
      <c r="AA394" s="156">
        <v>1.88</v>
      </c>
      <c r="AB394" s="157">
        <v>1.0548999999999999</v>
      </c>
      <c r="AC394" s="157">
        <v>1.3963000000000001</v>
      </c>
      <c r="AD394" s="160">
        <f>VLOOKUP(T394,'既存・導入予定 (5)'!$E$33:$S$44,13,0)</f>
        <v>0.14699999999999999</v>
      </c>
      <c r="AE394" s="161">
        <f t="shared" si="24"/>
        <v>1.5509999999999999</v>
      </c>
    </row>
    <row r="395" spans="13:31" ht="13.5" customHeight="1">
      <c r="M395" s="90">
        <v>9</v>
      </c>
      <c r="N395" s="91" t="s">
        <v>5</v>
      </c>
      <c r="O395" s="91" t="s">
        <v>3460</v>
      </c>
      <c r="P395" s="91" t="s">
        <v>3458</v>
      </c>
      <c r="Q395" s="91" t="s">
        <v>434</v>
      </c>
      <c r="R395" s="92">
        <v>0.27700000000000002</v>
      </c>
      <c r="T395" s="152">
        <v>4</v>
      </c>
      <c r="U395" s="153">
        <v>2010</v>
      </c>
      <c r="V395" s="154" t="s">
        <v>20</v>
      </c>
      <c r="W395" s="154" t="s">
        <v>619</v>
      </c>
      <c r="X395" s="154" t="s">
        <v>3363</v>
      </c>
      <c r="Y395" s="155" t="str">
        <f t="shared" si="23"/>
        <v>42010冷房設備用有り</v>
      </c>
      <c r="Z395" s="156">
        <v>-0.26</v>
      </c>
      <c r="AA395" s="156">
        <v>1.26</v>
      </c>
      <c r="AB395" s="157">
        <v>1.1929000000000001</v>
      </c>
      <c r="AC395" s="157">
        <v>0.89680000000000004</v>
      </c>
      <c r="AD395" s="160">
        <f>VLOOKUP(T395,'既存・導入予定 (5)'!$E$33:$S$44,13,0)</f>
        <v>0.14699999999999999</v>
      </c>
      <c r="AE395" s="161">
        <f t="shared" si="24"/>
        <v>1.0720000000000001</v>
      </c>
    </row>
    <row r="396" spans="13:31" ht="13.5" customHeight="1">
      <c r="M396" s="90">
        <v>9</v>
      </c>
      <c r="N396" s="91" t="s">
        <v>6</v>
      </c>
      <c r="O396" s="91" t="s">
        <v>3460</v>
      </c>
      <c r="P396" s="91" t="s">
        <v>3458</v>
      </c>
      <c r="Q396" s="91" t="s">
        <v>438</v>
      </c>
      <c r="R396" s="92">
        <v>0.46300000000000002</v>
      </c>
      <c r="T396" s="152">
        <v>4</v>
      </c>
      <c r="U396" s="153">
        <v>2010</v>
      </c>
      <c r="V396" s="154" t="s">
        <v>20</v>
      </c>
      <c r="W396" s="154" t="s">
        <v>624</v>
      </c>
      <c r="X396" s="154" t="s">
        <v>3516</v>
      </c>
      <c r="Y396" s="155" t="str">
        <f t="shared" si="23"/>
        <v>42010冷房店舗用無し（一定速）</v>
      </c>
      <c r="Z396" s="156">
        <v>0.25</v>
      </c>
      <c r="AA396" s="156">
        <v>0.75</v>
      </c>
      <c r="AB396" s="157">
        <v>0.25</v>
      </c>
      <c r="AC396" s="157">
        <v>0.75</v>
      </c>
      <c r="AD396" s="160">
        <f>VLOOKUP(T396,'既存・導入予定 (5)'!$E$33:$S$44,13,0)</f>
        <v>0.14699999999999999</v>
      </c>
      <c r="AE396" s="161">
        <f t="shared" si="24"/>
        <v>0.78600000000000003</v>
      </c>
    </row>
    <row r="397" spans="13:31" ht="13.5" customHeight="1">
      <c r="M397" s="90">
        <v>9</v>
      </c>
      <c r="N397" s="91" t="s">
        <v>7</v>
      </c>
      <c r="O397" s="91" t="s">
        <v>3460</v>
      </c>
      <c r="P397" s="91" t="s">
        <v>3458</v>
      </c>
      <c r="Q397" s="91" t="s">
        <v>442</v>
      </c>
      <c r="R397" s="92">
        <v>0.48499999999999999</v>
      </c>
      <c r="T397" s="152">
        <v>4</v>
      </c>
      <c r="U397" s="153">
        <v>2010</v>
      </c>
      <c r="V397" s="154" t="s">
        <v>20</v>
      </c>
      <c r="W397" s="154" t="s">
        <v>618</v>
      </c>
      <c r="X397" s="154" t="s">
        <v>3516</v>
      </c>
      <c r="Y397" s="155" t="str">
        <f t="shared" si="23"/>
        <v>42010冷房ビル用マルチ無し（一定速）</v>
      </c>
      <c r="Z397" s="156">
        <v>0.25</v>
      </c>
      <c r="AA397" s="156">
        <v>0.75</v>
      </c>
      <c r="AB397" s="157">
        <v>0.25</v>
      </c>
      <c r="AC397" s="157">
        <v>0.75</v>
      </c>
      <c r="AD397" s="160">
        <f>VLOOKUP(T397,'既存・導入予定 (5)'!$E$33:$S$44,13,0)</f>
        <v>0.14699999999999999</v>
      </c>
      <c r="AE397" s="161">
        <f t="shared" si="24"/>
        <v>0.78600000000000003</v>
      </c>
    </row>
    <row r="398" spans="13:31" ht="13.5" customHeight="1">
      <c r="M398" s="90">
        <v>9</v>
      </c>
      <c r="N398" s="91" t="s">
        <v>8</v>
      </c>
      <c r="O398" s="91" t="s">
        <v>3460</v>
      </c>
      <c r="P398" s="91" t="s">
        <v>3458</v>
      </c>
      <c r="Q398" s="91" t="s">
        <v>446</v>
      </c>
      <c r="R398" s="92">
        <v>0.48599999999999999</v>
      </c>
      <c r="T398" s="152">
        <v>4</v>
      </c>
      <c r="U398" s="153">
        <v>2010</v>
      </c>
      <c r="V398" s="154" t="s">
        <v>20</v>
      </c>
      <c r="W398" s="154" t="s">
        <v>619</v>
      </c>
      <c r="X398" s="154" t="s">
        <v>3516</v>
      </c>
      <c r="Y398" s="155" t="str">
        <f t="shared" si="23"/>
        <v>42010冷房設備用無し（一定速）</v>
      </c>
      <c r="Z398" s="156">
        <v>0.25</v>
      </c>
      <c r="AA398" s="156">
        <v>0.75</v>
      </c>
      <c r="AB398" s="157">
        <v>0.25</v>
      </c>
      <c r="AC398" s="157">
        <v>0.75</v>
      </c>
      <c r="AD398" s="160">
        <f>VLOOKUP(T398,'既存・導入予定 (5)'!$E$33:$S$44,13,0)</f>
        <v>0.14699999999999999</v>
      </c>
      <c r="AE398" s="161">
        <f t="shared" si="24"/>
        <v>0.78600000000000003</v>
      </c>
    </row>
    <row r="399" spans="13:31" ht="13.5" customHeight="1">
      <c r="M399" s="90">
        <v>9</v>
      </c>
      <c r="N399" s="91" t="s">
        <v>9</v>
      </c>
      <c r="O399" s="91" t="s">
        <v>3460</v>
      </c>
      <c r="P399" s="91" t="s">
        <v>3458</v>
      </c>
      <c r="Q399" s="91" t="s">
        <v>450</v>
      </c>
      <c r="R399" s="92">
        <v>0.34100000000000003</v>
      </c>
      <c r="T399" s="152">
        <v>4</v>
      </c>
      <c r="U399" s="153">
        <v>2010</v>
      </c>
      <c r="V399" s="154" t="s">
        <v>21</v>
      </c>
      <c r="W399" s="154" t="s">
        <v>624</v>
      </c>
      <c r="X399" s="154" t="s">
        <v>3363</v>
      </c>
      <c r="Y399" s="155" t="str">
        <f t="shared" si="23"/>
        <v>42010暖房店舗用有り</v>
      </c>
      <c r="Z399" s="156">
        <v>-0.72</v>
      </c>
      <c r="AA399" s="156">
        <v>1.72</v>
      </c>
      <c r="AB399" s="157">
        <v>1.0757000000000001</v>
      </c>
      <c r="AC399" s="157">
        <v>1.2710999999999999</v>
      </c>
      <c r="AD399" s="160">
        <f>VLOOKUP(T399,'既存・導入予定 (5)'!$E$33:$S$44,13,0)</f>
        <v>0.14699999999999999</v>
      </c>
      <c r="AE399" s="161">
        <f t="shared" si="24"/>
        <v>1.429</v>
      </c>
    </row>
    <row r="400" spans="13:31" ht="13.5" customHeight="1">
      <c r="M400" s="90">
        <v>9</v>
      </c>
      <c r="N400" s="91" t="s">
        <v>10</v>
      </c>
      <c r="O400" s="91" t="s">
        <v>3460</v>
      </c>
      <c r="P400" s="91" t="s">
        <v>3458</v>
      </c>
      <c r="Q400" s="91" t="s">
        <v>454</v>
      </c>
      <c r="R400" s="92">
        <v>0.436</v>
      </c>
      <c r="T400" s="152">
        <v>4</v>
      </c>
      <c r="U400" s="153">
        <v>2010</v>
      </c>
      <c r="V400" s="154" t="s">
        <v>21</v>
      </c>
      <c r="W400" s="154" t="s">
        <v>618</v>
      </c>
      <c r="X400" s="154" t="s">
        <v>3363</v>
      </c>
      <c r="Y400" s="155" t="str">
        <f t="shared" si="23"/>
        <v>42010暖房ビル用マルチ有り</v>
      </c>
      <c r="Z400" s="156">
        <v>-0.7</v>
      </c>
      <c r="AA400" s="156">
        <v>1.7</v>
      </c>
      <c r="AB400" s="157">
        <v>1.036</v>
      </c>
      <c r="AC400" s="157">
        <v>1.266</v>
      </c>
      <c r="AD400" s="160">
        <f>VLOOKUP(T400,'既存・導入予定 (5)'!$E$33:$S$44,13,0)</f>
        <v>0.14699999999999999</v>
      </c>
      <c r="AE400" s="161">
        <f t="shared" si="24"/>
        <v>1.4179999999999999</v>
      </c>
    </row>
    <row r="401" spans="13:31" ht="13.5" customHeight="1">
      <c r="M401" s="90">
        <v>9</v>
      </c>
      <c r="N401" s="91" t="s">
        <v>11</v>
      </c>
      <c r="O401" s="91" t="s">
        <v>3460</v>
      </c>
      <c r="P401" s="91" t="s">
        <v>3458</v>
      </c>
      <c r="Q401" s="91" t="s">
        <v>458</v>
      </c>
      <c r="R401" s="92">
        <v>0.26400000000000001</v>
      </c>
      <c r="T401" s="152">
        <v>4</v>
      </c>
      <c r="U401" s="153">
        <v>2010</v>
      </c>
      <c r="V401" s="154" t="s">
        <v>21</v>
      </c>
      <c r="W401" s="154" t="s">
        <v>619</v>
      </c>
      <c r="X401" s="154" t="s">
        <v>3363</v>
      </c>
      <c r="Y401" s="155" t="str">
        <f t="shared" si="23"/>
        <v>42010暖房設備用有り</v>
      </c>
      <c r="Z401" s="156">
        <v>-0.26</v>
      </c>
      <c r="AA401" s="156">
        <v>1.26</v>
      </c>
      <c r="AB401" s="157">
        <v>0.82779999999999998</v>
      </c>
      <c r="AC401" s="157">
        <v>0.98809999999999998</v>
      </c>
      <c r="AD401" s="160">
        <f>VLOOKUP(T401,'既存・導入予定 (5)'!$E$33:$S$44,13,0)</f>
        <v>0.14699999999999999</v>
      </c>
      <c r="AE401" s="161">
        <f t="shared" si="24"/>
        <v>1.109</v>
      </c>
    </row>
    <row r="402" spans="13:31" ht="13.5" customHeight="1">
      <c r="M402" s="90">
        <v>9</v>
      </c>
      <c r="N402" s="91" t="s">
        <v>12</v>
      </c>
      <c r="O402" s="91" t="s">
        <v>3460</v>
      </c>
      <c r="P402" s="91" t="s">
        <v>3458</v>
      </c>
      <c r="Q402" s="91" t="s">
        <v>462</v>
      </c>
      <c r="R402" s="92">
        <v>0.17299999999999999</v>
      </c>
      <c r="T402" s="152">
        <v>4</v>
      </c>
      <c r="U402" s="153">
        <v>2010</v>
      </c>
      <c r="V402" s="154" t="s">
        <v>21</v>
      </c>
      <c r="W402" s="154" t="s">
        <v>624</v>
      </c>
      <c r="X402" s="154" t="s">
        <v>3516</v>
      </c>
      <c r="Y402" s="155" t="str">
        <f t="shared" si="23"/>
        <v>42010暖房店舗用無し（一定速）</v>
      </c>
      <c r="Z402" s="156">
        <v>0.25</v>
      </c>
      <c r="AA402" s="156">
        <v>0.75</v>
      </c>
      <c r="AB402" s="157">
        <v>0.25</v>
      </c>
      <c r="AC402" s="157">
        <v>0.75</v>
      </c>
      <c r="AD402" s="160">
        <f>VLOOKUP(T402,'既存・導入予定 (5)'!$E$33:$S$44,13,0)</f>
        <v>0.14699999999999999</v>
      </c>
      <c r="AE402" s="161">
        <f t="shared" si="24"/>
        <v>0.78600000000000003</v>
      </c>
    </row>
    <row r="403" spans="13:31" ht="13.5" customHeight="1">
      <c r="M403" s="90">
        <v>9</v>
      </c>
      <c r="N403" s="91" t="s">
        <v>13</v>
      </c>
      <c r="O403" s="91" t="s">
        <v>3460</v>
      </c>
      <c r="P403" s="91" t="s">
        <v>3458</v>
      </c>
      <c r="Q403" s="91" t="s">
        <v>466</v>
      </c>
      <c r="R403" s="92">
        <v>0.57499999999999996</v>
      </c>
      <c r="T403" s="152">
        <v>4</v>
      </c>
      <c r="U403" s="153">
        <v>2010</v>
      </c>
      <c r="V403" s="154" t="s">
        <v>21</v>
      </c>
      <c r="W403" s="154" t="s">
        <v>618</v>
      </c>
      <c r="X403" s="154" t="s">
        <v>3516</v>
      </c>
      <c r="Y403" s="155" t="str">
        <f t="shared" si="23"/>
        <v>42010暖房ビル用マルチ無し（一定速）</v>
      </c>
      <c r="Z403" s="156">
        <v>0.25</v>
      </c>
      <c r="AA403" s="156">
        <v>0.75</v>
      </c>
      <c r="AB403" s="157">
        <v>0.25</v>
      </c>
      <c r="AC403" s="157">
        <v>0.75</v>
      </c>
      <c r="AD403" s="160">
        <f>VLOOKUP(T403,'既存・導入予定 (5)'!$E$33:$S$44,13,0)</f>
        <v>0.14699999999999999</v>
      </c>
      <c r="AE403" s="161">
        <f t="shared" si="24"/>
        <v>0.78600000000000003</v>
      </c>
    </row>
    <row r="404" spans="13:31" ht="13.5" customHeight="1">
      <c r="M404" s="90">
        <v>10</v>
      </c>
      <c r="N404" s="91" t="s">
        <v>3456</v>
      </c>
      <c r="O404" s="91" t="s">
        <v>3460</v>
      </c>
      <c r="P404" s="91" t="s">
        <v>3458</v>
      </c>
      <c r="Q404" s="91" t="s">
        <v>470</v>
      </c>
      <c r="R404" s="92">
        <v>0.23499999999999999</v>
      </c>
      <c r="T404" s="152">
        <v>4</v>
      </c>
      <c r="U404" s="153">
        <v>2010</v>
      </c>
      <c r="V404" s="154" t="s">
        <v>21</v>
      </c>
      <c r="W404" s="154" t="s">
        <v>619</v>
      </c>
      <c r="X404" s="154" t="s">
        <v>3516</v>
      </c>
      <c r="Y404" s="155" t="str">
        <f t="shared" si="23"/>
        <v>42010暖房設備用無し（一定速）</v>
      </c>
      <c r="Z404" s="156">
        <v>0.25</v>
      </c>
      <c r="AA404" s="156">
        <v>0.75</v>
      </c>
      <c r="AB404" s="157">
        <v>0.25</v>
      </c>
      <c r="AC404" s="157">
        <v>0.75</v>
      </c>
      <c r="AD404" s="160">
        <f>VLOOKUP(T404,'既存・導入予定 (5)'!$E$33:$S$44,13,0)</f>
        <v>0.14699999999999999</v>
      </c>
      <c r="AE404" s="161">
        <f t="shared" si="24"/>
        <v>0.78600000000000003</v>
      </c>
    </row>
    <row r="405" spans="13:31" ht="13.5" customHeight="1">
      <c r="M405" s="90">
        <v>10</v>
      </c>
      <c r="N405" s="91" t="s">
        <v>3</v>
      </c>
      <c r="O405" s="91" t="s">
        <v>3460</v>
      </c>
      <c r="P405" s="91" t="s">
        <v>3458</v>
      </c>
      <c r="Q405" s="91" t="s">
        <v>474</v>
      </c>
      <c r="R405" s="92">
        <v>0.223</v>
      </c>
      <c r="T405" s="144">
        <v>4</v>
      </c>
      <c r="U405" s="195">
        <v>2011</v>
      </c>
      <c r="V405" s="145" t="s">
        <v>20</v>
      </c>
      <c r="W405" s="145" t="s">
        <v>624</v>
      </c>
      <c r="X405" s="145" t="s">
        <v>3363</v>
      </c>
      <c r="Y405" s="146" t="str">
        <f t="shared" si="23"/>
        <v>42011冷房店舗用有り</v>
      </c>
      <c r="Z405" s="148">
        <v>-1.1200000000000001</v>
      </c>
      <c r="AA405" s="148">
        <v>2.12</v>
      </c>
      <c r="AB405" s="149">
        <v>1.0517000000000001</v>
      </c>
      <c r="AC405" s="149">
        <v>1.5770999999999999</v>
      </c>
      <c r="AD405" s="147">
        <f>VLOOKUP(T405,'既存・導入予定 (5)'!$E$33:$S$44,13,0)</f>
        <v>0.14699999999999999</v>
      </c>
      <c r="AE405" s="75">
        <f t="shared" si="24"/>
        <v>1.7310000000000001</v>
      </c>
    </row>
    <row r="406" spans="13:31" ht="13.5" customHeight="1">
      <c r="M406" s="90">
        <v>10</v>
      </c>
      <c r="N406" s="91" t="s">
        <v>4</v>
      </c>
      <c r="O406" s="91" t="s">
        <v>3460</v>
      </c>
      <c r="P406" s="91" t="s">
        <v>3458</v>
      </c>
      <c r="Q406" s="91" t="s">
        <v>478</v>
      </c>
      <c r="R406" s="92">
        <v>0.251</v>
      </c>
      <c r="T406" s="144">
        <v>4</v>
      </c>
      <c r="U406" s="195">
        <v>2011</v>
      </c>
      <c r="V406" s="145" t="s">
        <v>20</v>
      </c>
      <c r="W406" s="145" t="s">
        <v>618</v>
      </c>
      <c r="X406" s="145" t="s">
        <v>3363</v>
      </c>
      <c r="Y406" s="146" t="str">
        <f t="shared" si="23"/>
        <v>42011冷房ビル用マルチ有り</v>
      </c>
      <c r="Z406" s="148">
        <v>-1</v>
      </c>
      <c r="AA406" s="148">
        <v>2</v>
      </c>
      <c r="AB406" s="149">
        <v>1.0584</v>
      </c>
      <c r="AC406" s="149">
        <v>1.4854000000000001</v>
      </c>
      <c r="AD406" s="147">
        <f>VLOOKUP(T406,'既存・導入予定 (5)'!$E$33:$S$44,13,0)</f>
        <v>0.14699999999999999</v>
      </c>
      <c r="AE406" s="75">
        <f t="shared" si="24"/>
        <v>1.64</v>
      </c>
    </row>
    <row r="407" spans="13:31" ht="13.5" customHeight="1">
      <c r="M407" s="90">
        <v>10</v>
      </c>
      <c r="N407" s="91" t="s">
        <v>5</v>
      </c>
      <c r="O407" s="91" t="s">
        <v>3460</v>
      </c>
      <c r="P407" s="91" t="s">
        <v>3458</v>
      </c>
      <c r="Q407" s="91" t="s">
        <v>482</v>
      </c>
      <c r="R407" s="92">
        <v>0.13</v>
      </c>
      <c r="T407" s="144">
        <v>4</v>
      </c>
      <c r="U407" s="195">
        <v>2011</v>
      </c>
      <c r="V407" s="145" t="s">
        <v>20</v>
      </c>
      <c r="W407" s="145" t="s">
        <v>619</v>
      </c>
      <c r="X407" s="145" t="s">
        <v>3363</v>
      </c>
      <c r="Y407" s="146" t="str">
        <f t="shared" si="23"/>
        <v>42011冷房設備用有り</v>
      </c>
      <c r="Z407" s="148">
        <v>-0.22</v>
      </c>
      <c r="AA407" s="148">
        <v>1.22</v>
      </c>
      <c r="AB407" s="149">
        <v>1.0356000000000001</v>
      </c>
      <c r="AC407" s="149">
        <v>0.90610000000000002</v>
      </c>
      <c r="AD407" s="147">
        <f>VLOOKUP(T407,'既存・導入予定 (5)'!$E$33:$S$44,13,0)</f>
        <v>0.14699999999999999</v>
      </c>
      <c r="AE407" s="75">
        <f t="shared" si="24"/>
        <v>1.0580000000000001</v>
      </c>
    </row>
    <row r="408" spans="13:31" ht="13.5" customHeight="1">
      <c r="M408" s="90">
        <v>10</v>
      </c>
      <c r="N408" s="91" t="s">
        <v>6</v>
      </c>
      <c r="O408" s="91" t="s">
        <v>3460</v>
      </c>
      <c r="P408" s="91" t="s">
        <v>3458</v>
      </c>
      <c r="Q408" s="91" t="s">
        <v>486</v>
      </c>
      <c r="R408" s="92">
        <v>0.22500000000000001</v>
      </c>
      <c r="T408" s="144">
        <v>4</v>
      </c>
      <c r="U408" s="195">
        <v>2011</v>
      </c>
      <c r="V408" s="145" t="s">
        <v>20</v>
      </c>
      <c r="W408" s="145" t="s">
        <v>624</v>
      </c>
      <c r="X408" s="145" t="s">
        <v>3516</v>
      </c>
      <c r="Y408" s="146" t="str">
        <f t="shared" si="23"/>
        <v>42011冷房店舗用無し（一定速）</v>
      </c>
      <c r="Z408" s="148">
        <v>0.25</v>
      </c>
      <c r="AA408" s="148">
        <v>0.75</v>
      </c>
      <c r="AB408" s="149">
        <v>0.25</v>
      </c>
      <c r="AC408" s="149">
        <v>0.75</v>
      </c>
      <c r="AD408" s="147">
        <f>VLOOKUP(T408,'既存・導入予定 (5)'!$E$33:$S$44,13,0)</f>
        <v>0.14699999999999999</v>
      </c>
      <c r="AE408" s="75">
        <f t="shared" si="24"/>
        <v>0.78600000000000003</v>
      </c>
    </row>
    <row r="409" spans="13:31" ht="13.5" customHeight="1">
      <c r="M409" s="90">
        <v>10</v>
      </c>
      <c r="N409" s="91" t="s">
        <v>7</v>
      </c>
      <c r="O409" s="91" t="s">
        <v>3460</v>
      </c>
      <c r="P409" s="91" t="s">
        <v>3458</v>
      </c>
      <c r="Q409" s="91" t="s">
        <v>490</v>
      </c>
      <c r="R409" s="92">
        <v>0.23400000000000001</v>
      </c>
      <c r="T409" s="144">
        <v>4</v>
      </c>
      <c r="U409" s="195">
        <v>2011</v>
      </c>
      <c r="V409" s="145" t="s">
        <v>20</v>
      </c>
      <c r="W409" s="145" t="s">
        <v>618</v>
      </c>
      <c r="X409" s="145" t="s">
        <v>3516</v>
      </c>
      <c r="Y409" s="146" t="str">
        <f t="shared" si="23"/>
        <v>42011冷房ビル用マルチ無し（一定速）</v>
      </c>
      <c r="Z409" s="148">
        <v>0.25</v>
      </c>
      <c r="AA409" s="148">
        <v>0.75</v>
      </c>
      <c r="AB409" s="149">
        <v>0.25</v>
      </c>
      <c r="AC409" s="149">
        <v>0.75</v>
      </c>
      <c r="AD409" s="147">
        <f>VLOOKUP(T409,'既存・導入予定 (5)'!$E$33:$S$44,13,0)</f>
        <v>0.14699999999999999</v>
      </c>
      <c r="AE409" s="75">
        <f t="shared" si="24"/>
        <v>0.78600000000000003</v>
      </c>
    </row>
    <row r="410" spans="13:31" ht="13.5" customHeight="1">
      <c r="M410" s="90">
        <v>10</v>
      </c>
      <c r="N410" s="91" t="s">
        <v>8</v>
      </c>
      <c r="O410" s="91" t="s">
        <v>3460</v>
      </c>
      <c r="P410" s="91" t="s">
        <v>3458</v>
      </c>
      <c r="Q410" s="91" t="s">
        <v>494</v>
      </c>
      <c r="R410" s="92">
        <v>0.185</v>
      </c>
      <c r="T410" s="144">
        <v>4</v>
      </c>
      <c r="U410" s="195">
        <v>2011</v>
      </c>
      <c r="V410" s="145" t="s">
        <v>20</v>
      </c>
      <c r="W410" s="145" t="s">
        <v>619</v>
      </c>
      <c r="X410" s="145" t="s">
        <v>3516</v>
      </c>
      <c r="Y410" s="146" t="str">
        <f t="shared" si="23"/>
        <v>42011冷房設備用無し（一定速）</v>
      </c>
      <c r="Z410" s="148">
        <v>0.25</v>
      </c>
      <c r="AA410" s="148">
        <v>0.75</v>
      </c>
      <c r="AB410" s="149">
        <v>0.25</v>
      </c>
      <c r="AC410" s="149">
        <v>0.75</v>
      </c>
      <c r="AD410" s="147">
        <f>VLOOKUP(T410,'既存・導入予定 (5)'!$E$33:$S$44,13,0)</f>
        <v>0.14699999999999999</v>
      </c>
      <c r="AE410" s="75">
        <f t="shared" si="24"/>
        <v>0.78600000000000003</v>
      </c>
    </row>
    <row r="411" spans="13:31" ht="13.5" customHeight="1">
      <c r="M411" s="90">
        <v>10</v>
      </c>
      <c r="N411" s="91" t="s">
        <v>9</v>
      </c>
      <c r="O411" s="91" t="s">
        <v>3460</v>
      </c>
      <c r="P411" s="91" t="s">
        <v>3458</v>
      </c>
      <c r="Q411" s="91" t="s">
        <v>498</v>
      </c>
      <c r="R411" s="92">
        <v>0.185</v>
      </c>
      <c r="T411" s="144">
        <v>4</v>
      </c>
      <c r="U411" s="195">
        <v>2011</v>
      </c>
      <c r="V411" s="145" t="s">
        <v>21</v>
      </c>
      <c r="W411" s="145" t="s">
        <v>624</v>
      </c>
      <c r="X411" s="145" t="s">
        <v>3363</v>
      </c>
      <c r="Y411" s="146" t="str">
        <f t="shared" si="23"/>
        <v>42011暖房店舗用有り</v>
      </c>
      <c r="Z411" s="148">
        <v>-0.76</v>
      </c>
      <c r="AA411" s="148">
        <v>1.76</v>
      </c>
      <c r="AB411" s="149">
        <v>1.0773999999999999</v>
      </c>
      <c r="AC411" s="149">
        <v>1.3006</v>
      </c>
      <c r="AD411" s="147">
        <f>VLOOKUP(T411,'既存・導入予定 (5)'!$E$33:$S$44,13,0)</f>
        <v>0.14699999999999999</v>
      </c>
      <c r="AE411" s="75">
        <f t="shared" si="24"/>
        <v>1.458</v>
      </c>
    </row>
    <row r="412" spans="13:31" ht="13.5" customHeight="1">
      <c r="M412" s="90">
        <v>10</v>
      </c>
      <c r="N412" s="91" t="s">
        <v>10</v>
      </c>
      <c r="O412" s="91" t="s">
        <v>3460</v>
      </c>
      <c r="P412" s="91" t="s">
        <v>3458</v>
      </c>
      <c r="Q412" s="91" t="s">
        <v>502</v>
      </c>
      <c r="R412" s="92">
        <v>0.21</v>
      </c>
      <c r="T412" s="144">
        <v>4</v>
      </c>
      <c r="U412" s="195">
        <v>2011</v>
      </c>
      <c r="V412" s="145" t="s">
        <v>21</v>
      </c>
      <c r="W412" s="145" t="s">
        <v>618</v>
      </c>
      <c r="X412" s="145" t="s">
        <v>3363</v>
      </c>
      <c r="Y412" s="146" t="str">
        <f t="shared" si="23"/>
        <v>42011暖房ビル用マルチ有り</v>
      </c>
      <c r="Z412" s="148">
        <v>-0.78</v>
      </c>
      <c r="AA412" s="148">
        <v>1.78</v>
      </c>
      <c r="AB412" s="149">
        <v>1.0377000000000001</v>
      </c>
      <c r="AC412" s="149">
        <v>1.3255999999999999</v>
      </c>
      <c r="AD412" s="147">
        <f>VLOOKUP(T412,'既存・導入予定 (5)'!$E$33:$S$44,13,0)</f>
        <v>0.14699999999999999</v>
      </c>
      <c r="AE412" s="75">
        <f t="shared" si="24"/>
        <v>1.478</v>
      </c>
    </row>
    <row r="413" spans="13:31" ht="13.5" customHeight="1">
      <c r="M413" s="90">
        <v>10</v>
      </c>
      <c r="N413" s="91" t="s">
        <v>11</v>
      </c>
      <c r="O413" s="91" t="s">
        <v>3460</v>
      </c>
      <c r="P413" s="91" t="s">
        <v>3458</v>
      </c>
      <c r="Q413" s="91" t="s">
        <v>506</v>
      </c>
      <c r="R413" s="92">
        <v>0.105</v>
      </c>
      <c r="T413" s="144">
        <v>4</v>
      </c>
      <c r="U413" s="195">
        <v>2011</v>
      </c>
      <c r="V413" s="145" t="s">
        <v>21</v>
      </c>
      <c r="W413" s="145" t="s">
        <v>619</v>
      </c>
      <c r="X413" s="145" t="s">
        <v>3363</v>
      </c>
      <c r="Y413" s="146" t="str">
        <f t="shared" si="23"/>
        <v>42011暖房設備用有り</v>
      </c>
      <c r="Z413" s="148">
        <v>-0.26</v>
      </c>
      <c r="AA413" s="148">
        <v>1.26</v>
      </c>
      <c r="AB413" s="149">
        <v>1.0266999999999999</v>
      </c>
      <c r="AC413" s="149">
        <v>0.93830000000000002</v>
      </c>
      <c r="AD413" s="147">
        <f>VLOOKUP(T413,'既存・導入予定 (5)'!$E$33:$S$44,13,0)</f>
        <v>0.14699999999999999</v>
      </c>
      <c r="AE413" s="75">
        <f t="shared" si="24"/>
        <v>1.089</v>
      </c>
    </row>
    <row r="414" spans="13:31" ht="13.5" customHeight="1">
      <c r="M414" s="90">
        <v>10</v>
      </c>
      <c r="N414" s="91" t="s">
        <v>12</v>
      </c>
      <c r="O414" s="91" t="s">
        <v>3460</v>
      </c>
      <c r="P414" s="91" t="s">
        <v>3458</v>
      </c>
      <c r="Q414" s="91" t="s">
        <v>510</v>
      </c>
      <c r="R414" s="92">
        <v>0.08</v>
      </c>
      <c r="T414" s="144">
        <v>4</v>
      </c>
      <c r="U414" s="195">
        <v>2011</v>
      </c>
      <c r="V414" s="145" t="s">
        <v>21</v>
      </c>
      <c r="W414" s="145" t="s">
        <v>624</v>
      </c>
      <c r="X414" s="145" t="s">
        <v>3516</v>
      </c>
      <c r="Y414" s="146" t="str">
        <f t="shared" si="23"/>
        <v>42011暖房店舗用無し（一定速）</v>
      </c>
      <c r="Z414" s="148">
        <v>0.25</v>
      </c>
      <c r="AA414" s="148">
        <v>0.75</v>
      </c>
      <c r="AB414" s="149">
        <v>0.25</v>
      </c>
      <c r="AC414" s="149">
        <v>0.75</v>
      </c>
      <c r="AD414" s="147">
        <f>VLOOKUP(T414,'既存・導入予定 (5)'!$E$33:$S$44,13,0)</f>
        <v>0.14699999999999999</v>
      </c>
      <c r="AE414" s="75">
        <f t="shared" si="24"/>
        <v>0.78600000000000003</v>
      </c>
    </row>
    <row r="415" spans="13:31" ht="13.5" customHeight="1">
      <c r="M415" s="90">
        <v>10</v>
      </c>
      <c r="N415" s="91" t="s">
        <v>13</v>
      </c>
      <c r="O415" s="91" t="s">
        <v>3460</v>
      </c>
      <c r="P415" s="91" t="s">
        <v>3458</v>
      </c>
      <c r="Q415" s="91" t="s">
        <v>514</v>
      </c>
      <c r="R415" s="92">
        <v>0.29699999999999999</v>
      </c>
      <c r="T415" s="144">
        <v>4</v>
      </c>
      <c r="U415" s="195">
        <v>2011</v>
      </c>
      <c r="V415" s="145" t="s">
        <v>21</v>
      </c>
      <c r="W415" s="145" t="s">
        <v>618</v>
      </c>
      <c r="X415" s="145" t="s">
        <v>3516</v>
      </c>
      <c r="Y415" s="146" t="str">
        <f t="shared" si="23"/>
        <v>42011暖房ビル用マルチ無し（一定速）</v>
      </c>
      <c r="Z415" s="148">
        <v>0.25</v>
      </c>
      <c r="AA415" s="148">
        <v>0.75</v>
      </c>
      <c r="AB415" s="149">
        <v>0.25</v>
      </c>
      <c r="AC415" s="149">
        <v>0.75</v>
      </c>
      <c r="AD415" s="147">
        <f>VLOOKUP(T415,'既存・導入予定 (5)'!$E$33:$S$44,13,0)</f>
        <v>0.14699999999999999</v>
      </c>
      <c r="AE415" s="75">
        <f t="shared" si="24"/>
        <v>0.78600000000000003</v>
      </c>
    </row>
    <row r="416" spans="13:31" ht="13.5" customHeight="1">
      <c r="M416" s="90">
        <v>11</v>
      </c>
      <c r="N416" s="91" t="s">
        <v>3456</v>
      </c>
      <c r="O416" s="91" t="s">
        <v>3460</v>
      </c>
      <c r="P416" s="91" t="s">
        <v>3458</v>
      </c>
      <c r="Q416" s="91" t="s">
        <v>518</v>
      </c>
      <c r="R416" s="92">
        <v>0.13600000000000001</v>
      </c>
      <c r="T416" s="144">
        <v>4</v>
      </c>
      <c r="U416" s="145">
        <v>2011</v>
      </c>
      <c r="V416" s="145" t="s">
        <v>21</v>
      </c>
      <c r="W416" s="145" t="s">
        <v>619</v>
      </c>
      <c r="X416" s="145" t="s">
        <v>3516</v>
      </c>
      <c r="Y416" s="146" t="str">
        <f t="shared" si="23"/>
        <v>42011暖房設備用無し（一定速）</v>
      </c>
      <c r="Z416" s="148">
        <v>0.25</v>
      </c>
      <c r="AA416" s="148">
        <v>0.75</v>
      </c>
      <c r="AB416" s="149">
        <v>0.25</v>
      </c>
      <c r="AC416" s="149">
        <v>0.75</v>
      </c>
      <c r="AD416" s="147">
        <f>VLOOKUP(T416,'既存・導入予定 (5)'!$E$33:$S$44,13,0)</f>
        <v>0.14699999999999999</v>
      </c>
      <c r="AE416" s="75">
        <f t="shared" si="24"/>
        <v>0.78600000000000003</v>
      </c>
    </row>
    <row r="417" spans="13:31" ht="13.5" customHeight="1">
      <c r="M417" s="90">
        <v>11</v>
      </c>
      <c r="N417" s="91" t="s">
        <v>3</v>
      </c>
      <c r="O417" s="91" t="s">
        <v>3460</v>
      </c>
      <c r="P417" s="91" t="s">
        <v>3458</v>
      </c>
      <c r="Q417" s="91" t="s">
        <v>522</v>
      </c>
      <c r="R417" s="92">
        <v>0.14799999999999999</v>
      </c>
      <c r="T417" s="144">
        <v>4</v>
      </c>
      <c r="U417" s="145">
        <v>2012</v>
      </c>
      <c r="V417" s="145" t="s">
        <v>20</v>
      </c>
      <c r="W417" s="145" t="s">
        <v>624</v>
      </c>
      <c r="X417" s="145" t="s">
        <v>3363</v>
      </c>
      <c r="Y417" s="146" t="str">
        <f t="shared" ref="Y417:Y428" si="25">T417&amp;U417&amp;V417&amp;W417&amp;X417</f>
        <v>42012冷房店舗用有り</v>
      </c>
      <c r="Z417" s="145">
        <v>-1.36</v>
      </c>
      <c r="AA417" s="145">
        <v>2.36</v>
      </c>
      <c r="AB417" s="145">
        <v>1.0576000000000001</v>
      </c>
      <c r="AC417" s="145">
        <v>1.7556</v>
      </c>
      <c r="AD417" s="147">
        <f>VLOOKUP(T417,'既存・導入予定 (5)'!$E$33:$S$44,13,0)</f>
        <v>0.14699999999999999</v>
      </c>
      <c r="AE417" s="75">
        <f t="shared" ref="AE417:AE428" si="26">ROUNDDOWN(IF(AD417&gt;=0.25,Z417*AD417+AA417,AB417*AD417+AC417),3)</f>
        <v>1.911</v>
      </c>
    </row>
    <row r="418" spans="13:31" ht="13.5" customHeight="1">
      <c r="M418" s="90">
        <v>11</v>
      </c>
      <c r="N418" s="91" t="s">
        <v>4</v>
      </c>
      <c r="O418" s="91" t="s">
        <v>3460</v>
      </c>
      <c r="P418" s="91" t="s">
        <v>3458</v>
      </c>
      <c r="Q418" s="91" t="s">
        <v>526</v>
      </c>
      <c r="R418" s="92">
        <v>9.5000000000000001E-2</v>
      </c>
      <c r="T418" s="144">
        <v>4</v>
      </c>
      <c r="U418" s="145">
        <v>2012</v>
      </c>
      <c r="V418" s="145" t="s">
        <v>20</v>
      </c>
      <c r="W418" s="145" t="s">
        <v>618</v>
      </c>
      <c r="X418" s="145" t="s">
        <v>3363</v>
      </c>
      <c r="Y418" s="146" t="str">
        <f t="shared" si="25"/>
        <v>42012冷房ビル用マルチ有り</v>
      </c>
      <c r="Z418" s="145">
        <v>-1.1399999999999999</v>
      </c>
      <c r="AA418" s="145">
        <v>2.14</v>
      </c>
      <c r="AB418" s="145">
        <v>1.0625</v>
      </c>
      <c r="AC418" s="145">
        <v>1.5893999999999999</v>
      </c>
      <c r="AD418" s="147">
        <f>VLOOKUP(T418,'既存・導入予定 (5)'!$E$33:$S$44,13,0)</f>
        <v>0.14699999999999999</v>
      </c>
      <c r="AE418" s="75">
        <f t="shared" si="26"/>
        <v>1.7450000000000001</v>
      </c>
    </row>
    <row r="419" spans="13:31" ht="13.5" customHeight="1">
      <c r="M419" s="90">
        <v>11</v>
      </c>
      <c r="N419" s="91" t="s">
        <v>5</v>
      </c>
      <c r="O419" s="91" t="s">
        <v>3460</v>
      </c>
      <c r="P419" s="91" t="s">
        <v>3458</v>
      </c>
      <c r="Q419" s="91" t="s">
        <v>530</v>
      </c>
      <c r="R419" s="92">
        <v>5.8000000000000003E-2</v>
      </c>
      <c r="T419" s="144">
        <v>4</v>
      </c>
      <c r="U419" s="145">
        <v>2012</v>
      </c>
      <c r="V419" s="145" t="s">
        <v>20</v>
      </c>
      <c r="W419" s="145" t="s">
        <v>619</v>
      </c>
      <c r="X419" s="145" t="s">
        <v>3363</v>
      </c>
      <c r="Y419" s="146" t="str">
        <f t="shared" si="25"/>
        <v>42012冷房設備用有り</v>
      </c>
      <c r="Z419" s="145">
        <v>-0.26</v>
      </c>
      <c r="AA419" s="145">
        <v>1.26</v>
      </c>
      <c r="AB419" s="145">
        <v>1.0367999999999999</v>
      </c>
      <c r="AC419" s="145">
        <v>0.93579999999999997</v>
      </c>
      <c r="AD419" s="147">
        <f>VLOOKUP(T419,'既存・導入予定 (5)'!$E$33:$S$44,13,0)</f>
        <v>0.14699999999999999</v>
      </c>
      <c r="AE419" s="75">
        <f t="shared" si="26"/>
        <v>1.0880000000000001</v>
      </c>
    </row>
    <row r="420" spans="13:31" ht="13.5" customHeight="1">
      <c r="M420" s="90">
        <v>11</v>
      </c>
      <c r="N420" s="91" t="s">
        <v>6</v>
      </c>
      <c r="O420" s="91" t="s">
        <v>3460</v>
      </c>
      <c r="P420" s="91" t="s">
        <v>3458</v>
      </c>
      <c r="Q420" s="91" t="s">
        <v>534</v>
      </c>
      <c r="R420" s="92">
        <v>0.126</v>
      </c>
      <c r="T420" s="144">
        <v>4</v>
      </c>
      <c r="U420" s="145">
        <v>2012</v>
      </c>
      <c r="V420" s="145" t="s">
        <v>20</v>
      </c>
      <c r="W420" s="145" t="s">
        <v>624</v>
      </c>
      <c r="X420" s="145" t="s">
        <v>3516</v>
      </c>
      <c r="Y420" s="146" t="str">
        <f t="shared" si="25"/>
        <v>42012冷房店舗用無し（一定速）</v>
      </c>
      <c r="Z420" s="148">
        <v>0.25</v>
      </c>
      <c r="AA420" s="148">
        <v>0.75</v>
      </c>
      <c r="AB420" s="149">
        <v>0.25</v>
      </c>
      <c r="AC420" s="149">
        <v>0.75</v>
      </c>
      <c r="AD420" s="147">
        <f>VLOOKUP(T420,'既存・導入予定 (5)'!$E$33:$S$44,13,0)</f>
        <v>0.14699999999999999</v>
      </c>
      <c r="AE420" s="75">
        <f t="shared" si="26"/>
        <v>0.78600000000000003</v>
      </c>
    </row>
    <row r="421" spans="13:31" ht="13.5" customHeight="1">
      <c r="M421" s="90">
        <v>11</v>
      </c>
      <c r="N421" s="91" t="s">
        <v>7</v>
      </c>
      <c r="O421" s="91" t="s">
        <v>3460</v>
      </c>
      <c r="P421" s="91" t="s">
        <v>3458</v>
      </c>
      <c r="Q421" s="91" t="s">
        <v>538</v>
      </c>
      <c r="R421" s="92">
        <v>0.11</v>
      </c>
      <c r="T421" s="144">
        <v>4</v>
      </c>
      <c r="U421" s="145">
        <v>2012</v>
      </c>
      <c r="V421" s="145" t="s">
        <v>20</v>
      </c>
      <c r="W421" s="145" t="s">
        <v>618</v>
      </c>
      <c r="X421" s="145" t="s">
        <v>3516</v>
      </c>
      <c r="Y421" s="146" t="str">
        <f t="shared" si="25"/>
        <v>42012冷房ビル用マルチ無し（一定速）</v>
      </c>
      <c r="Z421" s="148">
        <v>0.25</v>
      </c>
      <c r="AA421" s="148">
        <v>0.75</v>
      </c>
      <c r="AB421" s="149">
        <v>0.25</v>
      </c>
      <c r="AC421" s="149">
        <v>0.75</v>
      </c>
      <c r="AD421" s="147">
        <f>VLOOKUP(T421,'既存・導入予定 (5)'!$E$33:$S$44,13,0)</f>
        <v>0.14699999999999999</v>
      </c>
      <c r="AE421" s="75">
        <f t="shared" si="26"/>
        <v>0.78600000000000003</v>
      </c>
    </row>
    <row r="422" spans="13:31" ht="13.5" customHeight="1">
      <c r="M422" s="90">
        <v>11</v>
      </c>
      <c r="N422" s="91" t="s">
        <v>8</v>
      </c>
      <c r="O422" s="91" t="s">
        <v>3460</v>
      </c>
      <c r="P422" s="91" t="s">
        <v>3458</v>
      </c>
      <c r="Q422" s="91" t="s">
        <v>542</v>
      </c>
      <c r="R422" s="92">
        <v>0.109</v>
      </c>
      <c r="T422" s="144">
        <v>4</v>
      </c>
      <c r="U422" s="145">
        <v>2012</v>
      </c>
      <c r="V422" s="145" t="s">
        <v>20</v>
      </c>
      <c r="W422" s="145" t="s">
        <v>619</v>
      </c>
      <c r="X422" s="145" t="s">
        <v>3516</v>
      </c>
      <c r="Y422" s="146" t="str">
        <f t="shared" si="25"/>
        <v>42012冷房設備用無し（一定速）</v>
      </c>
      <c r="Z422" s="148">
        <v>0.25</v>
      </c>
      <c r="AA422" s="148">
        <v>0.75</v>
      </c>
      <c r="AB422" s="149">
        <v>0.25</v>
      </c>
      <c r="AC422" s="149">
        <v>0.75</v>
      </c>
      <c r="AD422" s="147">
        <f>VLOOKUP(T422,'既存・導入予定 (5)'!$E$33:$S$44,13,0)</f>
        <v>0.14699999999999999</v>
      </c>
      <c r="AE422" s="75">
        <f t="shared" si="26"/>
        <v>0.78600000000000003</v>
      </c>
    </row>
    <row r="423" spans="13:31" ht="13.5" customHeight="1">
      <c r="M423" s="90">
        <v>11</v>
      </c>
      <c r="N423" s="91" t="s">
        <v>9</v>
      </c>
      <c r="O423" s="91" t="s">
        <v>3460</v>
      </c>
      <c r="P423" s="91" t="s">
        <v>3458</v>
      </c>
      <c r="Q423" s="91" t="s">
        <v>546</v>
      </c>
      <c r="R423" s="92">
        <v>0.104</v>
      </c>
      <c r="T423" s="144">
        <v>4</v>
      </c>
      <c r="U423" s="145">
        <v>2012</v>
      </c>
      <c r="V423" s="145" t="s">
        <v>21</v>
      </c>
      <c r="W423" s="145" t="s">
        <v>624</v>
      </c>
      <c r="X423" s="145" t="s">
        <v>3363</v>
      </c>
      <c r="Y423" s="146" t="str">
        <f t="shared" si="25"/>
        <v>42012暖房店舗用有り</v>
      </c>
      <c r="Z423" s="145">
        <v>-0.82</v>
      </c>
      <c r="AA423" s="145">
        <v>1.82</v>
      </c>
      <c r="AB423" s="145">
        <v>1.0801000000000001</v>
      </c>
      <c r="AC423" s="145">
        <v>1.345</v>
      </c>
      <c r="AD423" s="147">
        <f>VLOOKUP(T423,'既存・導入予定 (5)'!$E$33:$S$44,13,0)</f>
        <v>0.14699999999999999</v>
      </c>
      <c r="AE423" s="75">
        <f t="shared" si="26"/>
        <v>1.5029999999999999</v>
      </c>
    </row>
    <row r="424" spans="13:31" ht="13.5" customHeight="1">
      <c r="M424" s="90">
        <v>11</v>
      </c>
      <c r="N424" s="91" t="s">
        <v>10</v>
      </c>
      <c r="O424" s="91" t="s">
        <v>3460</v>
      </c>
      <c r="P424" s="91" t="s">
        <v>3458</v>
      </c>
      <c r="Q424" s="91" t="s">
        <v>550</v>
      </c>
      <c r="R424" s="92">
        <v>0.16900000000000001</v>
      </c>
      <c r="T424" s="144">
        <v>4</v>
      </c>
      <c r="U424" s="145">
        <v>2012</v>
      </c>
      <c r="V424" s="145" t="s">
        <v>21</v>
      </c>
      <c r="W424" s="145" t="s">
        <v>618</v>
      </c>
      <c r="X424" s="145" t="s">
        <v>3363</v>
      </c>
      <c r="Y424" s="146" t="str">
        <f t="shared" si="25"/>
        <v>42012暖房ビル用マルチ有り</v>
      </c>
      <c r="Z424" s="145">
        <v>-0.98</v>
      </c>
      <c r="AA424" s="145">
        <v>1.98</v>
      </c>
      <c r="AB424" s="145">
        <v>1.042</v>
      </c>
      <c r="AC424" s="145">
        <v>1.4744999999999999</v>
      </c>
      <c r="AD424" s="147">
        <f>VLOOKUP(T424,'既存・導入予定 (5)'!$E$33:$S$44,13,0)</f>
        <v>0.14699999999999999</v>
      </c>
      <c r="AE424" s="75">
        <f t="shared" si="26"/>
        <v>1.627</v>
      </c>
    </row>
    <row r="425" spans="13:31" ht="13.5" customHeight="1">
      <c r="M425" s="90">
        <v>11</v>
      </c>
      <c r="N425" s="91" t="s">
        <v>11</v>
      </c>
      <c r="O425" s="91" t="s">
        <v>3460</v>
      </c>
      <c r="P425" s="91" t="s">
        <v>3458</v>
      </c>
      <c r="Q425" s="91" t="s">
        <v>554</v>
      </c>
      <c r="R425" s="92">
        <v>0</v>
      </c>
      <c r="T425" s="144">
        <v>4</v>
      </c>
      <c r="U425" s="145">
        <v>2012</v>
      </c>
      <c r="V425" s="145" t="s">
        <v>21</v>
      </c>
      <c r="W425" s="145" t="s">
        <v>619</v>
      </c>
      <c r="X425" s="145" t="s">
        <v>3363</v>
      </c>
      <c r="Y425" s="146" t="str">
        <f t="shared" si="25"/>
        <v>42012暖房設備用有り</v>
      </c>
      <c r="Z425" s="145">
        <v>-0.26</v>
      </c>
      <c r="AA425" s="145">
        <v>1.26</v>
      </c>
      <c r="AB425" s="145">
        <v>1.0266999999999999</v>
      </c>
      <c r="AC425" s="145">
        <v>0.93830000000000002</v>
      </c>
      <c r="AD425" s="147">
        <f>VLOOKUP(T425,'既存・導入予定 (5)'!$E$33:$S$44,13,0)</f>
        <v>0.14699999999999999</v>
      </c>
      <c r="AE425" s="75">
        <f t="shared" si="26"/>
        <v>1.089</v>
      </c>
    </row>
    <row r="426" spans="13:31" ht="13.5" customHeight="1">
      <c r="M426" s="90">
        <v>11</v>
      </c>
      <c r="N426" s="91" t="s">
        <v>12</v>
      </c>
      <c r="O426" s="91" t="s">
        <v>3460</v>
      </c>
      <c r="P426" s="91" t="s">
        <v>3458</v>
      </c>
      <c r="Q426" s="91" t="s">
        <v>558</v>
      </c>
      <c r="R426" s="92">
        <v>0</v>
      </c>
      <c r="T426" s="144">
        <v>4</v>
      </c>
      <c r="U426" s="145">
        <v>2012</v>
      </c>
      <c r="V426" s="145" t="s">
        <v>21</v>
      </c>
      <c r="W426" s="145" t="s">
        <v>624</v>
      </c>
      <c r="X426" s="145" t="s">
        <v>3516</v>
      </c>
      <c r="Y426" s="146" t="str">
        <f t="shared" si="25"/>
        <v>42012暖房店舗用無し（一定速）</v>
      </c>
      <c r="Z426" s="148">
        <v>0.25</v>
      </c>
      <c r="AA426" s="148">
        <v>0.75</v>
      </c>
      <c r="AB426" s="149">
        <v>0.25</v>
      </c>
      <c r="AC426" s="149">
        <v>0.75</v>
      </c>
      <c r="AD426" s="147">
        <f>VLOOKUP(T426,'既存・導入予定 (5)'!$E$33:$S$44,13,0)</f>
        <v>0.14699999999999999</v>
      </c>
      <c r="AE426" s="75">
        <f t="shared" si="26"/>
        <v>0.78600000000000003</v>
      </c>
    </row>
    <row r="427" spans="13:31" ht="13.5" customHeight="1">
      <c r="M427" s="90">
        <v>11</v>
      </c>
      <c r="N427" s="91" t="s">
        <v>13</v>
      </c>
      <c r="O427" s="91" t="s">
        <v>3460</v>
      </c>
      <c r="P427" s="91" t="s">
        <v>3458</v>
      </c>
      <c r="Q427" s="91" t="s">
        <v>562</v>
      </c>
      <c r="R427" s="92">
        <v>0.18</v>
      </c>
      <c r="T427" s="144">
        <v>4</v>
      </c>
      <c r="U427" s="145">
        <v>2012</v>
      </c>
      <c r="V427" s="145" t="s">
        <v>21</v>
      </c>
      <c r="W427" s="145" t="s">
        <v>618</v>
      </c>
      <c r="X427" s="145" t="s">
        <v>3516</v>
      </c>
      <c r="Y427" s="146" t="str">
        <f t="shared" si="25"/>
        <v>42012暖房ビル用マルチ無し（一定速）</v>
      </c>
      <c r="Z427" s="148">
        <v>0.25</v>
      </c>
      <c r="AA427" s="148">
        <v>0.75</v>
      </c>
      <c r="AB427" s="149">
        <v>0.25</v>
      </c>
      <c r="AC427" s="149">
        <v>0.75</v>
      </c>
      <c r="AD427" s="147">
        <f>VLOOKUP(T427,'既存・導入予定 (5)'!$E$33:$S$44,13,0)</f>
        <v>0.14699999999999999</v>
      </c>
      <c r="AE427" s="75">
        <f t="shared" si="26"/>
        <v>0.78600000000000003</v>
      </c>
    </row>
    <row r="428" spans="13:31" ht="13.5" customHeight="1">
      <c r="M428" s="90">
        <v>12</v>
      </c>
      <c r="N428" s="91" t="s">
        <v>3456</v>
      </c>
      <c r="O428" s="91" t="s">
        <v>3460</v>
      </c>
      <c r="P428" s="91" t="s">
        <v>3458</v>
      </c>
      <c r="Q428" s="91" t="s">
        <v>566</v>
      </c>
      <c r="R428" s="92">
        <v>0</v>
      </c>
      <c r="T428" s="144">
        <v>4</v>
      </c>
      <c r="U428" s="145">
        <v>2012</v>
      </c>
      <c r="V428" s="145" t="s">
        <v>21</v>
      </c>
      <c r="W428" s="145" t="s">
        <v>619</v>
      </c>
      <c r="X428" s="145" t="s">
        <v>3516</v>
      </c>
      <c r="Y428" s="146" t="str">
        <f t="shared" si="25"/>
        <v>42012暖房設備用無し（一定速）</v>
      </c>
      <c r="Z428" s="148">
        <v>0.25</v>
      </c>
      <c r="AA428" s="148">
        <v>0.75</v>
      </c>
      <c r="AB428" s="149">
        <v>0.25</v>
      </c>
      <c r="AC428" s="149">
        <v>0.75</v>
      </c>
      <c r="AD428" s="147">
        <f>VLOOKUP(T428,'既存・導入予定 (5)'!$E$33:$S$44,13,0)</f>
        <v>0.14699999999999999</v>
      </c>
      <c r="AE428" s="75">
        <f t="shared" si="26"/>
        <v>0.78600000000000003</v>
      </c>
    </row>
    <row r="429" spans="13:31" ht="13.5" customHeight="1">
      <c r="M429" s="90">
        <v>12</v>
      </c>
      <c r="N429" s="91" t="s">
        <v>3</v>
      </c>
      <c r="O429" s="91" t="s">
        <v>3460</v>
      </c>
      <c r="P429" s="91" t="s">
        <v>3458</v>
      </c>
      <c r="Q429" s="91" t="s">
        <v>570</v>
      </c>
      <c r="R429" s="92">
        <v>0.109</v>
      </c>
      <c r="T429" s="144">
        <v>4</v>
      </c>
      <c r="U429" s="195">
        <v>2013</v>
      </c>
      <c r="V429" s="145" t="s">
        <v>20</v>
      </c>
      <c r="W429" s="145" t="s">
        <v>624</v>
      </c>
      <c r="X429" s="145" t="s">
        <v>3363</v>
      </c>
      <c r="Y429" s="146" t="str">
        <f>T429&amp;U429&amp;V429&amp;W429&amp;X429</f>
        <v>42013冷房店舗用有り</v>
      </c>
      <c r="Z429" s="148">
        <v>-1.5</v>
      </c>
      <c r="AA429" s="148">
        <v>2.5</v>
      </c>
      <c r="AB429" s="149">
        <v>1.0609999999999999</v>
      </c>
      <c r="AC429" s="149">
        <v>1.8597999999999999</v>
      </c>
      <c r="AD429" s="147">
        <f>VLOOKUP(T429,'既存・導入予定 (5)'!$E$33:$S$44,13,0)</f>
        <v>0.14699999999999999</v>
      </c>
      <c r="AE429" s="75">
        <f t="shared" ref="AE429:AE466" si="27">ROUNDDOWN(IF(AD429&gt;=0.25,Z429*AD429+AA429,AB429*AD429+AC429),3)</f>
        <v>2.0150000000000001</v>
      </c>
    </row>
    <row r="430" spans="13:31" ht="13.5" customHeight="1">
      <c r="M430" s="90">
        <v>12</v>
      </c>
      <c r="N430" s="91" t="s">
        <v>4</v>
      </c>
      <c r="O430" s="91" t="s">
        <v>3460</v>
      </c>
      <c r="P430" s="91" t="s">
        <v>3458</v>
      </c>
      <c r="Q430" s="91" t="s">
        <v>574</v>
      </c>
      <c r="R430" s="92">
        <v>0</v>
      </c>
      <c r="T430" s="144">
        <v>4</v>
      </c>
      <c r="U430" s="195">
        <v>2013</v>
      </c>
      <c r="V430" s="145" t="s">
        <v>20</v>
      </c>
      <c r="W430" s="145" t="s">
        <v>618</v>
      </c>
      <c r="X430" s="145" t="s">
        <v>3363</v>
      </c>
      <c r="Y430" s="146" t="str">
        <f>T430&amp;U430&amp;V430&amp;W430&amp;X430</f>
        <v>42013冷房ビル用マルチ有り</v>
      </c>
      <c r="Z430" s="148">
        <v>-1.1399999999999999</v>
      </c>
      <c r="AA430" s="148">
        <v>2.14</v>
      </c>
      <c r="AB430" s="149">
        <v>1.0625</v>
      </c>
      <c r="AC430" s="149">
        <v>1.5893999999999999</v>
      </c>
      <c r="AD430" s="147">
        <f>VLOOKUP(T430,'既存・導入予定 (5)'!$E$33:$S$44,13,0)</f>
        <v>0.14699999999999999</v>
      </c>
      <c r="AE430" s="75">
        <f t="shared" si="27"/>
        <v>1.7450000000000001</v>
      </c>
    </row>
    <row r="431" spans="13:31" ht="14.25" customHeight="1">
      <c r="M431" s="90">
        <v>12</v>
      </c>
      <c r="N431" s="91" t="s">
        <v>5</v>
      </c>
      <c r="O431" s="91" t="s">
        <v>3460</v>
      </c>
      <c r="P431" s="91" t="s">
        <v>3458</v>
      </c>
      <c r="Q431" s="91" t="s">
        <v>578</v>
      </c>
      <c r="R431" s="92">
        <v>0</v>
      </c>
      <c r="T431" s="144">
        <v>4</v>
      </c>
      <c r="U431" s="195">
        <v>2013</v>
      </c>
      <c r="V431" s="145" t="s">
        <v>20</v>
      </c>
      <c r="W431" s="145" t="s">
        <v>619</v>
      </c>
      <c r="X431" s="145" t="s">
        <v>3363</v>
      </c>
      <c r="Y431" s="146" t="str">
        <f>T431&amp;U431&amp;V431&amp;W431&amp;X431</f>
        <v>42013冷房設備用有り</v>
      </c>
      <c r="Z431" s="148">
        <v>-0.26</v>
      </c>
      <c r="AA431" s="148">
        <v>1.26</v>
      </c>
      <c r="AB431" s="149">
        <v>1.0367999999999999</v>
      </c>
      <c r="AC431" s="149">
        <v>0.93579999999999997</v>
      </c>
      <c r="AD431" s="147">
        <f>VLOOKUP(T431,'既存・導入予定 (5)'!$E$33:$S$44,13,0)</f>
        <v>0.14699999999999999</v>
      </c>
      <c r="AE431" s="75">
        <f t="shared" si="27"/>
        <v>1.0880000000000001</v>
      </c>
    </row>
    <row r="432" spans="13:31" ht="13.5" customHeight="1">
      <c r="M432" s="90">
        <v>12</v>
      </c>
      <c r="N432" s="91" t="s">
        <v>6</v>
      </c>
      <c r="O432" s="91" t="s">
        <v>3460</v>
      </c>
      <c r="P432" s="91" t="s">
        <v>3458</v>
      </c>
      <c r="Q432" s="91" t="s">
        <v>582</v>
      </c>
      <c r="R432" s="92">
        <v>0.13200000000000001</v>
      </c>
      <c r="T432" s="144">
        <v>4</v>
      </c>
      <c r="U432" s="195">
        <v>2013</v>
      </c>
      <c r="V432" s="145" t="s">
        <v>20</v>
      </c>
      <c r="W432" s="145" t="s">
        <v>624</v>
      </c>
      <c r="X432" s="145" t="s">
        <v>3516</v>
      </c>
      <c r="Y432" s="146" t="str">
        <f>T432&amp;U432&amp;V432&amp;W432&amp;X432</f>
        <v>42013冷房店舗用無し（一定速）</v>
      </c>
      <c r="Z432" s="148">
        <v>0.25</v>
      </c>
      <c r="AA432" s="148">
        <v>0.75</v>
      </c>
      <c r="AB432" s="149">
        <v>0.25</v>
      </c>
      <c r="AC432" s="149">
        <v>0.75</v>
      </c>
      <c r="AD432" s="147">
        <f>VLOOKUP(T432,'既存・導入予定 (5)'!$E$33:$S$44,13,0)</f>
        <v>0.14699999999999999</v>
      </c>
      <c r="AE432" s="75">
        <f t="shared" si="27"/>
        <v>0.78600000000000003</v>
      </c>
    </row>
    <row r="433" spans="13:31" ht="13.5" customHeight="1">
      <c r="M433" s="90">
        <v>12</v>
      </c>
      <c r="N433" s="91" t="s">
        <v>7</v>
      </c>
      <c r="O433" s="91" t="s">
        <v>3460</v>
      </c>
      <c r="P433" s="91" t="s">
        <v>3458</v>
      </c>
      <c r="Q433" s="91" t="s">
        <v>586</v>
      </c>
      <c r="R433" s="92">
        <v>0</v>
      </c>
      <c r="T433" s="144">
        <v>4</v>
      </c>
      <c r="U433" s="195">
        <v>2013</v>
      </c>
      <c r="V433" s="145" t="s">
        <v>20</v>
      </c>
      <c r="W433" s="145" t="s">
        <v>618</v>
      </c>
      <c r="X433" s="145" t="s">
        <v>3516</v>
      </c>
      <c r="Y433" s="146" t="str">
        <f>T433&amp;U433&amp;V433&amp;W433&amp;X433</f>
        <v>42013冷房ビル用マルチ無し（一定速）</v>
      </c>
      <c r="Z433" s="148">
        <v>0.25</v>
      </c>
      <c r="AA433" s="148">
        <v>0.75</v>
      </c>
      <c r="AB433" s="149">
        <v>0.25</v>
      </c>
      <c r="AC433" s="149">
        <v>0.75</v>
      </c>
      <c r="AD433" s="147">
        <f>VLOOKUP(T433,'既存・導入予定 (5)'!$E$33:$S$44,13,0)</f>
        <v>0.14699999999999999</v>
      </c>
      <c r="AE433" s="75">
        <f t="shared" si="27"/>
        <v>0.78600000000000003</v>
      </c>
    </row>
    <row r="434" spans="13:31" ht="13.5" customHeight="1">
      <c r="M434" s="90">
        <v>12</v>
      </c>
      <c r="N434" s="91" t="s">
        <v>8</v>
      </c>
      <c r="O434" s="91" t="s">
        <v>3460</v>
      </c>
      <c r="P434" s="91" t="s">
        <v>3458</v>
      </c>
      <c r="Q434" s="91" t="s">
        <v>590</v>
      </c>
      <c r="R434" s="92">
        <v>0</v>
      </c>
      <c r="T434" s="144">
        <v>4</v>
      </c>
      <c r="U434" s="195">
        <v>2013</v>
      </c>
      <c r="V434" s="145" t="s">
        <v>20</v>
      </c>
      <c r="W434" s="145" t="s">
        <v>619</v>
      </c>
      <c r="X434" s="145" t="s">
        <v>3516</v>
      </c>
      <c r="Y434" s="146" t="str">
        <f t="shared" ref="Y434:Y488" si="28">T434&amp;U434&amp;V434&amp;W434&amp;X434</f>
        <v>42013冷房設備用無し（一定速）</v>
      </c>
      <c r="Z434" s="148">
        <v>0.25</v>
      </c>
      <c r="AA434" s="148">
        <v>0.75</v>
      </c>
      <c r="AB434" s="149">
        <v>0.25</v>
      </c>
      <c r="AC434" s="149">
        <v>0.75</v>
      </c>
      <c r="AD434" s="147">
        <f>VLOOKUP(T434,'既存・導入予定 (5)'!$E$33:$S$44,13,0)</f>
        <v>0.14699999999999999</v>
      </c>
      <c r="AE434" s="75">
        <f t="shared" si="27"/>
        <v>0.78600000000000003</v>
      </c>
    </row>
    <row r="435" spans="13:31" ht="14.25" customHeight="1">
      <c r="M435" s="90">
        <v>12</v>
      </c>
      <c r="N435" s="91" t="s">
        <v>9</v>
      </c>
      <c r="O435" s="91" t="s">
        <v>3460</v>
      </c>
      <c r="P435" s="91" t="s">
        <v>3458</v>
      </c>
      <c r="Q435" s="91" t="s">
        <v>594</v>
      </c>
      <c r="R435" s="92">
        <v>7.2999999999999995E-2</v>
      </c>
      <c r="T435" s="144">
        <v>4</v>
      </c>
      <c r="U435" s="195">
        <v>2013</v>
      </c>
      <c r="V435" s="145" t="s">
        <v>21</v>
      </c>
      <c r="W435" s="145" t="s">
        <v>624</v>
      </c>
      <c r="X435" s="145" t="s">
        <v>3363</v>
      </c>
      <c r="Y435" s="146" t="str">
        <f t="shared" si="28"/>
        <v>42013暖房店舗用有り</v>
      </c>
      <c r="Z435" s="148">
        <v>-0.94</v>
      </c>
      <c r="AA435" s="148">
        <v>1.94</v>
      </c>
      <c r="AB435" s="149">
        <v>1.0853999999999999</v>
      </c>
      <c r="AC435" s="149">
        <v>1.4337</v>
      </c>
      <c r="AD435" s="147">
        <f>VLOOKUP(T435,'既存・導入予定 (5)'!$E$33:$S$44,13,0)</f>
        <v>0.14699999999999999</v>
      </c>
      <c r="AE435" s="75">
        <f t="shared" si="27"/>
        <v>1.593</v>
      </c>
    </row>
    <row r="436" spans="13:31" ht="13.5" customHeight="1">
      <c r="M436" s="90">
        <v>12</v>
      </c>
      <c r="N436" s="91" t="s">
        <v>10</v>
      </c>
      <c r="O436" s="91" t="s">
        <v>3460</v>
      </c>
      <c r="P436" s="91" t="s">
        <v>3458</v>
      </c>
      <c r="Q436" s="91" t="s">
        <v>598</v>
      </c>
      <c r="R436" s="92">
        <v>0</v>
      </c>
      <c r="T436" s="144">
        <v>4</v>
      </c>
      <c r="U436" s="195">
        <v>2013</v>
      </c>
      <c r="V436" s="145" t="s">
        <v>21</v>
      </c>
      <c r="W436" s="145" t="s">
        <v>618</v>
      </c>
      <c r="X436" s="145" t="s">
        <v>3363</v>
      </c>
      <c r="Y436" s="146" t="str">
        <f t="shared" si="28"/>
        <v>42013暖房ビル用マルチ有り</v>
      </c>
      <c r="Z436" s="148">
        <v>-0.98</v>
      </c>
      <c r="AA436" s="148">
        <v>1.98</v>
      </c>
      <c r="AB436" s="149">
        <v>1.042</v>
      </c>
      <c r="AC436" s="149">
        <v>1.4744999999999999</v>
      </c>
      <c r="AD436" s="147">
        <f>VLOOKUP(T436,'既存・導入予定 (5)'!$E$33:$S$44,13,0)</f>
        <v>0.14699999999999999</v>
      </c>
      <c r="AE436" s="75">
        <f t="shared" si="27"/>
        <v>1.627</v>
      </c>
    </row>
    <row r="437" spans="13:31" ht="13.5" customHeight="1">
      <c r="M437" s="90">
        <v>12</v>
      </c>
      <c r="N437" s="91" t="s">
        <v>11</v>
      </c>
      <c r="O437" s="91" t="s">
        <v>3460</v>
      </c>
      <c r="P437" s="91" t="s">
        <v>3458</v>
      </c>
      <c r="Q437" s="91" t="s">
        <v>602</v>
      </c>
      <c r="R437" s="92">
        <v>0</v>
      </c>
      <c r="T437" s="144">
        <v>4</v>
      </c>
      <c r="U437" s="195">
        <v>2013</v>
      </c>
      <c r="V437" s="145" t="s">
        <v>21</v>
      </c>
      <c r="W437" s="145" t="s">
        <v>619</v>
      </c>
      <c r="X437" s="145" t="s">
        <v>3363</v>
      </c>
      <c r="Y437" s="146" t="str">
        <f t="shared" si="28"/>
        <v>42013暖房設備用有り</v>
      </c>
      <c r="Z437" s="148">
        <v>-0.32</v>
      </c>
      <c r="AA437" s="148">
        <v>1.32</v>
      </c>
      <c r="AB437" s="149">
        <v>1.028</v>
      </c>
      <c r="AC437" s="149">
        <v>0.98299999999999998</v>
      </c>
      <c r="AD437" s="147">
        <f>VLOOKUP(T437,'既存・導入予定 (5)'!$E$33:$S$44,13,0)</f>
        <v>0.14699999999999999</v>
      </c>
      <c r="AE437" s="75">
        <f t="shared" si="27"/>
        <v>1.1339999999999999</v>
      </c>
    </row>
    <row r="438" spans="13:31" ht="13.5" customHeight="1">
      <c r="M438" s="90">
        <v>12</v>
      </c>
      <c r="N438" s="91" t="s">
        <v>12</v>
      </c>
      <c r="O438" s="91" t="s">
        <v>3460</v>
      </c>
      <c r="P438" s="91" t="s">
        <v>3458</v>
      </c>
      <c r="Q438" s="91" t="s">
        <v>606</v>
      </c>
      <c r="R438" s="92">
        <v>0</v>
      </c>
      <c r="T438" s="144">
        <v>4</v>
      </c>
      <c r="U438" s="195">
        <v>2013</v>
      </c>
      <c r="V438" s="145" t="s">
        <v>21</v>
      </c>
      <c r="W438" s="145" t="s">
        <v>624</v>
      </c>
      <c r="X438" s="145" t="s">
        <v>3516</v>
      </c>
      <c r="Y438" s="146" t="str">
        <f t="shared" si="28"/>
        <v>42013暖房店舗用無し（一定速）</v>
      </c>
      <c r="Z438" s="148">
        <v>0.25</v>
      </c>
      <c r="AA438" s="148">
        <v>0.75</v>
      </c>
      <c r="AB438" s="149">
        <v>0.25</v>
      </c>
      <c r="AC438" s="149">
        <v>0.75</v>
      </c>
      <c r="AD438" s="147">
        <f>VLOOKUP(T438,'既存・導入予定 (5)'!$E$33:$S$44,13,0)</f>
        <v>0.14699999999999999</v>
      </c>
      <c r="AE438" s="75">
        <f t="shared" si="27"/>
        <v>0.78600000000000003</v>
      </c>
    </row>
    <row r="439" spans="13:31" ht="13.5" customHeight="1">
      <c r="M439" s="90">
        <v>12</v>
      </c>
      <c r="N439" s="91" t="s">
        <v>13</v>
      </c>
      <c r="O439" s="91" t="s">
        <v>3460</v>
      </c>
      <c r="P439" s="91" t="s">
        <v>3458</v>
      </c>
      <c r="Q439" s="91" t="s">
        <v>610</v>
      </c>
      <c r="R439" s="92">
        <v>7.8E-2</v>
      </c>
      <c r="T439" s="144">
        <v>4</v>
      </c>
      <c r="U439" s="195">
        <v>2013</v>
      </c>
      <c r="V439" s="145" t="s">
        <v>21</v>
      </c>
      <c r="W439" s="145" t="s">
        <v>618</v>
      </c>
      <c r="X439" s="145" t="s">
        <v>3516</v>
      </c>
      <c r="Y439" s="146" t="str">
        <f t="shared" si="28"/>
        <v>42013暖房ビル用マルチ無し（一定速）</v>
      </c>
      <c r="Z439" s="148">
        <v>0.25</v>
      </c>
      <c r="AA439" s="148">
        <v>0.75</v>
      </c>
      <c r="AB439" s="149">
        <v>0.25</v>
      </c>
      <c r="AC439" s="149">
        <v>0.75</v>
      </c>
      <c r="AD439" s="147">
        <f>VLOOKUP(T439,'既存・導入予定 (5)'!$E$33:$S$44,13,0)</f>
        <v>0.14699999999999999</v>
      </c>
      <c r="AE439" s="75">
        <f t="shared" si="27"/>
        <v>0.78600000000000003</v>
      </c>
    </row>
    <row r="440" spans="13:31" ht="13.5" customHeight="1">
      <c r="M440" s="90">
        <v>1</v>
      </c>
      <c r="N440" s="91" t="s">
        <v>3456</v>
      </c>
      <c r="O440" s="91" t="s">
        <v>3460</v>
      </c>
      <c r="P440" s="91" t="s">
        <v>3459</v>
      </c>
      <c r="Q440" s="91" t="s">
        <v>39</v>
      </c>
      <c r="R440" s="92">
        <v>0.19900000000000001</v>
      </c>
      <c r="T440" s="144">
        <v>4</v>
      </c>
      <c r="U440" s="195">
        <v>2013</v>
      </c>
      <c r="V440" s="145" t="s">
        <v>21</v>
      </c>
      <c r="W440" s="145" t="s">
        <v>619</v>
      </c>
      <c r="X440" s="145" t="s">
        <v>3516</v>
      </c>
      <c r="Y440" s="146" t="str">
        <f t="shared" si="28"/>
        <v>42013暖房設備用無し（一定速）</v>
      </c>
      <c r="Z440" s="148">
        <v>0.25</v>
      </c>
      <c r="AA440" s="148">
        <v>0.75</v>
      </c>
      <c r="AB440" s="149">
        <v>0.25</v>
      </c>
      <c r="AC440" s="149">
        <v>0.75</v>
      </c>
      <c r="AD440" s="147">
        <f>VLOOKUP(T440,'既存・導入予定 (5)'!$E$33:$S$44,13,0)</f>
        <v>0.14699999999999999</v>
      </c>
      <c r="AE440" s="75">
        <f t="shared" si="27"/>
        <v>0.78600000000000003</v>
      </c>
    </row>
    <row r="441" spans="13:31" ht="13.5" customHeight="1">
      <c r="M441" s="90">
        <v>1</v>
      </c>
      <c r="N441" s="91" t="s">
        <v>3</v>
      </c>
      <c r="O441" s="91" t="s">
        <v>3460</v>
      </c>
      <c r="P441" s="91" t="s">
        <v>3459</v>
      </c>
      <c r="Q441" s="91" t="s">
        <v>43</v>
      </c>
      <c r="R441" s="92">
        <v>0.221</v>
      </c>
      <c r="T441" s="144">
        <v>4</v>
      </c>
      <c r="U441" s="195">
        <v>2014</v>
      </c>
      <c r="V441" s="145" t="s">
        <v>20</v>
      </c>
      <c r="W441" s="145" t="s">
        <v>624</v>
      </c>
      <c r="X441" s="145" t="s">
        <v>3363</v>
      </c>
      <c r="Y441" s="146" t="str">
        <f t="shared" si="28"/>
        <v>42014冷房店舗用有り</v>
      </c>
      <c r="Z441" s="148">
        <v>-1.46</v>
      </c>
      <c r="AA441" s="148">
        <v>2.46</v>
      </c>
      <c r="AB441" s="149">
        <v>1.06</v>
      </c>
      <c r="AC441" s="149">
        <v>1.83</v>
      </c>
      <c r="AD441" s="147">
        <f>VLOOKUP(T441,'既存・導入予定 (5)'!$E$33:$S$44,13,0)</f>
        <v>0.14699999999999999</v>
      </c>
      <c r="AE441" s="75">
        <f t="shared" si="27"/>
        <v>1.9850000000000001</v>
      </c>
    </row>
    <row r="442" spans="13:31">
      <c r="M442" s="90">
        <v>1</v>
      </c>
      <c r="N442" s="91" t="s">
        <v>4</v>
      </c>
      <c r="O442" s="91" t="s">
        <v>3460</v>
      </c>
      <c r="P442" s="91" t="s">
        <v>3459</v>
      </c>
      <c r="Q442" s="91" t="s">
        <v>47</v>
      </c>
      <c r="R442" s="92">
        <v>0.26300000000000001</v>
      </c>
      <c r="T442" s="144">
        <v>4</v>
      </c>
      <c r="U442" s="195">
        <v>2014</v>
      </c>
      <c r="V442" s="145" t="s">
        <v>20</v>
      </c>
      <c r="W442" s="145" t="s">
        <v>618</v>
      </c>
      <c r="X442" s="145" t="s">
        <v>3363</v>
      </c>
      <c r="Y442" s="146" t="str">
        <f t="shared" si="28"/>
        <v>42014冷房ビル用マルチ有り</v>
      </c>
      <c r="Z442" s="148">
        <v>-1.52</v>
      </c>
      <c r="AA442" s="148">
        <v>2.52</v>
      </c>
      <c r="AB442" s="149">
        <v>1.0736000000000001</v>
      </c>
      <c r="AC442" s="149">
        <v>1.8715999999999999</v>
      </c>
      <c r="AD442" s="147">
        <f>VLOOKUP(T442,'既存・導入予定 (5)'!$E$33:$S$44,13,0)</f>
        <v>0.14699999999999999</v>
      </c>
      <c r="AE442" s="75">
        <f t="shared" si="27"/>
        <v>2.0289999999999999</v>
      </c>
    </row>
    <row r="443" spans="13:31" ht="13.5" customHeight="1">
      <c r="M443" s="90">
        <v>1</v>
      </c>
      <c r="N443" s="91" t="s">
        <v>5</v>
      </c>
      <c r="O443" s="91" t="s">
        <v>3460</v>
      </c>
      <c r="P443" s="91" t="s">
        <v>3459</v>
      </c>
      <c r="Q443" s="91" t="s">
        <v>51</v>
      </c>
      <c r="R443" s="92">
        <v>0.42499999999999999</v>
      </c>
      <c r="T443" s="144">
        <v>4</v>
      </c>
      <c r="U443" s="195">
        <v>2014</v>
      </c>
      <c r="V443" s="145" t="s">
        <v>20</v>
      </c>
      <c r="W443" s="145" t="s">
        <v>619</v>
      </c>
      <c r="X443" s="145" t="s">
        <v>3363</v>
      </c>
      <c r="Y443" s="146" t="str">
        <f t="shared" si="28"/>
        <v>42014冷房設備用有り</v>
      </c>
      <c r="Z443" s="148">
        <v>-0.32</v>
      </c>
      <c r="AA443" s="148">
        <v>1.32</v>
      </c>
      <c r="AB443" s="149">
        <v>1.0385</v>
      </c>
      <c r="AC443" s="149">
        <v>0.98040000000000005</v>
      </c>
      <c r="AD443" s="147">
        <f>VLOOKUP(T443,'既存・導入予定 (5)'!$E$33:$S$44,13,0)</f>
        <v>0.14699999999999999</v>
      </c>
      <c r="AE443" s="75">
        <f t="shared" si="27"/>
        <v>1.133</v>
      </c>
    </row>
    <row r="444" spans="13:31" ht="13.5" customHeight="1">
      <c r="M444" s="90">
        <v>1</v>
      </c>
      <c r="N444" s="91" t="s">
        <v>6</v>
      </c>
      <c r="O444" s="91" t="s">
        <v>3460</v>
      </c>
      <c r="P444" s="91" t="s">
        <v>3459</v>
      </c>
      <c r="Q444" s="91" t="s">
        <v>55</v>
      </c>
      <c r="R444" s="92">
        <v>0.21</v>
      </c>
      <c r="T444" s="144">
        <v>4</v>
      </c>
      <c r="U444" s="195">
        <v>2014</v>
      </c>
      <c r="V444" s="145" t="s">
        <v>20</v>
      </c>
      <c r="W444" s="145" t="s">
        <v>624</v>
      </c>
      <c r="X444" s="145" t="s">
        <v>3516</v>
      </c>
      <c r="Y444" s="146" t="str">
        <f t="shared" si="28"/>
        <v>42014冷房店舗用無し（一定速）</v>
      </c>
      <c r="Z444" s="148">
        <v>0.25</v>
      </c>
      <c r="AA444" s="148">
        <v>0.75</v>
      </c>
      <c r="AB444" s="149">
        <v>0.25</v>
      </c>
      <c r="AC444" s="149">
        <v>0.75</v>
      </c>
      <c r="AD444" s="147">
        <f>VLOOKUP(T444,'既存・導入予定 (5)'!$E$33:$S$44,13,0)</f>
        <v>0.14699999999999999</v>
      </c>
      <c r="AE444" s="75">
        <f t="shared" si="27"/>
        <v>0.78600000000000003</v>
      </c>
    </row>
    <row r="445" spans="13:31" ht="13.5" customHeight="1">
      <c r="M445" s="90">
        <v>1</v>
      </c>
      <c r="N445" s="91" t="s">
        <v>7</v>
      </c>
      <c r="O445" s="91" t="s">
        <v>3460</v>
      </c>
      <c r="P445" s="91" t="s">
        <v>3459</v>
      </c>
      <c r="Q445" s="91" t="s">
        <v>59</v>
      </c>
      <c r="R445" s="92">
        <v>0.23699999999999999</v>
      </c>
      <c r="T445" s="144">
        <v>4</v>
      </c>
      <c r="U445" s="195">
        <v>2014</v>
      </c>
      <c r="V445" s="145" t="s">
        <v>20</v>
      </c>
      <c r="W445" s="145" t="s">
        <v>618</v>
      </c>
      <c r="X445" s="145" t="s">
        <v>3516</v>
      </c>
      <c r="Y445" s="146" t="str">
        <f t="shared" si="28"/>
        <v>42014冷房ビル用マルチ無し（一定速）</v>
      </c>
      <c r="Z445" s="148">
        <v>0.25</v>
      </c>
      <c r="AA445" s="148">
        <v>0.75</v>
      </c>
      <c r="AB445" s="149">
        <v>0.25</v>
      </c>
      <c r="AC445" s="149">
        <v>0.75</v>
      </c>
      <c r="AD445" s="147">
        <f>VLOOKUP(T445,'既存・導入予定 (5)'!$E$33:$S$44,13,0)</f>
        <v>0.14699999999999999</v>
      </c>
      <c r="AE445" s="75">
        <f t="shared" si="27"/>
        <v>0.78600000000000003</v>
      </c>
    </row>
    <row r="446" spans="13:31" ht="13.5" customHeight="1">
      <c r="M446" s="90">
        <v>1</v>
      </c>
      <c r="N446" s="91" t="s">
        <v>8</v>
      </c>
      <c r="O446" s="91" t="s">
        <v>3460</v>
      </c>
      <c r="P446" s="91" t="s">
        <v>3459</v>
      </c>
      <c r="Q446" s="91" t="s">
        <v>63</v>
      </c>
      <c r="R446" s="92">
        <v>0.23300000000000001</v>
      </c>
      <c r="T446" s="144">
        <v>4</v>
      </c>
      <c r="U446" s="195">
        <v>2014</v>
      </c>
      <c r="V446" s="145" t="s">
        <v>20</v>
      </c>
      <c r="W446" s="145" t="s">
        <v>619</v>
      </c>
      <c r="X446" s="145" t="s">
        <v>3516</v>
      </c>
      <c r="Y446" s="146" t="str">
        <f t="shared" si="28"/>
        <v>42014冷房設備用無し（一定速）</v>
      </c>
      <c r="Z446" s="148">
        <v>0.25</v>
      </c>
      <c r="AA446" s="148">
        <v>0.75</v>
      </c>
      <c r="AB446" s="149">
        <v>0.25</v>
      </c>
      <c r="AC446" s="149">
        <v>0.75</v>
      </c>
      <c r="AD446" s="147">
        <f>VLOOKUP(T446,'既存・導入予定 (5)'!$E$33:$S$44,13,0)</f>
        <v>0.14699999999999999</v>
      </c>
      <c r="AE446" s="75">
        <f t="shared" si="27"/>
        <v>0.78600000000000003</v>
      </c>
    </row>
    <row r="447" spans="13:31" ht="13.5" customHeight="1">
      <c r="M447" s="90">
        <v>1</v>
      </c>
      <c r="N447" s="91" t="s">
        <v>9</v>
      </c>
      <c r="O447" s="91" t="s">
        <v>3460</v>
      </c>
      <c r="P447" s="91" t="s">
        <v>3459</v>
      </c>
      <c r="Q447" s="91" t="s">
        <v>67</v>
      </c>
      <c r="R447" s="92">
        <v>0.37</v>
      </c>
      <c r="T447" s="144">
        <v>4</v>
      </c>
      <c r="U447" s="195">
        <v>2014</v>
      </c>
      <c r="V447" s="145" t="s">
        <v>21</v>
      </c>
      <c r="W447" s="145" t="s">
        <v>624</v>
      </c>
      <c r="X447" s="145" t="s">
        <v>3363</v>
      </c>
      <c r="Y447" s="146" t="str">
        <f t="shared" si="28"/>
        <v>42014暖房店舗用有り</v>
      </c>
      <c r="Z447" s="148">
        <v>-0.94</v>
      </c>
      <c r="AA447" s="148">
        <v>1.94</v>
      </c>
      <c r="AB447" s="149">
        <v>1.0853999999999999</v>
      </c>
      <c r="AC447" s="149">
        <v>1.4337</v>
      </c>
      <c r="AD447" s="147">
        <f>VLOOKUP(T447,'既存・導入予定 (5)'!$E$33:$S$44,13,0)</f>
        <v>0.14699999999999999</v>
      </c>
      <c r="AE447" s="75">
        <f t="shared" si="27"/>
        <v>1.593</v>
      </c>
    </row>
    <row r="448" spans="13:31">
      <c r="M448" s="90">
        <v>1</v>
      </c>
      <c r="N448" s="91" t="s">
        <v>10</v>
      </c>
      <c r="O448" s="91" t="s">
        <v>3460</v>
      </c>
      <c r="P448" s="91" t="s">
        <v>3459</v>
      </c>
      <c r="Q448" s="91" t="s">
        <v>71</v>
      </c>
      <c r="R448" s="92">
        <v>0.27800000000000002</v>
      </c>
      <c r="T448" s="144">
        <v>4</v>
      </c>
      <c r="U448" s="195">
        <v>2014</v>
      </c>
      <c r="V448" s="145" t="s">
        <v>21</v>
      </c>
      <c r="W448" s="145" t="s">
        <v>618</v>
      </c>
      <c r="X448" s="145" t="s">
        <v>3363</v>
      </c>
      <c r="Y448" s="146" t="str">
        <f t="shared" si="28"/>
        <v>42014暖房ビル用マルチ有り</v>
      </c>
      <c r="Z448" s="148">
        <v>-0.96</v>
      </c>
      <c r="AA448" s="148">
        <v>1.96</v>
      </c>
      <c r="AB448" s="149">
        <v>1.0416000000000001</v>
      </c>
      <c r="AC448" s="149">
        <v>1.4596</v>
      </c>
      <c r="AD448" s="147">
        <f>VLOOKUP(T448,'既存・導入予定 (5)'!$E$33:$S$44,13,0)</f>
        <v>0.14699999999999999</v>
      </c>
      <c r="AE448" s="75">
        <f t="shared" si="27"/>
        <v>1.6120000000000001</v>
      </c>
    </row>
    <row r="449" spans="13:31" ht="13.5" customHeight="1">
      <c r="M449" s="90">
        <v>1</v>
      </c>
      <c r="N449" s="91" t="s">
        <v>11</v>
      </c>
      <c r="O449" s="91" t="s">
        <v>3460</v>
      </c>
      <c r="P449" s="91" t="s">
        <v>3459</v>
      </c>
      <c r="Q449" s="91" t="s">
        <v>75</v>
      </c>
      <c r="R449" s="92">
        <v>0.56100000000000005</v>
      </c>
      <c r="T449" s="144">
        <v>4</v>
      </c>
      <c r="U449" s="195">
        <v>2014</v>
      </c>
      <c r="V449" s="145" t="s">
        <v>21</v>
      </c>
      <c r="W449" s="145" t="s">
        <v>619</v>
      </c>
      <c r="X449" s="145" t="s">
        <v>3363</v>
      </c>
      <c r="Y449" s="146" t="str">
        <f t="shared" si="28"/>
        <v>42014暖房設備用有り</v>
      </c>
      <c r="Z449" s="148">
        <v>-0.36</v>
      </c>
      <c r="AA449" s="148">
        <v>1.36</v>
      </c>
      <c r="AB449" s="149">
        <v>1.0287999999999999</v>
      </c>
      <c r="AC449" s="149">
        <v>1.0127999999999999</v>
      </c>
      <c r="AD449" s="147">
        <f>VLOOKUP(T449,'既存・導入予定 (5)'!$E$33:$S$44,13,0)</f>
        <v>0.14699999999999999</v>
      </c>
      <c r="AE449" s="75">
        <f t="shared" si="27"/>
        <v>1.1639999999999999</v>
      </c>
    </row>
    <row r="450" spans="13:31" ht="13.5" customHeight="1">
      <c r="M450" s="90">
        <v>1</v>
      </c>
      <c r="N450" s="91" t="s">
        <v>12</v>
      </c>
      <c r="O450" s="91" t="s">
        <v>3460</v>
      </c>
      <c r="P450" s="91" t="s">
        <v>3459</v>
      </c>
      <c r="Q450" s="91" t="s">
        <v>79</v>
      </c>
      <c r="R450" s="92">
        <v>0.66600000000000004</v>
      </c>
      <c r="T450" s="144">
        <v>4</v>
      </c>
      <c r="U450" s="195">
        <v>2014</v>
      </c>
      <c r="V450" s="145" t="s">
        <v>21</v>
      </c>
      <c r="W450" s="145" t="s">
        <v>624</v>
      </c>
      <c r="X450" s="145" t="s">
        <v>3516</v>
      </c>
      <c r="Y450" s="146" t="str">
        <f t="shared" si="28"/>
        <v>42014暖房店舗用無し（一定速）</v>
      </c>
      <c r="Z450" s="148">
        <v>0.25</v>
      </c>
      <c r="AA450" s="148">
        <v>0.75</v>
      </c>
      <c r="AB450" s="149">
        <v>0.25</v>
      </c>
      <c r="AC450" s="149">
        <v>0.75</v>
      </c>
      <c r="AD450" s="147">
        <f>VLOOKUP(T450,'既存・導入予定 (5)'!$E$33:$S$44,13,0)</f>
        <v>0.14699999999999999</v>
      </c>
      <c r="AE450" s="75">
        <f t="shared" si="27"/>
        <v>0.78600000000000003</v>
      </c>
    </row>
    <row r="451" spans="13:31" ht="13.5" customHeight="1">
      <c r="M451" s="90">
        <v>1</v>
      </c>
      <c r="N451" s="91" t="s">
        <v>13</v>
      </c>
      <c r="O451" s="91" t="s">
        <v>3460</v>
      </c>
      <c r="P451" s="91" t="s">
        <v>3459</v>
      </c>
      <c r="Q451" s="91" t="s">
        <v>83</v>
      </c>
      <c r="R451" s="92">
        <v>0.158</v>
      </c>
      <c r="T451" s="144">
        <v>4</v>
      </c>
      <c r="U451" s="195">
        <v>2014</v>
      </c>
      <c r="V451" s="145" t="s">
        <v>21</v>
      </c>
      <c r="W451" s="145" t="s">
        <v>618</v>
      </c>
      <c r="X451" s="145" t="s">
        <v>3516</v>
      </c>
      <c r="Y451" s="146" t="str">
        <f t="shared" si="28"/>
        <v>42014暖房ビル用マルチ無し（一定速）</v>
      </c>
      <c r="Z451" s="148">
        <v>0.25</v>
      </c>
      <c r="AA451" s="148">
        <v>0.75</v>
      </c>
      <c r="AB451" s="149">
        <v>0.25</v>
      </c>
      <c r="AC451" s="149">
        <v>0.75</v>
      </c>
      <c r="AD451" s="147">
        <f>VLOOKUP(T451,'既存・導入予定 (5)'!$E$33:$S$44,13,0)</f>
        <v>0.14699999999999999</v>
      </c>
      <c r="AE451" s="75">
        <f t="shared" si="27"/>
        <v>0.78600000000000003</v>
      </c>
    </row>
    <row r="452" spans="13:31" ht="13.5" customHeight="1">
      <c r="M452" s="90">
        <v>2</v>
      </c>
      <c r="N452" s="91" t="s">
        <v>3456</v>
      </c>
      <c r="O452" s="91" t="s">
        <v>3460</v>
      </c>
      <c r="P452" s="91" t="s">
        <v>3459</v>
      </c>
      <c r="Q452" s="91" t="s">
        <v>87</v>
      </c>
      <c r="R452" s="92">
        <v>0.193</v>
      </c>
      <c r="T452" s="144">
        <v>4</v>
      </c>
      <c r="U452" s="195">
        <v>2014</v>
      </c>
      <c r="V452" s="145" t="s">
        <v>21</v>
      </c>
      <c r="W452" s="145" t="s">
        <v>619</v>
      </c>
      <c r="X452" s="145" t="s">
        <v>3516</v>
      </c>
      <c r="Y452" s="146" t="str">
        <f t="shared" si="28"/>
        <v>42014暖房設備用無し（一定速）</v>
      </c>
      <c r="Z452" s="148">
        <v>0.25</v>
      </c>
      <c r="AA452" s="148">
        <v>0.75</v>
      </c>
      <c r="AB452" s="149">
        <v>0.25</v>
      </c>
      <c r="AC452" s="149">
        <v>0.75</v>
      </c>
      <c r="AD452" s="147">
        <f>VLOOKUP(T452,'既存・導入予定 (5)'!$E$33:$S$44,13,0)</f>
        <v>0.14699999999999999</v>
      </c>
      <c r="AE452" s="75">
        <f t="shared" si="27"/>
        <v>0.78600000000000003</v>
      </c>
    </row>
    <row r="453" spans="13:31" ht="13.5" customHeight="1">
      <c r="M453" s="90">
        <v>2</v>
      </c>
      <c r="N453" s="91" t="s">
        <v>3</v>
      </c>
      <c r="O453" s="91" t="s">
        <v>3460</v>
      </c>
      <c r="P453" s="91" t="s">
        <v>3459</v>
      </c>
      <c r="Q453" s="91" t="s">
        <v>91</v>
      </c>
      <c r="R453" s="92">
        <v>0.22900000000000001</v>
      </c>
      <c r="T453" s="152">
        <v>4</v>
      </c>
      <c r="U453" s="153">
        <v>2015</v>
      </c>
      <c r="V453" s="154" t="s">
        <v>20</v>
      </c>
      <c r="W453" s="154" t="s">
        <v>624</v>
      </c>
      <c r="X453" s="154" t="s">
        <v>3363</v>
      </c>
      <c r="Y453" s="155" t="str">
        <f t="shared" si="28"/>
        <v>42015冷房店舗用有り</v>
      </c>
      <c r="Z453" s="156">
        <v>-1.38</v>
      </c>
      <c r="AA453" s="156">
        <v>2.38</v>
      </c>
      <c r="AB453" s="157">
        <v>1.0581</v>
      </c>
      <c r="AC453" s="157">
        <v>1.7705</v>
      </c>
      <c r="AD453" s="160">
        <f>VLOOKUP(T453,'既存・導入予定 (5)'!$E$33:$S$44,13,0)</f>
        <v>0.14699999999999999</v>
      </c>
      <c r="AE453" s="161">
        <f t="shared" si="27"/>
        <v>1.9259999999999999</v>
      </c>
    </row>
    <row r="454" spans="13:31">
      <c r="M454" s="90">
        <v>2</v>
      </c>
      <c r="N454" s="91" t="s">
        <v>4</v>
      </c>
      <c r="O454" s="91" t="s">
        <v>3460</v>
      </c>
      <c r="P454" s="91" t="s">
        <v>3459</v>
      </c>
      <c r="Q454" s="91" t="s">
        <v>95</v>
      </c>
      <c r="R454" s="92">
        <v>0.254</v>
      </c>
      <c r="T454" s="152">
        <v>4</v>
      </c>
      <c r="U454" s="153">
        <v>2015</v>
      </c>
      <c r="V454" s="154" t="s">
        <v>20</v>
      </c>
      <c r="W454" s="154" t="s">
        <v>618</v>
      </c>
      <c r="X454" s="154" t="s">
        <v>3363</v>
      </c>
      <c r="Y454" s="155" t="str">
        <f t="shared" si="28"/>
        <v>42015冷房ビル用マルチ有り</v>
      </c>
      <c r="Z454" s="156">
        <v>-1.5740000000000001</v>
      </c>
      <c r="AA454" s="156">
        <v>2.5739999999999998</v>
      </c>
      <c r="AB454" s="157">
        <v>1.0751999999999999</v>
      </c>
      <c r="AC454" s="157">
        <v>1.9117</v>
      </c>
      <c r="AD454" s="160">
        <f>VLOOKUP(T454,'既存・導入予定 (5)'!$E$33:$S$44,13,0)</f>
        <v>0.14699999999999999</v>
      </c>
      <c r="AE454" s="161">
        <f t="shared" si="27"/>
        <v>2.069</v>
      </c>
    </row>
    <row r="455" spans="13:31" ht="13.5" customHeight="1">
      <c r="M455" s="90">
        <v>2</v>
      </c>
      <c r="N455" s="91" t="s">
        <v>5</v>
      </c>
      <c r="O455" s="91" t="s">
        <v>3460</v>
      </c>
      <c r="P455" s="91" t="s">
        <v>3459</v>
      </c>
      <c r="Q455" s="91" t="s">
        <v>99</v>
      </c>
      <c r="R455" s="92">
        <v>0.36699999999999999</v>
      </c>
      <c r="T455" s="152">
        <v>4</v>
      </c>
      <c r="U455" s="153">
        <v>2015</v>
      </c>
      <c r="V455" s="154" t="s">
        <v>20</v>
      </c>
      <c r="W455" s="154" t="s">
        <v>619</v>
      </c>
      <c r="X455" s="154" t="s">
        <v>3363</v>
      </c>
      <c r="Y455" s="155" t="str">
        <f t="shared" si="28"/>
        <v>42015冷房設備用有り</v>
      </c>
      <c r="Z455" s="156">
        <v>-0.62</v>
      </c>
      <c r="AA455" s="156">
        <v>1.62</v>
      </c>
      <c r="AB455" s="157">
        <v>1.0472999999999999</v>
      </c>
      <c r="AC455" s="157">
        <v>1.2032</v>
      </c>
      <c r="AD455" s="160">
        <f>VLOOKUP(T455,'既存・導入予定 (5)'!$E$33:$S$44,13,0)</f>
        <v>0.14699999999999999</v>
      </c>
      <c r="AE455" s="161">
        <f t="shared" si="27"/>
        <v>1.357</v>
      </c>
    </row>
    <row r="456" spans="13:31" ht="13.5" customHeight="1">
      <c r="M456" s="90">
        <v>2</v>
      </c>
      <c r="N456" s="91" t="s">
        <v>6</v>
      </c>
      <c r="O456" s="91" t="s">
        <v>3460</v>
      </c>
      <c r="P456" s="91" t="s">
        <v>3459</v>
      </c>
      <c r="Q456" s="91" t="s">
        <v>103</v>
      </c>
      <c r="R456" s="92">
        <v>0.224</v>
      </c>
      <c r="T456" s="152">
        <v>4</v>
      </c>
      <c r="U456" s="153">
        <v>2015</v>
      </c>
      <c r="V456" s="154" t="s">
        <v>20</v>
      </c>
      <c r="W456" s="154" t="s">
        <v>624</v>
      </c>
      <c r="X456" s="154" t="s">
        <v>3516</v>
      </c>
      <c r="Y456" s="155" t="str">
        <f t="shared" si="28"/>
        <v>42015冷房店舗用無し（一定速）</v>
      </c>
      <c r="Z456" s="156">
        <v>0.25</v>
      </c>
      <c r="AA456" s="156">
        <v>0.75</v>
      </c>
      <c r="AB456" s="157">
        <v>0.25</v>
      </c>
      <c r="AC456" s="157">
        <v>0.75</v>
      </c>
      <c r="AD456" s="160">
        <f>VLOOKUP(T456,'既存・導入予定 (5)'!$E$33:$S$44,13,0)</f>
        <v>0.14699999999999999</v>
      </c>
      <c r="AE456" s="161">
        <f t="shared" si="27"/>
        <v>0.78600000000000003</v>
      </c>
    </row>
    <row r="457" spans="13:31" ht="13.5" customHeight="1">
      <c r="M457" s="90">
        <v>2</v>
      </c>
      <c r="N457" s="91" t="s">
        <v>7</v>
      </c>
      <c r="O457" s="91" t="s">
        <v>3460</v>
      </c>
      <c r="P457" s="91" t="s">
        <v>3459</v>
      </c>
      <c r="Q457" s="91" t="s">
        <v>107</v>
      </c>
      <c r="R457" s="92">
        <v>0.23499999999999999</v>
      </c>
      <c r="T457" s="152">
        <v>4</v>
      </c>
      <c r="U457" s="153">
        <v>2015</v>
      </c>
      <c r="V457" s="154" t="s">
        <v>20</v>
      </c>
      <c r="W457" s="154" t="s">
        <v>618</v>
      </c>
      <c r="X457" s="154" t="s">
        <v>3516</v>
      </c>
      <c r="Y457" s="155" t="str">
        <f t="shared" si="28"/>
        <v>42015冷房ビル用マルチ無し（一定速）</v>
      </c>
      <c r="Z457" s="156">
        <v>0.25</v>
      </c>
      <c r="AA457" s="156">
        <v>0.75</v>
      </c>
      <c r="AB457" s="157">
        <v>0.25</v>
      </c>
      <c r="AC457" s="157">
        <v>0.75</v>
      </c>
      <c r="AD457" s="160">
        <f>VLOOKUP(T457,'既存・導入予定 (5)'!$E$33:$S$44,13,0)</f>
        <v>0.14699999999999999</v>
      </c>
      <c r="AE457" s="161">
        <f t="shared" si="27"/>
        <v>0.78600000000000003</v>
      </c>
    </row>
    <row r="458" spans="13:31" ht="13.5" customHeight="1">
      <c r="M458" s="90">
        <v>2</v>
      </c>
      <c r="N458" s="91" t="s">
        <v>8</v>
      </c>
      <c r="O458" s="91" t="s">
        <v>3460</v>
      </c>
      <c r="P458" s="91" t="s">
        <v>3459</v>
      </c>
      <c r="Q458" s="91" t="s">
        <v>111</v>
      </c>
      <c r="R458" s="92">
        <v>0.21</v>
      </c>
      <c r="T458" s="152">
        <v>4</v>
      </c>
      <c r="U458" s="153">
        <v>2015</v>
      </c>
      <c r="V458" s="154" t="s">
        <v>20</v>
      </c>
      <c r="W458" s="154" t="s">
        <v>619</v>
      </c>
      <c r="X458" s="154" t="s">
        <v>3516</v>
      </c>
      <c r="Y458" s="155" t="str">
        <f t="shared" si="28"/>
        <v>42015冷房設備用無し（一定速）</v>
      </c>
      <c r="Z458" s="156">
        <v>0.25</v>
      </c>
      <c r="AA458" s="156">
        <v>0.75</v>
      </c>
      <c r="AB458" s="157">
        <v>0.25</v>
      </c>
      <c r="AC458" s="157">
        <v>0.75</v>
      </c>
      <c r="AD458" s="160">
        <f>VLOOKUP(T458,'既存・導入予定 (5)'!$E$33:$S$44,13,0)</f>
        <v>0.14699999999999999</v>
      </c>
      <c r="AE458" s="161">
        <f t="shared" si="27"/>
        <v>0.78600000000000003</v>
      </c>
    </row>
    <row r="459" spans="13:31" ht="13.5" customHeight="1">
      <c r="M459" s="90">
        <v>2</v>
      </c>
      <c r="N459" s="91" t="s">
        <v>9</v>
      </c>
      <c r="O459" s="91" t="s">
        <v>3460</v>
      </c>
      <c r="P459" s="91" t="s">
        <v>3459</v>
      </c>
      <c r="Q459" s="91" t="s">
        <v>115</v>
      </c>
      <c r="R459" s="92">
        <v>0.35899999999999999</v>
      </c>
      <c r="T459" s="152">
        <v>4</v>
      </c>
      <c r="U459" s="153">
        <v>2015</v>
      </c>
      <c r="V459" s="154" t="s">
        <v>21</v>
      </c>
      <c r="W459" s="154" t="s">
        <v>624</v>
      </c>
      <c r="X459" s="154" t="s">
        <v>3363</v>
      </c>
      <c r="Y459" s="155" t="str">
        <f t="shared" si="28"/>
        <v>42015暖房店舗用有り</v>
      </c>
      <c r="Z459" s="156">
        <v>-0.97</v>
      </c>
      <c r="AA459" s="156">
        <v>1.97</v>
      </c>
      <c r="AB459" s="157">
        <v>1.0867</v>
      </c>
      <c r="AC459" s="157">
        <v>1.4558</v>
      </c>
      <c r="AD459" s="160">
        <f>VLOOKUP(T459,'既存・導入予定 (5)'!$E$33:$S$44,13,0)</f>
        <v>0.14699999999999999</v>
      </c>
      <c r="AE459" s="161">
        <f t="shared" si="27"/>
        <v>1.615</v>
      </c>
    </row>
    <row r="460" spans="13:31">
      <c r="M460" s="90">
        <v>2</v>
      </c>
      <c r="N460" s="91" t="s">
        <v>10</v>
      </c>
      <c r="O460" s="91" t="s">
        <v>3460</v>
      </c>
      <c r="P460" s="91" t="s">
        <v>3459</v>
      </c>
      <c r="Q460" s="91" t="s">
        <v>119</v>
      </c>
      <c r="R460" s="92">
        <v>0.25</v>
      </c>
      <c r="T460" s="152">
        <v>4</v>
      </c>
      <c r="U460" s="153">
        <v>2015</v>
      </c>
      <c r="V460" s="154" t="s">
        <v>21</v>
      </c>
      <c r="W460" s="154" t="s">
        <v>618</v>
      </c>
      <c r="X460" s="154" t="s">
        <v>3363</v>
      </c>
      <c r="Y460" s="155" t="str">
        <f t="shared" si="28"/>
        <v>42015暖房ビル用マルチ有り</v>
      </c>
      <c r="Z460" s="156">
        <v>-0.876</v>
      </c>
      <c r="AA460" s="156">
        <v>1.8759999999999999</v>
      </c>
      <c r="AB460" s="157">
        <v>1.0398000000000001</v>
      </c>
      <c r="AC460" s="157">
        <v>1.3971</v>
      </c>
      <c r="AD460" s="160">
        <f>VLOOKUP(T460,'既存・導入予定 (5)'!$E$33:$S$44,13,0)</f>
        <v>0.14699999999999999</v>
      </c>
      <c r="AE460" s="161">
        <f t="shared" si="27"/>
        <v>1.5489999999999999</v>
      </c>
    </row>
    <row r="461" spans="13:31" ht="13.5" customHeight="1">
      <c r="M461" s="90">
        <v>2</v>
      </c>
      <c r="N461" s="91" t="s">
        <v>11</v>
      </c>
      <c r="O461" s="91" t="s">
        <v>3460</v>
      </c>
      <c r="P461" s="91" t="s">
        <v>3459</v>
      </c>
      <c r="Q461" s="91" t="s">
        <v>123</v>
      </c>
      <c r="R461" s="92">
        <v>0.51700000000000002</v>
      </c>
      <c r="T461" s="152">
        <v>4</v>
      </c>
      <c r="U461" s="153">
        <v>2015</v>
      </c>
      <c r="V461" s="154" t="s">
        <v>21</v>
      </c>
      <c r="W461" s="154" t="s">
        <v>619</v>
      </c>
      <c r="X461" s="154" t="s">
        <v>3363</v>
      </c>
      <c r="Y461" s="155" t="str">
        <f t="shared" si="28"/>
        <v>42015暖房設備用有り</v>
      </c>
      <c r="Z461" s="156">
        <v>-0.59799999999999998</v>
      </c>
      <c r="AA461" s="156">
        <v>1.5980000000000001</v>
      </c>
      <c r="AB461" s="157">
        <v>1.0339</v>
      </c>
      <c r="AC461" s="157">
        <v>1.19</v>
      </c>
      <c r="AD461" s="160">
        <f>VLOOKUP(T461,'既存・導入予定 (5)'!$E$33:$S$44,13,0)</f>
        <v>0.14699999999999999</v>
      </c>
      <c r="AE461" s="161">
        <f t="shared" si="27"/>
        <v>1.341</v>
      </c>
    </row>
    <row r="462" spans="13:31" ht="13.5" customHeight="1">
      <c r="M462" s="90">
        <v>2</v>
      </c>
      <c r="N462" s="91" t="s">
        <v>12</v>
      </c>
      <c r="O462" s="91" t="s">
        <v>3460</v>
      </c>
      <c r="P462" s="91" t="s">
        <v>3459</v>
      </c>
      <c r="Q462" s="91" t="s">
        <v>127</v>
      </c>
      <c r="R462" s="92">
        <v>0.627</v>
      </c>
      <c r="T462" s="152">
        <v>4</v>
      </c>
      <c r="U462" s="153">
        <v>2015</v>
      </c>
      <c r="V462" s="154" t="s">
        <v>21</v>
      </c>
      <c r="W462" s="154" t="s">
        <v>624</v>
      </c>
      <c r="X462" s="154" t="s">
        <v>3516</v>
      </c>
      <c r="Y462" s="155" t="str">
        <f t="shared" si="28"/>
        <v>42015暖房店舗用無し（一定速）</v>
      </c>
      <c r="Z462" s="156">
        <v>0.25</v>
      </c>
      <c r="AA462" s="156">
        <v>0.75</v>
      </c>
      <c r="AB462" s="157">
        <v>0.25</v>
      </c>
      <c r="AC462" s="157">
        <v>0.75</v>
      </c>
      <c r="AD462" s="160">
        <f>VLOOKUP(T462,'既存・導入予定 (5)'!$E$33:$S$44,13,0)</f>
        <v>0.14699999999999999</v>
      </c>
      <c r="AE462" s="161">
        <f t="shared" si="27"/>
        <v>0.78600000000000003</v>
      </c>
    </row>
    <row r="463" spans="13:31" ht="13.5" customHeight="1">
      <c r="M463" s="90">
        <v>2</v>
      </c>
      <c r="N463" s="91" t="s">
        <v>13</v>
      </c>
      <c r="O463" s="91" t="s">
        <v>3460</v>
      </c>
      <c r="P463" s="91" t="s">
        <v>3459</v>
      </c>
      <c r="Q463" s="91" t="s">
        <v>131</v>
      </c>
      <c r="R463" s="92">
        <v>0.11899999999999999</v>
      </c>
      <c r="T463" s="152">
        <v>4</v>
      </c>
      <c r="U463" s="153">
        <v>2015</v>
      </c>
      <c r="V463" s="154" t="s">
        <v>21</v>
      </c>
      <c r="W463" s="154" t="s">
        <v>618</v>
      </c>
      <c r="X463" s="154" t="s">
        <v>3516</v>
      </c>
      <c r="Y463" s="155" t="str">
        <f t="shared" si="28"/>
        <v>42015暖房ビル用マルチ無し（一定速）</v>
      </c>
      <c r="Z463" s="156">
        <v>0.25</v>
      </c>
      <c r="AA463" s="156">
        <v>0.75</v>
      </c>
      <c r="AB463" s="157">
        <v>0.25</v>
      </c>
      <c r="AC463" s="157">
        <v>0.75</v>
      </c>
      <c r="AD463" s="160">
        <f>VLOOKUP(T463,'既存・導入予定 (5)'!$E$33:$S$44,13,0)</f>
        <v>0.14699999999999999</v>
      </c>
      <c r="AE463" s="161">
        <f t="shared" si="27"/>
        <v>0.78600000000000003</v>
      </c>
    </row>
    <row r="464" spans="13:31" ht="13.5" customHeight="1">
      <c r="M464" s="90">
        <v>3</v>
      </c>
      <c r="N464" s="91" t="s">
        <v>3456</v>
      </c>
      <c r="O464" s="91" t="s">
        <v>3460</v>
      </c>
      <c r="P464" s="91" t="s">
        <v>3459</v>
      </c>
      <c r="Q464" s="91" t="s">
        <v>135</v>
      </c>
      <c r="R464" s="92">
        <v>0.14599999999999999</v>
      </c>
      <c r="T464" s="152">
        <v>4</v>
      </c>
      <c r="U464" s="153">
        <v>2015</v>
      </c>
      <c r="V464" s="154" t="s">
        <v>21</v>
      </c>
      <c r="W464" s="154" t="s">
        <v>619</v>
      </c>
      <c r="X464" s="154" t="s">
        <v>3516</v>
      </c>
      <c r="Y464" s="155" t="str">
        <f t="shared" si="28"/>
        <v>42015暖房設備用無し（一定速）</v>
      </c>
      <c r="Z464" s="156">
        <v>0.25</v>
      </c>
      <c r="AA464" s="156">
        <v>0.75</v>
      </c>
      <c r="AB464" s="157">
        <v>0.25</v>
      </c>
      <c r="AC464" s="157">
        <v>0.75</v>
      </c>
      <c r="AD464" s="160">
        <f>VLOOKUP(T464,'既存・導入予定 (5)'!$E$33:$S$44,13,0)</f>
        <v>0.14699999999999999</v>
      </c>
      <c r="AE464" s="161">
        <f t="shared" si="27"/>
        <v>0.78600000000000003</v>
      </c>
    </row>
    <row r="465" spans="13:31" ht="13.5" customHeight="1">
      <c r="M465" s="90">
        <v>3</v>
      </c>
      <c r="N465" s="91" t="s">
        <v>3</v>
      </c>
      <c r="O465" s="91" t="s">
        <v>3460</v>
      </c>
      <c r="P465" s="91" t="s">
        <v>3459</v>
      </c>
      <c r="Q465" s="91" t="s">
        <v>139</v>
      </c>
      <c r="R465" s="92">
        <v>0.123</v>
      </c>
      <c r="T465" s="152">
        <v>4</v>
      </c>
      <c r="U465" s="153">
        <v>2020</v>
      </c>
      <c r="V465" s="154" t="s">
        <v>626</v>
      </c>
      <c r="W465" s="154" t="s">
        <v>624</v>
      </c>
      <c r="X465" s="154" t="s">
        <v>3363</v>
      </c>
      <c r="Y465" s="155" t="str">
        <f t="shared" si="28"/>
        <v>42020冷房店舗用有り</v>
      </c>
      <c r="Z465" s="156">
        <v>-1.38</v>
      </c>
      <c r="AA465" s="156">
        <v>2.38</v>
      </c>
      <c r="AB465" s="157">
        <v>1.0581</v>
      </c>
      <c r="AC465" s="157">
        <v>1.7705</v>
      </c>
      <c r="AD465" s="160">
        <f>VLOOKUP(T465,'既存・導入予定 (5)'!$E$33:$S$44,13,0)</f>
        <v>0.14699999999999999</v>
      </c>
      <c r="AE465" s="161">
        <f t="shared" si="27"/>
        <v>1.9259999999999999</v>
      </c>
    </row>
    <row r="466" spans="13:31">
      <c r="M466" s="90">
        <v>3</v>
      </c>
      <c r="N466" s="91" t="s">
        <v>4</v>
      </c>
      <c r="O466" s="91" t="s">
        <v>3460</v>
      </c>
      <c r="P466" s="91" t="s">
        <v>3459</v>
      </c>
      <c r="Q466" s="91" t="s">
        <v>143</v>
      </c>
      <c r="R466" s="92">
        <v>0.15</v>
      </c>
      <c r="T466" s="152">
        <v>4</v>
      </c>
      <c r="U466" s="153">
        <v>2020</v>
      </c>
      <c r="V466" s="154" t="s">
        <v>626</v>
      </c>
      <c r="W466" s="154" t="s">
        <v>618</v>
      </c>
      <c r="X466" s="154" t="s">
        <v>3363</v>
      </c>
      <c r="Y466" s="155" t="str">
        <f t="shared" si="28"/>
        <v>42020冷房ビル用マルチ有り</v>
      </c>
      <c r="Z466" s="156">
        <v>-1.68</v>
      </c>
      <c r="AA466" s="156">
        <v>2.68</v>
      </c>
      <c r="AB466" s="157">
        <v>1.0788</v>
      </c>
      <c r="AC466" s="157">
        <v>2.0053000000000001</v>
      </c>
      <c r="AD466" s="160">
        <f>VLOOKUP(T466,'既存・導入予定 (5)'!$E$33:$S$44,13,0)</f>
        <v>0.14699999999999999</v>
      </c>
      <c r="AE466" s="161">
        <f t="shared" si="27"/>
        <v>2.1629999999999998</v>
      </c>
    </row>
    <row r="467" spans="13:31" ht="13.5" customHeight="1">
      <c r="M467" s="90">
        <v>3</v>
      </c>
      <c r="N467" s="91" t="s">
        <v>5</v>
      </c>
      <c r="O467" s="91" t="s">
        <v>3460</v>
      </c>
      <c r="P467" s="91" t="s">
        <v>3459</v>
      </c>
      <c r="Q467" s="91" t="s">
        <v>147</v>
      </c>
      <c r="R467" s="92">
        <v>0.28999999999999998</v>
      </c>
      <c r="T467" s="152">
        <v>4</v>
      </c>
      <c r="U467" s="153">
        <v>2020</v>
      </c>
      <c r="V467" s="154" t="s">
        <v>626</v>
      </c>
      <c r="W467" s="154" t="s">
        <v>619</v>
      </c>
      <c r="X467" s="154" t="s">
        <v>3363</v>
      </c>
      <c r="Y467" s="155" t="str">
        <f t="shared" si="28"/>
        <v>42020冷房設備用有り</v>
      </c>
      <c r="Z467" s="156">
        <v>-0.62</v>
      </c>
      <c r="AA467" s="156">
        <v>1.62</v>
      </c>
      <c r="AB467" s="157">
        <v>1.0472999999999999</v>
      </c>
      <c r="AC467" s="157">
        <v>1.2032</v>
      </c>
      <c r="AD467" s="160">
        <f>VLOOKUP(T467,'既存・導入予定 (5)'!$E$33:$S$44,13,0)</f>
        <v>0.14699999999999999</v>
      </c>
      <c r="AE467" s="161">
        <f t="shared" ref="AE467:AE488" si="29">ROUNDDOWN(IF(AD467&gt;=0.25,Z467*AD467+AA467,AB467*AD467+AC467),3)</f>
        <v>1.357</v>
      </c>
    </row>
    <row r="468" spans="13:31" ht="13.5" customHeight="1">
      <c r="M468" s="90">
        <v>3</v>
      </c>
      <c r="N468" s="91" t="s">
        <v>6</v>
      </c>
      <c r="O468" s="91" t="s">
        <v>3460</v>
      </c>
      <c r="P468" s="91" t="s">
        <v>3459</v>
      </c>
      <c r="Q468" s="91" t="s">
        <v>151</v>
      </c>
      <c r="R468" s="92">
        <v>0.14299999999999999</v>
      </c>
      <c r="T468" s="152">
        <v>4</v>
      </c>
      <c r="U468" s="153">
        <v>2020</v>
      </c>
      <c r="V468" s="154" t="s">
        <v>626</v>
      </c>
      <c r="W468" s="154" t="s">
        <v>624</v>
      </c>
      <c r="X468" s="154" t="s">
        <v>3516</v>
      </c>
      <c r="Y468" s="155" t="str">
        <f t="shared" si="28"/>
        <v>42020冷房店舗用無し（一定速）</v>
      </c>
      <c r="Z468" s="156">
        <v>0.25</v>
      </c>
      <c r="AA468" s="156">
        <v>0.75</v>
      </c>
      <c r="AB468" s="157">
        <v>0.25</v>
      </c>
      <c r="AC468" s="157">
        <v>0.75</v>
      </c>
      <c r="AD468" s="160">
        <f>VLOOKUP(T468,'既存・導入予定 (5)'!$E$33:$S$44,13,0)</f>
        <v>0.14699999999999999</v>
      </c>
      <c r="AE468" s="161">
        <f t="shared" si="29"/>
        <v>0.78600000000000003</v>
      </c>
    </row>
    <row r="469" spans="13:31" ht="13.5" customHeight="1">
      <c r="M469" s="90">
        <v>3</v>
      </c>
      <c r="N469" s="91" t="s">
        <v>7</v>
      </c>
      <c r="O469" s="91" t="s">
        <v>3460</v>
      </c>
      <c r="P469" s="91" t="s">
        <v>3459</v>
      </c>
      <c r="Q469" s="91" t="s">
        <v>155</v>
      </c>
      <c r="R469" s="92">
        <v>0.14199999999999999</v>
      </c>
      <c r="T469" s="152">
        <v>4</v>
      </c>
      <c r="U469" s="153">
        <v>2020</v>
      </c>
      <c r="V469" s="154" t="s">
        <v>626</v>
      </c>
      <c r="W469" s="154" t="s">
        <v>618</v>
      </c>
      <c r="X469" s="154" t="s">
        <v>3516</v>
      </c>
      <c r="Y469" s="155" t="str">
        <f t="shared" si="28"/>
        <v>42020冷房ビル用マルチ無し（一定速）</v>
      </c>
      <c r="Z469" s="156">
        <v>0.25</v>
      </c>
      <c r="AA469" s="156">
        <v>0.75</v>
      </c>
      <c r="AB469" s="157">
        <v>0.25</v>
      </c>
      <c r="AC469" s="157">
        <v>0.75</v>
      </c>
      <c r="AD469" s="160">
        <f>VLOOKUP(T469,'既存・導入予定 (5)'!$E$33:$S$44,13,0)</f>
        <v>0.14699999999999999</v>
      </c>
      <c r="AE469" s="161">
        <f t="shared" si="29"/>
        <v>0.78600000000000003</v>
      </c>
    </row>
    <row r="470" spans="13:31" ht="13.5" customHeight="1">
      <c r="M470" s="90">
        <v>3</v>
      </c>
      <c r="N470" s="91" t="s">
        <v>8</v>
      </c>
      <c r="O470" s="91" t="s">
        <v>3460</v>
      </c>
      <c r="P470" s="91" t="s">
        <v>3459</v>
      </c>
      <c r="Q470" s="91" t="s">
        <v>159</v>
      </c>
      <c r="R470" s="92">
        <v>0.13</v>
      </c>
      <c r="T470" s="152">
        <v>4</v>
      </c>
      <c r="U470" s="153">
        <v>2020</v>
      </c>
      <c r="V470" s="154" t="s">
        <v>626</v>
      </c>
      <c r="W470" s="154" t="s">
        <v>619</v>
      </c>
      <c r="X470" s="154" t="s">
        <v>3516</v>
      </c>
      <c r="Y470" s="155" t="str">
        <f t="shared" si="28"/>
        <v>42020冷房設備用無し（一定速）</v>
      </c>
      <c r="Z470" s="156">
        <v>0.25</v>
      </c>
      <c r="AA470" s="156">
        <v>0.75</v>
      </c>
      <c r="AB470" s="157">
        <v>0.25</v>
      </c>
      <c r="AC470" s="157">
        <v>0.75</v>
      </c>
      <c r="AD470" s="160">
        <f>VLOOKUP(T470,'既存・導入予定 (5)'!$E$33:$S$44,13,0)</f>
        <v>0.14699999999999999</v>
      </c>
      <c r="AE470" s="161">
        <f t="shared" si="29"/>
        <v>0.78600000000000003</v>
      </c>
    </row>
    <row r="471" spans="13:31" ht="13.5" customHeight="1">
      <c r="M471" s="90">
        <v>3</v>
      </c>
      <c r="N471" s="91" t="s">
        <v>9</v>
      </c>
      <c r="O471" s="91" t="s">
        <v>3460</v>
      </c>
      <c r="P471" s="91" t="s">
        <v>3459</v>
      </c>
      <c r="Q471" s="91" t="s">
        <v>163</v>
      </c>
      <c r="R471" s="92">
        <v>0.22</v>
      </c>
      <c r="T471" s="152">
        <v>4</v>
      </c>
      <c r="U471" s="153">
        <v>2020</v>
      </c>
      <c r="V471" s="154" t="s">
        <v>627</v>
      </c>
      <c r="W471" s="154" t="s">
        <v>624</v>
      </c>
      <c r="X471" s="154" t="s">
        <v>3363</v>
      </c>
      <c r="Y471" s="155" t="str">
        <f t="shared" si="28"/>
        <v>42020暖房店舗用有り</v>
      </c>
      <c r="Z471" s="156">
        <v>-0.96</v>
      </c>
      <c r="AA471" s="156">
        <v>1.96</v>
      </c>
      <c r="AB471" s="157">
        <v>1.0862000000000001</v>
      </c>
      <c r="AC471" s="157">
        <v>1.4483999999999999</v>
      </c>
      <c r="AD471" s="160">
        <f>VLOOKUP(T471,'既存・導入予定 (5)'!$E$33:$S$44,13,0)</f>
        <v>0.14699999999999999</v>
      </c>
      <c r="AE471" s="161">
        <f t="shared" si="29"/>
        <v>1.6080000000000001</v>
      </c>
    </row>
    <row r="472" spans="13:31">
      <c r="M472" s="90">
        <v>3</v>
      </c>
      <c r="N472" s="91" t="s">
        <v>10</v>
      </c>
      <c r="O472" s="91" t="s">
        <v>3460</v>
      </c>
      <c r="P472" s="91" t="s">
        <v>3459</v>
      </c>
      <c r="Q472" s="91" t="s">
        <v>167</v>
      </c>
      <c r="R472" s="92">
        <v>0.20100000000000001</v>
      </c>
      <c r="T472" s="152">
        <v>4</v>
      </c>
      <c r="U472" s="153">
        <v>2020</v>
      </c>
      <c r="V472" s="154" t="s">
        <v>627</v>
      </c>
      <c r="W472" s="154" t="s">
        <v>618</v>
      </c>
      <c r="X472" s="154" t="s">
        <v>3363</v>
      </c>
      <c r="Y472" s="155" t="str">
        <f t="shared" si="28"/>
        <v>42020暖房ビル用マルチ有り</v>
      </c>
      <c r="Z472" s="156">
        <v>-1.1000000000000001</v>
      </c>
      <c r="AA472" s="156">
        <v>2.1</v>
      </c>
      <c r="AB472" s="157">
        <v>1.0416000000000001</v>
      </c>
      <c r="AC472" s="157">
        <v>1.4596</v>
      </c>
      <c r="AD472" s="160">
        <f>VLOOKUP(T472,'既存・導入予定 (5)'!$E$33:$S$44,13,0)</f>
        <v>0.14699999999999999</v>
      </c>
      <c r="AE472" s="161">
        <f t="shared" si="29"/>
        <v>1.6120000000000001</v>
      </c>
    </row>
    <row r="473" spans="13:31" ht="13.5" customHeight="1">
      <c r="M473" s="90">
        <v>3</v>
      </c>
      <c r="N473" s="91" t="s">
        <v>11</v>
      </c>
      <c r="O473" s="91" t="s">
        <v>3460</v>
      </c>
      <c r="P473" s="91" t="s">
        <v>3459</v>
      </c>
      <c r="Q473" s="91" t="s">
        <v>171</v>
      </c>
      <c r="R473" s="92">
        <v>0.36099999999999999</v>
      </c>
      <c r="T473" s="152">
        <v>4</v>
      </c>
      <c r="U473" s="153">
        <v>2020</v>
      </c>
      <c r="V473" s="154" t="s">
        <v>627</v>
      </c>
      <c r="W473" s="154" t="s">
        <v>619</v>
      </c>
      <c r="X473" s="154" t="s">
        <v>3363</v>
      </c>
      <c r="Y473" s="155" t="str">
        <f t="shared" si="28"/>
        <v>42020暖房設備用有り</v>
      </c>
      <c r="Z473" s="156">
        <v>-0.46</v>
      </c>
      <c r="AA473" s="156">
        <v>1.46</v>
      </c>
      <c r="AB473" s="157">
        <v>0.94</v>
      </c>
      <c r="AC473" s="157">
        <v>1.1100000000000001</v>
      </c>
      <c r="AD473" s="160">
        <f>VLOOKUP(T473,'既存・導入予定 (5)'!$E$33:$S$44,13,0)</f>
        <v>0.14699999999999999</v>
      </c>
      <c r="AE473" s="161">
        <f t="shared" si="29"/>
        <v>1.248</v>
      </c>
    </row>
    <row r="474" spans="13:31" ht="13.5" customHeight="1">
      <c r="M474" s="90">
        <v>3</v>
      </c>
      <c r="N474" s="91" t="s">
        <v>12</v>
      </c>
      <c r="O474" s="91" t="s">
        <v>3460</v>
      </c>
      <c r="P474" s="91" t="s">
        <v>3459</v>
      </c>
      <c r="Q474" s="91" t="s">
        <v>175</v>
      </c>
      <c r="R474" s="92">
        <v>0.48299999999999998</v>
      </c>
      <c r="T474" s="152">
        <v>4</v>
      </c>
      <c r="U474" s="153">
        <v>2020</v>
      </c>
      <c r="V474" s="154" t="s">
        <v>627</v>
      </c>
      <c r="W474" s="154" t="s">
        <v>624</v>
      </c>
      <c r="X474" s="154" t="s">
        <v>3516</v>
      </c>
      <c r="Y474" s="155" t="str">
        <f t="shared" si="28"/>
        <v>42020暖房店舗用無し（一定速）</v>
      </c>
      <c r="Z474" s="156">
        <v>0.25</v>
      </c>
      <c r="AA474" s="156">
        <v>0.75</v>
      </c>
      <c r="AB474" s="157">
        <v>0.25</v>
      </c>
      <c r="AC474" s="157">
        <v>0.75</v>
      </c>
      <c r="AD474" s="160">
        <f>VLOOKUP(T474,'既存・導入予定 (5)'!$E$33:$S$44,13,0)</f>
        <v>0.14699999999999999</v>
      </c>
      <c r="AE474" s="161">
        <f t="shared" si="29"/>
        <v>0.78600000000000003</v>
      </c>
    </row>
    <row r="475" spans="13:31" ht="13.5" customHeight="1">
      <c r="M475" s="90">
        <v>3</v>
      </c>
      <c r="N475" s="91" t="s">
        <v>13</v>
      </c>
      <c r="O475" s="91" t="s">
        <v>3460</v>
      </c>
      <c r="P475" s="91" t="s">
        <v>3459</v>
      </c>
      <c r="Q475" s="91" t="s">
        <v>179</v>
      </c>
      <c r="R475" s="92">
        <v>7.9000000000000001E-2</v>
      </c>
      <c r="T475" s="152">
        <v>4</v>
      </c>
      <c r="U475" s="153">
        <v>2020</v>
      </c>
      <c r="V475" s="154" t="s">
        <v>627</v>
      </c>
      <c r="W475" s="154" t="s">
        <v>618</v>
      </c>
      <c r="X475" s="154" t="s">
        <v>3516</v>
      </c>
      <c r="Y475" s="155" t="str">
        <f t="shared" si="28"/>
        <v>42020暖房ビル用マルチ無し（一定速）</v>
      </c>
      <c r="Z475" s="156">
        <v>0.25</v>
      </c>
      <c r="AA475" s="156">
        <v>0.75</v>
      </c>
      <c r="AB475" s="157">
        <v>0.25</v>
      </c>
      <c r="AC475" s="157">
        <v>0.75</v>
      </c>
      <c r="AD475" s="160">
        <f>VLOOKUP(T475,'既存・導入予定 (5)'!$E$33:$S$44,13,0)</f>
        <v>0.14699999999999999</v>
      </c>
      <c r="AE475" s="161">
        <f t="shared" si="29"/>
        <v>0.78600000000000003</v>
      </c>
    </row>
    <row r="476" spans="13:31" ht="13.5" customHeight="1">
      <c r="M476" s="90">
        <v>4</v>
      </c>
      <c r="N476" s="91" t="s">
        <v>3456</v>
      </c>
      <c r="O476" s="91" t="s">
        <v>3460</v>
      </c>
      <c r="P476" s="91" t="s">
        <v>3459</v>
      </c>
      <c r="Q476" s="91" t="s">
        <v>183</v>
      </c>
      <c r="R476" s="92">
        <v>8.7999999999999995E-2</v>
      </c>
      <c r="T476" s="152">
        <v>4</v>
      </c>
      <c r="U476" s="154">
        <v>2020</v>
      </c>
      <c r="V476" s="154" t="s">
        <v>627</v>
      </c>
      <c r="W476" s="154" t="s">
        <v>619</v>
      </c>
      <c r="X476" s="154" t="s">
        <v>3516</v>
      </c>
      <c r="Y476" s="155" t="str">
        <f t="shared" si="28"/>
        <v>42020暖房設備用無し（一定速）</v>
      </c>
      <c r="Z476" s="156">
        <v>0.25</v>
      </c>
      <c r="AA476" s="156">
        <v>0.75</v>
      </c>
      <c r="AB476" s="157">
        <v>0.25</v>
      </c>
      <c r="AC476" s="157">
        <v>0.75</v>
      </c>
      <c r="AD476" s="160">
        <f>VLOOKUP(T476,'既存・導入予定 (5)'!$E$33:$S$44,13,0)</f>
        <v>0.14699999999999999</v>
      </c>
      <c r="AE476" s="161">
        <f t="shared" si="29"/>
        <v>0.78600000000000003</v>
      </c>
    </row>
    <row r="477" spans="13:31" ht="13.5" customHeight="1">
      <c r="M477" s="90">
        <v>4</v>
      </c>
      <c r="N477" s="91" t="s">
        <v>3</v>
      </c>
      <c r="O477" s="91" t="s">
        <v>3460</v>
      </c>
      <c r="P477" s="91" t="s">
        <v>3459</v>
      </c>
      <c r="Q477" s="91" t="s">
        <v>187</v>
      </c>
      <c r="R477" s="92">
        <v>8.4000000000000005E-2</v>
      </c>
      <c r="T477" s="144">
        <v>4</v>
      </c>
      <c r="U477" s="145">
        <v>2024</v>
      </c>
      <c r="V477" s="145" t="s">
        <v>626</v>
      </c>
      <c r="W477" s="145" t="s">
        <v>624</v>
      </c>
      <c r="X477" s="145" t="s">
        <v>3363</v>
      </c>
      <c r="Y477" s="146" t="str">
        <f t="shared" si="28"/>
        <v>42024冷房店舗用有り</v>
      </c>
      <c r="Z477" s="145">
        <v>-1.58</v>
      </c>
      <c r="AA477" s="145">
        <v>2.58</v>
      </c>
      <c r="AB477" s="145">
        <v>1.0629999999999999</v>
      </c>
      <c r="AC477" s="145">
        <v>1.9193</v>
      </c>
      <c r="AD477" s="147">
        <f>VLOOKUP(T477,'既存・導入予定 (5)'!$E$33:$S$44,13,0)</f>
        <v>0.14699999999999999</v>
      </c>
      <c r="AE477" s="75">
        <f t="shared" si="29"/>
        <v>2.0750000000000002</v>
      </c>
    </row>
    <row r="478" spans="13:31">
      <c r="M478" s="90">
        <v>4</v>
      </c>
      <c r="N478" s="91" t="s">
        <v>4</v>
      </c>
      <c r="O478" s="91" t="s">
        <v>3460</v>
      </c>
      <c r="P478" s="91" t="s">
        <v>3459</v>
      </c>
      <c r="Q478" s="91" t="s">
        <v>191</v>
      </c>
      <c r="R478" s="92">
        <v>9.8000000000000004E-2</v>
      </c>
      <c r="T478" s="144">
        <v>4</v>
      </c>
      <c r="U478" s="145">
        <v>2024</v>
      </c>
      <c r="V478" s="145" t="s">
        <v>626</v>
      </c>
      <c r="W478" s="145" t="s">
        <v>618</v>
      </c>
      <c r="X478" s="145" t="s">
        <v>3363</v>
      </c>
      <c r="Y478" s="146" t="str">
        <f t="shared" si="28"/>
        <v>42024冷房ビル用マルチ有り</v>
      </c>
      <c r="Z478" s="145">
        <v>-1.6</v>
      </c>
      <c r="AA478" s="145">
        <v>2.6</v>
      </c>
      <c r="AB478" s="145">
        <v>1.0759000000000001</v>
      </c>
      <c r="AC478" s="145">
        <v>1.931</v>
      </c>
      <c r="AD478" s="147">
        <f>VLOOKUP(T478,'既存・導入予定 (5)'!$E$33:$S$44,13,0)</f>
        <v>0.14699999999999999</v>
      </c>
      <c r="AE478" s="75">
        <f t="shared" si="29"/>
        <v>2.089</v>
      </c>
    </row>
    <row r="479" spans="13:31" ht="14.25" customHeight="1">
      <c r="M479" s="90">
        <v>4</v>
      </c>
      <c r="N479" s="91" t="s">
        <v>5</v>
      </c>
      <c r="O479" s="91" t="s">
        <v>3460</v>
      </c>
      <c r="P479" s="91" t="s">
        <v>3459</v>
      </c>
      <c r="Q479" s="91" t="s">
        <v>195</v>
      </c>
      <c r="R479" s="92">
        <v>0.128</v>
      </c>
      <c r="T479" s="144">
        <v>4</v>
      </c>
      <c r="U479" s="145">
        <v>2024</v>
      </c>
      <c r="V479" s="145" t="s">
        <v>626</v>
      </c>
      <c r="W479" s="145" t="s">
        <v>619</v>
      </c>
      <c r="X479" s="145" t="s">
        <v>3363</v>
      </c>
      <c r="Y479" s="146" t="str">
        <f t="shared" si="28"/>
        <v>42024冷房設備用有り</v>
      </c>
      <c r="Z479" s="145">
        <v>-0.6</v>
      </c>
      <c r="AA479" s="145">
        <v>1.6</v>
      </c>
      <c r="AB479" s="145">
        <v>1.0467</v>
      </c>
      <c r="AC479" s="145">
        <v>1.1882999999999999</v>
      </c>
      <c r="AD479" s="147">
        <f>VLOOKUP(T479,'既存・導入予定 (5)'!$E$33:$S$44,13,0)</f>
        <v>0.14699999999999999</v>
      </c>
      <c r="AE479" s="75">
        <f t="shared" si="29"/>
        <v>1.3420000000000001</v>
      </c>
    </row>
    <row r="480" spans="13:31" ht="13.5" customHeight="1">
      <c r="M480" s="90">
        <v>4</v>
      </c>
      <c r="N480" s="91" t="s">
        <v>6</v>
      </c>
      <c r="O480" s="91" t="s">
        <v>3460</v>
      </c>
      <c r="P480" s="91" t="s">
        <v>3459</v>
      </c>
      <c r="Q480" s="91" t="s">
        <v>199</v>
      </c>
      <c r="R480" s="92">
        <v>0</v>
      </c>
      <c r="T480" s="144">
        <v>4</v>
      </c>
      <c r="U480" s="145">
        <v>2024</v>
      </c>
      <c r="V480" s="145" t="s">
        <v>626</v>
      </c>
      <c r="W480" s="145" t="s">
        <v>624</v>
      </c>
      <c r="X480" s="145" t="s">
        <v>3516</v>
      </c>
      <c r="Y480" s="146" t="str">
        <f t="shared" si="28"/>
        <v>42024冷房店舗用無し（一定速）</v>
      </c>
      <c r="Z480" s="148">
        <v>0.25</v>
      </c>
      <c r="AA480" s="148">
        <v>0.75</v>
      </c>
      <c r="AB480" s="149">
        <v>0.25</v>
      </c>
      <c r="AC480" s="149">
        <v>0.75</v>
      </c>
      <c r="AD480" s="147">
        <f>VLOOKUP(T480,'既存・導入予定 (5)'!$E$33:$S$44,13,0)</f>
        <v>0.14699999999999999</v>
      </c>
      <c r="AE480" s="75">
        <f t="shared" si="29"/>
        <v>0.78600000000000003</v>
      </c>
    </row>
    <row r="481" spans="13:31" ht="13.5" customHeight="1">
      <c r="M481" s="90">
        <v>4</v>
      </c>
      <c r="N481" s="91" t="s">
        <v>7</v>
      </c>
      <c r="O481" s="91" t="s">
        <v>3460</v>
      </c>
      <c r="P481" s="91" t="s">
        <v>3459</v>
      </c>
      <c r="Q481" s="91" t="s">
        <v>203</v>
      </c>
      <c r="R481" s="92">
        <v>6.8000000000000005E-2</v>
      </c>
      <c r="T481" s="144">
        <v>4</v>
      </c>
      <c r="U481" s="145">
        <v>2024</v>
      </c>
      <c r="V481" s="145" t="s">
        <v>626</v>
      </c>
      <c r="W481" s="145" t="s">
        <v>618</v>
      </c>
      <c r="X481" s="145" t="s">
        <v>3516</v>
      </c>
      <c r="Y481" s="146" t="str">
        <f t="shared" si="28"/>
        <v>42024冷房ビル用マルチ無し（一定速）</v>
      </c>
      <c r="Z481" s="148">
        <v>0.25</v>
      </c>
      <c r="AA481" s="148">
        <v>0.75</v>
      </c>
      <c r="AB481" s="149">
        <v>0.25</v>
      </c>
      <c r="AC481" s="149">
        <v>0.75</v>
      </c>
      <c r="AD481" s="147">
        <f>VLOOKUP(T481,'既存・導入予定 (5)'!$E$33:$S$44,13,0)</f>
        <v>0.14699999999999999</v>
      </c>
      <c r="AE481" s="75">
        <f t="shared" si="29"/>
        <v>0.78600000000000003</v>
      </c>
    </row>
    <row r="482" spans="13:31" ht="13.5" customHeight="1">
      <c r="M482" s="90">
        <v>4</v>
      </c>
      <c r="N482" s="91" t="s">
        <v>8</v>
      </c>
      <c r="O482" s="91" t="s">
        <v>3460</v>
      </c>
      <c r="P482" s="91" t="s">
        <v>3459</v>
      </c>
      <c r="Q482" s="91" t="s">
        <v>207</v>
      </c>
      <c r="R482" s="92">
        <v>6.8000000000000005E-2</v>
      </c>
      <c r="T482" s="144">
        <v>4</v>
      </c>
      <c r="U482" s="145">
        <v>2024</v>
      </c>
      <c r="V482" s="145" t="s">
        <v>626</v>
      </c>
      <c r="W482" s="145" t="s">
        <v>619</v>
      </c>
      <c r="X482" s="145" t="s">
        <v>3516</v>
      </c>
      <c r="Y482" s="146" t="str">
        <f t="shared" si="28"/>
        <v>42024冷房設備用無し（一定速）</v>
      </c>
      <c r="Z482" s="148">
        <v>0.25</v>
      </c>
      <c r="AA482" s="148">
        <v>0.75</v>
      </c>
      <c r="AB482" s="149">
        <v>0.25</v>
      </c>
      <c r="AC482" s="149">
        <v>0.75</v>
      </c>
      <c r="AD482" s="147">
        <f>VLOOKUP(T482,'既存・導入予定 (5)'!$E$33:$S$44,13,0)</f>
        <v>0.14699999999999999</v>
      </c>
      <c r="AE482" s="75">
        <f t="shared" si="29"/>
        <v>0.78600000000000003</v>
      </c>
    </row>
    <row r="483" spans="13:31" ht="14.25" customHeight="1">
      <c r="M483" s="90">
        <v>4</v>
      </c>
      <c r="N483" s="91" t="s">
        <v>9</v>
      </c>
      <c r="O483" s="91" t="s">
        <v>3460</v>
      </c>
      <c r="P483" s="91" t="s">
        <v>3459</v>
      </c>
      <c r="Q483" s="91" t="s">
        <v>211</v>
      </c>
      <c r="R483" s="92">
        <v>0.14899999999999999</v>
      </c>
      <c r="T483" s="144">
        <v>4</v>
      </c>
      <c r="U483" s="145">
        <v>2024</v>
      </c>
      <c r="V483" s="145" t="s">
        <v>627</v>
      </c>
      <c r="W483" s="145" t="s">
        <v>624</v>
      </c>
      <c r="X483" s="145" t="s">
        <v>3363</v>
      </c>
      <c r="Y483" s="146" t="str">
        <f t="shared" si="28"/>
        <v>42024暖房店舗用有り</v>
      </c>
      <c r="Z483" s="145">
        <v>-1.04</v>
      </c>
      <c r="AA483" s="145">
        <v>2.04</v>
      </c>
      <c r="AB483" s="145">
        <v>1.0898000000000001</v>
      </c>
      <c r="AC483" s="145">
        <v>1.5076000000000001</v>
      </c>
      <c r="AD483" s="147">
        <f>VLOOKUP(T483,'既存・導入予定 (5)'!$E$33:$S$44,13,0)</f>
        <v>0.14699999999999999</v>
      </c>
      <c r="AE483" s="75">
        <f t="shared" si="29"/>
        <v>1.667</v>
      </c>
    </row>
    <row r="484" spans="13:31">
      <c r="M484" s="90">
        <v>4</v>
      </c>
      <c r="N484" s="91" t="s">
        <v>10</v>
      </c>
      <c r="O484" s="91" t="s">
        <v>3460</v>
      </c>
      <c r="P484" s="91" t="s">
        <v>3459</v>
      </c>
      <c r="Q484" s="91" t="s">
        <v>215</v>
      </c>
      <c r="R484" s="92">
        <v>0.10199999999999999</v>
      </c>
      <c r="T484" s="144">
        <v>4</v>
      </c>
      <c r="U484" s="145">
        <v>2024</v>
      </c>
      <c r="V484" s="145" t="s">
        <v>627</v>
      </c>
      <c r="W484" s="145" t="s">
        <v>618</v>
      </c>
      <c r="X484" s="145" t="s">
        <v>3363</v>
      </c>
      <c r="Y484" s="146" t="str">
        <f t="shared" si="28"/>
        <v>42024暖房ビル用マルチ有り</v>
      </c>
      <c r="Z484" s="145">
        <v>-1.1399999999999999</v>
      </c>
      <c r="AA484" s="145">
        <v>2.14</v>
      </c>
      <c r="AB484" s="145">
        <v>1.0454000000000001</v>
      </c>
      <c r="AC484" s="145">
        <v>1.5936999999999999</v>
      </c>
      <c r="AD484" s="147">
        <f>VLOOKUP(T484,'既存・導入予定 (5)'!$E$33:$S$44,13,0)</f>
        <v>0.14699999999999999</v>
      </c>
      <c r="AE484" s="75">
        <f t="shared" si="29"/>
        <v>1.7470000000000001</v>
      </c>
    </row>
    <row r="485" spans="13:31" ht="13.5" customHeight="1">
      <c r="M485" s="90">
        <v>4</v>
      </c>
      <c r="N485" s="91" t="s">
        <v>11</v>
      </c>
      <c r="O485" s="91" t="s">
        <v>3460</v>
      </c>
      <c r="P485" s="91" t="s">
        <v>3459</v>
      </c>
      <c r="Q485" s="91" t="s">
        <v>219</v>
      </c>
      <c r="R485" s="92">
        <v>0.14499999999999999</v>
      </c>
      <c r="T485" s="144">
        <v>4</v>
      </c>
      <c r="U485" s="145">
        <v>2024</v>
      </c>
      <c r="V485" s="145" t="s">
        <v>627</v>
      </c>
      <c r="W485" s="145" t="s">
        <v>619</v>
      </c>
      <c r="X485" s="145" t="s">
        <v>3363</v>
      </c>
      <c r="Y485" s="146" t="str">
        <f t="shared" si="28"/>
        <v>42024暖房設備用有り</v>
      </c>
      <c r="Z485" s="145">
        <v>-0.57999999999999996</v>
      </c>
      <c r="AA485" s="145">
        <v>1.58</v>
      </c>
      <c r="AB485" s="145">
        <v>1.0335000000000001</v>
      </c>
      <c r="AC485" s="145">
        <v>1.1766000000000001</v>
      </c>
      <c r="AD485" s="147">
        <f>VLOOKUP(T485,'既存・導入予定 (5)'!$E$33:$S$44,13,0)</f>
        <v>0.14699999999999999</v>
      </c>
      <c r="AE485" s="75">
        <f t="shared" si="29"/>
        <v>1.3280000000000001</v>
      </c>
    </row>
    <row r="486" spans="13:31" ht="13.5" customHeight="1">
      <c r="M486" s="90">
        <v>4</v>
      </c>
      <c r="N486" s="91" t="s">
        <v>12</v>
      </c>
      <c r="O486" s="91" t="s">
        <v>3460</v>
      </c>
      <c r="P486" s="91" t="s">
        <v>3459</v>
      </c>
      <c r="Q486" s="91" t="s">
        <v>223</v>
      </c>
      <c r="R486" s="92">
        <v>0.30099999999999999</v>
      </c>
      <c r="T486" s="144">
        <v>4</v>
      </c>
      <c r="U486" s="145">
        <v>2024</v>
      </c>
      <c r="V486" s="145" t="s">
        <v>627</v>
      </c>
      <c r="W486" s="145" t="s">
        <v>624</v>
      </c>
      <c r="X486" s="145" t="s">
        <v>3516</v>
      </c>
      <c r="Y486" s="146" t="str">
        <f t="shared" si="28"/>
        <v>42024暖房店舗用無し（一定速）</v>
      </c>
      <c r="Z486" s="148">
        <v>0.25</v>
      </c>
      <c r="AA486" s="148">
        <v>0.75</v>
      </c>
      <c r="AB486" s="149">
        <v>0.25</v>
      </c>
      <c r="AC486" s="149">
        <v>0.75</v>
      </c>
      <c r="AD486" s="147">
        <f>VLOOKUP(T486,'既存・導入予定 (5)'!$E$33:$S$44,13,0)</f>
        <v>0.14699999999999999</v>
      </c>
      <c r="AE486" s="75">
        <f t="shared" si="29"/>
        <v>0.78600000000000003</v>
      </c>
    </row>
    <row r="487" spans="13:31" ht="13.5" customHeight="1">
      <c r="M487" s="90">
        <v>4</v>
      </c>
      <c r="N487" s="91" t="s">
        <v>13</v>
      </c>
      <c r="O487" s="91" t="s">
        <v>3460</v>
      </c>
      <c r="P487" s="91" t="s">
        <v>3459</v>
      </c>
      <c r="Q487" s="91" t="s">
        <v>227</v>
      </c>
      <c r="R487" s="92">
        <v>0</v>
      </c>
      <c r="T487" s="144">
        <v>4</v>
      </c>
      <c r="U487" s="145">
        <v>2024</v>
      </c>
      <c r="V487" s="145" t="s">
        <v>627</v>
      </c>
      <c r="W487" s="145" t="s">
        <v>618</v>
      </c>
      <c r="X487" s="145" t="s">
        <v>3516</v>
      </c>
      <c r="Y487" s="146" t="str">
        <f t="shared" si="28"/>
        <v>42024暖房ビル用マルチ無し（一定速）</v>
      </c>
      <c r="Z487" s="148">
        <v>0.25</v>
      </c>
      <c r="AA487" s="148">
        <v>0.75</v>
      </c>
      <c r="AB487" s="149">
        <v>0.25</v>
      </c>
      <c r="AC487" s="149">
        <v>0.75</v>
      </c>
      <c r="AD487" s="147">
        <f>VLOOKUP(T487,'既存・導入予定 (5)'!$E$33:$S$44,13,0)</f>
        <v>0.14699999999999999</v>
      </c>
      <c r="AE487" s="75">
        <f t="shared" si="29"/>
        <v>0.78600000000000003</v>
      </c>
    </row>
    <row r="488" spans="13:31" ht="13.5" customHeight="1">
      <c r="M488" s="90">
        <v>5</v>
      </c>
      <c r="N488" s="91" t="s">
        <v>3456</v>
      </c>
      <c r="O488" s="91" t="s">
        <v>3460</v>
      </c>
      <c r="P488" s="91" t="s">
        <v>3459</v>
      </c>
      <c r="Q488" s="91" t="s">
        <v>231</v>
      </c>
      <c r="R488" s="92">
        <v>4.4999999999999998E-2</v>
      </c>
      <c r="T488" s="144">
        <v>4</v>
      </c>
      <c r="U488" s="145">
        <v>2024</v>
      </c>
      <c r="V488" s="145" t="s">
        <v>627</v>
      </c>
      <c r="W488" s="145" t="s">
        <v>619</v>
      </c>
      <c r="X488" s="145" t="s">
        <v>3516</v>
      </c>
      <c r="Y488" s="146" t="str">
        <f t="shared" si="28"/>
        <v>42024暖房設備用無し（一定速）</v>
      </c>
      <c r="Z488" s="148">
        <v>0.25</v>
      </c>
      <c r="AA488" s="148">
        <v>0.75</v>
      </c>
      <c r="AB488" s="149">
        <v>0.25</v>
      </c>
      <c r="AC488" s="149">
        <v>0.75</v>
      </c>
      <c r="AD488" s="147">
        <f>VLOOKUP(T488,'既存・導入予定 (5)'!$E$33:$S$44,13,0)</f>
        <v>0.14699999999999999</v>
      </c>
      <c r="AE488" s="75">
        <f t="shared" si="29"/>
        <v>0.78600000000000003</v>
      </c>
    </row>
    <row r="489" spans="13:31" ht="13.5" customHeight="1">
      <c r="M489" s="90">
        <v>5</v>
      </c>
      <c r="N489" s="91" t="s">
        <v>3</v>
      </c>
      <c r="O489" s="91" t="s">
        <v>3460</v>
      </c>
      <c r="P489" s="91" t="s">
        <v>3459</v>
      </c>
      <c r="Q489" s="91" t="s">
        <v>235</v>
      </c>
      <c r="R489" s="92">
        <v>0</v>
      </c>
      <c r="T489" s="152">
        <v>5</v>
      </c>
      <c r="U489" s="153">
        <v>1995</v>
      </c>
      <c r="V489" s="154" t="s">
        <v>20</v>
      </c>
      <c r="W489" s="154" t="s">
        <v>624</v>
      </c>
      <c r="X489" s="154" t="s">
        <v>3363</v>
      </c>
      <c r="Y489" s="155" t="str">
        <f t="shared" ref="Y489:Y533" si="30">T489&amp;U489&amp;V489&amp;W489&amp;X489</f>
        <v>51995冷房店舗用有り</v>
      </c>
      <c r="Z489" s="156">
        <v>0.32</v>
      </c>
      <c r="AA489" s="156">
        <v>0.68</v>
      </c>
      <c r="AB489" s="157">
        <v>1.0165999999999999</v>
      </c>
      <c r="AC489" s="157">
        <v>0.50590000000000002</v>
      </c>
      <c r="AD489" s="160">
        <f>VLOOKUP(T489,'既存・導入予定 (5)'!$E$33:$S$44,13,0)</f>
        <v>0.248</v>
      </c>
      <c r="AE489" s="161">
        <f t="shared" ref="AE489:AE536" si="31">ROUNDDOWN(IF(AD489&gt;=0.25,Z489*AD489+AA489,AB489*AD489+AC489),3)</f>
        <v>0.75800000000000001</v>
      </c>
    </row>
    <row r="490" spans="13:31">
      <c r="M490" s="90">
        <v>5</v>
      </c>
      <c r="N490" s="91" t="s">
        <v>4</v>
      </c>
      <c r="O490" s="91" t="s">
        <v>3460</v>
      </c>
      <c r="P490" s="91" t="s">
        <v>3459</v>
      </c>
      <c r="Q490" s="91" t="s">
        <v>239</v>
      </c>
      <c r="R490" s="92">
        <v>0</v>
      </c>
      <c r="T490" s="152">
        <v>5</v>
      </c>
      <c r="U490" s="153">
        <v>1995</v>
      </c>
      <c r="V490" s="154" t="s">
        <v>20</v>
      </c>
      <c r="W490" s="154" t="s">
        <v>618</v>
      </c>
      <c r="X490" s="154" t="s">
        <v>3363</v>
      </c>
      <c r="Y490" s="155" t="str">
        <f t="shared" si="30"/>
        <v>51995冷房ビル用マルチ有り</v>
      </c>
      <c r="Z490" s="156">
        <v>-0.218</v>
      </c>
      <c r="AA490" s="156">
        <v>1.218</v>
      </c>
      <c r="AB490" s="157">
        <v>1.0356000000000001</v>
      </c>
      <c r="AC490" s="157">
        <v>0.90459999999999996</v>
      </c>
      <c r="AD490" s="160">
        <f>VLOOKUP(T490,'既存・導入予定 (5)'!$E$33:$S$44,13,0)</f>
        <v>0.248</v>
      </c>
      <c r="AE490" s="161">
        <f t="shared" si="31"/>
        <v>1.161</v>
      </c>
    </row>
    <row r="491" spans="13:31" ht="13.5" customHeight="1">
      <c r="M491" s="90">
        <v>5</v>
      </c>
      <c r="N491" s="91" t="s">
        <v>5</v>
      </c>
      <c r="O491" s="91" t="s">
        <v>3460</v>
      </c>
      <c r="P491" s="91" t="s">
        <v>3459</v>
      </c>
      <c r="Q491" s="91" t="s">
        <v>243</v>
      </c>
      <c r="R491" s="92">
        <v>0.155</v>
      </c>
      <c r="T491" s="152">
        <v>5</v>
      </c>
      <c r="U491" s="153">
        <v>1995</v>
      </c>
      <c r="V491" s="154" t="s">
        <v>20</v>
      </c>
      <c r="W491" s="154" t="s">
        <v>619</v>
      </c>
      <c r="X491" s="154" t="s">
        <v>3363</v>
      </c>
      <c r="Y491" s="155" t="str">
        <f t="shared" si="30"/>
        <v>51995冷房設備用有り</v>
      </c>
      <c r="Z491" s="156">
        <v>0.25</v>
      </c>
      <c r="AA491" s="156">
        <v>0.75</v>
      </c>
      <c r="AB491" s="157">
        <v>1.0219</v>
      </c>
      <c r="AC491" s="157">
        <v>0.55700000000000005</v>
      </c>
      <c r="AD491" s="160">
        <f>VLOOKUP(T491,'既存・導入予定 (5)'!$E$33:$S$44,13,0)</f>
        <v>0.248</v>
      </c>
      <c r="AE491" s="161">
        <f t="shared" si="31"/>
        <v>0.81</v>
      </c>
    </row>
    <row r="492" spans="13:31" ht="13.5" customHeight="1">
      <c r="M492" s="90">
        <v>5</v>
      </c>
      <c r="N492" s="91" t="s">
        <v>6</v>
      </c>
      <c r="O492" s="91" t="s">
        <v>3460</v>
      </c>
      <c r="P492" s="91" t="s">
        <v>3459</v>
      </c>
      <c r="Q492" s="91" t="s">
        <v>247</v>
      </c>
      <c r="R492" s="92">
        <v>0</v>
      </c>
      <c r="T492" s="152">
        <v>5</v>
      </c>
      <c r="U492" s="153">
        <v>1995</v>
      </c>
      <c r="V492" s="154" t="s">
        <v>20</v>
      </c>
      <c r="W492" s="154" t="s">
        <v>624</v>
      </c>
      <c r="X492" s="154" t="s">
        <v>3516</v>
      </c>
      <c r="Y492" s="155" t="str">
        <f t="shared" si="30"/>
        <v>51995冷房店舗用無し（一定速）</v>
      </c>
      <c r="Z492" s="156">
        <v>0.26</v>
      </c>
      <c r="AA492" s="156">
        <v>0.74</v>
      </c>
      <c r="AB492" s="157">
        <v>0.26</v>
      </c>
      <c r="AC492" s="157">
        <v>0.74</v>
      </c>
      <c r="AD492" s="160">
        <f>VLOOKUP(T492,'既存・導入予定 (5)'!$E$33:$S$44,13,0)</f>
        <v>0.248</v>
      </c>
      <c r="AE492" s="161">
        <f t="shared" si="31"/>
        <v>0.80400000000000005</v>
      </c>
    </row>
    <row r="493" spans="13:31" ht="13.5" customHeight="1">
      <c r="M493" s="90">
        <v>5</v>
      </c>
      <c r="N493" s="91" t="s">
        <v>7</v>
      </c>
      <c r="O493" s="91" t="s">
        <v>3460</v>
      </c>
      <c r="P493" s="91" t="s">
        <v>3459</v>
      </c>
      <c r="Q493" s="91" t="s">
        <v>251</v>
      </c>
      <c r="R493" s="92">
        <v>0</v>
      </c>
      <c r="T493" s="152">
        <v>5</v>
      </c>
      <c r="U493" s="153">
        <v>1995</v>
      </c>
      <c r="V493" s="154" t="s">
        <v>20</v>
      </c>
      <c r="W493" s="154" t="s">
        <v>618</v>
      </c>
      <c r="X493" s="154" t="s">
        <v>3516</v>
      </c>
      <c r="Y493" s="155" t="str">
        <f t="shared" si="30"/>
        <v>51995冷房ビル用マルチ無し（一定速）</v>
      </c>
      <c r="Z493" s="156">
        <v>0.26</v>
      </c>
      <c r="AA493" s="156">
        <v>0.74</v>
      </c>
      <c r="AB493" s="157">
        <v>0.26</v>
      </c>
      <c r="AC493" s="157">
        <v>0.74</v>
      </c>
      <c r="AD493" s="160">
        <f>VLOOKUP(T493,'既存・導入予定 (5)'!$E$33:$S$44,13,0)</f>
        <v>0.248</v>
      </c>
      <c r="AE493" s="161">
        <f t="shared" si="31"/>
        <v>0.80400000000000005</v>
      </c>
    </row>
    <row r="494" spans="13:31" ht="13.5" customHeight="1">
      <c r="M494" s="90">
        <v>5</v>
      </c>
      <c r="N494" s="91" t="s">
        <v>8</v>
      </c>
      <c r="O494" s="91" t="s">
        <v>3460</v>
      </c>
      <c r="P494" s="91" t="s">
        <v>3459</v>
      </c>
      <c r="Q494" s="91" t="s">
        <v>255</v>
      </c>
      <c r="R494" s="92">
        <v>0</v>
      </c>
      <c r="T494" s="152">
        <v>5</v>
      </c>
      <c r="U494" s="153">
        <v>1995</v>
      </c>
      <c r="V494" s="154" t="s">
        <v>20</v>
      </c>
      <c r="W494" s="154" t="s">
        <v>619</v>
      </c>
      <c r="X494" s="154" t="s">
        <v>3516</v>
      </c>
      <c r="Y494" s="155" t="str">
        <f t="shared" si="30"/>
        <v>51995冷房設備用無し（一定速）</v>
      </c>
      <c r="Z494" s="156">
        <v>0.26</v>
      </c>
      <c r="AA494" s="156">
        <v>0.74</v>
      </c>
      <c r="AB494" s="157">
        <v>0.26</v>
      </c>
      <c r="AC494" s="157">
        <v>0.74</v>
      </c>
      <c r="AD494" s="160">
        <f>VLOOKUP(T494,'既存・導入予定 (5)'!$E$33:$S$44,13,0)</f>
        <v>0.248</v>
      </c>
      <c r="AE494" s="161">
        <f t="shared" si="31"/>
        <v>0.80400000000000005</v>
      </c>
    </row>
    <row r="495" spans="13:31" ht="13.5" customHeight="1">
      <c r="M495" s="90">
        <v>5</v>
      </c>
      <c r="N495" s="91" t="s">
        <v>9</v>
      </c>
      <c r="O495" s="91" t="s">
        <v>3460</v>
      </c>
      <c r="P495" s="91" t="s">
        <v>3459</v>
      </c>
      <c r="Q495" s="91" t="s">
        <v>259</v>
      </c>
      <c r="R495" s="92">
        <v>4.4999999999999998E-2</v>
      </c>
      <c r="T495" s="152">
        <v>5</v>
      </c>
      <c r="U495" s="153">
        <v>1995</v>
      </c>
      <c r="V495" s="154" t="s">
        <v>21</v>
      </c>
      <c r="W495" s="154" t="s">
        <v>624</v>
      </c>
      <c r="X495" s="154" t="s">
        <v>3363</v>
      </c>
      <c r="Y495" s="155" t="str">
        <f t="shared" si="30"/>
        <v>51995暖房店舗用有り</v>
      </c>
      <c r="Z495" s="156">
        <v>0.374</v>
      </c>
      <c r="AA495" s="156">
        <v>0.626</v>
      </c>
      <c r="AB495" s="157">
        <v>1.0275000000000001</v>
      </c>
      <c r="AC495" s="157">
        <v>0.46260000000000001</v>
      </c>
      <c r="AD495" s="160">
        <f>VLOOKUP(T495,'既存・導入予定 (5)'!$E$33:$S$44,13,0)</f>
        <v>0.248</v>
      </c>
      <c r="AE495" s="161">
        <f t="shared" si="31"/>
        <v>0.71699999999999997</v>
      </c>
    </row>
    <row r="496" spans="13:31">
      <c r="M496" s="90">
        <v>5</v>
      </c>
      <c r="N496" s="91" t="s">
        <v>10</v>
      </c>
      <c r="O496" s="91" t="s">
        <v>3460</v>
      </c>
      <c r="P496" s="91" t="s">
        <v>3459</v>
      </c>
      <c r="Q496" s="91" t="s">
        <v>263</v>
      </c>
      <c r="R496" s="92">
        <v>7.5999999999999998E-2</v>
      </c>
      <c r="T496" s="152">
        <v>5</v>
      </c>
      <c r="U496" s="153">
        <v>1995</v>
      </c>
      <c r="V496" s="154" t="s">
        <v>21</v>
      </c>
      <c r="W496" s="154" t="s">
        <v>618</v>
      </c>
      <c r="X496" s="154" t="s">
        <v>3363</v>
      </c>
      <c r="Y496" s="155" t="str">
        <f t="shared" si="30"/>
        <v>51995暖房ビル用マルチ有り</v>
      </c>
      <c r="Z496" s="156">
        <v>-0.112</v>
      </c>
      <c r="AA496" s="156">
        <v>1.1120000000000001</v>
      </c>
      <c r="AB496" s="157">
        <v>1.0236000000000001</v>
      </c>
      <c r="AC496" s="157">
        <v>0.82809999999999995</v>
      </c>
      <c r="AD496" s="160">
        <f>VLOOKUP(T496,'既存・導入予定 (5)'!$E$33:$S$44,13,0)</f>
        <v>0.248</v>
      </c>
      <c r="AE496" s="161">
        <f t="shared" si="31"/>
        <v>1.081</v>
      </c>
    </row>
    <row r="497" spans="13:31" ht="13.5" customHeight="1">
      <c r="M497" s="90">
        <v>5</v>
      </c>
      <c r="N497" s="91" t="s">
        <v>11</v>
      </c>
      <c r="O497" s="91" t="s">
        <v>3460</v>
      </c>
      <c r="P497" s="91" t="s">
        <v>3459</v>
      </c>
      <c r="Q497" s="91" t="s">
        <v>267</v>
      </c>
      <c r="R497" s="92">
        <v>0.10100000000000001</v>
      </c>
      <c r="T497" s="152">
        <v>5</v>
      </c>
      <c r="U497" s="153">
        <v>1995</v>
      </c>
      <c r="V497" s="154" t="s">
        <v>21</v>
      </c>
      <c r="W497" s="154" t="s">
        <v>619</v>
      </c>
      <c r="X497" s="154" t="s">
        <v>3363</v>
      </c>
      <c r="Y497" s="155" t="str">
        <f t="shared" si="30"/>
        <v>51995暖房設備用有り</v>
      </c>
      <c r="Z497" s="156">
        <v>0.25</v>
      </c>
      <c r="AA497" s="156">
        <v>0.75</v>
      </c>
      <c r="AB497" s="157">
        <v>1.0159</v>
      </c>
      <c r="AC497" s="157">
        <v>0.5585</v>
      </c>
      <c r="AD497" s="160">
        <f>VLOOKUP(T497,'既存・導入予定 (5)'!$E$33:$S$44,13,0)</f>
        <v>0.248</v>
      </c>
      <c r="AE497" s="161">
        <f t="shared" si="31"/>
        <v>0.81</v>
      </c>
    </row>
    <row r="498" spans="13:31" ht="13.5" customHeight="1">
      <c r="M498" s="90">
        <v>5</v>
      </c>
      <c r="N498" s="91" t="s">
        <v>12</v>
      </c>
      <c r="O498" s="91" t="s">
        <v>3460</v>
      </c>
      <c r="P498" s="91" t="s">
        <v>3459</v>
      </c>
      <c r="Q498" s="91" t="s">
        <v>271</v>
      </c>
      <c r="R498" s="92">
        <v>0.10199999999999999</v>
      </c>
      <c r="T498" s="152">
        <v>5</v>
      </c>
      <c r="U498" s="153">
        <v>1995</v>
      </c>
      <c r="V498" s="154" t="s">
        <v>21</v>
      </c>
      <c r="W498" s="154" t="s">
        <v>624</v>
      </c>
      <c r="X498" s="154" t="s">
        <v>3516</v>
      </c>
      <c r="Y498" s="155" t="str">
        <f t="shared" si="30"/>
        <v>51995暖房店舗用無し（一定速）</v>
      </c>
      <c r="Z498" s="156">
        <v>0.26</v>
      </c>
      <c r="AA498" s="156">
        <v>0.74</v>
      </c>
      <c r="AB498" s="157">
        <v>0.26</v>
      </c>
      <c r="AC498" s="157">
        <v>0.74</v>
      </c>
      <c r="AD498" s="160">
        <f>VLOOKUP(T498,'既存・導入予定 (5)'!$E$33:$S$44,13,0)</f>
        <v>0.248</v>
      </c>
      <c r="AE498" s="161">
        <f t="shared" si="31"/>
        <v>0.80400000000000005</v>
      </c>
    </row>
    <row r="499" spans="13:31" ht="13.5" customHeight="1">
      <c r="M499" s="90">
        <v>5</v>
      </c>
      <c r="N499" s="91" t="s">
        <v>13</v>
      </c>
      <c r="O499" s="91" t="s">
        <v>3460</v>
      </c>
      <c r="P499" s="91" t="s">
        <v>3459</v>
      </c>
      <c r="Q499" s="91" t="s">
        <v>275</v>
      </c>
      <c r="R499" s="92">
        <v>0</v>
      </c>
      <c r="T499" s="152">
        <v>5</v>
      </c>
      <c r="U499" s="153">
        <v>1995</v>
      </c>
      <c r="V499" s="154" t="s">
        <v>21</v>
      </c>
      <c r="W499" s="154" t="s">
        <v>618</v>
      </c>
      <c r="X499" s="154" t="s">
        <v>3516</v>
      </c>
      <c r="Y499" s="155" t="str">
        <f t="shared" si="30"/>
        <v>51995暖房ビル用マルチ無し（一定速）</v>
      </c>
      <c r="Z499" s="156">
        <v>0.26</v>
      </c>
      <c r="AA499" s="156">
        <v>0.74</v>
      </c>
      <c r="AB499" s="157">
        <v>0.26</v>
      </c>
      <c r="AC499" s="157">
        <v>0.74</v>
      </c>
      <c r="AD499" s="160">
        <f>VLOOKUP(T499,'既存・導入予定 (5)'!$E$33:$S$44,13,0)</f>
        <v>0.248</v>
      </c>
      <c r="AE499" s="161">
        <f t="shared" si="31"/>
        <v>0.80400000000000005</v>
      </c>
    </row>
    <row r="500" spans="13:31" ht="13.5" customHeight="1">
      <c r="M500" s="90">
        <v>6</v>
      </c>
      <c r="N500" s="91" t="s">
        <v>3456</v>
      </c>
      <c r="O500" s="91" t="s">
        <v>3460</v>
      </c>
      <c r="P500" s="91" t="s">
        <v>3459</v>
      </c>
      <c r="Q500" s="91" t="s">
        <v>279</v>
      </c>
      <c r="R500" s="92">
        <v>0</v>
      </c>
      <c r="T500" s="152">
        <v>5</v>
      </c>
      <c r="U500" s="153">
        <v>1995</v>
      </c>
      <c r="V500" s="154" t="s">
        <v>21</v>
      </c>
      <c r="W500" s="154" t="s">
        <v>619</v>
      </c>
      <c r="X500" s="154" t="s">
        <v>3516</v>
      </c>
      <c r="Y500" s="155" t="str">
        <f t="shared" si="30"/>
        <v>51995暖房設備用無し（一定速）</v>
      </c>
      <c r="Z500" s="156">
        <v>0.26</v>
      </c>
      <c r="AA500" s="156">
        <v>0.74</v>
      </c>
      <c r="AB500" s="157">
        <v>0.26</v>
      </c>
      <c r="AC500" s="157">
        <v>0.74</v>
      </c>
      <c r="AD500" s="160">
        <f>VLOOKUP(T500,'既存・導入予定 (5)'!$E$33:$S$44,13,0)</f>
        <v>0.248</v>
      </c>
      <c r="AE500" s="161">
        <f t="shared" si="31"/>
        <v>0.80400000000000005</v>
      </c>
    </row>
    <row r="501" spans="13:31" ht="13.5" customHeight="1">
      <c r="M501" s="90">
        <v>6</v>
      </c>
      <c r="N501" s="91" t="s">
        <v>3</v>
      </c>
      <c r="O501" s="91" t="s">
        <v>3460</v>
      </c>
      <c r="P501" s="91" t="s">
        <v>3459</v>
      </c>
      <c r="Q501" s="91" t="s">
        <v>283</v>
      </c>
      <c r="R501" s="92">
        <v>0</v>
      </c>
      <c r="T501" s="152">
        <v>5</v>
      </c>
      <c r="U501" s="153">
        <v>2005</v>
      </c>
      <c r="V501" s="154" t="s">
        <v>20</v>
      </c>
      <c r="W501" s="154" t="s">
        <v>624</v>
      </c>
      <c r="X501" s="154" t="s">
        <v>3363</v>
      </c>
      <c r="Y501" s="155" t="str">
        <f t="shared" si="30"/>
        <v>52005冷房店舗用有り</v>
      </c>
      <c r="Z501" s="156">
        <v>-0.86599999999999999</v>
      </c>
      <c r="AA501" s="156">
        <v>1.8660000000000001</v>
      </c>
      <c r="AB501" s="157">
        <v>1.0455000000000001</v>
      </c>
      <c r="AC501" s="157">
        <v>1.3880999999999999</v>
      </c>
      <c r="AD501" s="160">
        <f>VLOOKUP(T501,'既存・導入予定 (5)'!$E$33:$S$44,13,0)</f>
        <v>0.248</v>
      </c>
      <c r="AE501" s="161">
        <f t="shared" si="31"/>
        <v>1.647</v>
      </c>
    </row>
    <row r="502" spans="13:31">
      <c r="M502" s="90">
        <v>6</v>
      </c>
      <c r="N502" s="91" t="s">
        <v>4</v>
      </c>
      <c r="O502" s="91" t="s">
        <v>3460</v>
      </c>
      <c r="P502" s="91" t="s">
        <v>3459</v>
      </c>
      <c r="Q502" s="91" t="s">
        <v>287</v>
      </c>
      <c r="R502" s="92">
        <v>0</v>
      </c>
      <c r="T502" s="152">
        <v>5</v>
      </c>
      <c r="U502" s="153">
        <v>2005</v>
      </c>
      <c r="V502" s="154" t="s">
        <v>20</v>
      </c>
      <c r="W502" s="154" t="s">
        <v>618</v>
      </c>
      <c r="X502" s="154" t="s">
        <v>3363</v>
      </c>
      <c r="Y502" s="155" t="str">
        <f t="shared" si="30"/>
        <v>52005冷房ビル用マルチ有り</v>
      </c>
      <c r="Z502" s="156">
        <v>-0.68200000000000005</v>
      </c>
      <c r="AA502" s="156">
        <v>1.6819999999999999</v>
      </c>
      <c r="AB502" s="157">
        <v>1.0490999999999999</v>
      </c>
      <c r="AC502" s="157">
        <v>1.2492000000000001</v>
      </c>
      <c r="AD502" s="160">
        <f>VLOOKUP(T502,'既存・導入予定 (5)'!$E$33:$S$44,13,0)</f>
        <v>0.248</v>
      </c>
      <c r="AE502" s="161">
        <f t="shared" si="31"/>
        <v>1.5089999999999999</v>
      </c>
    </row>
    <row r="503" spans="13:31" ht="13.5" customHeight="1">
      <c r="M503" s="90">
        <v>6</v>
      </c>
      <c r="N503" s="91" t="s">
        <v>5</v>
      </c>
      <c r="O503" s="91" t="s">
        <v>3460</v>
      </c>
      <c r="P503" s="91" t="s">
        <v>3459</v>
      </c>
      <c r="Q503" s="91" t="s">
        <v>291</v>
      </c>
      <c r="R503" s="92">
        <v>0</v>
      </c>
      <c r="T503" s="152">
        <v>5</v>
      </c>
      <c r="U503" s="153">
        <v>2005</v>
      </c>
      <c r="V503" s="154" t="s">
        <v>20</v>
      </c>
      <c r="W503" s="154" t="s">
        <v>619</v>
      </c>
      <c r="X503" s="154" t="s">
        <v>3363</v>
      </c>
      <c r="Y503" s="155" t="str">
        <f t="shared" si="30"/>
        <v>52005冷房設備用有り</v>
      </c>
      <c r="Z503" s="156">
        <v>-0.114</v>
      </c>
      <c r="AA503" s="156">
        <v>1.1140000000000001</v>
      </c>
      <c r="AB503" s="157">
        <v>1.0325</v>
      </c>
      <c r="AC503" s="157">
        <v>0.82740000000000002</v>
      </c>
      <c r="AD503" s="160">
        <f>VLOOKUP(T503,'既存・導入予定 (5)'!$E$33:$S$44,13,0)</f>
        <v>0.248</v>
      </c>
      <c r="AE503" s="161">
        <f t="shared" si="31"/>
        <v>1.083</v>
      </c>
    </row>
    <row r="504" spans="13:31" ht="13.5" customHeight="1">
      <c r="M504" s="90">
        <v>6</v>
      </c>
      <c r="N504" s="91" t="s">
        <v>6</v>
      </c>
      <c r="O504" s="91" t="s">
        <v>3460</v>
      </c>
      <c r="P504" s="91" t="s">
        <v>3459</v>
      </c>
      <c r="Q504" s="91" t="s">
        <v>295</v>
      </c>
      <c r="R504" s="92">
        <v>0</v>
      </c>
      <c r="T504" s="152">
        <v>5</v>
      </c>
      <c r="U504" s="153">
        <v>2005</v>
      </c>
      <c r="V504" s="154" t="s">
        <v>20</v>
      </c>
      <c r="W504" s="154" t="s">
        <v>624</v>
      </c>
      <c r="X504" s="154" t="s">
        <v>3516</v>
      </c>
      <c r="Y504" s="155" t="str">
        <f t="shared" si="30"/>
        <v>52005冷房店舗用無し（一定速）</v>
      </c>
      <c r="Z504" s="156">
        <v>0.25</v>
      </c>
      <c r="AA504" s="156">
        <v>0.75</v>
      </c>
      <c r="AB504" s="157">
        <v>0.25</v>
      </c>
      <c r="AC504" s="157">
        <v>0.75</v>
      </c>
      <c r="AD504" s="160">
        <f>VLOOKUP(T504,'既存・導入予定 (5)'!$E$33:$S$44,13,0)</f>
        <v>0.248</v>
      </c>
      <c r="AE504" s="161">
        <f t="shared" si="31"/>
        <v>0.81200000000000006</v>
      </c>
    </row>
    <row r="505" spans="13:31" ht="13.5" customHeight="1">
      <c r="M505" s="90">
        <v>6</v>
      </c>
      <c r="N505" s="91" t="s">
        <v>7</v>
      </c>
      <c r="O505" s="91" t="s">
        <v>3460</v>
      </c>
      <c r="P505" s="91" t="s">
        <v>3459</v>
      </c>
      <c r="Q505" s="91" t="s">
        <v>299</v>
      </c>
      <c r="R505" s="92">
        <v>0</v>
      </c>
      <c r="T505" s="152">
        <v>5</v>
      </c>
      <c r="U505" s="153">
        <v>2005</v>
      </c>
      <c r="V505" s="154" t="s">
        <v>20</v>
      </c>
      <c r="W505" s="154" t="s">
        <v>618</v>
      </c>
      <c r="X505" s="154" t="s">
        <v>3516</v>
      </c>
      <c r="Y505" s="155" t="str">
        <f t="shared" si="30"/>
        <v>52005冷房ビル用マルチ無し（一定速）</v>
      </c>
      <c r="Z505" s="156">
        <v>0.25</v>
      </c>
      <c r="AA505" s="156">
        <v>0.75</v>
      </c>
      <c r="AB505" s="157">
        <v>0.25</v>
      </c>
      <c r="AC505" s="157">
        <v>0.75</v>
      </c>
      <c r="AD505" s="160">
        <f>VLOOKUP(T505,'既存・導入予定 (5)'!$E$33:$S$44,13,0)</f>
        <v>0.248</v>
      </c>
      <c r="AE505" s="161">
        <f t="shared" si="31"/>
        <v>0.81200000000000006</v>
      </c>
    </row>
    <row r="506" spans="13:31" ht="13.5" customHeight="1">
      <c r="M506" s="90">
        <v>6</v>
      </c>
      <c r="N506" s="91" t="s">
        <v>8</v>
      </c>
      <c r="O506" s="91" t="s">
        <v>3460</v>
      </c>
      <c r="P506" s="91" t="s">
        <v>3459</v>
      </c>
      <c r="Q506" s="91" t="s">
        <v>303</v>
      </c>
      <c r="R506" s="92">
        <v>0</v>
      </c>
      <c r="T506" s="152">
        <v>5</v>
      </c>
      <c r="U506" s="153">
        <v>2005</v>
      </c>
      <c r="V506" s="154" t="s">
        <v>20</v>
      </c>
      <c r="W506" s="154" t="s">
        <v>619</v>
      </c>
      <c r="X506" s="154" t="s">
        <v>3516</v>
      </c>
      <c r="Y506" s="155" t="str">
        <f t="shared" si="30"/>
        <v>52005冷房設備用無し（一定速）</v>
      </c>
      <c r="Z506" s="156">
        <v>0.25</v>
      </c>
      <c r="AA506" s="156">
        <v>0.75</v>
      </c>
      <c r="AB506" s="157">
        <v>0.25</v>
      </c>
      <c r="AC506" s="157">
        <v>0.75</v>
      </c>
      <c r="AD506" s="160">
        <f>VLOOKUP(T506,'既存・導入予定 (5)'!$E$33:$S$44,13,0)</f>
        <v>0.248</v>
      </c>
      <c r="AE506" s="161">
        <f t="shared" si="31"/>
        <v>0.81200000000000006</v>
      </c>
    </row>
    <row r="507" spans="13:31" ht="13.5" customHeight="1">
      <c r="M507" s="90">
        <v>6</v>
      </c>
      <c r="N507" s="91" t="s">
        <v>9</v>
      </c>
      <c r="O507" s="91" t="s">
        <v>3460</v>
      </c>
      <c r="P507" s="91" t="s">
        <v>3459</v>
      </c>
      <c r="Q507" s="91" t="s">
        <v>307</v>
      </c>
      <c r="R507" s="92">
        <v>0</v>
      </c>
      <c r="T507" s="152">
        <v>5</v>
      </c>
      <c r="U507" s="153">
        <v>2005</v>
      </c>
      <c r="V507" s="154" t="s">
        <v>21</v>
      </c>
      <c r="W507" s="154" t="s">
        <v>624</v>
      </c>
      <c r="X507" s="154" t="s">
        <v>3363</v>
      </c>
      <c r="Y507" s="155" t="str">
        <f t="shared" si="30"/>
        <v>52005暖房店舗用有り</v>
      </c>
      <c r="Z507" s="156">
        <v>-0.65</v>
      </c>
      <c r="AA507" s="156">
        <v>1.65</v>
      </c>
      <c r="AB507" s="157">
        <v>1.0726</v>
      </c>
      <c r="AC507" s="157">
        <v>1.2194</v>
      </c>
      <c r="AD507" s="160">
        <f>VLOOKUP(T507,'既存・導入予定 (5)'!$E$33:$S$44,13,0)</f>
        <v>0.248</v>
      </c>
      <c r="AE507" s="161">
        <f t="shared" si="31"/>
        <v>1.4850000000000001</v>
      </c>
    </row>
    <row r="508" spans="13:31">
      <c r="M508" s="90">
        <v>6</v>
      </c>
      <c r="N508" s="91" t="s">
        <v>10</v>
      </c>
      <c r="O508" s="91" t="s">
        <v>3460</v>
      </c>
      <c r="P508" s="91" t="s">
        <v>3459</v>
      </c>
      <c r="Q508" s="91" t="s">
        <v>311</v>
      </c>
      <c r="R508" s="92">
        <v>0</v>
      </c>
      <c r="T508" s="152">
        <v>5</v>
      </c>
      <c r="U508" s="153">
        <v>2005</v>
      </c>
      <c r="V508" s="154" t="s">
        <v>21</v>
      </c>
      <c r="W508" s="154" t="s">
        <v>618</v>
      </c>
      <c r="X508" s="154" t="s">
        <v>3363</v>
      </c>
      <c r="Y508" s="155" t="str">
        <f t="shared" si="30"/>
        <v>52005暖房ビル用マルチ有り</v>
      </c>
      <c r="Z508" s="156">
        <v>-0.56000000000000005</v>
      </c>
      <c r="AA508" s="156">
        <v>1.56</v>
      </c>
      <c r="AB508" s="157">
        <v>1.0330999999999999</v>
      </c>
      <c r="AC508" s="157">
        <v>1.1617</v>
      </c>
      <c r="AD508" s="160">
        <f>VLOOKUP(T508,'既存・導入予定 (5)'!$E$33:$S$44,13,0)</f>
        <v>0.248</v>
      </c>
      <c r="AE508" s="161">
        <f t="shared" si="31"/>
        <v>1.417</v>
      </c>
    </row>
    <row r="509" spans="13:31" ht="13.5" customHeight="1">
      <c r="M509" s="90">
        <v>6</v>
      </c>
      <c r="N509" s="91" t="s">
        <v>11</v>
      </c>
      <c r="O509" s="91" t="s">
        <v>3460</v>
      </c>
      <c r="P509" s="91" t="s">
        <v>3459</v>
      </c>
      <c r="Q509" s="91" t="s">
        <v>315</v>
      </c>
      <c r="R509" s="92">
        <v>0</v>
      </c>
      <c r="T509" s="152">
        <v>5</v>
      </c>
      <c r="U509" s="153">
        <v>2005</v>
      </c>
      <c r="V509" s="154" t="s">
        <v>21</v>
      </c>
      <c r="W509" s="154" t="s">
        <v>619</v>
      </c>
      <c r="X509" s="154" t="s">
        <v>3363</v>
      </c>
      <c r="Y509" s="155" t="str">
        <f t="shared" si="30"/>
        <v>52005暖房設備用有り</v>
      </c>
      <c r="Z509" s="156">
        <v>-0.126</v>
      </c>
      <c r="AA509" s="156">
        <v>1.1259999999999999</v>
      </c>
      <c r="AB509" s="157">
        <v>1.0239</v>
      </c>
      <c r="AC509" s="157">
        <v>0.83850000000000002</v>
      </c>
      <c r="AD509" s="160">
        <f>VLOOKUP(T509,'既存・導入予定 (5)'!$E$33:$S$44,13,0)</f>
        <v>0.248</v>
      </c>
      <c r="AE509" s="161">
        <f t="shared" si="31"/>
        <v>1.0920000000000001</v>
      </c>
    </row>
    <row r="510" spans="13:31" ht="13.5" customHeight="1">
      <c r="M510" s="90">
        <v>6</v>
      </c>
      <c r="N510" s="91" t="s">
        <v>12</v>
      </c>
      <c r="O510" s="91" t="s">
        <v>3460</v>
      </c>
      <c r="P510" s="91" t="s">
        <v>3459</v>
      </c>
      <c r="Q510" s="91" t="s">
        <v>319</v>
      </c>
      <c r="R510" s="92">
        <v>7.4999999999999997E-2</v>
      </c>
      <c r="T510" s="152">
        <v>5</v>
      </c>
      <c r="U510" s="153">
        <v>2005</v>
      </c>
      <c r="V510" s="154" t="s">
        <v>21</v>
      </c>
      <c r="W510" s="154" t="s">
        <v>624</v>
      </c>
      <c r="X510" s="154" t="s">
        <v>3516</v>
      </c>
      <c r="Y510" s="155" t="str">
        <f t="shared" si="30"/>
        <v>52005暖房店舗用無し（一定速）</v>
      </c>
      <c r="Z510" s="156">
        <v>0.25</v>
      </c>
      <c r="AA510" s="156">
        <v>0.75</v>
      </c>
      <c r="AB510" s="157">
        <v>0.25</v>
      </c>
      <c r="AC510" s="157">
        <v>0.75</v>
      </c>
      <c r="AD510" s="160">
        <f>VLOOKUP(T510,'既存・導入予定 (5)'!$E$33:$S$44,13,0)</f>
        <v>0.248</v>
      </c>
      <c r="AE510" s="161">
        <f t="shared" si="31"/>
        <v>0.81200000000000006</v>
      </c>
    </row>
    <row r="511" spans="13:31" ht="13.5" customHeight="1">
      <c r="M511" s="90">
        <v>6</v>
      </c>
      <c r="N511" s="91" t="s">
        <v>13</v>
      </c>
      <c r="O511" s="91" t="s">
        <v>3460</v>
      </c>
      <c r="P511" s="91" t="s">
        <v>3459</v>
      </c>
      <c r="Q511" s="91" t="s">
        <v>323</v>
      </c>
      <c r="R511" s="92">
        <v>0</v>
      </c>
      <c r="T511" s="152">
        <v>5</v>
      </c>
      <c r="U511" s="153">
        <v>2005</v>
      </c>
      <c r="V511" s="154" t="s">
        <v>21</v>
      </c>
      <c r="W511" s="154" t="s">
        <v>618</v>
      </c>
      <c r="X511" s="154" t="s">
        <v>3516</v>
      </c>
      <c r="Y511" s="155" t="str">
        <f t="shared" si="30"/>
        <v>52005暖房ビル用マルチ無し（一定速）</v>
      </c>
      <c r="Z511" s="156">
        <v>0.25</v>
      </c>
      <c r="AA511" s="156">
        <v>0.75</v>
      </c>
      <c r="AB511" s="157">
        <v>0.25</v>
      </c>
      <c r="AC511" s="157">
        <v>0.75</v>
      </c>
      <c r="AD511" s="160">
        <f>VLOOKUP(T511,'既存・導入予定 (5)'!$E$33:$S$44,13,0)</f>
        <v>0.248</v>
      </c>
      <c r="AE511" s="161">
        <f t="shared" si="31"/>
        <v>0.81200000000000006</v>
      </c>
    </row>
    <row r="512" spans="13:31" ht="13.5" customHeight="1">
      <c r="M512" s="90">
        <v>7</v>
      </c>
      <c r="N512" s="91" t="s">
        <v>3456</v>
      </c>
      <c r="O512" s="91" t="s">
        <v>3460</v>
      </c>
      <c r="P512" s="91" t="s">
        <v>3459</v>
      </c>
      <c r="Q512" s="91" t="s">
        <v>327</v>
      </c>
      <c r="R512" s="92">
        <v>0</v>
      </c>
      <c r="T512" s="152">
        <v>5</v>
      </c>
      <c r="U512" s="153">
        <v>2005</v>
      </c>
      <c r="V512" s="154" t="s">
        <v>21</v>
      </c>
      <c r="W512" s="154" t="s">
        <v>619</v>
      </c>
      <c r="X512" s="154" t="s">
        <v>3516</v>
      </c>
      <c r="Y512" s="155" t="str">
        <f t="shared" si="30"/>
        <v>52005暖房設備用無し（一定速）</v>
      </c>
      <c r="Z512" s="156">
        <v>0.25</v>
      </c>
      <c r="AA512" s="156">
        <v>0.75</v>
      </c>
      <c r="AB512" s="157">
        <v>0.25</v>
      </c>
      <c r="AC512" s="157">
        <v>0.75</v>
      </c>
      <c r="AD512" s="160">
        <f>VLOOKUP(T512,'既存・導入予定 (5)'!$E$33:$S$44,13,0)</f>
        <v>0.248</v>
      </c>
      <c r="AE512" s="161">
        <f t="shared" si="31"/>
        <v>0.81200000000000006</v>
      </c>
    </row>
    <row r="513" spans="13:31" ht="13.5" customHeight="1">
      <c r="M513" s="90">
        <v>7</v>
      </c>
      <c r="N513" s="91" t="s">
        <v>3</v>
      </c>
      <c r="O513" s="91" t="s">
        <v>3460</v>
      </c>
      <c r="P513" s="91" t="s">
        <v>3459</v>
      </c>
      <c r="Q513" s="91" t="s">
        <v>331</v>
      </c>
      <c r="R513" s="92">
        <v>0</v>
      </c>
      <c r="T513" s="152">
        <v>5</v>
      </c>
      <c r="U513" s="153">
        <v>2010</v>
      </c>
      <c r="V513" s="154" t="s">
        <v>20</v>
      </c>
      <c r="W513" s="154" t="s">
        <v>624</v>
      </c>
      <c r="X513" s="154" t="s">
        <v>3363</v>
      </c>
      <c r="Y513" s="155" t="str">
        <f t="shared" si="30"/>
        <v>52010冷房店舗用有り</v>
      </c>
      <c r="Z513" s="156">
        <v>-1.1000000000000001</v>
      </c>
      <c r="AA513" s="156">
        <v>2.1</v>
      </c>
      <c r="AB513" s="157">
        <v>1.0511999999999999</v>
      </c>
      <c r="AC513" s="157">
        <v>1.5622</v>
      </c>
      <c r="AD513" s="160">
        <f>VLOOKUP(T513,'既存・導入予定 (5)'!$E$33:$S$44,13,0)</f>
        <v>0.248</v>
      </c>
      <c r="AE513" s="161">
        <f t="shared" si="31"/>
        <v>1.8220000000000001</v>
      </c>
    </row>
    <row r="514" spans="13:31">
      <c r="M514" s="90">
        <v>7</v>
      </c>
      <c r="N514" s="91" t="s">
        <v>4</v>
      </c>
      <c r="O514" s="91" t="s">
        <v>3460</v>
      </c>
      <c r="P514" s="91" t="s">
        <v>3459</v>
      </c>
      <c r="Q514" s="91" t="s">
        <v>335</v>
      </c>
      <c r="R514" s="92">
        <v>0</v>
      </c>
      <c r="T514" s="152">
        <v>5</v>
      </c>
      <c r="U514" s="153">
        <v>2010</v>
      </c>
      <c r="V514" s="154" t="s">
        <v>20</v>
      </c>
      <c r="W514" s="154" t="s">
        <v>618</v>
      </c>
      <c r="X514" s="154" t="s">
        <v>3363</v>
      </c>
      <c r="Y514" s="155" t="str">
        <f t="shared" si="30"/>
        <v>52010冷房ビル用マルチ有り</v>
      </c>
      <c r="Z514" s="156">
        <v>-0.88</v>
      </c>
      <c r="AA514" s="156">
        <v>1.88</v>
      </c>
      <c r="AB514" s="157">
        <v>1.0548999999999999</v>
      </c>
      <c r="AC514" s="157">
        <v>1.3963000000000001</v>
      </c>
      <c r="AD514" s="160">
        <f>VLOOKUP(T514,'既存・導入予定 (5)'!$E$33:$S$44,13,0)</f>
        <v>0.248</v>
      </c>
      <c r="AE514" s="161">
        <f t="shared" si="31"/>
        <v>1.657</v>
      </c>
    </row>
    <row r="515" spans="13:31">
      <c r="M515" s="90">
        <v>7</v>
      </c>
      <c r="N515" s="91" t="s">
        <v>5</v>
      </c>
      <c r="O515" s="91" t="s">
        <v>3460</v>
      </c>
      <c r="P515" s="91" t="s">
        <v>3459</v>
      </c>
      <c r="Q515" s="91" t="s">
        <v>339</v>
      </c>
      <c r="R515" s="92">
        <v>0</v>
      </c>
      <c r="T515" s="152">
        <v>5</v>
      </c>
      <c r="U515" s="153">
        <v>2010</v>
      </c>
      <c r="V515" s="154" t="s">
        <v>20</v>
      </c>
      <c r="W515" s="154" t="s">
        <v>619</v>
      </c>
      <c r="X515" s="154" t="s">
        <v>3363</v>
      </c>
      <c r="Y515" s="155" t="str">
        <f t="shared" si="30"/>
        <v>52010冷房設備用有り</v>
      </c>
      <c r="Z515" s="156">
        <v>-0.26</v>
      </c>
      <c r="AA515" s="156">
        <v>1.26</v>
      </c>
      <c r="AB515" s="157">
        <v>1.1929000000000001</v>
      </c>
      <c r="AC515" s="157">
        <v>0.89680000000000004</v>
      </c>
      <c r="AD515" s="160">
        <f>VLOOKUP(T515,'既存・導入予定 (5)'!$E$33:$S$44,13,0)</f>
        <v>0.248</v>
      </c>
      <c r="AE515" s="161">
        <f t="shared" si="31"/>
        <v>1.1919999999999999</v>
      </c>
    </row>
    <row r="516" spans="13:31">
      <c r="M516" s="90">
        <v>7</v>
      </c>
      <c r="N516" s="91" t="s">
        <v>6</v>
      </c>
      <c r="O516" s="91" t="s">
        <v>3460</v>
      </c>
      <c r="P516" s="91" t="s">
        <v>3459</v>
      </c>
      <c r="Q516" s="91" t="s">
        <v>343</v>
      </c>
      <c r="R516" s="92">
        <v>0</v>
      </c>
      <c r="T516" s="152">
        <v>5</v>
      </c>
      <c r="U516" s="153">
        <v>2010</v>
      </c>
      <c r="V516" s="154" t="s">
        <v>20</v>
      </c>
      <c r="W516" s="154" t="s">
        <v>624</v>
      </c>
      <c r="X516" s="154" t="s">
        <v>3516</v>
      </c>
      <c r="Y516" s="155" t="str">
        <f t="shared" si="30"/>
        <v>52010冷房店舗用無し（一定速）</v>
      </c>
      <c r="Z516" s="156">
        <v>0.25</v>
      </c>
      <c r="AA516" s="156">
        <v>0.75</v>
      </c>
      <c r="AB516" s="157">
        <v>0.25</v>
      </c>
      <c r="AC516" s="157">
        <v>0.75</v>
      </c>
      <c r="AD516" s="160">
        <f>VLOOKUP(T516,'既存・導入予定 (5)'!$E$33:$S$44,13,0)</f>
        <v>0.248</v>
      </c>
      <c r="AE516" s="161">
        <f t="shared" si="31"/>
        <v>0.81200000000000006</v>
      </c>
    </row>
    <row r="517" spans="13:31">
      <c r="M517" s="90">
        <v>7</v>
      </c>
      <c r="N517" s="91" t="s">
        <v>7</v>
      </c>
      <c r="O517" s="91" t="s">
        <v>3460</v>
      </c>
      <c r="P517" s="91" t="s">
        <v>3459</v>
      </c>
      <c r="Q517" s="91" t="s">
        <v>347</v>
      </c>
      <c r="R517" s="92">
        <v>0</v>
      </c>
      <c r="T517" s="152">
        <v>5</v>
      </c>
      <c r="U517" s="153">
        <v>2010</v>
      </c>
      <c r="V517" s="154" t="s">
        <v>20</v>
      </c>
      <c r="W517" s="154" t="s">
        <v>618</v>
      </c>
      <c r="X517" s="154" t="s">
        <v>3516</v>
      </c>
      <c r="Y517" s="155" t="str">
        <f t="shared" si="30"/>
        <v>52010冷房ビル用マルチ無し（一定速）</v>
      </c>
      <c r="Z517" s="156">
        <v>0.25</v>
      </c>
      <c r="AA517" s="156">
        <v>0.75</v>
      </c>
      <c r="AB517" s="157">
        <v>0.25</v>
      </c>
      <c r="AC517" s="157">
        <v>0.75</v>
      </c>
      <c r="AD517" s="160">
        <f>VLOOKUP(T517,'既存・導入予定 (5)'!$E$33:$S$44,13,0)</f>
        <v>0.248</v>
      </c>
      <c r="AE517" s="161">
        <f t="shared" si="31"/>
        <v>0.81200000000000006</v>
      </c>
    </row>
    <row r="518" spans="13:31">
      <c r="M518" s="90">
        <v>7</v>
      </c>
      <c r="N518" s="91" t="s">
        <v>8</v>
      </c>
      <c r="O518" s="91" t="s">
        <v>3460</v>
      </c>
      <c r="P518" s="91" t="s">
        <v>3459</v>
      </c>
      <c r="Q518" s="91" t="s">
        <v>351</v>
      </c>
      <c r="R518" s="92">
        <v>0</v>
      </c>
      <c r="T518" s="152">
        <v>5</v>
      </c>
      <c r="U518" s="153">
        <v>2010</v>
      </c>
      <c r="V518" s="154" t="s">
        <v>20</v>
      </c>
      <c r="W518" s="154" t="s">
        <v>619</v>
      </c>
      <c r="X518" s="154" t="s">
        <v>3516</v>
      </c>
      <c r="Y518" s="155" t="str">
        <f t="shared" si="30"/>
        <v>52010冷房設備用無し（一定速）</v>
      </c>
      <c r="Z518" s="156">
        <v>0.25</v>
      </c>
      <c r="AA518" s="156">
        <v>0.75</v>
      </c>
      <c r="AB518" s="157">
        <v>0.25</v>
      </c>
      <c r="AC518" s="157">
        <v>0.75</v>
      </c>
      <c r="AD518" s="160">
        <f>VLOOKUP(T518,'既存・導入予定 (5)'!$E$33:$S$44,13,0)</f>
        <v>0.248</v>
      </c>
      <c r="AE518" s="161">
        <f t="shared" si="31"/>
        <v>0.81200000000000006</v>
      </c>
    </row>
    <row r="519" spans="13:31">
      <c r="M519" s="90">
        <v>7</v>
      </c>
      <c r="N519" s="91" t="s">
        <v>9</v>
      </c>
      <c r="O519" s="91" t="s">
        <v>3460</v>
      </c>
      <c r="P519" s="91" t="s">
        <v>3459</v>
      </c>
      <c r="Q519" s="91" t="s">
        <v>355</v>
      </c>
      <c r="R519" s="92">
        <v>0</v>
      </c>
      <c r="T519" s="152">
        <v>5</v>
      </c>
      <c r="U519" s="153">
        <v>2010</v>
      </c>
      <c r="V519" s="154" t="s">
        <v>21</v>
      </c>
      <c r="W519" s="154" t="s">
        <v>624</v>
      </c>
      <c r="X519" s="154" t="s">
        <v>3363</v>
      </c>
      <c r="Y519" s="155" t="str">
        <f t="shared" si="30"/>
        <v>52010暖房店舗用有り</v>
      </c>
      <c r="Z519" s="156">
        <v>-0.72</v>
      </c>
      <c r="AA519" s="156">
        <v>1.72</v>
      </c>
      <c r="AB519" s="157">
        <v>1.0757000000000001</v>
      </c>
      <c r="AC519" s="157">
        <v>1.2710999999999999</v>
      </c>
      <c r="AD519" s="160">
        <f>VLOOKUP(T519,'既存・導入予定 (5)'!$E$33:$S$44,13,0)</f>
        <v>0.248</v>
      </c>
      <c r="AE519" s="161">
        <f t="shared" si="31"/>
        <v>1.5369999999999999</v>
      </c>
    </row>
    <row r="520" spans="13:31">
      <c r="M520" s="90">
        <v>7</v>
      </c>
      <c r="N520" s="91" t="s">
        <v>10</v>
      </c>
      <c r="O520" s="91" t="s">
        <v>3460</v>
      </c>
      <c r="P520" s="91" t="s">
        <v>3459</v>
      </c>
      <c r="Q520" s="91" t="s">
        <v>359</v>
      </c>
      <c r="R520" s="92">
        <v>0</v>
      </c>
      <c r="T520" s="152">
        <v>5</v>
      </c>
      <c r="U520" s="153">
        <v>2010</v>
      </c>
      <c r="V520" s="154" t="s">
        <v>21</v>
      </c>
      <c r="W520" s="154" t="s">
        <v>618</v>
      </c>
      <c r="X520" s="154" t="s">
        <v>3363</v>
      </c>
      <c r="Y520" s="155" t="str">
        <f t="shared" si="30"/>
        <v>52010暖房ビル用マルチ有り</v>
      </c>
      <c r="Z520" s="156">
        <v>-0.7</v>
      </c>
      <c r="AA520" s="156">
        <v>1.7</v>
      </c>
      <c r="AB520" s="157">
        <v>1.036</v>
      </c>
      <c r="AC520" s="157">
        <v>1.266</v>
      </c>
      <c r="AD520" s="160">
        <f>VLOOKUP(T520,'既存・導入予定 (5)'!$E$33:$S$44,13,0)</f>
        <v>0.248</v>
      </c>
      <c r="AE520" s="161">
        <f t="shared" si="31"/>
        <v>1.522</v>
      </c>
    </row>
    <row r="521" spans="13:31">
      <c r="M521" s="90">
        <v>7</v>
      </c>
      <c r="N521" s="91" t="s">
        <v>11</v>
      </c>
      <c r="O521" s="91" t="s">
        <v>3460</v>
      </c>
      <c r="P521" s="91" t="s">
        <v>3459</v>
      </c>
      <c r="Q521" s="91" t="s">
        <v>363</v>
      </c>
      <c r="R521" s="92">
        <v>0</v>
      </c>
      <c r="T521" s="152">
        <v>5</v>
      </c>
      <c r="U521" s="153">
        <v>2010</v>
      </c>
      <c r="V521" s="154" t="s">
        <v>21</v>
      </c>
      <c r="W521" s="154" t="s">
        <v>619</v>
      </c>
      <c r="X521" s="154" t="s">
        <v>3363</v>
      </c>
      <c r="Y521" s="155" t="str">
        <f t="shared" si="30"/>
        <v>52010暖房設備用有り</v>
      </c>
      <c r="Z521" s="156">
        <v>-0.26</v>
      </c>
      <c r="AA521" s="156">
        <v>1.26</v>
      </c>
      <c r="AB521" s="157">
        <v>0.82779999999999998</v>
      </c>
      <c r="AC521" s="157">
        <v>0.98809999999999998</v>
      </c>
      <c r="AD521" s="160">
        <f>VLOOKUP(T521,'既存・導入予定 (5)'!$E$33:$S$44,13,0)</f>
        <v>0.248</v>
      </c>
      <c r="AE521" s="161">
        <f t="shared" si="31"/>
        <v>1.1930000000000001</v>
      </c>
    </row>
    <row r="522" spans="13:31">
      <c r="M522" s="90">
        <v>7</v>
      </c>
      <c r="N522" s="91" t="s">
        <v>12</v>
      </c>
      <c r="O522" s="91" t="s">
        <v>3460</v>
      </c>
      <c r="P522" s="91" t="s">
        <v>3459</v>
      </c>
      <c r="Q522" s="91" t="s">
        <v>367</v>
      </c>
      <c r="R522" s="92">
        <v>0</v>
      </c>
      <c r="T522" s="152">
        <v>5</v>
      </c>
      <c r="U522" s="153">
        <v>2010</v>
      </c>
      <c r="V522" s="154" t="s">
        <v>21</v>
      </c>
      <c r="W522" s="154" t="s">
        <v>624</v>
      </c>
      <c r="X522" s="154" t="s">
        <v>3516</v>
      </c>
      <c r="Y522" s="155" t="str">
        <f t="shared" si="30"/>
        <v>52010暖房店舗用無し（一定速）</v>
      </c>
      <c r="Z522" s="156">
        <v>0.25</v>
      </c>
      <c r="AA522" s="156">
        <v>0.75</v>
      </c>
      <c r="AB522" s="157">
        <v>0.25</v>
      </c>
      <c r="AC522" s="157">
        <v>0.75</v>
      </c>
      <c r="AD522" s="160">
        <f>VLOOKUP(T522,'既存・導入予定 (5)'!$E$33:$S$44,13,0)</f>
        <v>0.248</v>
      </c>
      <c r="AE522" s="161">
        <f t="shared" si="31"/>
        <v>0.81200000000000006</v>
      </c>
    </row>
    <row r="523" spans="13:31">
      <c r="M523" s="90">
        <v>7</v>
      </c>
      <c r="N523" s="91" t="s">
        <v>13</v>
      </c>
      <c r="O523" s="91" t="s">
        <v>3460</v>
      </c>
      <c r="P523" s="91" t="s">
        <v>3459</v>
      </c>
      <c r="Q523" s="91" t="s">
        <v>371</v>
      </c>
      <c r="R523" s="92">
        <v>0</v>
      </c>
      <c r="T523" s="152">
        <v>5</v>
      </c>
      <c r="U523" s="153">
        <v>2010</v>
      </c>
      <c r="V523" s="154" t="s">
        <v>21</v>
      </c>
      <c r="W523" s="154" t="s">
        <v>618</v>
      </c>
      <c r="X523" s="154" t="s">
        <v>3516</v>
      </c>
      <c r="Y523" s="155" t="str">
        <f t="shared" si="30"/>
        <v>52010暖房ビル用マルチ無し（一定速）</v>
      </c>
      <c r="Z523" s="156">
        <v>0.25</v>
      </c>
      <c r="AA523" s="156">
        <v>0.75</v>
      </c>
      <c r="AB523" s="157">
        <v>0.25</v>
      </c>
      <c r="AC523" s="157">
        <v>0.75</v>
      </c>
      <c r="AD523" s="160">
        <f>VLOOKUP(T523,'既存・導入予定 (5)'!$E$33:$S$44,13,0)</f>
        <v>0.248</v>
      </c>
      <c r="AE523" s="161">
        <f t="shared" si="31"/>
        <v>0.81200000000000006</v>
      </c>
    </row>
    <row r="524" spans="13:31">
      <c r="M524" s="90">
        <v>8</v>
      </c>
      <c r="N524" s="91" t="s">
        <v>3456</v>
      </c>
      <c r="O524" s="91" t="s">
        <v>3460</v>
      </c>
      <c r="P524" s="91" t="s">
        <v>3459</v>
      </c>
      <c r="Q524" s="91" t="s">
        <v>375</v>
      </c>
      <c r="R524" s="92">
        <v>0</v>
      </c>
      <c r="T524" s="152">
        <v>5</v>
      </c>
      <c r="U524" s="153">
        <v>2010</v>
      </c>
      <c r="V524" s="154" t="s">
        <v>21</v>
      </c>
      <c r="W524" s="154" t="s">
        <v>619</v>
      </c>
      <c r="X524" s="154" t="s">
        <v>3516</v>
      </c>
      <c r="Y524" s="155" t="str">
        <f t="shared" si="30"/>
        <v>52010暖房設備用無し（一定速）</v>
      </c>
      <c r="Z524" s="156">
        <v>0.25</v>
      </c>
      <c r="AA524" s="156">
        <v>0.75</v>
      </c>
      <c r="AB524" s="157">
        <v>0.25</v>
      </c>
      <c r="AC524" s="157">
        <v>0.75</v>
      </c>
      <c r="AD524" s="160">
        <f>VLOOKUP(T524,'既存・導入予定 (5)'!$E$33:$S$44,13,0)</f>
        <v>0.248</v>
      </c>
      <c r="AE524" s="161">
        <f t="shared" si="31"/>
        <v>0.81200000000000006</v>
      </c>
    </row>
    <row r="525" spans="13:31">
      <c r="M525" s="90">
        <v>8</v>
      </c>
      <c r="N525" s="91" t="s">
        <v>3</v>
      </c>
      <c r="O525" s="91" t="s">
        <v>3460</v>
      </c>
      <c r="P525" s="91" t="s">
        <v>3459</v>
      </c>
      <c r="Q525" s="91" t="s">
        <v>379</v>
      </c>
      <c r="R525" s="92">
        <v>0</v>
      </c>
      <c r="T525" s="144">
        <v>5</v>
      </c>
      <c r="U525" s="195">
        <v>2011</v>
      </c>
      <c r="V525" s="145" t="s">
        <v>20</v>
      </c>
      <c r="W525" s="145" t="s">
        <v>624</v>
      </c>
      <c r="X525" s="145" t="s">
        <v>3363</v>
      </c>
      <c r="Y525" s="146" t="str">
        <f t="shared" si="30"/>
        <v>52011冷房店舗用有り</v>
      </c>
      <c r="Z525" s="148">
        <v>-1.1200000000000001</v>
      </c>
      <c r="AA525" s="148">
        <v>2.12</v>
      </c>
      <c r="AB525" s="149">
        <v>1.0517000000000001</v>
      </c>
      <c r="AC525" s="149">
        <v>1.5770999999999999</v>
      </c>
      <c r="AD525" s="147">
        <f>VLOOKUP(T525,'既存・導入予定 (5)'!$E$33:$S$44,13,0)</f>
        <v>0.248</v>
      </c>
      <c r="AE525" s="75">
        <f t="shared" si="31"/>
        <v>1.837</v>
      </c>
    </row>
    <row r="526" spans="13:31">
      <c r="M526" s="90">
        <v>8</v>
      </c>
      <c r="N526" s="91" t="s">
        <v>4</v>
      </c>
      <c r="O526" s="91" t="s">
        <v>3460</v>
      </c>
      <c r="P526" s="91" t="s">
        <v>3459</v>
      </c>
      <c r="Q526" s="91" t="s">
        <v>383</v>
      </c>
      <c r="R526" s="92">
        <v>0</v>
      </c>
      <c r="T526" s="144">
        <v>5</v>
      </c>
      <c r="U526" s="195">
        <v>2011</v>
      </c>
      <c r="V526" s="145" t="s">
        <v>20</v>
      </c>
      <c r="W526" s="145" t="s">
        <v>618</v>
      </c>
      <c r="X526" s="145" t="s">
        <v>3363</v>
      </c>
      <c r="Y526" s="146" t="str">
        <f t="shared" si="30"/>
        <v>52011冷房ビル用マルチ有り</v>
      </c>
      <c r="Z526" s="148">
        <v>-1</v>
      </c>
      <c r="AA526" s="148">
        <v>2</v>
      </c>
      <c r="AB526" s="149">
        <v>1.0584</v>
      </c>
      <c r="AC526" s="149">
        <v>1.4854000000000001</v>
      </c>
      <c r="AD526" s="147">
        <f>VLOOKUP(T526,'既存・導入予定 (5)'!$E$33:$S$44,13,0)</f>
        <v>0.248</v>
      </c>
      <c r="AE526" s="75">
        <f t="shared" si="31"/>
        <v>1.7470000000000001</v>
      </c>
    </row>
    <row r="527" spans="13:31">
      <c r="M527" s="90">
        <v>8</v>
      </c>
      <c r="N527" s="91" t="s">
        <v>5</v>
      </c>
      <c r="O527" s="91" t="s">
        <v>3460</v>
      </c>
      <c r="P527" s="91" t="s">
        <v>3459</v>
      </c>
      <c r="Q527" s="91" t="s">
        <v>387</v>
      </c>
      <c r="R527" s="92">
        <v>0</v>
      </c>
      <c r="T527" s="144">
        <v>5</v>
      </c>
      <c r="U527" s="195">
        <v>2011</v>
      </c>
      <c r="V527" s="145" t="s">
        <v>20</v>
      </c>
      <c r="W527" s="145" t="s">
        <v>619</v>
      </c>
      <c r="X527" s="145" t="s">
        <v>3363</v>
      </c>
      <c r="Y527" s="146" t="str">
        <f t="shared" si="30"/>
        <v>52011冷房設備用有り</v>
      </c>
      <c r="Z527" s="148">
        <v>-0.22</v>
      </c>
      <c r="AA527" s="148">
        <v>1.22</v>
      </c>
      <c r="AB527" s="149">
        <v>1.0356000000000001</v>
      </c>
      <c r="AC527" s="149">
        <v>0.90610000000000002</v>
      </c>
      <c r="AD527" s="147">
        <f>VLOOKUP(T527,'既存・導入予定 (5)'!$E$33:$S$44,13,0)</f>
        <v>0.248</v>
      </c>
      <c r="AE527" s="75">
        <f t="shared" si="31"/>
        <v>1.1619999999999999</v>
      </c>
    </row>
    <row r="528" spans="13:31">
      <c r="M528" s="90">
        <v>8</v>
      </c>
      <c r="N528" s="91" t="s">
        <v>6</v>
      </c>
      <c r="O528" s="91" t="s">
        <v>3460</v>
      </c>
      <c r="P528" s="91" t="s">
        <v>3459</v>
      </c>
      <c r="Q528" s="91" t="s">
        <v>391</v>
      </c>
      <c r="R528" s="92">
        <v>0</v>
      </c>
      <c r="T528" s="144">
        <v>5</v>
      </c>
      <c r="U528" s="195">
        <v>2011</v>
      </c>
      <c r="V528" s="145" t="s">
        <v>20</v>
      </c>
      <c r="W528" s="145" t="s">
        <v>624</v>
      </c>
      <c r="X528" s="145" t="s">
        <v>3516</v>
      </c>
      <c r="Y528" s="146" t="str">
        <f t="shared" si="30"/>
        <v>52011冷房店舗用無し（一定速）</v>
      </c>
      <c r="Z528" s="148">
        <v>0.25</v>
      </c>
      <c r="AA528" s="148">
        <v>0.75</v>
      </c>
      <c r="AB528" s="149">
        <v>0.25</v>
      </c>
      <c r="AC528" s="149">
        <v>0.75</v>
      </c>
      <c r="AD528" s="147">
        <f>VLOOKUP(T528,'既存・導入予定 (5)'!$E$33:$S$44,13,0)</f>
        <v>0.248</v>
      </c>
      <c r="AE528" s="75">
        <f t="shared" si="31"/>
        <v>0.81200000000000006</v>
      </c>
    </row>
    <row r="529" spans="13:31">
      <c r="M529" s="90">
        <v>8</v>
      </c>
      <c r="N529" s="91" t="s">
        <v>7</v>
      </c>
      <c r="O529" s="91" t="s">
        <v>3460</v>
      </c>
      <c r="P529" s="91" t="s">
        <v>3459</v>
      </c>
      <c r="Q529" s="91" t="s">
        <v>395</v>
      </c>
      <c r="R529" s="92">
        <v>0</v>
      </c>
      <c r="T529" s="144">
        <v>5</v>
      </c>
      <c r="U529" s="195">
        <v>2011</v>
      </c>
      <c r="V529" s="145" t="s">
        <v>20</v>
      </c>
      <c r="W529" s="145" t="s">
        <v>618</v>
      </c>
      <c r="X529" s="145" t="s">
        <v>3516</v>
      </c>
      <c r="Y529" s="146" t="str">
        <f t="shared" si="30"/>
        <v>52011冷房ビル用マルチ無し（一定速）</v>
      </c>
      <c r="Z529" s="148">
        <v>0.25</v>
      </c>
      <c r="AA529" s="148">
        <v>0.75</v>
      </c>
      <c r="AB529" s="149">
        <v>0.25</v>
      </c>
      <c r="AC529" s="149">
        <v>0.75</v>
      </c>
      <c r="AD529" s="147">
        <f>VLOOKUP(T529,'既存・導入予定 (5)'!$E$33:$S$44,13,0)</f>
        <v>0.248</v>
      </c>
      <c r="AE529" s="75">
        <f t="shared" si="31"/>
        <v>0.81200000000000006</v>
      </c>
    </row>
    <row r="530" spans="13:31">
      <c r="M530" s="90">
        <v>8</v>
      </c>
      <c r="N530" s="91" t="s">
        <v>8</v>
      </c>
      <c r="O530" s="91" t="s">
        <v>3460</v>
      </c>
      <c r="P530" s="91" t="s">
        <v>3459</v>
      </c>
      <c r="Q530" s="91" t="s">
        <v>399</v>
      </c>
      <c r="R530" s="92">
        <v>0</v>
      </c>
      <c r="T530" s="144">
        <v>5</v>
      </c>
      <c r="U530" s="195">
        <v>2011</v>
      </c>
      <c r="V530" s="145" t="s">
        <v>20</v>
      </c>
      <c r="W530" s="145" t="s">
        <v>619</v>
      </c>
      <c r="X530" s="145" t="s">
        <v>3516</v>
      </c>
      <c r="Y530" s="146" t="str">
        <f t="shared" si="30"/>
        <v>52011冷房設備用無し（一定速）</v>
      </c>
      <c r="Z530" s="148">
        <v>0.25</v>
      </c>
      <c r="AA530" s="148">
        <v>0.75</v>
      </c>
      <c r="AB530" s="149">
        <v>0.25</v>
      </c>
      <c r="AC530" s="149">
        <v>0.75</v>
      </c>
      <c r="AD530" s="147">
        <f>VLOOKUP(T530,'既存・導入予定 (5)'!$E$33:$S$44,13,0)</f>
        <v>0.248</v>
      </c>
      <c r="AE530" s="75">
        <f t="shared" si="31"/>
        <v>0.81200000000000006</v>
      </c>
    </row>
    <row r="531" spans="13:31">
      <c r="M531" s="90">
        <v>8</v>
      </c>
      <c r="N531" s="91" t="s">
        <v>9</v>
      </c>
      <c r="O531" s="91" t="s">
        <v>3460</v>
      </c>
      <c r="P531" s="91" t="s">
        <v>3459</v>
      </c>
      <c r="Q531" s="91" t="s">
        <v>403</v>
      </c>
      <c r="R531" s="92">
        <v>0</v>
      </c>
      <c r="T531" s="144">
        <v>5</v>
      </c>
      <c r="U531" s="195">
        <v>2011</v>
      </c>
      <c r="V531" s="145" t="s">
        <v>21</v>
      </c>
      <c r="W531" s="145" t="s">
        <v>624</v>
      </c>
      <c r="X531" s="145" t="s">
        <v>3363</v>
      </c>
      <c r="Y531" s="146" t="str">
        <f t="shared" si="30"/>
        <v>52011暖房店舗用有り</v>
      </c>
      <c r="Z531" s="148">
        <v>-0.76</v>
      </c>
      <c r="AA531" s="148">
        <v>1.76</v>
      </c>
      <c r="AB531" s="149">
        <v>1.0773999999999999</v>
      </c>
      <c r="AC531" s="149">
        <v>1.3006</v>
      </c>
      <c r="AD531" s="147">
        <f>VLOOKUP(T531,'既存・導入予定 (5)'!$E$33:$S$44,13,0)</f>
        <v>0.248</v>
      </c>
      <c r="AE531" s="75">
        <f t="shared" si="31"/>
        <v>1.5669999999999999</v>
      </c>
    </row>
    <row r="532" spans="13:31">
      <c r="M532" s="90">
        <v>8</v>
      </c>
      <c r="N532" s="91" t="s">
        <v>10</v>
      </c>
      <c r="O532" s="91" t="s">
        <v>3460</v>
      </c>
      <c r="P532" s="91" t="s">
        <v>3459</v>
      </c>
      <c r="Q532" s="91" t="s">
        <v>407</v>
      </c>
      <c r="R532" s="92">
        <v>0</v>
      </c>
      <c r="T532" s="144">
        <v>5</v>
      </c>
      <c r="U532" s="195">
        <v>2011</v>
      </c>
      <c r="V532" s="145" t="s">
        <v>21</v>
      </c>
      <c r="W532" s="145" t="s">
        <v>618</v>
      </c>
      <c r="X532" s="145" t="s">
        <v>3363</v>
      </c>
      <c r="Y532" s="146" t="str">
        <f t="shared" si="30"/>
        <v>52011暖房ビル用マルチ有り</v>
      </c>
      <c r="Z532" s="148">
        <v>-0.78</v>
      </c>
      <c r="AA532" s="148">
        <v>1.78</v>
      </c>
      <c r="AB532" s="149">
        <v>1.0377000000000001</v>
      </c>
      <c r="AC532" s="149">
        <v>1.3255999999999999</v>
      </c>
      <c r="AD532" s="147">
        <f>VLOOKUP(T532,'既存・導入予定 (5)'!$E$33:$S$44,13,0)</f>
        <v>0.248</v>
      </c>
      <c r="AE532" s="75">
        <f t="shared" si="31"/>
        <v>1.5820000000000001</v>
      </c>
    </row>
    <row r="533" spans="13:31">
      <c r="M533" s="90">
        <v>8</v>
      </c>
      <c r="N533" s="91" t="s">
        <v>11</v>
      </c>
      <c r="O533" s="91" t="s">
        <v>3460</v>
      </c>
      <c r="P533" s="91" t="s">
        <v>3459</v>
      </c>
      <c r="Q533" s="91" t="s">
        <v>411</v>
      </c>
      <c r="R533" s="92">
        <v>0</v>
      </c>
      <c r="T533" s="144">
        <v>5</v>
      </c>
      <c r="U533" s="195">
        <v>2011</v>
      </c>
      <c r="V533" s="145" t="s">
        <v>21</v>
      </c>
      <c r="W533" s="145" t="s">
        <v>619</v>
      </c>
      <c r="X533" s="145" t="s">
        <v>3363</v>
      </c>
      <c r="Y533" s="146" t="str">
        <f t="shared" si="30"/>
        <v>52011暖房設備用有り</v>
      </c>
      <c r="Z533" s="148">
        <v>-0.26</v>
      </c>
      <c r="AA533" s="148">
        <v>1.26</v>
      </c>
      <c r="AB533" s="149">
        <v>1.0266999999999999</v>
      </c>
      <c r="AC533" s="149">
        <v>0.93830000000000002</v>
      </c>
      <c r="AD533" s="147">
        <f>VLOOKUP(T533,'既存・導入予定 (5)'!$E$33:$S$44,13,0)</f>
        <v>0.248</v>
      </c>
      <c r="AE533" s="75">
        <f t="shared" si="31"/>
        <v>1.1919999999999999</v>
      </c>
    </row>
    <row r="534" spans="13:31">
      <c r="M534" s="90">
        <v>8</v>
      </c>
      <c r="N534" s="91" t="s">
        <v>12</v>
      </c>
      <c r="O534" s="91" t="s">
        <v>3460</v>
      </c>
      <c r="P534" s="91" t="s">
        <v>3459</v>
      </c>
      <c r="Q534" s="91" t="s">
        <v>415</v>
      </c>
      <c r="R534" s="92">
        <v>0</v>
      </c>
      <c r="T534" s="144">
        <v>5</v>
      </c>
      <c r="U534" s="195">
        <v>2011</v>
      </c>
      <c r="V534" s="145" t="s">
        <v>21</v>
      </c>
      <c r="W534" s="145" t="s">
        <v>624</v>
      </c>
      <c r="X534" s="145" t="s">
        <v>3516</v>
      </c>
      <c r="Y534" s="146" t="str">
        <f t="shared" ref="Y534:Y548" si="32">T534&amp;U534&amp;V534&amp;W534&amp;X534</f>
        <v>52011暖房店舗用無し（一定速）</v>
      </c>
      <c r="Z534" s="148">
        <v>0.25</v>
      </c>
      <c r="AA534" s="148">
        <v>0.75</v>
      </c>
      <c r="AB534" s="149">
        <v>0.25</v>
      </c>
      <c r="AC534" s="149">
        <v>0.75</v>
      </c>
      <c r="AD534" s="147">
        <f>VLOOKUP(T534,'既存・導入予定 (5)'!$E$33:$S$44,13,0)</f>
        <v>0.248</v>
      </c>
      <c r="AE534" s="75">
        <f t="shared" si="31"/>
        <v>0.81200000000000006</v>
      </c>
    </row>
    <row r="535" spans="13:31">
      <c r="M535" s="90">
        <v>8</v>
      </c>
      <c r="N535" s="91" t="s">
        <v>13</v>
      </c>
      <c r="O535" s="91" t="s">
        <v>3460</v>
      </c>
      <c r="P535" s="91" t="s">
        <v>3459</v>
      </c>
      <c r="Q535" s="91" t="s">
        <v>419</v>
      </c>
      <c r="R535" s="92">
        <v>0</v>
      </c>
      <c r="T535" s="144">
        <v>5</v>
      </c>
      <c r="U535" s="195">
        <v>2011</v>
      </c>
      <c r="V535" s="145" t="s">
        <v>21</v>
      </c>
      <c r="W535" s="145" t="s">
        <v>618</v>
      </c>
      <c r="X535" s="145" t="s">
        <v>3516</v>
      </c>
      <c r="Y535" s="146" t="str">
        <f t="shared" si="32"/>
        <v>52011暖房ビル用マルチ無し（一定速）</v>
      </c>
      <c r="Z535" s="148">
        <v>0.25</v>
      </c>
      <c r="AA535" s="148">
        <v>0.75</v>
      </c>
      <c r="AB535" s="149">
        <v>0.25</v>
      </c>
      <c r="AC535" s="149">
        <v>0.75</v>
      </c>
      <c r="AD535" s="147">
        <f>VLOOKUP(T535,'既存・導入予定 (5)'!$E$33:$S$44,13,0)</f>
        <v>0.248</v>
      </c>
      <c r="AE535" s="75">
        <f t="shared" si="31"/>
        <v>0.81200000000000006</v>
      </c>
    </row>
    <row r="536" spans="13:31">
      <c r="M536" s="90">
        <v>9</v>
      </c>
      <c r="N536" s="91" t="s">
        <v>3456</v>
      </c>
      <c r="O536" s="91" t="s">
        <v>3460</v>
      </c>
      <c r="P536" s="91" t="s">
        <v>3459</v>
      </c>
      <c r="Q536" s="91" t="s">
        <v>423</v>
      </c>
      <c r="R536" s="92">
        <v>0</v>
      </c>
      <c r="T536" s="144">
        <v>5</v>
      </c>
      <c r="U536" s="145">
        <v>2011</v>
      </c>
      <c r="V536" s="145" t="s">
        <v>21</v>
      </c>
      <c r="W536" s="145" t="s">
        <v>619</v>
      </c>
      <c r="X536" s="145" t="s">
        <v>3516</v>
      </c>
      <c r="Y536" s="146" t="str">
        <f t="shared" si="32"/>
        <v>52011暖房設備用無し（一定速）</v>
      </c>
      <c r="Z536" s="148">
        <v>0.25</v>
      </c>
      <c r="AA536" s="148">
        <v>0.75</v>
      </c>
      <c r="AB536" s="149">
        <v>0.25</v>
      </c>
      <c r="AC536" s="149">
        <v>0.75</v>
      </c>
      <c r="AD536" s="147">
        <f>VLOOKUP(T536,'既存・導入予定 (5)'!$E$33:$S$44,13,0)</f>
        <v>0.248</v>
      </c>
      <c r="AE536" s="75">
        <f t="shared" si="31"/>
        <v>0.81200000000000006</v>
      </c>
    </row>
    <row r="537" spans="13:31">
      <c r="M537" s="90">
        <v>9</v>
      </c>
      <c r="N537" s="91" t="s">
        <v>3</v>
      </c>
      <c r="O537" s="91" t="s">
        <v>3460</v>
      </c>
      <c r="P537" s="91" t="s">
        <v>3459</v>
      </c>
      <c r="Q537" s="91" t="s">
        <v>427</v>
      </c>
      <c r="R537" s="92">
        <v>0</v>
      </c>
      <c r="T537" s="144">
        <v>5</v>
      </c>
      <c r="U537" s="145">
        <v>2012</v>
      </c>
      <c r="V537" s="145" t="s">
        <v>20</v>
      </c>
      <c r="W537" s="145" t="s">
        <v>624</v>
      </c>
      <c r="X537" s="145" t="s">
        <v>3363</v>
      </c>
      <c r="Y537" s="146" t="str">
        <f t="shared" si="32"/>
        <v>52012冷房店舗用有り</v>
      </c>
      <c r="Z537" s="145">
        <v>-1.36</v>
      </c>
      <c r="AA537" s="145">
        <v>2.36</v>
      </c>
      <c r="AB537" s="145">
        <v>1.0576000000000001</v>
      </c>
      <c r="AC537" s="145">
        <v>1.7556</v>
      </c>
      <c r="AD537" s="147">
        <f>VLOOKUP(T537,'既存・導入予定 (5)'!$E$33:$S$44,13,0)</f>
        <v>0.248</v>
      </c>
      <c r="AE537" s="75">
        <f t="shared" ref="AE537:AE548" si="33">ROUNDDOWN(IF(AD537&gt;=0.25,Z537*AD537+AA537,AB537*AD537+AC537),3)</f>
        <v>2.0169999999999999</v>
      </c>
    </row>
    <row r="538" spans="13:31">
      <c r="M538" s="90">
        <v>9</v>
      </c>
      <c r="N538" s="91" t="s">
        <v>4</v>
      </c>
      <c r="O538" s="91" t="s">
        <v>3460</v>
      </c>
      <c r="P538" s="91" t="s">
        <v>3459</v>
      </c>
      <c r="Q538" s="91" t="s">
        <v>431</v>
      </c>
      <c r="R538" s="92">
        <v>0</v>
      </c>
      <c r="T538" s="144">
        <v>5</v>
      </c>
      <c r="U538" s="145">
        <v>2012</v>
      </c>
      <c r="V538" s="145" t="s">
        <v>20</v>
      </c>
      <c r="W538" s="145" t="s">
        <v>618</v>
      </c>
      <c r="X538" s="145" t="s">
        <v>3363</v>
      </c>
      <c r="Y538" s="146" t="str">
        <f t="shared" si="32"/>
        <v>52012冷房ビル用マルチ有り</v>
      </c>
      <c r="Z538" s="145">
        <v>-1.1399999999999999</v>
      </c>
      <c r="AA538" s="145">
        <v>2.14</v>
      </c>
      <c r="AB538" s="145">
        <v>1.0625</v>
      </c>
      <c r="AC538" s="145">
        <v>1.5893999999999999</v>
      </c>
      <c r="AD538" s="147">
        <f>VLOOKUP(T538,'既存・導入予定 (5)'!$E$33:$S$44,13,0)</f>
        <v>0.248</v>
      </c>
      <c r="AE538" s="75">
        <f t="shared" si="33"/>
        <v>1.8520000000000001</v>
      </c>
    </row>
    <row r="539" spans="13:31">
      <c r="M539" s="90">
        <v>9</v>
      </c>
      <c r="N539" s="91" t="s">
        <v>5</v>
      </c>
      <c r="O539" s="91" t="s">
        <v>3460</v>
      </c>
      <c r="P539" s="91" t="s">
        <v>3459</v>
      </c>
      <c r="Q539" s="91" t="s">
        <v>435</v>
      </c>
      <c r="R539" s="92">
        <v>0</v>
      </c>
      <c r="T539" s="144">
        <v>5</v>
      </c>
      <c r="U539" s="145">
        <v>2012</v>
      </c>
      <c r="V539" s="145" t="s">
        <v>20</v>
      </c>
      <c r="W539" s="145" t="s">
        <v>619</v>
      </c>
      <c r="X539" s="145" t="s">
        <v>3363</v>
      </c>
      <c r="Y539" s="146" t="str">
        <f t="shared" si="32"/>
        <v>52012冷房設備用有り</v>
      </c>
      <c r="Z539" s="145">
        <v>-0.26</v>
      </c>
      <c r="AA539" s="145">
        <v>1.26</v>
      </c>
      <c r="AB539" s="145">
        <v>1.0367999999999999</v>
      </c>
      <c r="AC539" s="145">
        <v>0.93579999999999997</v>
      </c>
      <c r="AD539" s="147">
        <f>VLOOKUP(T539,'既存・導入予定 (5)'!$E$33:$S$44,13,0)</f>
        <v>0.248</v>
      </c>
      <c r="AE539" s="75">
        <f t="shared" si="33"/>
        <v>1.1919999999999999</v>
      </c>
    </row>
    <row r="540" spans="13:31">
      <c r="M540" s="90">
        <v>9</v>
      </c>
      <c r="N540" s="91" t="s">
        <v>6</v>
      </c>
      <c r="O540" s="91" t="s">
        <v>3460</v>
      </c>
      <c r="P540" s="91" t="s">
        <v>3459</v>
      </c>
      <c r="Q540" s="91" t="s">
        <v>439</v>
      </c>
      <c r="R540" s="92">
        <v>0</v>
      </c>
      <c r="T540" s="144">
        <v>5</v>
      </c>
      <c r="U540" s="145">
        <v>2012</v>
      </c>
      <c r="V540" s="145" t="s">
        <v>20</v>
      </c>
      <c r="W540" s="145" t="s">
        <v>624</v>
      </c>
      <c r="X540" s="145" t="s">
        <v>3516</v>
      </c>
      <c r="Y540" s="146" t="str">
        <f t="shared" si="32"/>
        <v>52012冷房店舗用無し（一定速）</v>
      </c>
      <c r="Z540" s="148">
        <v>0.25</v>
      </c>
      <c r="AA540" s="148">
        <v>0.75</v>
      </c>
      <c r="AB540" s="149">
        <v>0.25</v>
      </c>
      <c r="AC540" s="149">
        <v>0.75</v>
      </c>
      <c r="AD540" s="147">
        <f>VLOOKUP(T540,'既存・導入予定 (5)'!$E$33:$S$44,13,0)</f>
        <v>0.248</v>
      </c>
      <c r="AE540" s="75">
        <f t="shared" si="33"/>
        <v>0.81200000000000006</v>
      </c>
    </row>
    <row r="541" spans="13:31">
      <c r="M541" s="90">
        <v>9</v>
      </c>
      <c r="N541" s="91" t="s">
        <v>7</v>
      </c>
      <c r="O541" s="91" t="s">
        <v>3460</v>
      </c>
      <c r="P541" s="91" t="s">
        <v>3459</v>
      </c>
      <c r="Q541" s="91" t="s">
        <v>443</v>
      </c>
      <c r="R541" s="92">
        <v>0</v>
      </c>
      <c r="T541" s="144">
        <v>5</v>
      </c>
      <c r="U541" s="145">
        <v>2012</v>
      </c>
      <c r="V541" s="145" t="s">
        <v>20</v>
      </c>
      <c r="W541" s="145" t="s">
        <v>618</v>
      </c>
      <c r="X541" s="145" t="s">
        <v>3516</v>
      </c>
      <c r="Y541" s="146" t="str">
        <f t="shared" si="32"/>
        <v>52012冷房ビル用マルチ無し（一定速）</v>
      </c>
      <c r="Z541" s="148">
        <v>0.25</v>
      </c>
      <c r="AA541" s="148">
        <v>0.75</v>
      </c>
      <c r="AB541" s="149">
        <v>0.25</v>
      </c>
      <c r="AC541" s="149">
        <v>0.75</v>
      </c>
      <c r="AD541" s="147">
        <f>VLOOKUP(T541,'既存・導入予定 (5)'!$E$33:$S$44,13,0)</f>
        <v>0.248</v>
      </c>
      <c r="AE541" s="75">
        <f t="shared" si="33"/>
        <v>0.81200000000000006</v>
      </c>
    </row>
    <row r="542" spans="13:31">
      <c r="M542" s="90">
        <v>9</v>
      </c>
      <c r="N542" s="91" t="s">
        <v>8</v>
      </c>
      <c r="O542" s="91" t="s">
        <v>3460</v>
      </c>
      <c r="P542" s="91" t="s">
        <v>3459</v>
      </c>
      <c r="Q542" s="91" t="s">
        <v>447</v>
      </c>
      <c r="R542" s="92">
        <v>0</v>
      </c>
      <c r="T542" s="144">
        <v>5</v>
      </c>
      <c r="U542" s="145">
        <v>2012</v>
      </c>
      <c r="V542" s="145" t="s">
        <v>20</v>
      </c>
      <c r="W542" s="145" t="s">
        <v>619</v>
      </c>
      <c r="X542" s="145" t="s">
        <v>3516</v>
      </c>
      <c r="Y542" s="146" t="str">
        <f t="shared" si="32"/>
        <v>52012冷房設備用無し（一定速）</v>
      </c>
      <c r="Z542" s="148">
        <v>0.25</v>
      </c>
      <c r="AA542" s="148">
        <v>0.75</v>
      </c>
      <c r="AB542" s="149">
        <v>0.25</v>
      </c>
      <c r="AC542" s="149">
        <v>0.75</v>
      </c>
      <c r="AD542" s="147">
        <f>VLOOKUP(T542,'既存・導入予定 (5)'!$E$33:$S$44,13,0)</f>
        <v>0.248</v>
      </c>
      <c r="AE542" s="75">
        <f t="shared" si="33"/>
        <v>0.81200000000000006</v>
      </c>
    </row>
    <row r="543" spans="13:31">
      <c r="M543" s="90">
        <v>9</v>
      </c>
      <c r="N543" s="91" t="s">
        <v>9</v>
      </c>
      <c r="O543" s="91" t="s">
        <v>3460</v>
      </c>
      <c r="P543" s="91" t="s">
        <v>3459</v>
      </c>
      <c r="Q543" s="91" t="s">
        <v>451</v>
      </c>
      <c r="R543" s="92">
        <v>0</v>
      </c>
      <c r="T543" s="144">
        <v>5</v>
      </c>
      <c r="U543" s="145">
        <v>2012</v>
      </c>
      <c r="V543" s="145" t="s">
        <v>21</v>
      </c>
      <c r="W543" s="145" t="s">
        <v>624</v>
      </c>
      <c r="X543" s="145" t="s">
        <v>3363</v>
      </c>
      <c r="Y543" s="146" t="str">
        <f t="shared" si="32"/>
        <v>52012暖房店舗用有り</v>
      </c>
      <c r="Z543" s="145">
        <v>-0.82</v>
      </c>
      <c r="AA543" s="145">
        <v>1.82</v>
      </c>
      <c r="AB543" s="145">
        <v>1.0801000000000001</v>
      </c>
      <c r="AC543" s="145">
        <v>1.345</v>
      </c>
      <c r="AD543" s="147">
        <f>VLOOKUP(T543,'既存・導入予定 (5)'!$E$33:$S$44,13,0)</f>
        <v>0.248</v>
      </c>
      <c r="AE543" s="75">
        <f t="shared" si="33"/>
        <v>1.6120000000000001</v>
      </c>
    </row>
    <row r="544" spans="13:31">
      <c r="M544" s="90">
        <v>9</v>
      </c>
      <c r="N544" s="91" t="s">
        <v>10</v>
      </c>
      <c r="O544" s="91" t="s">
        <v>3460</v>
      </c>
      <c r="P544" s="91" t="s">
        <v>3459</v>
      </c>
      <c r="Q544" s="91" t="s">
        <v>455</v>
      </c>
      <c r="R544" s="92">
        <v>0</v>
      </c>
      <c r="T544" s="144">
        <v>5</v>
      </c>
      <c r="U544" s="145">
        <v>2012</v>
      </c>
      <c r="V544" s="145" t="s">
        <v>21</v>
      </c>
      <c r="W544" s="145" t="s">
        <v>618</v>
      </c>
      <c r="X544" s="145" t="s">
        <v>3363</v>
      </c>
      <c r="Y544" s="146" t="str">
        <f t="shared" si="32"/>
        <v>52012暖房ビル用マルチ有り</v>
      </c>
      <c r="Z544" s="145">
        <v>-0.98</v>
      </c>
      <c r="AA544" s="145">
        <v>1.98</v>
      </c>
      <c r="AB544" s="145">
        <v>1.042</v>
      </c>
      <c r="AC544" s="145">
        <v>1.4744999999999999</v>
      </c>
      <c r="AD544" s="147">
        <f>VLOOKUP(T544,'既存・導入予定 (5)'!$E$33:$S$44,13,0)</f>
        <v>0.248</v>
      </c>
      <c r="AE544" s="75">
        <f t="shared" si="33"/>
        <v>1.732</v>
      </c>
    </row>
    <row r="545" spans="13:31">
      <c r="M545" s="90">
        <v>9</v>
      </c>
      <c r="N545" s="91" t="s">
        <v>11</v>
      </c>
      <c r="O545" s="91" t="s">
        <v>3460</v>
      </c>
      <c r="P545" s="91" t="s">
        <v>3459</v>
      </c>
      <c r="Q545" s="91" t="s">
        <v>459</v>
      </c>
      <c r="R545" s="92">
        <v>4.4999999999999998E-2</v>
      </c>
      <c r="T545" s="144">
        <v>5</v>
      </c>
      <c r="U545" s="145">
        <v>2012</v>
      </c>
      <c r="V545" s="145" t="s">
        <v>21</v>
      </c>
      <c r="W545" s="145" t="s">
        <v>619</v>
      </c>
      <c r="X545" s="145" t="s">
        <v>3363</v>
      </c>
      <c r="Y545" s="146" t="str">
        <f t="shared" si="32"/>
        <v>52012暖房設備用有り</v>
      </c>
      <c r="Z545" s="145">
        <v>-0.26</v>
      </c>
      <c r="AA545" s="145">
        <v>1.26</v>
      </c>
      <c r="AB545" s="145">
        <v>1.0266999999999999</v>
      </c>
      <c r="AC545" s="145">
        <v>0.93830000000000002</v>
      </c>
      <c r="AD545" s="147">
        <f>VLOOKUP(T545,'既存・導入予定 (5)'!$E$33:$S$44,13,0)</f>
        <v>0.248</v>
      </c>
      <c r="AE545" s="75">
        <f t="shared" si="33"/>
        <v>1.1919999999999999</v>
      </c>
    </row>
    <row r="546" spans="13:31">
      <c r="M546" s="90">
        <v>9</v>
      </c>
      <c r="N546" s="91" t="s">
        <v>12</v>
      </c>
      <c r="O546" s="91" t="s">
        <v>3460</v>
      </c>
      <c r="P546" s="91" t="s">
        <v>3459</v>
      </c>
      <c r="Q546" s="91" t="s">
        <v>463</v>
      </c>
      <c r="R546" s="92">
        <v>0</v>
      </c>
      <c r="T546" s="144">
        <v>5</v>
      </c>
      <c r="U546" s="145">
        <v>2012</v>
      </c>
      <c r="V546" s="145" t="s">
        <v>21</v>
      </c>
      <c r="W546" s="145" t="s">
        <v>624</v>
      </c>
      <c r="X546" s="145" t="s">
        <v>3516</v>
      </c>
      <c r="Y546" s="146" t="str">
        <f t="shared" si="32"/>
        <v>52012暖房店舗用無し（一定速）</v>
      </c>
      <c r="Z546" s="148">
        <v>0.25</v>
      </c>
      <c r="AA546" s="148">
        <v>0.75</v>
      </c>
      <c r="AB546" s="149">
        <v>0.25</v>
      </c>
      <c r="AC546" s="149">
        <v>0.75</v>
      </c>
      <c r="AD546" s="147">
        <f>VLOOKUP(T546,'既存・導入予定 (5)'!$E$33:$S$44,13,0)</f>
        <v>0.248</v>
      </c>
      <c r="AE546" s="75">
        <f t="shared" si="33"/>
        <v>0.81200000000000006</v>
      </c>
    </row>
    <row r="547" spans="13:31">
      <c r="M547" s="90">
        <v>9</v>
      </c>
      <c r="N547" s="91" t="s">
        <v>13</v>
      </c>
      <c r="O547" s="91" t="s">
        <v>3460</v>
      </c>
      <c r="P547" s="91" t="s">
        <v>3459</v>
      </c>
      <c r="Q547" s="91" t="s">
        <v>467</v>
      </c>
      <c r="R547" s="92">
        <v>0</v>
      </c>
      <c r="T547" s="144">
        <v>5</v>
      </c>
      <c r="U547" s="145">
        <v>2012</v>
      </c>
      <c r="V547" s="145" t="s">
        <v>21</v>
      </c>
      <c r="W547" s="145" t="s">
        <v>618</v>
      </c>
      <c r="X547" s="145" t="s">
        <v>3516</v>
      </c>
      <c r="Y547" s="146" t="str">
        <f t="shared" si="32"/>
        <v>52012暖房ビル用マルチ無し（一定速）</v>
      </c>
      <c r="Z547" s="148">
        <v>0.25</v>
      </c>
      <c r="AA547" s="148">
        <v>0.75</v>
      </c>
      <c r="AB547" s="149">
        <v>0.25</v>
      </c>
      <c r="AC547" s="149">
        <v>0.75</v>
      </c>
      <c r="AD547" s="147">
        <f>VLOOKUP(T547,'既存・導入予定 (5)'!$E$33:$S$44,13,0)</f>
        <v>0.248</v>
      </c>
      <c r="AE547" s="75">
        <f t="shared" si="33"/>
        <v>0.81200000000000006</v>
      </c>
    </row>
    <row r="548" spans="13:31">
      <c r="M548" s="90">
        <v>10</v>
      </c>
      <c r="N548" s="91" t="s">
        <v>3456</v>
      </c>
      <c r="O548" s="91" t="s">
        <v>3460</v>
      </c>
      <c r="P548" s="91" t="s">
        <v>3459</v>
      </c>
      <c r="Q548" s="91" t="s">
        <v>471</v>
      </c>
      <c r="R548" s="92">
        <v>0</v>
      </c>
      <c r="T548" s="144">
        <v>5</v>
      </c>
      <c r="U548" s="145">
        <v>2012</v>
      </c>
      <c r="V548" s="145" t="s">
        <v>21</v>
      </c>
      <c r="W548" s="145" t="s">
        <v>619</v>
      </c>
      <c r="X548" s="145" t="s">
        <v>3516</v>
      </c>
      <c r="Y548" s="146" t="str">
        <f t="shared" si="32"/>
        <v>52012暖房設備用無し（一定速）</v>
      </c>
      <c r="Z548" s="148">
        <v>0.25</v>
      </c>
      <c r="AA548" s="148">
        <v>0.75</v>
      </c>
      <c r="AB548" s="149">
        <v>0.25</v>
      </c>
      <c r="AC548" s="149">
        <v>0.75</v>
      </c>
      <c r="AD548" s="147">
        <f>VLOOKUP(T548,'既存・導入予定 (5)'!$E$33:$S$44,13,0)</f>
        <v>0.248</v>
      </c>
      <c r="AE548" s="75">
        <f t="shared" si="33"/>
        <v>0.81200000000000006</v>
      </c>
    </row>
    <row r="549" spans="13:31">
      <c r="M549" s="90">
        <v>10</v>
      </c>
      <c r="N549" s="91" t="s">
        <v>3</v>
      </c>
      <c r="O549" s="91" t="s">
        <v>3460</v>
      </c>
      <c r="P549" s="91" t="s">
        <v>3459</v>
      </c>
      <c r="Q549" s="91" t="s">
        <v>475</v>
      </c>
      <c r="R549" s="92">
        <v>0</v>
      </c>
      <c r="T549" s="144">
        <v>5</v>
      </c>
      <c r="U549" s="195">
        <v>2013</v>
      </c>
      <c r="V549" s="145" t="s">
        <v>20</v>
      </c>
      <c r="W549" s="145" t="s">
        <v>624</v>
      </c>
      <c r="X549" s="145" t="s">
        <v>3363</v>
      </c>
      <c r="Y549" s="146" t="str">
        <f t="shared" ref="Y549:Y596" si="34">T549&amp;U549&amp;V549&amp;W549&amp;X549</f>
        <v>52013冷房店舗用有り</v>
      </c>
      <c r="Z549" s="148">
        <v>-1.5</v>
      </c>
      <c r="AA549" s="148">
        <v>2.5</v>
      </c>
      <c r="AB549" s="149">
        <v>1.0609999999999999</v>
      </c>
      <c r="AC549" s="149">
        <v>1.8597999999999999</v>
      </c>
      <c r="AD549" s="147">
        <f>VLOOKUP(T549,'既存・導入予定 (5)'!$E$33:$S$44,13,0)</f>
        <v>0.248</v>
      </c>
      <c r="AE549" s="75">
        <f t="shared" ref="AE549:AE566" si="35">ROUNDDOWN(IF(AD549&gt;=0.25,Z549*AD549+AA549,AB549*AD549+AC549),3)</f>
        <v>2.1219999999999999</v>
      </c>
    </row>
    <row r="550" spans="13:31">
      <c r="M550" s="90">
        <v>10</v>
      </c>
      <c r="N550" s="91" t="s">
        <v>4</v>
      </c>
      <c r="O550" s="91" t="s">
        <v>3460</v>
      </c>
      <c r="P550" s="91" t="s">
        <v>3459</v>
      </c>
      <c r="Q550" s="91" t="s">
        <v>479</v>
      </c>
      <c r="R550" s="92">
        <v>0</v>
      </c>
      <c r="T550" s="144">
        <v>5</v>
      </c>
      <c r="U550" s="195">
        <v>2013</v>
      </c>
      <c r="V550" s="145" t="s">
        <v>20</v>
      </c>
      <c r="W550" s="145" t="s">
        <v>618</v>
      </c>
      <c r="X550" s="145" t="s">
        <v>3363</v>
      </c>
      <c r="Y550" s="146" t="str">
        <f t="shared" si="34"/>
        <v>52013冷房ビル用マルチ有り</v>
      </c>
      <c r="Z550" s="148">
        <v>-1.1399999999999999</v>
      </c>
      <c r="AA550" s="148">
        <v>2.14</v>
      </c>
      <c r="AB550" s="149">
        <v>1.0625</v>
      </c>
      <c r="AC550" s="149">
        <v>1.5893999999999999</v>
      </c>
      <c r="AD550" s="147">
        <f>VLOOKUP(T550,'既存・導入予定 (5)'!$E$33:$S$44,13,0)</f>
        <v>0.248</v>
      </c>
      <c r="AE550" s="75">
        <f t="shared" si="35"/>
        <v>1.8520000000000001</v>
      </c>
    </row>
    <row r="551" spans="13:31">
      <c r="M551" s="90">
        <v>10</v>
      </c>
      <c r="N551" s="91" t="s">
        <v>5</v>
      </c>
      <c r="O551" s="91" t="s">
        <v>3460</v>
      </c>
      <c r="P551" s="91" t="s">
        <v>3459</v>
      </c>
      <c r="Q551" s="91" t="s">
        <v>483</v>
      </c>
      <c r="R551" s="92">
        <v>6.8000000000000005E-2</v>
      </c>
      <c r="T551" s="144">
        <v>5</v>
      </c>
      <c r="U551" s="195">
        <v>2013</v>
      </c>
      <c r="V551" s="145" t="s">
        <v>20</v>
      </c>
      <c r="W551" s="145" t="s">
        <v>619</v>
      </c>
      <c r="X551" s="145" t="s">
        <v>3363</v>
      </c>
      <c r="Y551" s="146" t="str">
        <f t="shared" si="34"/>
        <v>52013冷房設備用有り</v>
      </c>
      <c r="Z551" s="148">
        <v>-0.26</v>
      </c>
      <c r="AA551" s="148">
        <v>1.26</v>
      </c>
      <c r="AB551" s="149">
        <v>1.0367999999999999</v>
      </c>
      <c r="AC551" s="149">
        <v>0.93579999999999997</v>
      </c>
      <c r="AD551" s="147">
        <f>VLOOKUP(T551,'既存・導入予定 (5)'!$E$33:$S$44,13,0)</f>
        <v>0.248</v>
      </c>
      <c r="AE551" s="75">
        <f t="shared" si="35"/>
        <v>1.1919999999999999</v>
      </c>
    </row>
    <row r="552" spans="13:31">
      <c r="M552" s="90">
        <v>10</v>
      </c>
      <c r="N552" s="91" t="s">
        <v>6</v>
      </c>
      <c r="O552" s="91" t="s">
        <v>3460</v>
      </c>
      <c r="P552" s="91" t="s">
        <v>3459</v>
      </c>
      <c r="Q552" s="91" t="s">
        <v>487</v>
      </c>
      <c r="R552" s="92">
        <v>0</v>
      </c>
      <c r="T552" s="144">
        <v>5</v>
      </c>
      <c r="U552" s="195">
        <v>2013</v>
      </c>
      <c r="V552" s="145" t="s">
        <v>20</v>
      </c>
      <c r="W552" s="145" t="s">
        <v>624</v>
      </c>
      <c r="X552" s="145" t="s">
        <v>3516</v>
      </c>
      <c r="Y552" s="146" t="str">
        <f t="shared" si="34"/>
        <v>52013冷房店舗用無し（一定速）</v>
      </c>
      <c r="Z552" s="148">
        <v>0.25</v>
      </c>
      <c r="AA552" s="148">
        <v>0.75</v>
      </c>
      <c r="AB552" s="149">
        <v>0.25</v>
      </c>
      <c r="AC552" s="149">
        <v>0.75</v>
      </c>
      <c r="AD552" s="147">
        <f>VLOOKUP(T552,'既存・導入予定 (5)'!$E$33:$S$44,13,0)</f>
        <v>0.248</v>
      </c>
      <c r="AE552" s="75">
        <f t="shared" si="35"/>
        <v>0.81200000000000006</v>
      </c>
    </row>
    <row r="553" spans="13:31">
      <c r="M553" s="90">
        <v>10</v>
      </c>
      <c r="N553" s="91" t="s">
        <v>7</v>
      </c>
      <c r="O553" s="91" t="s">
        <v>3460</v>
      </c>
      <c r="P553" s="91" t="s">
        <v>3459</v>
      </c>
      <c r="Q553" s="91" t="s">
        <v>491</v>
      </c>
      <c r="R553" s="92">
        <v>0</v>
      </c>
      <c r="T553" s="144">
        <v>5</v>
      </c>
      <c r="U553" s="195">
        <v>2013</v>
      </c>
      <c r="V553" s="145" t="s">
        <v>20</v>
      </c>
      <c r="W553" s="145" t="s">
        <v>618</v>
      </c>
      <c r="X553" s="145" t="s">
        <v>3516</v>
      </c>
      <c r="Y553" s="146" t="str">
        <f t="shared" si="34"/>
        <v>52013冷房ビル用マルチ無し（一定速）</v>
      </c>
      <c r="Z553" s="148">
        <v>0.25</v>
      </c>
      <c r="AA553" s="148">
        <v>0.75</v>
      </c>
      <c r="AB553" s="149">
        <v>0.25</v>
      </c>
      <c r="AC553" s="149">
        <v>0.75</v>
      </c>
      <c r="AD553" s="147">
        <f>VLOOKUP(T553,'既存・導入予定 (5)'!$E$33:$S$44,13,0)</f>
        <v>0.248</v>
      </c>
      <c r="AE553" s="75">
        <f t="shared" si="35"/>
        <v>0.81200000000000006</v>
      </c>
    </row>
    <row r="554" spans="13:31">
      <c r="M554" s="90">
        <v>10</v>
      </c>
      <c r="N554" s="91" t="s">
        <v>8</v>
      </c>
      <c r="O554" s="91" t="s">
        <v>3460</v>
      </c>
      <c r="P554" s="91" t="s">
        <v>3459</v>
      </c>
      <c r="Q554" s="91" t="s">
        <v>495</v>
      </c>
      <c r="R554" s="92">
        <v>0</v>
      </c>
      <c r="T554" s="144">
        <v>5</v>
      </c>
      <c r="U554" s="195">
        <v>2013</v>
      </c>
      <c r="V554" s="145" t="s">
        <v>20</v>
      </c>
      <c r="W554" s="145" t="s">
        <v>619</v>
      </c>
      <c r="X554" s="145" t="s">
        <v>3516</v>
      </c>
      <c r="Y554" s="146" t="str">
        <f t="shared" si="34"/>
        <v>52013冷房設備用無し（一定速）</v>
      </c>
      <c r="Z554" s="148">
        <v>0.25</v>
      </c>
      <c r="AA554" s="148">
        <v>0.75</v>
      </c>
      <c r="AB554" s="149">
        <v>0.25</v>
      </c>
      <c r="AC554" s="149">
        <v>0.75</v>
      </c>
      <c r="AD554" s="147">
        <f>VLOOKUP(T554,'既存・導入予定 (5)'!$E$33:$S$44,13,0)</f>
        <v>0.248</v>
      </c>
      <c r="AE554" s="75">
        <f t="shared" si="35"/>
        <v>0.81200000000000006</v>
      </c>
    </row>
    <row r="555" spans="13:31">
      <c r="M555" s="90">
        <v>10</v>
      </c>
      <c r="N555" s="91" t="s">
        <v>9</v>
      </c>
      <c r="O555" s="91" t="s">
        <v>3460</v>
      </c>
      <c r="P555" s="91" t="s">
        <v>3459</v>
      </c>
      <c r="Q555" s="91" t="s">
        <v>499</v>
      </c>
      <c r="R555" s="92">
        <v>4.4999999999999998E-2</v>
      </c>
      <c r="T555" s="144">
        <v>5</v>
      </c>
      <c r="U555" s="195">
        <v>2013</v>
      </c>
      <c r="V555" s="145" t="s">
        <v>21</v>
      </c>
      <c r="W555" s="145" t="s">
        <v>624</v>
      </c>
      <c r="X555" s="145" t="s">
        <v>3363</v>
      </c>
      <c r="Y555" s="146" t="str">
        <f t="shared" si="34"/>
        <v>52013暖房店舗用有り</v>
      </c>
      <c r="Z555" s="148">
        <v>-0.94</v>
      </c>
      <c r="AA555" s="148">
        <v>1.94</v>
      </c>
      <c r="AB555" s="149">
        <v>1.0853999999999999</v>
      </c>
      <c r="AC555" s="149">
        <v>1.4337</v>
      </c>
      <c r="AD555" s="147">
        <f>VLOOKUP(T555,'既存・導入予定 (5)'!$E$33:$S$44,13,0)</f>
        <v>0.248</v>
      </c>
      <c r="AE555" s="75">
        <f t="shared" si="35"/>
        <v>1.702</v>
      </c>
    </row>
    <row r="556" spans="13:31">
      <c r="M556" s="90">
        <v>10</v>
      </c>
      <c r="N556" s="91" t="s">
        <v>10</v>
      </c>
      <c r="O556" s="91" t="s">
        <v>3460</v>
      </c>
      <c r="P556" s="91" t="s">
        <v>3459</v>
      </c>
      <c r="Q556" s="91" t="s">
        <v>503</v>
      </c>
      <c r="R556" s="92">
        <v>4.4999999999999998E-2</v>
      </c>
      <c r="T556" s="144">
        <v>5</v>
      </c>
      <c r="U556" s="195">
        <v>2013</v>
      </c>
      <c r="V556" s="145" t="s">
        <v>21</v>
      </c>
      <c r="W556" s="145" t="s">
        <v>618</v>
      </c>
      <c r="X556" s="145" t="s">
        <v>3363</v>
      </c>
      <c r="Y556" s="146" t="str">
        <f t="shared" si="34"/>
        <v>52013暖房ビル用マルチ有り</v>
      </c>
      <c r="Z556" s="148">
        <v>-0.98</v>
      </c>
      <c r="AA556" s="148">
        <v>1.98</v>
      </c>
      <c r="AB556" s="149">
        <v>1.042</v>
      </c>
      <c r="AC556" s="149">
        <v>1.4744999999999999</v>
      </c>
      <c r="AD556" s="147">
        <f>VLOOKUP(T556,'既存・導入予定 (5)'!$E$33:$S$44,13,0)</f>
        <v>0.248</v>
      </c>
      <c r="AE556" s="75">
        <f t="shared" si="35"/>
        <v>1.732</v>
      </c>
    </row>
    <row r="557" spans="13:31">
      <c r="M557" s="90">
        <v>10</v>
      </c>
      <c r="N557" s="91" t="s">
        <v>11</v>
      </c>
      <c r="O557" s="91" t="s">
        <v>3460</v>
      </c>
      <c r="P557" s="91" t="s">
        <v>3459</v>
      </c>
      <c r="Q557" s="91" t="s">
        <v>507</v>
      </c>
      <c r="R557" s="92">
        <v>0.121</v>
      </c>
      <c r="T557" s="144">
        <v>5</v>
      </c>
      <c r="U557" s="195">
        <v>2013</v>
      </c>
      <c r="V557" s="145" t="s">
        <v>21</v>
      </c>
      <c r="W557" s="145" t="s">
        <v>619</v>
      </c>
      <c r="X557" s="145" t="s">
        <v>3363</v>
      </c>
      <c r="Y557" s="146" t="str">
        <f t="shared" si="34"/>
        <v>52013暖房設備用有り</v>
      </c>
      <c r="Z557" s="148">
        <v>-0.32</v>
      </c>
      <c r="AA557" s="148">
        <v>1.32</v>
      </c>
      <c r="AB557" s="149">
        <v>1.028</v>
      </c>
      <c r="AC557" s="149">
        <v>0.98299999999999998</v>
      </c>
      <c r="AD557" s="147">
        <f>VLOOKUP(T557,'既存・導入予定 (5)'!$E$33:$S$44,13,0)</f>
        <v>0.248</v>
      </c>
      <c r="AE557" s="75">
        <f t="shared" si="35"/>
        <v>1.2370000000000001</v>
      </c>
    </row>
    <row r="558" spans="13:31">
      <c r="M558" s="90">
        <v>10</v>
      </c>
      <c r="N558" s="91" t="s">
        <v>12</v>
      </c>
      <c r="O558" s="91" t="s">
        <v>3460</v>
      </c>
      <c r="P558" s="91" t="s">
        <v>3459</v>
      </c>
      <c r="Q558" s="91" t="s">
        <v>511</v>
      </c>
      <c r="R558" s="92">
        <v>0.16900000000000001</v>
      </c>
      <c r="T558" s="144">
        <v>5</v>
      </c>
      <c r="U558" s="195">
        <v>2013</v>
      </c>
      <c r="V558" s="145" t="s">
        <v>21</v>
      </c>
      <c r="W558" s="145" t="s">
        <v>624</v>
      </c>
      <c r="X558" s="145" t="s">
        <v>3516</v>
      </c>
      <c r="Y558" s="146" t="str">
        <f t="shared" si="34"/>
        <v>52013暖房店舗用無し（一定速）</v>
      </c>
      <c r="Z558" s="148">
        <v>0.25</v>
      </c>
      <c r="AA558" s="148">
        <v>0.75</v>
      </c>
      <c r="AB558" s="149">
        <v>0.25</v>
      </c>
      <c r="AC558" s="149">
        <v>0.75</v>
      </c>
      <c r="AD558" s="147">
        <f>VLOOKUP(T558,'既存・導入予定 (5)'!$E$33:$S$44,13,0)</f>
        <v>0.248</v>
      </c>
      <c r="AE558" s="75">
        <f t="shared" si="35"/>
        <v>0.81200000000000006</v>
      </c>
    </row>
    <row r="559" spans="13:31">
      <c r="M559" s="90">
        <v>10</v>
      </c>
      <c r="N559" s="91" t="s">
        <v>13</v>
      </c>
      <c r="O559" s="91" t="s">
        <v>3460</v>
      </c>
      <c r="P559" s="91" t="s">
        <v>3459</v>
      </c>
      <c r="Q559" s="91" t="s">
        <v>515</v>
      </c>
      <c r="R559" s="92">
        <v>0</v>
      </c>
      <c r="T559" s="144">
        <v>5</v>
      </c>
      <c r="U559" s="195">
        <v>2013</v>
      </c>
      <c r="V559" s="145" t="s">
        <v>21</v>
      </c>
      <c r="W559" s="145" t="s">
        <v>618</v>
      </c>
      <c r="X559" s="145" t="s">
        <v>3516</v>
      </c>
      <c r="Y559" s="146" t="str">
        <f t="shared" si="34"/>
        <v>52013暖房ビル用マルチ無し（一定速）</v>
      </c>
      <c r="Z559" s="148">
        <v>0.25</v>
      </c>
      <c r="AA559" s="148">
        <v>0.75</v>
      </c>
      <c r="AB559" s="149">
        <v>0.25</v>
      </c>
      <c r="AC559" s="149">
        <v>0.75</v>
      </c>
      <c r="AD559" s="147">
        <f>VLOOKUP(T559,'既存・導入予定 (5)'!$E$33:$S$44,13,0)</f>
        <v>0.248</v>
      </c>
      <c r="AE559" s="75">
        <f t="shared" si="35"/>
        <v>0.81200000000000006</v>
      </c>
    </row>
    <row r="560" spans="13:31">
      <c r="M560" s="90">
        <v>11</v>
      </c>
      <c r="N560" s="91" t="s">
        <v>3456</v>
      </c>
      <c r="O560" s="91" t="s">
        <v>3460</v>
      </c>
      <c r="P560" s="91" t="s">
        <v>3459</v>
      </c>
      <c r="Q560" s="91" t="s">
        <v>519</v>
      </c>
      <c r="R560" s="92">
        <v>0.09</v>
      </c>
      <c r="T560" s="144">
        <v>5</v>
      </c>
      <c r="U560" s="195">
        <v>2013</v>
      </c>
      <c r="V560" s="145" t="s">
        <v>21</v>
      </c>
      <c r="W560" s="145" t="s">
        <v>619</v>
      </c>
      <c r="X560" s="145" t="s">
        <v>3516</v>
      </c>
      <c r="Y560" s="146" t="str">
        <f t="shared" si="34"/>
        <v>52013暖房設備用無し（一定速）</v>
      </c>
      <c r="Z560" s="148">
        <v>0.25</v>
      </c>
      <c r="AA560" s="148">
        <v>0.75</v>
      </c>
      <c r="AB560" s="149">
        <v>0.25</v>
      </c>
      <c r="AC560" s="149">
        <v>0.75</v>
      </c>
      <c r="AD560" s="147">
        <f>VLOOKUP(T560,'既存・導入予定 (5)'!$E$33:$S$44,13,0)</f>
        <v>0.248</v>
      </c>
      <c r="AE560" s="75">
        <f t="shared" si="35"/>
        <v>0.81200000000000006</v>
      </c>
    </row>
    <row r="561" spans="13:31">
      <c r="M561" s="90">
        <v>11</v>
      </c>
      <c r="N561" s="91" t="s">
        <v>3</v>
      </c>
      <c r="O561" s="91" t="s">
        <v>3460</v>
      </c>
      <c r="P561" s="91" t="s">
        <v>3459</v>
      </c>
      <c r="Q561" s="91" t="s">
        <v>523</v>
      </c>
      <c r="R561" s="92">
        <v>9.7000000000000003E-2</v>
      </c>
      <c r="T561" s="144">
        <v>5</v>
      </c>
      <c r="U561" s="195">
        <v>2014</v>
      </c>
      <c r="V561" s="145" t="s">
        <v>20</v>
      </c>
      <c r="W561" s="145" t="s">
        <v>624</v>
      </c>
      <c r="X561" s="145" t="s">
        <v>3363</v>
      </c>
      <c r="Y561" s="146" t="str">
        <f t="shared" si="34"/>
        <v>52014冷房店舗用有り</v>
      </c>
      <c r="Z561" s="148">
        <v>-1.46</v>
      </c>
      <c r="AA561" s="148">
        <v>2.46</v>
      </c>
      <c r="AB561" s="149">
        <v>1.06</v>
      </c>
      <c r="AC561" s="149">
        <v>1.83</v>
      </c>
      <c r="AD561" s="147">
        <f>VLOOKUP(T561,'既存・導入予定 (5)'!$E$33:$S$44,13,0)</f>
        <v>0.248</v>
      </c>
      <c r="AE561" s="75">
        <f t="shared" si="35"/>
        <v>2.0920000000000001</v>
      </c>
    </row>
    <row r="562" spans="13:31">
      <c r="M562" s="90">
        <v>11</v>
      </c>
      <c r="N562" s="91" t="s">
        <v>4</v>
      </c>
      <c r="O562" s="91" t="s">
        <v>3460</v>
      </c>
      <c r="P562" s="91" t="s">
        <v>3459</v>
      </c>
      <c r="Q562" s="91" t="s">
        <v>527</v>
      </c>
      <c r="R562" s="92">
        <v>8.1000000000000003E-2</v>
      </c>
      <c r="T562" s="144">
        <v>5</v>
      </c>
      <c r="U562" s="195">
        <v>2014</v>
      </c>
      <c r="V562" s="145" t="s">
        <v>20</v>
      </c>
      <c r="W562" s="145" t="s">
        <v>618</v>
      </c>
      <c r="X562" s="145" t="s">
        <v>3363</v>
      </c>
      <c r="Y562" s="146" t="str">
        <f t="shared" si="34"/>
        <v>52014冷房ビル用マルチ有り</v>
      </c>
      <c r="Z562" s="148">
        <v>-1.52</v>
      </c>
      <c r="AA562" s="148">
        <v>2.52</v>
      </c>
      <c r="AB562" s="149">
        <v>1.0736000000000001</v>
      </c>
      <c r="AC562" s="149">
        <v>1.8715999999999999</v>
      </c>
      <c r="AD562" s="147">
        <f>VLOOKUP(T562,'既存・導入予定 (5)'!$E$33:$S$44,13,0)</f>
        <v>0.248</v>
      </c>
      <c r="AE562" s="75">
        <f t="shared" si="35"/>
        <v>2.137</v>
      </c>
    </row>
    <row r="563" spans="13:31">
      <c r="M563" s="90">
        <v>11</v>
      </c>
      <c r="N563" s="91" t="s">
        <v>5</v>
      </c>
      <c r="O563" s="91" t="s">
        <v>3460</v>
      </c>
      <c r="P563" s="91" t="s">
        <v>3459</v>
      </c>
      <c r="Q563" s="91" t="s">
        <v>531</v>
      </c>
      <c r="R563" s="92">
        <v>0.16600000000000001</v>
      </c>
      <c r="T563" s="144">
        <v>5</v>
      </c>
      <c r="U563" s="195">
        <v>2014</v>
      </c>
      <c r="V563" s="145" t="s">
        <v>20</v>
      </c>
      <c r="W563" s="145" t="s">
        <v>619</v>
      </c>
      <c r="X563" s="145" t="s">
        <v>3363</v>
      </c>
      <c r="Y563" s="146" t="str">
        <f t="shared" si="34"/>
        <v>52014冷房設備用有り</v>
      </c>
      <c r="Z563" s="148">
        <v>-0.32</v>
      </c>
      <c r="AA563" s="148">
        <v>1.32</v>
      </c>
      <c r="AB563" s="149">
        <v>1.0385</v>
      </c>
      <c r="AC563" s="149">
        <v>0.98040000000000005</v>
      </c>
      <c r="AD563" s="147">
        <f>VLOOKUP(T563,'既存・導入予定 (5)'!$E$33:$S$44,13,0)</f>
        <v>0.248</v>
      </c>
      <c r="AE563" s="75">
        <f t="shared" si="35"/>
        <v>1.2370000000000001</v>
      </c>
    </row>
    <row r="564" spans="13:31">
      <c r="M564" s="90">
        <v>11</v>
      </c>
      <c r="N564" s="91" t="s">
        <v>6</v>
      </c>
      <c r="O564" s="91" t="s">
        <v>3460</v>
      </c>
      <c r="P564" s="91" t="s">
        <v>3459</v>
      </c>
      <c r="Q564" s="91" t="s">
        <v>535</v>
      </c>
      <c r="R564" s="92">
        <v>9.5000000000000001E-2</v>
      </c>
      <c r="T564" s="144">
        <v>5</v>
      </c>
      <c r="U564" s="195">
        <v>2014</v>
      </c>
      <c r="V564" s="145" t="s">
        <v>20</v>
      </c>
      <c r="W564" s="145" t="s">
        <v>624</v>
      </c>
      <c r="X564" s="145" t="s">
        <v>3516</v>
      </c>
      <c r="Y564" s="146" t="str">
        <f t="shared" si="34"/>
        <v>52014冷房店舗用無し（一定速）</v>
      </c>
      <c r="Z564" s="148">
        <v>0.25</v>
      </c>
      <c r="AA564" s="148">
        <v>0.75</v>
      </c>
      <c r="AB564" s="149">
        <v>0.25</v>
      </c>
      <c r="AC564" s="149">
        <v>0.75</v>
      </c>
      <c r="AD564" s="147">
        <f>VLOOKUP(T564,'既存・導入予定 (5)'!$E$33:$S$44,13,0)</f>
        <v>0.248</v>
      </c>
      <c r="AE564" s="75">
        <f t="shared" si="35"/>
        <v>0.81200000000000006</v>
      </c>
    </row>
    <row r="565" spans="13:31">
      <c r="M565" s="90">
        <v>11</v>
      </c>
      <c r="N565" s="91" t="s">
        <v>7</v>
      </c>
      <c r="O565" s="91" t="s">
        <v>3460</v>
      </c>
      <c r="P565" s="91" t="s">
        <v>3459</v>
      </c>
      <c r="Q565" s="91" t="s">
        <v>539</v>
      </c>
      <c r="R565" s="92">
        <v>0.114</v>
      </c>
      <c r="T565" s="144">
        <v>5</v>
      </c>
      <c r="U565" s="195">
        <v>2014</v>
      </c>
      <c r="V565" s="145" t="s">
        <v>20</v>
      </c>
      <c r="W565" s="145" t="s">
        <v>618</v>
      </c>
      <c r="X565" s="145" t="s">
        <v>3516</v>
      </c>
      <c r="Y565" s="146" t="str">
        <f t="shared" si="34"/>
        <v>52014冷房ビル用マルチ無し（一定速）</v>
      </c>
      <c r="Z565" s="148">
        <v>0.25</v>
      </c>
      <c r="AA565" s="148">
        <v>0.75</v>
      </c>
      <c r="AB565" s="149">
        <v>0.25</v>
      </c>
      <c r="AC565" s="149">
        <v>0.75</v>
      </c>
      <c r="AD565" s="147">
        <f>VLOOKUP(T565,'既存・導入予定 (5)'!$E$33:$S$44,13,0)</f>
        <v>0.248</v>
      </c>
      <c r="AE565" s="75">
        <f t="shared" si="35"/>
        <v>0.81200000000000006</v>
      </c>
    </row>
    <row r="566" spans="13:31">
      <c r="M566" s="90">
        <v>11</v>
      </c>
      <c r="N566" s="91" t="s">
        <v>8</v>
      </c>
      <c r="O566" s="91" t="s">
        <v>3460</v>
      </c>
      <c r="P566" s="91" t="s">
        <v>3459</v>
      </c>
      <c r="Q566" s="91" t="s">
        <v>543</v>
      </c>
      <c r="R566" s="92">
        <v>0.104</v>
      </c>
      <c r="T566" s="144">
        <v>5</v>
      </c>
      <c r="U566" s="195">
        <v>2014</v>
      </c>
      <c r="V566" s="145" t="s">
        <v>20</v>
      </c>
      <c r="W566" s="145" t="s">
        <v>619</v>
      </c>
      <c r="X566" s="145" t="s">
        <v>3516</v>
      </c>
      <c r="Y566" s="146" t="str">
        <f t="shared" si="34"/>
        <v>52014冷房設備用無し（一定速）</v>
      </c>
      <c r="Z566" s="148">
        <v>0.25</v>
      </c>
      <c r="AA566" s="148">
        <v>0.75</v>
      </c>
      <c r="AB566" s="149">
        <v>0.25</v>
      </c>
      <c r="AC566" s="149">
        <v>0.75</v>
      </c>
      <c r="AD566" s="147">
        <f>VLOOKUP(T566,'既存・導入予定 (5)'!$E$33:$S$44,13,0)</f>
        <v>0.248</v>
      </c>
      <c r="AE566" s="75">
        <f t="shared" si="35"/>
        <v>0.81200000000000006</v>
      </c>
    </row>
    <row r="567" spans="13:31">
      <c r="M567" s="90">
        <v>11</v>
      </c>
      <c r="N567" s="91" t="s">
        <v>9</v>
      </c>
      <c r="O567" s="91" t="s">
        <v>3460</v>
      </c>
      <c r="P567" s="91" t="s">
        <v>3459</v>
      </c>
      <c r="Q567" s="91" t="s">
        <v>547</v>
      </c>
      <c r="R567" s="92">
        <v>0.20200000000000001</v>
      </c>
      <c r="T567" s="144">
        <v>5</v>
      </c>
      <c r="U567" s="195">
        <v>2014</v>
      </c>
      <c r="V567" s="145" t="s">
        <v>21</v>
      </c>
      <c r="W567" s="145" t="s">
        <v>624</v>
      </c>
      <c r="X567" s="145" t="s">
        <v>3363</v>
      </c>
      <c r="Y567" s="146" t="str">
        <f t="shared" si="34"/>
        <v>52014暖房店舗用有り</v>
      </c>
      <c r="Z567" s="148">
        <v>-0.94</v>
      </c>
      <c r="AA567" s="148">
        <v>1.94</v>
      </c>
      <c r="AB567" s="149">
        <v>1.0853999999999999</v>
      </c>
      <c r="AC567" s="149">
        <v>1.4337</v>
      </c>
      <c r="AD567" s="147">
        <f>VLOOKUP(T567,'既存・導入予定 (5)'!$E$33:$S$44,13,0)</f>
        <v>0.248</v>
      </c>
      <c r="AE567" s="75">
        <f t="shared" ref="AE567:AE608" si="36">ROUNDDOWN(IF(AD567&gt;=0.25,Z567*AD567+AA567,AB567*AD567+AC567),3)</f>
        <v>1.702</v>
      </c>
    </row>
    <row r="568" spans="13:31">
      <c r="M568" s="90">
        <v>11</v>
      </c>
      <c r="N568" s="91" t="s">
        <v>10</v>
      </c>
      <c r="O568" s="91" t="s">
        <v>3460</v>
      </c>
      <c r="P568" s="91" t="s">
        <v>3459</v>
      </c>
      <c r="Q568" s="91" t="s">
        <v>551</v>
      </c>
      <c r="R568" s="92">
        <v>0.13100000000000001</v>
      </c>
      <c r="T568" s="144">
        <v>5</v>
      </c>
      <c r="U568" s="195">
        <v>2014</v>
      </c>
      <c r="V568" s="145" t="s">
        <v>21</v>
      </c>
      <c r="W568" s="145" t="s">
        <v>618</v>
      </c>
      <c r="X568" s="145" t="s">
        <v>3363</v>
      </c>
      <c r="Y568" s="146" t="str">
        <f t="shared" si="34"/>
        <v>52014暖房ビル用マルチ有り</v>
      </c>
      <c r="Z568" s="148">
        <v>-0.96</v>
      </c>
      <c r="AA568" s="148">
        <v>1.96</v>
      </c>
      <c r="AB568" s="149">
        <v>1.0416000000000001</v>
      </c>
      <c r="AC568" s="149">
        <v>1.4596</v>
      </c>
      <c r="AD568" s="147">
        <f>VLOOKUP(T568,'既存・導入予定 (5)'!$E$33:$S$44,13,0)</f>
        <v>0.248</v>
      </c>
      <c r="AE568" s="75">
        <f t="shared" si="36"/>
        <v>1.7170000000000001</v>
      </c>
    </row>
    <row r="569" spans="13:31">
      <c r="M569" s="90">
        <v>11</v>
      </c>
      <c r="N569" s="91" t="s">
        <v>11</v>
      </c>
      <c r="O569" s="91" t="s">
        <v>3460</v>
      </c>
      <c r="P569" s="91" t="s">
        <v>3459</v>
      </c>
      <c r="Q569" s="91" t="s">
        <v>555</v>
      </c>
      <c r="R569" s="92">
        <v>0.254</v>
      </c>
      <c r="T569" s="144">
        <v>5</v>
      </c>
      <c r="U569" s="195">
        <v>2014</v>
      </c>
      <c r="V569" s="145" t="s">
        <v>21</v>
      </c>
      <c r="W569" s="145" t="s">
        <v>619</v>
      </c>
      <c r="X569" s="145" t="s">
        <v>3363</v>
      </c>
      <c r="Y569" s="146" t="str">
        <f t="shared" si="34"/>
        <v>52014暖房設備用有り</v>
      </c>
      <c r="Z569" s="148">
        <v>-0.36</v>
      </c>
      <c r="AA569" s="148">
        <v>1.36</v>
      </c>
      <c r="AB569" s="149">
        <v>1.0287999999999999</v>
      </c>
      <c r="AC569" s="149">
        <v>1.0127999999999999</v>
      </c>
      <c r="AD569" s="147">
        <f>VLOOKUP(T569,'既存・導入予定 (5)'!$E$33:$S$44,13,0)</f>
        <v>0.248</v>
      </c>
      <c r="AE569" s="75">
        <f t="shared" si="36"/>
        <v>1.2669999999999999</v>
      </c>
    </row>
    <row r="570" spans="13:31">
      <c r="M570" s="90">
        <v>11</v>
      </c>
      <c r="N570" s="91" t="s">
        <v>12</v>
      </c>
      <c r="O570" s="91" t="s">
        <v>3460</v>
      </c>
      <c r="P570" s="91" t="s">
        <v>3459</v>
      </c>
      <c r="Q570" s="91" t="s">
        <v>559</v>
      </c>
      <c r="R570" s="92">
        <v>0.309</v>
      </c>
      <c r="T570" s="144">
        <v>5</v>
      </c>
      <c r="U570" s="195">
        <v>2014</v>
      </c>
      <c r="V570" s="145" t="s">
        <v>21</v>
      </c>
      <c r="W570" s="145" t="s">
        <v>624</v>
      </c>
      <c r="X570" s="145" t="s">
        <v>3516</v>
      </c>
      <c r="Y570" s="146" t="str">
        <f t="shared" si="34"/>
        <v>52014暖房店舗用無し（一定速）</v>
      </c>
      <c r="Z570" s="148">
        <v>0.25</v>
      </c>
      <c r="AA570" s="148">
        <v>0.75</v>
      </c>
      <c r="AB570" s="149">
        <v>0.25</v>
      </c>
      <c r="AC570" s="149">
        <v>0.75</v>
      </c>
      <c r="AD570" s="147">
        <f>VLOOKUP(T570,'既存・導入予定 (5)'!$E$33:$S$44,13,0)</f>
        <v>0.248</v>
      </c>
      <c r="AE570" s="75">
        <f t="shared" si="36"/>
        <v>0.81200000000000006</v>
      </c>
    </row>
    <row r="571" spans="13:31">
      <c r="M571" s="90">
        <v>11</v>
      </c>
      <c r="N571" s="91" t="s">
        <v>13</v>
      </c>
      <c r="O571" s="91" t="s">
        <v>3460</v>
      </c>
      <c r="P571" s="91" t="s">
        <v>3459</v>
      </c>
      <c r="Q571" s="91" t="s">
        <v>563</v>
      </c>
      <c r="R571" s="92">
        <v>5.0999999999999997E-2</v>
      </c>
      <c r="T571" s="144">
        <v>5</v>
      </c>
      <c r="U571" s="195">
        <v>2014</v>
      </c>
      <c r="V571" s="145" t="s">
        <v>21</v>
      </c>
      <c r="W571" s="145" t="s">
        <v>618</v>
      </c>
      <c r="X571" s="145" t="s">
        <v>3516</v>
      </c>
      <c r="Y571" s="146" t="str">
        <f t="shared" si="34"/>
        <v>52014暖房ビル用マルチ無し（一定速）</v>
      </c>
      <c r="Z571" s="148">
        <v>0.25</v>
      </c>
      <c r="AA571" s="148">
        <v>0.75</v>
      </c>
      <c r="AB571" s="149">
        <v>0.25</v>
      </c>
      <c r="AC571" s="149">
        <v>0.75</v>
      </c>
      <c r="AD571" s="147">
        <f>VLOOKUP(T571,'既存・導入予定 (5)'!$E$33:$S$44,13,0)</f>
        <v>0.248</v>
      </c>
      <c r="AE571" s="75">
        <f t="shared" si="36"/>
        <v>0.81200000000000006</v>
      </c>
    </row>
    <row r="572" spans="13:31">
      <c r="M572" s="90">
        <v>12</v>
      </c>
      <c r="N572" s="91" t="s">
        <v>3456</v>
      </c>
      <c r="O572" s="91" t="s">
        <v>3460</v>
      </c>
      <c r="P572" s="91" t="s">
        <v>3459</v>
      </c>
      <c r="Q572" s="91" t="s">
        <v>567</v>
      </c>
      <c r="R572" s="92">
        <v>0.151</v>
      </c>
      <c r="T572" s="144">
        <v>5</v>
      </c>
      <c r="U572" s="195">
        <v>2014</v>
      </c>
      <c r="V572" s="145" t="s">
        <v>21</v>
      </c>
      <c r="W572" s="145" t="s">
        <v>619</v>
      </c>
      <c r="X572" s="145" t="s">
        <v>3516</v>
      </c>
      <c r="Y572" s="146" t="str">
        <f t="shared" si="34"/>
        <v>52014暖房設備用無し（一定速）</v>
      </c>
      <c r="Z572" s="148">
        <v>0.25</v>
      </c>
      <c r="AA572" s="148">
        <v>0.75</v>
      </c>
      <c r="AB572" s="149">
        <v>0.25</v>
      </c>
      <c r="AC572" s="149">
        <v>0.75</v>
      </c>
      <c r="AD572" s="147">
        <f>VLOOKUP(T572,'既存・導入予定 (5)'!$E$33:$S$44,13,0)</f>
        <v>0.248</v>
      </c>
      <c r="AE572" s="75">
        <f t="shared" si="36"/>
        <v>0.81200000000000006</v>
      </c>
    </row>
    <row r="573" spans="13:31">
      <c r="M573" s="90">
        <v>12</v>
      </c>
      <c r="N573" s="91" t="s">
        <v>3</v>
      </c>
      <c r="O573" s="91" t="s">
        <v>3460</v>
      </c>
      <c r="P573" s="91" t="s">
        <v>3459</v>
      </c>
      <c r="Q573" s="91" t="s">
        <v>571</v>
      </c>
      <c r="R573" s="92">
        <v>0.156</v>
      </c>
      <c r="T573" s="152">
        <v>5</v>
      </c>
      <c r="U573" s="153">
        <v>2015</v>
      </c>
      <c r="V573" s="154" t="s">
        <v>20</v>
      </c>
      <c r="W573" s="154" t="s">
        <v>624</v>
      </c>
      <c r="X573" s="154" t="s">
        <v>3363</v>
      </c>
      <c r="Y573" s="155" t="str">
        <f t="shared" si="34"/>
        <v>52015冷房店舗用有り</v>
      </c>
      <c r="Z573" s="156">
        <v>-1.38</v>
      </c>
      <c r="AA573" s="156">
        <v>2.38</v>
      </c>
      <c r="AB573" s="157">
        <v>1.0581</v>
      </c>
      <c r="AC573" s="157">
        <v>1.7705</v>
      </c>
      <c r="AD573" s="160">
        <f>VLOOKUP(T573,'既存・導入予定 (5)'!$E$33:$S$44,13,0)</f>
        <v>0.248</v>
      </c>
      <c r="AE573" s="161">
        <f t="shared" si="36"/>
        <v>2.032</v>
      </c>
    </row>
    <row r="574" spans="13:31">
      <c r="M574" s="90">
        <v>12</v>
      </c>
      <c r="N574" s="91" t="s">
        <v>4</v>
      </c>
      <c r="O574" s="91" t="s">
        <v>3460</v>
      </c>
      <c r="P574" s="91" t="s">
        <v>3459</v>
      </c>
      <c r="Q574" s="91" t="s">
        <v>575</v>
      </c>
      <c r="R574" s="92">
        <v>0.191</v>
      </c>
      <c r="T574" s="152">
        <v>5</v>
      </c>
      <c r="U574" s="153">
        <v>2015</v>
      </c>
      <c r="V574" s="154" t="s">
        <v>20</v>
      </c>
      <c r="W574" s="154" t="s">
        <v>618</v>
      </c>
      <c r="X574" s="154" t="s">
        <v>3363</v>
      </c>
      <c r="Y574" s="155" t="str">
        <f t="shared" si="34"/>
        <v>52015冷房ビル用マルチ有り</v>
      </c>
      <c r="Z574" s="156">
        <v>-1.5740000000000001</v>
      </c>
      <c r="AA574" s="156">
        <v>2.5739999999999998</v>
      </c>
      <c r="AB574" s="157">
        <v>1.0751999999999999</v>
      </c>
      <c r="AC574" s="157">
        <v>1.9117</v>
      </c>
      <c r="AD574" s="160">
        <f>VLOOKUP(T574,'既存・導入予定 (5)'!$E$33:$S$44,13,0)</f>
        <v>0.248</v>
      </c>
      <c r="AE574" s="161">
        <f t="shared" si="36"/>
        <v>2.1779999999999999</v>
      </c>
    </row>
    <row r="575" spans="13:31">
      <c r="M575" s="90">
        <v>12</v>
      </c>
      <c r="N575" s="91" t="s">
        <v>5</v>
      </c>
      <c r="O575" s="91" t="s">
        <v>3460</v>
      </c>
      <c r="P575" s="91" t="s">
        <v>3459</v>
      </c>
      <c r="Q575" s="91" t="s">
        <v>579</v>
      </c>
      <c r="R575" s="92">
        <v>0.316</v>
      </c>
      <c r="T575" s="152">
        <v>5</v>
      </c>
      <c r="U575" s="153">
        <v>2015</v>
      </c>
      <c r="V575" s="154" t="s">
        <v>20</v>
      </c>
      <c r="W575" s="154" t="s">
        <v>619</v>
      </c>
      <c r="X575" s="154" t="s">
        <v>3363</v>
      </c>
      <c r="Y575" s="155" t="str">
        <f t="shared" si="34"/>
        <v>52015冷房設備用有り</v>
      </c>
      <c r="Z575" s="156">
        <v>-0.62</v>
      </c>
      <c r="AA575" s="156">
        <v>1.62</v>
      </c>
      <c r="AB575" s="157">
        <v>1.0472999999999999</v>
      </c>
      <c r="AC575" s="157">
        <v>1.2032</v>
      </c>
      <c r="AD575" s="160">
        <f>VLOOKUP(T575,'既存・導入予定 (5)'!$E$33:$S$44,13,0)</f>
        <v>0.248</v>
      </c>
      <c r="AE575" s="161">
        <f t="shared" si="36"/>
        <v>1.462</v>
      </c>
    </row>
    <row r="576" spans="13:31">
      <c r="M576" s="90">
        <v>12</v>
      </c>
      <c r="N576" s="91" t="s">
        <v>6</v>
      </c>
      <c r="O576" s="91" t="s">
        <v>3460</v>
      </c>
      <c r="P576" s="91" t="s">
        <v>3459</v>
      </c>
      <c r="Q576" s="91" t="s">
        <v>583</v>
      </c>
      <c r="R576" s="92">
        <v>0.16900000000000001</v>
      </c>
      <c r="T576" s="152">
        <v>5</v>
      </c>
      <c r="U576" s="153">
        <v>2015</v>
      </c>
      <c r="V576" s="154" t="s">
        <v>20</v>
      </c>
      <c r="W576" s="154" t="s">
        <v>624</v>
      </c>
      <c r="X576" s="154" t="s">
        <v>3516</v>
      </c>
      <c r="Y576" s="155" t="str">
        <f t="shared" si="34"/>
        <v>52015冷房店舗用無し（一定速）</v>
      </c>
      <c r="Z576" s="156">
        <v>0.25</v>
      </c>
      <c r="AA576" s="156">
        <v>0.75</v>
      </c>
      <c r="AB576" s="157">
        <v>0.25</v>
      </c>
      <c r="AC576" s="157">
        <v>0.75</v>
      </c>
      <c r="AD576" s="160">
        <f>VLOOKUP(T576,'既存・導入予定 (5)'!$E$33:$S$44,13,0)</f>
        <v>0.248</v>
      </c>
      <c r="AE576" s="161">
        <f t="shared" si="36"/>
        <v>0.81200000000000006</v>
      </c>
    </row>
    <row r="577" spans="13:31">
      <c r="M577" s="90">
        <v>12</v>
      </c>
      <c r="N577" s="91" t="s">
        <v>7</v>
      </c>
      <c r="O577" s="91" t="s">
        <v>3460</v>
      </c>
      <c r="P577" s="91" t="s">
        <v>3459</v>
      </c>
      <c r="Q577" s="91" t="s">
        <v>587</v>
      </c>
      <c r="R577" s="92">
        <v>0.16600000000000001</v>
      </c>
      <c r="T577" s="152">
        <v>5</v>
      </c>
      <c r="U577" s="153">
        <v>2015</v>
      </c>
      <c r="V577" s="154" t="s">
        <v>20</v>
      </c>
      <c r="W577" s="154" t="s">
        <v>618</v>
      </c>
      <c r="X577" s="154" t="s">
        <v>3516</v>
      </c>
      <c r="Y577" s="155" t="str">
        <f t="shared" si="34"/>
        <v>52015冷房ビル用マルチ無し（一定速）</v>
      </c>
      <c r="Z577" s="156">
        <v>0.25</v>
      </c>
      <c r="AA577" s="156">
        <v>0.75</v>
      </c>
      <c r="AB577" s="157">
        <v>0.25</v>
      </c>
      <c r="AC577" s="157">
        <v>0.75</v>
      </c>
      <c r="AD577" s="160">
        <f>VLOOKUP(T577,'既存・導入予定 (5)'!$E$33:$S$44,13,0)</f>
        <v>0.248</v>
      </c>
      <c r="AE577" s="161">
        <f t="shared" si="36"/>
        <v>0.81200000000000006</v>
      </c>
    </row>
    <row r="578" spans="13:31">
      <c r="M578" s="90">
        <v>12</v>
      </c>
      <c r="N578" s="91" t="s">
        <v>8</v>
      </c>
      <c r="O578" s="91" t="s">
        <v>3460</v>
      </c>
      <c r="P578" s="91" t="s">
        <v>3459</v>
      </c>
      <c r="Q578" s="91" t="s">
        <v>591</v>
      </c>
      <c r="R578" s="92">
        <v>0.156</v>
      </c>
      <c r="T578" s="152">
        <v>5</v>
      </c>
      <c r="U578" s="153">
        <v>2015</v>
      </c>
      <c r="V578" s="154" t="s">
        <v>20</v>
      </c>
      <c r="W578" s="154" t="s">
        <v>619</v>
      </c>
      <c r="X578" s="154" t="s">
        <v>3516</v>
      </c>
      <c r="Y578" s="155" t="str">
        <f t="shared" si="34"/>
        <v>52015冷房設備用無し（一定速）</v>
      </c>
      <c r="Z578" s="156">
        <v>0.25</v>
      </c>
      <c r="AA578" s="156">
        <v>0.75</v>
      </c>
      <c r="AB578" s="157">
        <v>0.25</v>
      </c>
      <c r="AC578" s="157">
        <v>0.75</v>
      </c>
      <c r="AD578" s="160">
        <f>VLOOKUP(T578,'既存・導入予定 (5)'!$E$33:$S$44,13,0)</f>
        <v>0.248</v>
      </c>
      <c r="AE578" s="161">
        <f t="shared" si="36"/>
        <v>0.81200000000000006</v>
      </c>
    </row>
    <row r="579" spans="13:31">
      <c r="M579" s="90">
        <v>12</v>
      </c>
      <c r="N579" s="91" t="s">
        <v>9</v>
      </c>
      <c r="O579" s="91" t="s">
        <v>3460</v>
      </c>
      <c r="P579" s="91" t="s">
        <v>3459</v>
      </c>
      <c r="Q579" s="91" t="s">
        <v>595</v>
      </c>
      <c r="R579" s="92">
        <v>0.27600000000000002</v>
      </c>
      <c r="T579" s="152">
        <v>5</v>
      </c>
      <c r="U579" s="153">
        <v>2015</v>
      </c>
      <c r="V579" s="154" t="s">
        <v>21</v>
      </c>
      <c r="W579" s="154" t="s">
        <v>624</v>
      </c>
      <c r="X579" s="154" t="s">
        <v>3363</v>
      </c>
      <c r="Y579" s="155" t="str">
        <f t="shared" si="34"/>
        <v>52015暖房店舗用有り</v>
      </c>
      <c r="Z579" s="156">
        <v>-0.97</v>
      </c>
      <c r="AA579" s="156">
        <v>1.97</v>
      </c>
      <c r="AB579" s="157">
        <v>1.0867</v>
      </c>
      <c r="AC579" s="157">
        <v>1.4558</v>
      </c>
      <c r="AD579" s="160">
        <f>VLOOKUP(T579,'既存・導入予定 (5)'!$E$33:$S$44,13,0)</f>
        <v>0.248</v>
      </c>
      <c r="AE579" s="161">
        <f t="shared" si="36"/>
        <v>1.7250000000000001</v>
      </c>
    </row>
    <row r="580" spans="13:31">
      <c r="M580" s="90">
        <v>12</v>
      </c>
      <c r="N580" s="91" t="s">
        <v>10</v>
      </c>
      <c r="O580" s="91" t="s">
        <v>3460</v>
      </c>
      <c r="P580" s="91" t="s">
        <v>3459</v>
      </c>
      <c r="Q580" s="91" t="s">
        <v>599</v>
      </c>
      <c r="R580" s="92">
        <v>0.224</v>
      </c>
      <c r="T580" s="152">
        <v>5</v>
      </c>
      <c r="U580" s="153">
        <v>2015</v>
      </c>
      <c r="V580" s="154" t="s">
        <v>21</v>
      </c>
      <c r="W580" s="154" t="s">
        <v>618</v>
      </c>
      <c r="X580" s="154" t="s">
        <v>3363</v>
      </c>
      <c r="Y580" s="155" t="str">
        <f t="shared" si="34"/>
        <v>52015暖房ビル用マルチ有り</v>
      </c>
      <c r="Z580" s="156">
        <v>-0.876</v>
      </c>
      <c r="AA580" s="156">
        <v>1.8759999999999999</v>
      </c>
      <c r="AB580" s="157">
        <v>1.0398000000000001</v>
      </c>
      <c r="AC580" s="157">
        <v>1.3971</v>
      </c>
      <c r="AD580" s="160">
        <f>VLOOKUP(T580,'既存・導入予定 (5)'!$E$33:$S$44,13,0)</f>
        <v>0.248</v>
      </c>
      <c r="AE580" s="161">
        <f t="shared" si="36"/>
        <v>1.6539999999999999</v>
      </c>
    </row>
    <row r="581" spans="13:31">
      <c r="M581" s="90">
        <v>12</v>
      </c>
      <c r="N581" s="91" t="s">
        <v>11</v>
      </c>
      <c r="O581" s="91" t="s">
        <v>3460</v>
      </c>
      <c r="P581" s="91" t="s">
        <v>3459</v>
      </c>
      <c r="Q581" s="91" t="s">
        <v>603</v>
      </c>
      <c r="R581" s="92">
        <v>0.42199999999999999</v>
      </c>
      <c r="T581" s="152">
        <v>5</v>
      </c>
      <c r="U581" s="153">
        <v>2015</v>
      </c>
      <c r="V581" s="154" t="s">
        <v>21</v>
      </c>
      <c r="W581" s="154" t="s">
        <v>619</v>
      </c>
      <c r="X581" s="154" t="s">
        <v>3363</v>
      </c>
      <c r="Y581" s="155" t="str">
        <f t="shared" si="34"/>
        <v>52015暖房設備用有り</v>
      </c>
      <c r="Z581" s="156">
        <v>-0.59799999999999998</v>
      </c>
      <c r="AA581" s="156">
        <v>1.5980000000000001</v>
      </c>
      <c r="AB581" s="157">
        <v>1.0339</v>
      </c>
      <c r="AC581" s="157">
        <v>1.19</v>
      </c>
      <c r="AD581" s="160">
        <f>VLOOKUP(T581,'既存・導入予定 (5)'!$E$33:$S$44,13,0)</f>
        <v>0.248</v>
      </c>
      <c r="AE581" s="161">
        <f t="shared" si="36"/>
        <v>1.446</v>
      </c>
    </row>
    <row r="582" spans="13:31">
      <c r="M582" s="90">
        <v>12</v>
      </c>
      <c r="N582" s="91" t="s">
        <v>12</v>
      </c>
      <c r="O582" s="91" t="s">
        <v>3460</v>
      </c>
      <c r="P582" s="91" t="s">
        <v>3459</v>
      </c>
      <c r="Q582" s="91" t="s">
        <v>607</v>
      </c>
      <c r="R582" s="92">
        <v>0.52800000000000002</v>
      </c>
      <c r="T582" s="152">
        <v>5</v>
      </c>
      <c r="U582" s="153">
        <v>2015</v>
      </c>
      <c r="V582" s="154" t="s">
        <v>21</v>
      </c>
      <c r="W582" s="154" t="s">
        <v>624</v>
      </c>
      <c r="X582" s="154" t="s">
        <v>3516</v>
      </c>
      <c r="Y582" s="155" t="str">
        <f t="shared" si="34"/>
        <v>52015暖房店舗用無し（一定速）</v>
      </c>
      <c r="Z582" s="156">
        <v>0.25</v>
      </c>
      <c r="AA582" s="156">
        <v>0.75</v>
      </c>
      <c r="AB582" s="157">
        <v>0.25</v>
      </c>
      <c r="AC582" s="157">
        <v>0.75</v>
      </c>
      <c r="AD582" s="160">
        <f>VLOOKUP(T582,'既存・導入予定 (5)'!$E$33:$S$44,13,0)</f>
        <v>0.248</v>
      </c>
      <c r="AE582" s="161">
        <f t="shared" si="36"/>
        <v>0.81200000000000006</v>
      </c>
    </row>
    <row r="583" spans="13:31">
      <c r="M583" s="90">
        <v>12</v>
      </c>
      <c r="N583" s="91" t="s">
        <v>13</v>
      </c>
      <c r="O583" s="91" t="s">
        <v>3460</v>
      </c>
      <c r="P583" s="91" t="s">
        <v>3459</v>
      </c>
      <c r="Q583" s="91" t="s">
        <v>611</v>
      </c>
      <c r="R583" s="92">
        <v>0.13300000000000001</v>
      </c>
      <c r="T583" s="152">
        <v>5</v>
      </c>
      <c r="U583" s="153">
        <v>2015</v>
      </c>
      <c r="V583" s="154" t="s">
        <v>21</v>
      </c>
      <c r="W583" s="154" t="s">
        <v>618</v>
      </c>
      <c r="X583" s="154" t="s">
        <v>3516</v>
      </c>
      <c r="Y583" s="155" t="str">
        <f t="shared" si="34"/>
        <v>52015暖房ビル用マルチ無し（一定速）</v>
      </c>
      <c r="Z583" s="156">
        <v>0.25</v>
      </c>
      <c r="AA583" s="156">
        <v>0.75</v>
      </c>
      <c r="AB583" s="157">
        <v>0.25</v>
      </c>
      <c r="AC583" s="157">
        <v>0.75</v>
      </c>
      <c r="AD583" s="160">
        <f>VLOOKUP(T583,'既存・導入予定 (5)'!$E$33:$S$44,13,0)</f>
        <v>0.248</v>
      </c>
      <c r="AE583" s="161">
        <f t="shared" si="36"/>
        <v>0.81200000000000006</v>
      </c>
    </row>
    <row r="584" spans="13:31">
      <c r="T584" s="152">
        <v>5</v>
      </c>
      <c r="U584" s="153">
        <v>2015</v>
      </c>
      <c r="V584" s="154" t="s">
        <v>21</v>
      </c>
      <c r="W584" s="154" t="s">
        <v>619</v>
      </c>
      <c r="X584" s="154" t="s">
        <v>3516</v>
      </c>
      <c r="Y584" s="155" t="str">
        <f t="shared" si="34"/>
        <v>52015暖房設備用無し（一定速）</v>
      </c>
      <c r="Z584" s="156">
        <v>0.25</v>
      </c>
      <c r="AA584" s="156">
        <v>0.75</v>
      </c>
      <c r="AB584" s="157">
        <v>0.25</v>
      </c>
      <c r="AC584" s="157">
        <v>0.75</v>
      </c>
      <c r="AD584" s="160">
        <f>VLOOKUP(T584,'既存・導入予定 (5)'!$E$33:$S$44,13,0)</f>
        <v>0.248</v>
      </c>
      <c r="AE584" s="161">
        <f t="shared" si="36"/>
        <v>0.81200000000000006</v>
      </c>
    </row>
    <row r="585" spans="13:31">
      <c r="T585" s="152">
        <v>5</v>
      </c>
      <c r="U585" s="153">
        <v>2020</v>
      </c>
      <c r="V585" s="154" t="s">
        <v>626</v>
      </c>
      <c r="W585" s="154" t="s">
        <v>624</v>
      </c>
      <c r="X585" s="154" t="s">
        <v>3363</v>
      </c>
      <c r="Y585" s="155" t="str">
        <f t="shared" si="34"/>
        <v>52020冷房店舗用有り</v>
      </c>
      <c r="Z585" s="156">
        <v>-1.38</v>
      </c>
      <c r="AA585" s="156">
        <v>2.38</v>
      </c>
      <c r="AB585" s="157">
        <v>1.0581</v>
      </c>
      <c r="AC585" s="157">
        <v>1.7705</v>
      </c>
      <c r="AD585" s="160">
        <f>VLOOKUP(T585,'既存・導入予定 (5)'!$E$33:$S$44,13,0)</f>
        <v>0.248</v>
      </c>
      <c r="AE585" s="161">
        <f t="shared" si="36"/>
        <v>2.032</v>
      </c>
    </row>
    <row r="586" spans="13:31">
      <c r="T586" s="152">
        <v>5</v>
      </c>
      <c r="U586" s="153">
        <v>2020</v>
      </c>
      <c r="V586" s="154" t="s">
        <v>626</v>
      </c>
      <c r="W586" s="154" t="s">
        <v>618</v>
      </c>
      <c r="X586" s="154" t="s">
        <v>3363</v>
      </c>
      <c r="Y586" s="155" t="str">
        <f t="shared" si="34"/>
        <v>52020冷房ビル用マルチ有り</v>
      </c>
      <c r="Z586" s="156">
        <v>-1.68</v>
      </c>
      <c r="AA586" s="156">
        <v>2.68</v>
      </c>
      <c r="AB586" s="157">
        <v>1.0788</v>
      </c>
      <c r="AC586" s="157">
        <v>2.0053000000000001</v>
      </c>
      <c r="AD586" s="160">
        <f>VLOOKUP(T586,'既存・導入予定 (5)'!$E$33:$S$44,13,0)</f>
        <v>0.248</v>
      </c>
      <c r="AE586" s="161">
        <f t="shared" si="36"/>
        <v>2.2719999999999998</v>
      </c>
    </row>
    <row r="587" spans="13:31">
      <c r="T587" s="152">
        <v>5</v>
      </c>
      <c r="U587" s="153">
        <v>2020</v>
      </c>
      <c r="V587" s="154" t="s">
        <v>626</v>
      </c>
      <c r="W587" s="154" t="s">
        <v>619</v>
      </c>
      <c r="X587" s="154" t="s">
        <v>3363</v>
      </c>
      <c r="Y587" s="155" t="str">
        <f t="shared" si="34"/>
        <v>52020冷房設備用有り</v>
      </c>
      <c r="Z587" s="156">
        <v>-0.62</v>
      </c>
      <c r="AA587" s="156">
        <v>1.62</v>
      </c>
      <c r="AB587" s="157">
        <v>1.0472999999999999</v>
      </c>
      <c r="AC587" s="157">
        <v>1.2032</v>
      </c>
      <c r="AD587" s="160">
        <f>VLOOKUP(T587,'既存・導入予定 (5)'!$E$33:$S$44,13,0)</f>
        <v>0.248</v>
      </c>
      <c r="AE587" s="161">
        <f t="shared" si="36"/>
        <v>1.462</v>
      </c>
    </row>
    <row r="588" spans="13:31">
      <c r="T588" s="152">
        <v>5</v>
      </c>
      <c r="U588" s="153">
        <v>2020</v>
      </c>
      <c r="V588" s="154" t="s">
        <v>626</v>
      </c>
      <c r="W588" s="154" t="s">
        <v>624</v>
      </c>
      <c r="X588" s="154" t="s">
        <v>3516</v>
      </c>
      <c r="Y588" s="155" t="str">
        <f t="shared" si="34"/>
        <v>52020冷房店舗用無し（一定速）</v>
      </c>
      <c r="Z588" s="156">
        <v>0.25</v>
      </c>
      <c r="AA588" s="156">
        <v>0.75</v>
      </c>
      <c r="AB588" s="157">
        <v>0.25</v>
      </c>
      <c r="AC588" s="157">
        <v>0.75</v>
      </c>
      <c r="AD588" s="160">
        <f>VLOOKUP(T588,'既存・導入予定 (5)'!$E$33:$S$44,13,0)</f>
        <v>0.248</v>
      </c>
      <c r="AE588" s="161">
        <f t="shared" si="36"/>
        <v>0.81200000000000006</v>
      </c>
    </row>
    <row r="589" spans="13:31">
      <c r="T589" s="152">
        <v>5</v>
      </c>
      <c r="U589" s="153">
        <v>2020</v>
      </c>
      <c r="V589" s="154" t="s">
        <v>626</v>
      </c>
      <c r="W589" s="154" t="s">
        <v>618</v>
      </c>
      <c r="X589" s="154" t="s">
        <v>3516</v>
      </c>
      <c r="Y589" s="155" t="str">
        <f t="shared" si="34"/>
        <v>52020冷房ビル用マルチ無し（一定速）</v>
      </c>
      <c r="Z589" s="156">
        <v>0.25</v>
      </c>
      <c r="AA589" s="156">
        <v>0.75</v>
      </c>
      <c r="AB589" s="157">
        <v>0.25</v>
      </c>
      <c r="AC589" s="157">
        <v>0.75</v>
      </c>
      <c r="AD589" s="160">
        <f>VLOOKUP(T589,'既存・導入予定 (5)'!$E$33:$S$44,13,0)</f>
        <v>0.248</v>
      </c>
      <c r="AE589" s="161">
        <f t="shared" si="36"/>
        <v>0.81200000000000006</v>
      </c>
    </row>
    <row r="590" spans="13:31">
      <c r="T590" s="152">
        <v>5</v>
      </c>
      <c r="U590" s="153">
        <v>2020</v>
      </c>
      <c r="V590" s="154" t="s">
        <v>626</v>
      </c>
      <c r="W590" s="154" t="s">
        <v>619</v>
      </c>
      <c r="X590" s="154" t="s">
        <v>3516</v>
      </c>
      <c r="Y590" s="155" t="str">
        <f t="shared" si="34"/>
        <v>52020冷房設備用無し（一定速）</v>
      </c>
      <c r="Z590" s="156">
        <v>0.25</v>
      </c>
      <c r="AA590" s="156">
        <v>0.75</v>
      </c>
      <c r="AB590" s="157">
        <v>0.25</v>
      </c>
      <c r="AC590" s="157">
        <v>0.75</v>
      </c>
      <c r="AD590" s="160">
        <f>VLOOKUP(T590,'既存・導入予定 (5)'!$E$33:$S$44,13,0)</f>
        <v>0.248</v>
      </c>
      <c r="AE590" s="161">
        <f t="shared" si="36"/>
        <v>0.81200000000000006</v>
      </c>
    </row>
    <row r="591" spans="13:31">
      <c r="T591" s="152">
        <v>5</v>
      </c>
      <c r="U591" s="153">
        <v>2020</v>
      </c>
      <c r="V591" s="154" t="s">
        <v>627</v>
      </c>
      <c r="W591" s="154" t="s">
        <v>624</v>
      </c>
      <c r="X591" s="154" t="s">
        <v>3363</v>
      </c>
      <c r="Y591" s="155" t="str">
        <f t="shared" si="34"/>
        <v>52020暖房店舗用有り</v>
      </c>
      <c r="Z591" s="156">
        <v>-0.96</v>
      </c>
      <c r="AA591" s="156">
        <v>1.96</v>
      </c>
      <c r="AB591" s="157">
        <v>1.0862000000000001</v>
      </c>
      <c r="AC591" s="157">
        <v>1.4483999999999999</v>
      </c>
      <c r="AD591" s="160">
        <f>VLOOKUP(T591,'既存・導入予定 (5)'!$E$33:$S$44,13,0)</f>
        <v>0.248</v>
      </c>
      <c r="AE591" s="161">
        <f t="shared" si="36"/>
        <v>1.7170000000000001</v>
      </c>
    </row>
    <row r="592" spans="13:31">
      <c r="T592" s="152">
        <v>5</v>
      </c>
      <c r="U592" s="153">
        <v>2020</v>
      </c>
      <c r="V592" s="154" t="s">
        <v>627</v>
      </c>
      <c r="W592" s="154" t="s">
        <v>618</v>
      </c>
      <c r="X592" s="154" t="s">
        <v>3363</v>
      </c>
      <c r="Y592" s="155" t="str">
        <f t="shared" si="34"/>
        <v>52020暖房ビル用マルチ有り</v>
      </c>
      <c r="Z592" s="156">
        <v>-1.1000000000000001</v>
      </c>
      <c r="AA592" s="156">
        <v>2.1</v>
      </c>
      <c r="AB592" s="157">
        <v>1.0416000000000001</v>
      </c>
      <c r="AC592" s="157">
        <v>1.4596</v>
      </c>
      <c r="AD592" s="160">
        <f>VLOOKUP(T592,'既存・導入予定 (5)'!$E$33:$S$44,13,0)</f>
        <v>0.248</v>
      </c>
      <c r="AE592" s="161">
        <f t="shared" si="36"/>
        <v>1.7170000000000001</v>
      </c>
    </row>
    <row r="593" spans="20:31">
      <c r="T593" s="152">
        <v>5</v>
      </c>
      <c r="U593" s="153">
        <v>2020</v>
      </c>
      <c r="V593" s="154" t="s">
        <v>627</v>
      </c>
      <c r="W593" s="154" t="s">
        <v>619</v>
      </c>
      <c r="X593" s="154" t="s">
        <v>3363</v>
      </c>
      <c r="Y593" s="155" t="str">
        <f t="shared" si="34"/>
        <v>52020暖房設備用有り</v>
      </c>
      <c r="Z593" s="156">
        <v>-0.46</v>
      </c>
      <c r="AA593" s="156">
        <v>1.46</v>
      </c>
      <c r="AB593" s="157">
        <v>0.94</v>
      </c>
      <c r="AC593" s="157">
        <v>1.1100000000000001</v>
      </c>
      <c r="AD593" s="160">
        <f>VLOOKUP(T593,'既存・導入予定 (5)'!$E$33:$S$44,13,0)</f>
        <v>0.248</v>
      </c>
      <c r="AE593" s="161">
        <f t="shared" si="36"/>
        <v>1.343</v>
      </c>
    </row>
    <row r="594" spans="20:31">
      <c r="T594" s="152">
        <v>5</v>
      </c>
      <c r="U594" s="153">
        <v>2020</v>
      </c>
      <c r="V594" s="154" t="s">
        <v>627</v>
      </c>
      <c r="W594" s="154" t="s">
        <v>624</v>
      </c>
      <c r="X594" s="154" t="s">
        <v>3516</v>
      </c>
      <c r="Y594" s="155" t="str">
        <f t="shared" si="34"/>
        <v>52020暖房店舗用無し（一定速）</v>
      </c>
      <c r="Z594" s="156">
        <v>0.25</v>
      </c>
      <c r="AA594" s="156">
        <v>0.75</v>
      </c>
      <c r="AB594" s="157">
        <v>0.25</v>
      </c>
      <c r="AC594" s="157">
        <v>0.75</v>
      </c>
      <c r="AD594" s="160">
        <f>VLOOKUP(T594,'既存・導入予定 (5)'!$E$33:$S$44,13,0)</f>
        <v>0.248</v>
      </c>
      <c r="AE594" s="161">
        <f t="shared" si="36"/>
        <v>0.81200000000000006</v>
      </c>
    </row>
    <row r="595" spans="20:31">
      <c r="T595" s="152">
        <v>5</v>
      </c>
      <c r="U595" s="153">
        <v>2020</v>
      </c>
      <c r="V595" s="154" t="s">
        <v>627</v>
      </c>
      <c r="W595" s="154" t="s">
        <v>618</v>
      </c>
      <c r="X595" s="154" t="s">
        <v>3516</v>
      </c>
      <c r="Y595" s="155" t="str">
        <f t="shared" si="34"/>
        <v>52020暖房ビル用マルチ無し（一定速）</v>
      </c>
      <c r="Z595" s="156">
        <v>0.25</v>
      </c>
      <c r="AA595" s="156">
        <v>0.75</v>
      </c>
      <c r="AB595" s="157">
        <v>0.25</v>
      </c>
      <c r="AC595" s="157">
        <v>0.75</v>
      </c>
      <c r="AD595" s="160">
        <f>VLOOKUP(T595,'既存・導入予定 (5)'!$E$33:$S$44,13,0)</f>
        <v>0.248</v>
      </c>
      <c r="AE595" s="161">
        <f t="shared" si="36"/>
        <v>0.81200000000000006</v>
      </c>
    </row>
    <row r="596" spans="20:31">
      <c r="T596" s="152">
        <v>5</v>
      </c>
      <c r="U596" s="154">
        <v>2020</v>
      </c>
      <c r="V596" s="154" t="s">
        <v>627</v>
      </c>
      <c r="W596" s="154" t="s">
        <v>619</v>
      </c>
      <c r="X596" s="154" t="s">
        <v>3516</v>
      </c>
      <c r="Y596" s="155" t="str">
        <f t="shared" si="34"/>
        <v>52020暖房設備用無し（一定速）</v>
      </c>
      <c r="Z596" s="156">
        <v>0.25</v>
      </c>
      <c r="AA596" s="156">
        <v>0.75</v>
      </c>
      <c r="AB596" s="157">
        <v>0.25</v>
      </c>
      <c r="AC596" s="157">
        <v>0.75</v>
      </c>
      <c r="AD596" s="160">
        <f>VLOOKUP(T596,'既存・導入予定 (5)'!$E$33:$S$44,13,0)</f>
        <v>0.248</v>
      </c>
      <c r="AE596" s="161">
        <f t="shared" si="36"/>
        <v>0.81200000000000006</v>
      </c>
    </row>
    <row r="597" spans="20:31">
      <c r="T597" s="144">
        <v>5</v>
      </c>
      <c r="U597" s="145">
        <v>2024</v>
      </c>
      <c r="V597" s="145" t="s">
        <v>626</v>
      </c>
      <c r="W597" s="145" t="s">
        <v>624</v>
      </c>
      <c r="X597" s="145" t="s">
        <v>3363</v>
      </c>
      <c r="Y597" s="146" t="str">
        <f t="shared" ref="Y597:Y608" si="37">T597&amp;U597&amp;V597&amp;W597&amp;X597</f>
        <v>52024冷房店舗用有り</v>
      </c>
      <c r="Z597" s="145">
        <v>-1.58</v>
      </c>
      <c r="AA597" s="145">
        <v>2.58</v>
      </c>
      <c r="AB597" s="145">
        <v>1.0629999999999999</v>
      </c>
      <c r="AC597" s="145">
        <v>1.9193</v>
      </c>
      <c r="AD597" s="147">
        <f>VLOOKUP(T597,'既存・導入予定 (5)'!$E$33:$S$44,13,0)</f>
        <v>0.248</v>
      </c>
      <c r="AE597" s="75">
        <f t="shared" si="36"/>
        <v>2.1819999999999999</v>
      </c>
    </row>
    <row r="598" spans="20:31">
      <c r="T598" s="144">
        <v>5</v>
      </c>
      <c r="U598" s="145">
        <v>2024</v>
      </c>
      <c r="V598" s="145" t="s">
        <v>626</v>
      </c>
      <c r="W598" s="145" t="s">
        <v>618</v>
      </c>
      <c r="X598" s="145" t="s">
        <v>3363</v>
      </c>
      <c r="Y598" s="146" t="str">
        <f t="shared" si="37"/>
        <v>52024冷房ビル用マルチ有り</v>
      </c>
      <c r="Z598" s="145">
        <v>-1.6</v>
      </c>
      <c r="AA598" s="145">
        <v>2.6</v>
      </c>
      <c r="AB598" s="145">
        <v>1.0759000000000001</v>
      </c>
      <c r="AC598" s="145">
        <v>1.931</v>
      </c>
      <c r="AD598" s="147">
        <f>VLOOKUP(T598,'既存・導入予定 (5)'!$E$33:$S$44,13,0)</f>
        <v>0.248</v>
      </c>
      <c r="AE598" s="75">
        <f t="shared" si="36"/>
        <v>2.1970000000000001</v>
      </c>
    </row>
    <row r="599" spans="20:31">
      <c r="T599" s="144">
        <v>5</v>
      </c>
      <c r="U599" s="145">
        <v>2024</v>
      </c>
      <c r="V599" s="145" t="s">
        <v>626</v>
      </c>
      <c r="W599" s="145" t="s">
        <v>619</v>
      </c>
      <c r="X599" s="145" t="s">
        <v>3363</v>
      </c>
      <c r="Y599" s="146" t="str">
        <f t="shared" si="37"/>
        <v>52024冷房設備用有り</v>
      </c>
      <c r="Z599" s="145">
        <v>-0.6</v>
      </c>
      <c r="AA599" s="145">
        <v>1.6</v>
      </c>
      <c r="AB599" s="145">
        <v>1.0467</v>
      </c>
      <c r="AC599" s="145">
        <v>1.1882999999999999</v>
      </c>
      <c r="AD599" s="147">
        <f>VLOOKUP(T599,'既存・導入予定 (5)'!$E$33:$S$44,13,0)</f>
        <v>0.248</v>
      </c>
      <c r="AE599" s="75">
        <f t="shared" si="36"/>
        <v>1.4470000000000001</v>
      </c>
    </row>
    <row r="600" spans="20:31">
      <c r="T600" s="144">
        <v>5</v>
      </c>
      <c r="U600" s="145">
        <v>2024</v>
      </c>
      <c r="V600" s="145" t="s">
        <v>626</v>
      </c>
      <c r="W600" s="145" t="s">
        <v>624</v>
      </c>
      <c r="X600" s="145" t="s">
        <v>3516</v>
      </c>
      <c r="Y600" s="146" t="str">
        <f t="shared" si="37"/>
        <v>52024冷房店舗用無し（一定速）</v>
      </c>
      <c r="Z600" s="148">
        <v>0.25</v>
      </c>
      <c r="AA600" s="148">
        <v>0.75</v>
      </c>
      <c r="AB600" s="149">
        <v>0.25</v>
      </c>
      <c r="AC600" s="149">
        <v>0.75</v>
      </c>
      <c r="AD600" s="147">
        <f>VLOOKUP(T600,'既存・導入予定 (5)'!$E$33:$S$44,13,0)</f>
        <v>0.248</v>
      </c>
      <c r="AE600" s="75">
        <f t="shared" si="36"/>
        <v>0.81200000000000006</v>
      </c>
    </row>
    <row r="601" spans="20:31">
      <c r="T601" s="144">
        <v>5</v>
      </c>
      <c r="U601" s="145">
        <v>2024</v>
      </c>
      <c r="V601" s="145" t="s">
        <v>626</v>
      </c>
      <c r="W601" s="145" t="s">
        <v>618</v>
      </c>
      <c r="X601" s="145" t="s">
        <v>3516</v>
      </c>
      <c r="Y601" s="146" t="str">
        <f t="shared" si="37"/>
        <v>52024冷房ビル用マルチ無し（一定速）</v>
      </c>
      <c r="Z601" s="148">
        <v>0.25</v>
      </c>
      <c r="AA601" s="148">
        <v>0.75</v>
      </c>
      <c r="AB601" s="149">
        <v>0.25</v>
      </c>
      <c r="AC601" s="149">
        <v>0.75</v>
      </c>
      <c r="AD601" s="147">
        <f>VLOOKUP(T601,'既存・導入予定 (5)'!$E$33:$S$44,13,0)</f>
        <v>0.248</v>
      </c>
      <c r="AE601" s="75">
        <f t="shared" si="36"/>
        <v>0.81200000000000006</v>
      </c>
    </row>
    <row r="602" spans="20:31">
      <c r="T602" s="144">
        <v>5</v>
      </c>
      <c r="U602" s="145">
        <v>2024</v>
      </c>
      <c r="V602" s="145" t="s">
        <v>626</v>
      </c>
      <c r="W602" s="145" t="s">
        <v>619</v>
      </c>
      <c r="X602" s="145" t="s">
        <v>3516</v>
      </c>
      <c r="Y602" s="146" t="str">
        <f t="shared" si="37"/>
        <v>52024冷房設備用無し（一定速）</v>
      </c>
      <c r="Z602" s="148">
        <v>0.25</v>
      </c>
      <c r="AA602" s="148">
        <v>0.75</v>
      </c>
      <c r="AB602" s="149">
        <v>0.25</v>
      </c>
      <c r="AC602" s="149">
        <v>0.75</v>
      </c>
      <c r="AD602" s="147">
        <f>VLOOKUP(T602,'既存・導入予定 (5)'!$E$33:$S$44,13,0)</f>
        <v>0.248</v>
      </c>
      <c r="AE602" s="75">
        <f t="shared" si="36"/>
        <v>0.81200000000000006</v>
      </c>
    </row>
    <row r="603" spans="20:31">
      <c r="T603" s="144">
        <v>5</v>
      </c>
      <c r="U603" s="145">
        <v>2024</v>
      </c>
      <c r="V603" s="145" t="s">
        <v>627</v>
      </c>
      <c r="W603" s="145" t="s">
        <v>624</v>
      </c>
      <c r="X603" s="145" t="s">
        <v>3363</v>
      </c>
      <c r="Y603" s="146" t="str">
        <f t="shared" si="37"/>
        <v>52024暖房店舗用有り</v>
      </c>
      <c r="Z603" s="145">
        <v>-1.04</v>
      </c>
      <c r="AA603" s="145">
        <v>2.04</v>
      </c>
      <c r="AB603" s="145">
        <v>1.0898000000000001</v>
      </c>
      <c r="AC603" s="145">
        <v>1.5076000000000001</v>
      </c>
      <c r="AD603" s="147">
        <f>VLOOKUP(T603,'既存・導入予定 (5)'!$E$33:$S$44,13,0)</f>
        <v>0.248</v>
      </c>
      <c r="AE603" s="75">
        <f t="shared" si="36"/>
        <v>1.7769999999999999</v>
      </c>
    </row>
    <row r="604" spans="20:31">
      <c r="T604" s="144">
        <v>5</v>
      </c>
      <c r="U604" s="145">
        <v>2024</v>
      </c>
      <c r="V604" s="145" t="s">
        <v>627</v>
      </c>
      <c r="W604" s="145" t="s">
        <v>618</v>
      </c>
      <c r="X604" s="145" t="s">
        <v>3363</v>
      </c>
      <c r="Y604" s="146" t="str">
        <f t="shared" si="37"/>
        <v>52024暖房ビル用マルチ有り</v>
      </c>
      <c r="Z604" s="145">
        <v>-1.1399999999999999</v>
      </c>
      <c r="AA604" s="145">
        <v>2.14</v>
      </c>
      <c r="AB604" s="145">
        <v>1.0454000000000001</v>
      </c>
      <c r="AC604" s="145">
        <v>1.5936999999999999</v>
      </c>
      <c r="AD604" s="147">
        <f>VLOOKUP(T604,'既存・導入予定 (5)'!$E$33:$S$44,13,0)</f>
        <v>0.248</v>
      </c>
      <c r="AE604" s="75">
        <f t="shared" si="36"/>
        <v>1.8520000000000001</v>
      </c>
    </row>
    <row r="605" spans="20:31">
      <c r="T605" s="144">
        <v>5</v>
      </c>
      <c r="U605" s="145">
        <v>2024</v>
      </c>
      <c r="V605" s="145" t="s">
        <v>627</v>
      </c>
      <c r="W605" s="145" t="s">
        <v>619</v>
      </c>
      <c r="X605" s="145" t="s">
        <v>3363</v>
      </c>
      <c r="Y605" s="146" t="str">
        <f t="shared" si="37"/>
        <v>52024暖房設備用有り</v>
      </c>
      <c r="Z605" s="145">
        <v>-0.57999999999999996</v>
      </c>
      <c r="AA605" s="145">
        <v>1.58</v>
      </c>
      <c r="AB605" s="145">
        <v>1.0335000000000001</v>
      </c>
      <c r="AC605" s="145">
        <v>1.1766000000000001</v>
      </c>
      <c r="AD605" s="147">
        <f>VLOOKUP(T605,'既存・導入予定 (5)'!$E$33:$S$44,13,0)</f>
        <v>0.248</v>
      </c>
      <c r="AE605" s="75">
        <f t="shared" si="36"/>
        <v>1.4319999999999999</v>
      </c>
    </row>
    <row r="606" spans="20:31">
      <c r="T606" s="144">
        <v>5</v>
      </c>
      <c r="U606" s="145">
        <v>2024</v>
      </c>
      <c r="V606" s="145" t="s">
        <v>627</v>
      </c>
      <c r="W606" s="145" t="s">
        <v>624</v>
      </c>
      <c r="X606" s="145" t="s">
        <v>3516</v>
      </c>
      <c r="Y606" s="146" t="str">
        <f t="shared" si="37"/>
        <v>52024暖房店舗用無し（一定速）</v>
      </c>
      <c r="Z606" s="148">
        <v>0.25</v>
      </c>
      <c r="AA606" s="148">
        <v>0.75</v>
      </c>
      <c r="AB606" s="149">
        <v>0.25</v>
      </c>
      <c r="AC606" s="149">
        <v>0.75</v>
      </c>
      <c r="AD606" s="147">
        <f>VLOOKUP(T606,'既存・導入予定 (5)'!$E$33:$S$44,13,0)</f>
        <v>0.248</v>
      </c>
      <c r="AE606" s="75">
        <f t="shared" si="36"/>
        <v>0.81200000000000006</v>
      </c>
    </row>
    <row r="607" spans="20:31">
      <c r="T607" s="144">
        <v>5</v>
      </c>
      <c r="U607" s="145">
        <v>2024</v>
      </c>
      <c r="V607" s="145" t="s">
        <v>627</v>
      </c>
      <c r="W607" s="145" t="s">
        <v>618</v>
      </c>
      <c r="X607" s="145" t="s">
        <v>3516</v>
      </c>
      <c r="Y607" s="146" t="str">
        <f t="shared" si="37"/>
        <v>52024暖房ビル用マルチ無し（一定速）</v>
      </c>
      <c r="Z607" s="148">
        <v>0.25</v>
      </c>
      <c r="AA607" s="148">
        <v>0.75</v>
      </c>
      <c r="AB607" s="149">
        <v>0.25</v>
      </c>
      <c r="AC607" s="149">
        <v>0.75</v>
      </c>
      <c r="AD607" s="147">
        <f>VLOOKUP(T607,'既存・導入予定 (5)'!$E$33:$S$44,13,0)</f>
        <v>0.248</v>
      </c>
      <c r="AE607" s="75">
        <f t="shared" si="36"/>
        <v>0.81200000000000006</v>
      </c>
    </row>
    <row r="608" spans="20:31">
      <c r="T608" s="144">
        <v>5</v>
      </c>
      <c r="U608" s="145">
        <v>2024</v>
      </c>
      <c r="V608" s="145" t="s">
        <v>627</v>
      </c>
      <c r="W608" s="145" t="s">
        <v>619</v>
      </c>
      <c r="X608" s="145" t="s">
        <v>3516</v>
      </c>
      <c r="Y608" s="146" t="str">
        <f t="shared" si="37"/>
        <v>52024暖房設備用無し（一定速）</v>
      </c>
      <c r="Z608" s="148">
        <v>0.25</v>
      </c>
      <c r="AA608" s="148">
        <v>0.75</v>
      </c>
      <c r="AB608" s="149">
        <v>0.25</v>
      </c>
      <c r="AC608" s="149">
        <v>0.75</v>
      </c>
      <c r="AD608" s="147">
        <f>VLOOKUP(T608,'既存・導入予定 (5)'!$E$33:$S$44,13,0)</f>
        <v>0.248</v>
      </c>
      <c r="AE608" s="75">
        <f t="shared" si="36"/>
        <v>0.81200000000000006</v>
      </c>
    </row>
    <row r="609" spans="20:31">
      <c r="T609" s="152">
        <v>6</v>
      </c>
      <c r="U609" s="153">
        <v>1995</v>
      </c>
      <c r="V609" s="154" t="s">
        <v>20</v>
      </c>
      <c r="W609" s="154" t="s">
        <v>624</v>
      </c>
      <c r="X609" s="154" t="s">
        <v>3363</v>
      </c>
      <c r="Y609" s="155" t="str">
        <f t="shared" ref="Y609:Y645" si="38">T609&amp;U609&amp;V609&amp;W609&amp;X609</f>
        <v>61995冷房店舗用有り</v>
      </c>
      <c r="Z609" s="156">
        <v>0.32</v>
      </c>
      <c r="AA609" s="156">
        <v>0.68</v>
      </c>
      <c r="AB609" s="157">
        <v>1.0165999999999999</v>
      </c>
      <c r="AC609" s="157">
        <v>0.50590000000000002</v>
      </c>
      <c r="AD609" s="160">
        <f>VLOOKUP(T609,'既存・導入予定 (5)'!$E$33:$S$44,13,0)</f>
        <v>0.30499999999999999</v>
      </c>
      <c r="AE609" s="161">
        <f t="shared" ref="AE609:AE656" si="39">ROUNDDOWN(IF(AD609&gt;=0.25,Z609*AD609+AA609,AB609*AD609+AC609),3)</f>
        <v>0.77700000000000002</v>
      </c>
    </row>
    <row r="610" spans="20:31">
      <c r="T610" s="152">
        <v>6</v>
      </c>
      <c r="U610" s="153">
        <v>1995</v>
      </c>
      <c r="V610" s="154" t="s">
        <v>20</v>
      </c>
      <c r="W610" s="154" t="s">
        <v>618</v>
      </c>
      <c r="X610" s="154" t="s">
        <v>3363</v>
      </c>
      <c r="Y610" s="155" t="str">
        <f t="shared" si="38"/>
        <v>61995冷房ビル用マルチ有り</v>
      </c>
      <c r="Z610" s="156">
        <v>-0.218</v>
      </c>
      <c r="AA610" s="156">
        <v>1.218</v>
      </c>
      <c r="AB610" s="157">
        <v>1.0356000000000001</v>
      </c>
      <c r="AC610" s="157">
        <v>0.90459999999999996</v>
      </c>
      <c r="AD610" s="160">
        <f>VLOOKUP(T610,'既存・導入予定 (5)'!$E$33:$S$44,13,0)</f>
        <v>0.30499999999999999</v>
      </c>
      <c r="AE610" s="161">
        <f t="shared" si="39"/>
        <v>1.151</v>
      </c>
    </row>
    <row r="611" spans="20:31">
      <c r="T611" s="152">
        <v>6</v>
      </c>
      <c r="U611" s="153">
        <v>1995</v>
      </c>
      <c r="V611" s="154" t="s">
        <v>20</v>
      </c>
      <c r="W611" s="154" t="s">
        <v>619</v>
      </c>
      <c r="X611" s="154" t="s">
        <v>3363</v>
      </c>
      <c r="Y611" s="155" t="str">
        <f t="shared" si="38"/>
        <v>61995冷房設備用有り</v>
      </c>
      <c r="Z611" s="156">
        <v>0.25</v>
      </c>
      <c r="AA611" s="156">
        <v>0.75</v>
      </c>
      <c r="AB611" s="157">
        <v>1.0219</v>
      </c>
      <c r="AC611" s="157">
        <v>0.55700000000000005</v>
      </c>
      <c r="AD611" s="160">
        <f>VLOOKUP(T611,'既存・導入予定 (5)'!$E$33:$S$44,13,0)</f>
        <v>0.30499999999999999</v>
      </c>
      <c r="AE611" s="161">
        <f t="shared" si="39"/>
        <v>0.82599999999999996</v>
      </c>
    </row>
    <row r="612" spans="20:31">
      <c r="T612" s="152">
        <v>6</v>
      </c>
      <c r="U612" s="153">
        <v>1995</v>
      </c>
      <c r="V612" s="154" t="s">
        <v>20</v>
      </c>
      <c r="W612" s="154" t="s">
        <v>624</v>
      </c>
      <c r="X612" s="154" t="s">
        <v>3516</v>
      </c>
      <c r="Y612" s="155" t="str">
        <f t="shared" si="38"/>
        <v>61995冷房店舗用無し（一定速）</v>
      </c>
      <c r="Z612" s="156">
        <v>0.26</v>
      </c>
      <c r="AA612" s="156">
        <v>0.74</v>
      </c>
      <c r="AB612" s="157">
        <v>0.26</v>
      </c>
      <c r="AC612" s="157">
        <v>0.74</v>
      </c>
      <c r="AD612" s="160">
        <f>VLOOKUP(T612,'既存・導入予定 (5)'!$E$33:$S$44,13,0)</f>
        <v>0.30499999999999999</v>
      </c>
      <c r="AE612" s="161">
        <f t="shared" si="39"/>
        <v>0.81899999999999995</v>
      </c>
    </row>
    <row r="613" spans="20:31">
      <c r="T613" s="152">
        <v>6</v>
      </c>
      <c r="U613" s="153">
        <v>1995</v>
      </c>
      <c r="V613" s="154" t="s">
        <v>20</v>
      </c>
      <c r="W613" s="154" t="s">
        <v>618</v>
      </c>
      <c r="X613" s="154" t="s">
        <v>3516</v>
      </c>
      <c r="Y613" s="155" t="str">
        <f t="shared" si="38"/>
        <v>61995冷房ビル用マルチ無し（一定速）</v>
      </c>
      <c r="Z613" s="156">
        <v>0.26</v>
      </c>
      <c r="AA613" s="156">
        <v>0.74</v>
      </c>
      <c r="AB613" s="157">
        <v>0.26</v>
      </c>
      <c r="AC613" s="157">
        <v>0.74</v>
      </c>
      <c r="AD613" s="160">
        <f>VLOOKUP(T613,'既存・導入予定 (5)'!$E$33:$S$44,13,0)</f>
        <v>0.30499999999999999</v>
      </c>
      <c r="AE613" s="161">
        <f t="shared" si="39"/>
        <v>0.81899999999999995</v>
      </c>
    </row>
    <row r="614" spans="20:31">
      <c r="T614" s="152">
        <v>6</v>
      </c>
      <c r="U614" s="153">
        <v>1995</v>
      </c>
      <c r="V614" s="154" t="s">
        <v>20</v>
      </c>
      <c r="W614" s="154" t="s">
        <v>619</v>
      </c>
      <c r="X614" s="154" t="s">
        <v>3516</v>
      </c>
      <c r="Y614" s="155" t="str">
        <f t="shared" si="38"/>
        <v>61995冷房設備用無し（一定速）</v>
      </c>
      <c r="Z614" s="156">
        <v>0.26</v>
      </c>
      <c r="AA614" s="156">
        <v>0.74</v>
      </c>
      <c r="AB614" s="157">
        <v>0.26</v>
      </c>
      <c r="AC614" s="157">
        <v>0.74</v>
      </c>
      <c r="AD614" s="160">
        <f>VLOOKUP(T614,'既存・導入予定 (5)'!$E$33:$S$44,13,0)</f>
        <v>0.30499999999999999</v>
      </c>
      <c r="AE614" s="161">
        <f t="shared" si="39"/>
        <v>0.81899999999999995</v>
      </c>
    </row>
    <row r="615" spans="20:31">
      <c r="T615" s="152">
        <v>6</v>
      </c>
      <c r="U615" s="153">
        <v>1995</v>
      </c>
      <c r="V615" s="154" t="s">
        <v>21</v>
      </c>
      <c r="W615" s="154" t="s">
        <v>624</v>
      </c>
      <c r="X615" s="154" t="s">
        <v>3363</v>
      </c>
      <c r="Y615" s="155" t="str">
        <f t="shared" si="38"/>
        <v>61995暖房店舗用有り</v>
      </c>
      <c r="Z615" s="156">
        <v>0.374</v>
      </c>
      <c r="AA615" s="156">
        <v>0.626</v>
      </c>
      <c r="AB615" s="157">
        <v>1.0275000000000001</v>
      </c>
      <c r="AC615" s="157">
        <v>0.46260000000000001</v>
      </c>
      <c r="AD615" s="160">
        <f>VLOOKUP(T615,'既存・導入予定 (5)'!$E$33:$S$44,13,0)</f>
        <v>0.30499999999999999</v>
      </c>
      <c r="AE615" s="161">
        <f t="shared" si="39"/>
        <v>0.74</v>
      </c>
    </row>
    <row r="616" spans="20:31">
      <c r="T616" s="152">
        <v>6</v>
      </c>
      <c r="U616" s="153">
        <v>1995</v>
      </c>
      <c r="V616" s="154" t="s">
        <v>21</v>
      </c>
      <c r="W616" s="154" t="s">
        <v>618</v>
      </c>
      <c r="X616" s="154" t="s">
        <v>3363</v>
      </c>
      <c r="Y616" s="155" t="str">
        <f t="shared" si="38"/>
        <v>61995暖房ビル用マルチ有り</v>
      </c>
      <c r="Z616" s="156">
        <v>-0.112</v>
      </c>
      <c r="AA616" s="156">
        <v>1.1120000000000001</v>
      </c>
      <c r="AB616" s="157">
        <v>1.0236000000000001</v>
      </c>
      <c r="AC616" s="157">
        <v>0.82809999999999995</v>
      </c>
      <c r="AD616" s="160">
        <f>VLOOKUP(T616,'既存・導入予定 (5)'!$E$33:$S$44,13,0)</f>
        <v>0.30499999999999999</v>
      </c>
      <c r="AE616" s="161">
        <f t="shared" si="39"/>
        <v>1.077</v>
      </c>
    </row>
    <row r="617" spans="20:31">
      <c r="T617" s="152">
        <v>6</v>
      </c>
      <c r="U617" s="153">
        <v>1995</v>
      </c>
      <c r="V617" s="154" t="s">
        <v>21</v>
      </c>
      <c r="W617" s="154" t="s">
        <v>619</v>
      </c>
      <c r="X617" s="154" t="s">
        <v>3363</v>
      </c>
      <c r="Y617" s="155" t="str">
        <f t="shared" si="38"/>
        <v>61995暖房設備用有り</v>
      </c>
      <c r="Z617" s="156">
        <v>0.25</v>
      </c>
      <c r="AA617" s="156">
        <v>0.75</v>
      </c>
      <c r="AB617" s="157">
        <v>1.0159</v>
      </c>
      <c r="AC617" s="157">
        <v>0.5585</v>
      </c>
      <c r="AD617" s="160">
        <f>VLOOKUP(T617,'既存・導入予定 (5)'!$E$33:$S$44,13,0)</f>
        <v>0.30499999999999999</v>
      </c>
      <c r="AE617" s="161">
        <f t="shared" si="39"/>
        <v>0.82599999999999996</v>
      </c>
    </row>
    <row r="618" spans="20:31">
      <c r="T618" s="152">
        <v>6</v>
      </c>
      <c r="U618" s="153">
        <v>1995</v>
      </c>
      <c r="V618" s="154" t="s">
        <v>21</v>
      </c>
      <c r="W618" s="154" t="s">
        <v>624</v>
      </c>
      <c r="X618" s="154" t="s">
        <v>3516</v>
      </c>
      <c r="Y618" s="155" t="str">
        <f t="shared" si="38"/>
        <v>61995暖房店舗用無し（一定速）</v>
      </c>
      <c r="Z618" s="156">
        <v>0.26</v>
      </c>
      <c r="AA618" s="156">
        <v>0.74</v>
      </c>
      <c r="AB618" s="157">
        <v>0.26</v>
      </c>
      <c r="AC618" s="157">
        <v>0.74</v>
      </c>
      <c r="AD618" s="160">
        <f>VLOOKUP(T618,'既存・導入予定 (5)'!$E$33:$S$44,13,0)</f>
        <v>0.30499999999999999</v>
      </c>
      <c r="AE618" s="161">
        <f t="shared" si="39"/>
        <v>0.81899999999999995</v>
      </c>
    </row>
    <row r="619" spans="20:31">
      <c r="T619" s="152">
        <v>6</v>
      </c>
      <c r="U619" s="153">
        <v>1995</v>
      </c>
      <c r="V619" s="154" t="s">
        <v>21</v>
      </c>
      <c r="W619" s="154" t="s">
        <v>618</v>
      </c>
      <c r="X619" s="154" t="s">
        <v>3516</v>
      </c>
      <c r="Y619" s="155" t="str">
        <f t="shared" si="38"/>
        <v>61995暖房ビル用マルチ無し（一定速）</v>
      </c>
      <c r="Z619" s="156">
        <v>0.26</v>
      </c>
      <c r="AA619" s="156">
        <v>0.74</v>
      </c>
      <c r="AB619" s="157">
        <v>0.26</v>
      </c>
      <c r="AC619" s="157">
        <v>0.74</v>
      </c>
      <c r="AD619" s="160">
        <f>VLOOKUP(T619,'既存・導入予定 (5)'!$E$33:$S$44,13,0)</f>
        <v>0.30499999999999999</v>
      </c>
      <c r="AE619" s="161">
        <f t="shared" si="39"/>
        <v>0.81899999999999995</v>
      </c>
    </row>
    <row r="620" spans="20:31">
      <c r="T620" s="152">
        <v>6</v>
      </c>
      <c r="U620" s="153">
        <v>1995</v>
      </c>
      <c r="V620" s="154" t="s">
        <v>21</v>
      </c>
      <c r="W620" s="154" t="s">
        <v>619</v>
      </c>
      <c r="X620" s="154" t="s">
        <v>3516</v>
      </c>
      <c r="Y620" s="155" t="str">
        <f t="shared" si="38"/>
        <v>61995暖房設備用無し（一定速）</v>
      </c>
      <c r="Z620" s="156">
        <v>0.26</v>
      </c>
      <c r="AA620" s="156">
        <v>0.74</v>
      </c>
      <c r="AB620" s="157">
        <v>0.26</v>
      </c>
      <c r="AC620" s="157">
        <v>0.74</v>
      </c>
      <c r="AD620" s="160">
        <f>VLOOKUP(T620,'既存・導入予定 (5)'!$E$33:$S$44,13,0)</f>
        <v>0.30499999999999999</v>
      </c>
      <c r="AE620" s="161">
        <f t="shared" si="39"/>
        <v>0.81899999999999995</v>
      </c>
    </row>
    <row r="621" spans="20:31">
      <c r="T621" s="152">
        <v>6</v>
      </c>
      <c r="U621" s="153">
        <v>2005</v>
      </c>
      <c r="V621" s="154" t="s">
        <v>20</v>
      </c>
      <c r="W621" s="154" t="s">
        <v>624</v>
      </c>
      <c r="X621" s="154" t="s">
        <v>3363</v>
      </c>
      <c r="Y621" s="155" t="str">
        <f t="shared" si="38"/>
        <v>62005冷房店舗用有り</v>
      </c>
      <c r="Z621" s="156">
        <v>-0.86599999999999999</v>
      </c>
      <c r="AA621" s="156">
        <v>1.8660000000000001</v>
      </c>
      <c r="AB621" s="157">
        <v>1.0455000000000001</v>
      </c>
      <c r="AC621" s="157">
        <v>1.3880999999999999</v>
      </c>
      <c r="AD621" s="160">
        <f>VLOOKUP(T621,'既存・導入予定 (5)'!$E$33:$S$44,13,0)</f>
        <v>0.30499999999999999</v>
      </c>
      <c r="AE621" s="161">
        <f t="shared" si="39"/>
        <v>1.601</v>
      </c>
    </row>
    <row r="622" spans="20:31">
      <c r="T622" s="152">
        <v>6</v>
      </c>
      <c r="U622" s="153">
        <v>2005</v>
      </c>
      <c r="V622" s="154" t="s">
        <v>20</v>
      </c>
      <c r="W622" s="154" t="s">
        <v>618</v>
      </c>
      <c r="X622" s="154" t="s">
        <v>3363</v>
      </c>
      <c r="Y622" s="155" t="str">
        <f t="shared" si="38"/>
        <v>62005冷房ビル用マルチ有り</v>
      </c>
      <c r="Z622" s="156">
        <v>-0.68200000000000005</v>
      </c>
      <c r="AA622" s="156">
        <v>1.6819999999999999</v>
      </c>
      <c r="AB622" s="157">
        <v>1.0490999999999999</v>
      </c>
      <c r="AC622" s="157">
        <v>1.2492000000000001</v>
      </c>
      <c r="AD622" s="160">
        <f>VLOOKUP(T622,'既存・導入予定 (5)'!$E$33:$S$44,13,0)</f>
        <v>0.30499999999999999</v>
      </c>
      <c r="AE622" s="161">
        <f t="shared" si="39"/>
        <v>1.4730000000000001</v>
      </c>
    </row>
    <row r="623" spans="20:31">
      <c r="T623" s="152">
        <v>6</v>
      </c>
      <c r="U623" s="153">
        <v>2005</v>
      </c>
      <c r="V623" s="154" t="s">
        <v>20</v>
      </c>
      <c r="W623" s="154" t="s">
        <v>619</v>
      </c>
      <c r="X623" s="154" t="s">
        <v>3363</v>
      </c>
      <c r="Y623" s="155" t="str">
        <f t="shared" si="38"/>
        <v>62005冷房設備用有り</v>
      </c>
      <c r="Z623" s="156">
        <v>-0.114</v>
      </c>
      <c r="AA623" s="156">
        <v>1.1140000000000001</v>
      </c>
      <c r="AB623" s="157">
        <v>1.0325</v>
      </c>
      <c r="AC623" s="157">
        <v>0.82740000000000002</v>
      </c>
      <c r="AD623" s="160">
        <f>VLOOKUP(T623,'既存・導入予定 (5)'!$E$33:$S$44,13,0)</f>
        <v>0.30499999999999999</v>
      </c>
      <c r="AE623" s="161">
        <f t="shared" si="39"/>
        <v>1.079</v>
      </c>
    </row>
    <row r="624" spans="20:31">
      <c r="T624" s="152">
        <v>6</v>
      </c>
      <c r="U624" s="153">
        <v>2005</v>
      </c>
      <c r="V624" s="154" t="s">
        <v>20</v>
      </c>
      <c r="W624" s="154" t="s">
        <v>624</v>
      </c>
      <c r="X624" s="154" t="s">
        <v>3516</v>
      </c>
      <c r="Y624" s="155" t="str">
        <f t="shared" si="38"/>
        <v>62005冷房店舗用無し（一定速）</v>
      </c>
      <c r="Z624" s="156">
        <v>0.25</v>
      </c>
      <c r="AA624" s="156">
        <v>0.75</v>
      </c>
      <c r="AB624" s="157">
        <v>0.25</v>
      </c>
      <c r="AC624" s="157">
        <v>0.75</v>
      </c>
      <c r="AD624" s="160">
        <f>VLOOKUP(T624,'既存・導入予定 (5)'!$E$33:$S$44,13,0)</f>
        <v>0.30499999999999999</v>
      </c>
      <c r="AE624" s="161">
        <f t="shared" si="39"/>
        <v>0.82599999999999996</v>
      </c>
    </row>
    <row r="625" spans="20:31">
      <c r="T625" s="152">
        <v>6</v>
      </c>
      <c r="U625" s="153">
        <v>2005</v>
      </c>
      <c r="V625" s="154" t="s">
        <v>20</v>
      </c>
      <c r="W625" s="154" t="s">
        <v>618</v>
      </c>
      <c r="X625" s="154" t="s">
        <v>3516</v>
      </c>
      <c r="Y625" s="155" t="str">
        <f t="shared" si="38"/>
        <v>62005冷房ビル用マルチ無し（一定速）</v>
      </c>
      <c r="Z625" s="156">
        <v>0.25</v>
      </c>
      <c r="AA625" s="156">
        <v>0.75</v>
      </c>
      <c r="AB625" s="157">
        <v>0.25</v>
      </c>
      <c r="AC625" s="157">
        <v>0.75</v>
      </c>
      <c r="AD625" s="160">
        <f>VLOOKUP(T625,'既存・導入予定 (5)'!$E$33:$S$44,13,0)</f>
        <v>0.30499999999999999</v>
      </c>
      <c r="AE625" s="161">
        <f t="shared" si="39"/>
        <v>0.82599999999999996</v>
      </c>
    </row>
    <row r="626" spans="20:31">
      <c r="T626" s="152">
        <v>6</v>
      </c>
      <c r="U626" s="153">
        <v>2005</v>
      </c>
      <c r="V626" s="154" t="s">
        <v>20</v>
      </c>
      <c r="W626" s="154" t="s">
        <v>619</v>
      </c>
      <c r="X626" s="154" t="s">
        <v>3516</v>
      </c>
      <c r="Y626" s="155" t="str">
        <f t="shared" si="38"/>
        <v>62005冷房設備用無し（一定速）</v>
      </c>
      <c r="Z626" s="156">
        <v>0.25</v>
      </c>
      <c r="AA626" s="156">
        <v>0.75</v>
      </c>
      <c r="AB626" s="157">
        <v>0.25</v>
      </c>
      <c r="AC626" s="157">
        <v>0.75</v>
      </c>
      <c r="AD626" s="160">
        <f>VLOOKUP(T626,'既存・導入予定 (5)'!$E$33:$S$44,13,0)</f>
        <v>0.30499999999999999</v>
      </c>
      <c r="AE626" s="161">
        <f t="shared" si="39"/>
        <v>0.82599999999999996</v>
      </c>
    </row>
    <row r="627" spans="20:31">
      <c r="T627" s="152">
        <v>6</v>
      </c>
      <c r="U627" s="153">
        <v>2005</v>
      </c>
      <c r="V627" s="154" t="s">
        <v>21</v>
      </c>
      <c r="W627" s="154" t="s">
        <v>624</v>
      </c>
      <c r="X627" s="154" t="s">
        <v>3363</v>
      </c>
      <c r="Y627" s="155" t="str">
        <f t="shared" si="38"/>
        <v>62005暖房店舗用有り</v>
      </c>
      <c r="Z627" s="156">
        <v>-0.65</v>
      </c>
      <c r="AA627" s="156">
        <v>1.65</v>
      </c>
      <c r="AB627" s="157">
        <v>1.0726</v>
      </c>
      <c r="AC627" s="157">
        <v>1.2194</v>
      </c>
      <c r="AD627" s="160">
        <f>VLOOKUP(T627,'既存・導入予定 (5)'!$E$33:$S$44,13,0)</f>
        <v>0.30499999999999999</v>
      </c>
      <c r="AE627" s="161">
        <f t="shared" si="39"/>
        <v>1.4510000000000001</v>
      </c>
    </row>
    <row r="628" spans="20:31">
      <c r="T628" s="152">
        <v>6</v>
      </c>
      <c r="U628" s="153">
        <v>2005</v>
      </c>
      <c r="V628" s="154" t="s">
        <v>21</v>
      </c>
      <c r="W628" s="154" t="s">
        <v>618</v>
      </c>
      <c r="X628" s="154" t="s">
        <v>3363</v>
      </c>
      <c r="Y628" s="155" t="str">
        <f t="shared" si="38"/>
        <v>62005暖房ビル用マルチ有り</v>
      </c>
      <c r="Z628" s="156">
        <v>-0.56000000000000005</v>
      </c>
      <c r="AA628" s="156">
        <v>1.56</v>
      </c>
      <c r="AB628" s="157">
        <v>1.0330999999999999</v>
      </c>
      <c r="AC628" s="157">
        <v>1.1617</v>
      </c>
      <c r="AD628" s="160">
        <f>VLOOKUP(T628,'既存・導入予定 (5)'!$E$33:$S$44,13,0)</f>
        <v>0.30499999999999999</v>
      </c>
      <c r="AE628" s="161">
        <f t="shared" si="39"/>
        <v>1.389</v>
      </c>
    </row>
    <row r="629" spans="20:31">
      <c r="T629" s="152">
        <v>6</v>
      </c>
      <c r="U629" s="153">
        <v>2005</v>
      </c>
      <c r="V629" s="154" t="s">
        <v>21</v>
      </c>
      <c r="W629" s="154" t="s">
        <v>619</v>
      </c>
      <c r="X629" s="154" t="s">
        <v>3363</v>
      </c>
      <c r="Y629" s="155" t="str">
        <f t="shared" si="38"/>
        <v>62005暖房設備用有り</v>
      </c>
      <c r="Z629" s="156">
        <v>-0.126</v>
      </c>
      <c r="AA629" s="156">
        <v>1.1259999999999999</v>
      </c>
      <c r="AB629" s="157">
        <v>1.0239</v>
      </c>
      <c r="AC629" s="157">
        <v>0.83850000000000002</v>
      </c>
      <c r="AD629" s="160">
        <f>VLOOKUP(T629,'既存・導入予定 (5)'!$E$33:$S$44,13,0)</f>
        <v>0.30499999999999999</v>
      </c>
      <c r="AE629" s="161">
        <f t="shared" si="39"/>
        <v>1.087</v>
      </c>
    </row>
    <row r="630" spans="20:31">
      <c r="T630" s="152">
        <v>6</v>
      </c>
      <c r="U630" s="153">
        <v>2005</v>
      </c>
      <c r="V630" s="154" t="s">
        <v>21</v>
      </c>
      <c r="W630" s="154" t="s">
        <v>624</v>
      </c>
      <c r="X630" s="154" t="s">
        <v>3516</v>
      </c>
      <c r="Y630" s="155" t="str">
        <f t="shared" si="38"/>
        <v>62005暖房店舗用無し（一定速）</v>
      </c>
      <c r="Z630" s="156">
        <v>0.25</v>
      </c>
      <c r="AA630" s="156">
        <v>0.75</v>
      </c>
      <c r="AB630" s="157">
        <v>0.25</v>
      </c>
      <c r="AC630" s="157">
        <v>0.75</v>
      </c>
      <c r="AD630" s="160">
        <f>VLOOKUP(T630,'既存・導入予定 (5)'!$E$33:$S$44,13,0)</f>
        <v>0.30499999999999999</v>
      </c>
      <c r="AE630" s="161">
        <f t="shared" si="39"/>
        <v>0.82599999999999996</v>
      </c>
    </row>
    <row r="631" spans="20:31">
      <c r="T631" s="152">
        <v>6</v>
      </c>
      <c r="U631" s="153">
        <v>2005</v>
      </c>
      <c r="V631" s="154" t="s">
        <v>21</v>
      </c>
      <c r="W631" s="154" t="s">
        <v>618</v>
      </c>
      <c r="X631" s="154" t="s">
        <v>3516</v>
      </c>
      <c r="Y631" s="155" t="str">
        <f t="shared" si="38"/>
        <v>62005暖房ビル用マルチ無し（一定速）</v>
      </c>
      <c r="Z631" s="156">
        <v>0.25</v>
      </c>
      <c r="AA631" s="156">
        <v>0.75</v>
      </c>
      <c r="AB631" s="157">
        <v>0.25</v>
      </c>
      <c r="AC631" s="157">
        <v>0.75</v>
      </c>
      <c r="AD631" s="160">
        <f>VLOOKUP(T631,'既存・導入予定 (5)'!$E$33:$S$44,13,0)</f>
        <v>0.30499999999999999</v>
      </c>
      <c r="AE631" s="161">
        <f t="shared" si="39"/>
        <v>0.82599999999999996</v>
      </c>
    </row>
    <row r="632" spans="20:31">
      <c r="T632" s="152">
        <v>6</v>
      </c>
      <c r="U632" s="153">
        <v>2005</v>
      </c>
      <c r="V632" s="154" t="s">
        <v>21</v>
      </c>
      <c r="W632" s="154" t="s">
        <v>619</v>
      </c>
      <c r="X632" s="154" t="s">
        <v>3516</v>
      </c>
      <c r="Y632" s="155" t="str">
        <f t="shared" si="38"/>
        <v>62005暖房設備用無し（一定速）</v>
      </c>
      <c r="Z632" s="156">
        <v>0.25</v>
      </c>
      <c r="AA632" s="156">
        <v>0.75</v>
      </c>
      <c r="AB632" s="157">
        <v>0.25</v>
      </c>
      <c r="AC632" s="157">
        <v>0.75</v>
      </c>
      <c r="AD632" s="160">
        <f>VLOOKUP(T632,'既存・導入予定 (5)'!$E$33:$S$44,13,0)</f>
        <v>0.30499999999999999</v>
      </c>
      <c r="AE632" s="161">
        <f t="shared" si="39"/>
        <v>0.82599999999999996</v>
      </c>
    </row>
    <row r="633" spans="20:31">
      <c r="T633" s="152">
        <v>6</v>
      </c>
      <c r="U633" s="153">
        <v>2010</v>
      </c>
      <c r="V633" s="154" t="s">
        <v>20</v>
      </c>
      <c r="W633" s="154" t="s">
        <v>624</v>
      </c>
      <c r="X633" s="154" t="s">
        <v>3363</v>
      </c>
      <c r="Y633" s="155" t="str">
        <f t="shared" si="38"/>
        <v>62010冷房店舗用有り</v>
      </c>
      <c r="Z633" s="156">
        <v>-1.1000000000000001</v>
      </c>
      <c r="AA633" s="156">
        <v>2.1</v>
      </c>
      <c r="AB633" s="157">
        <v>1.0511999999999999</v>
      </c>
      <c r="AC633" s="157">
        <v>1.5622</v>
      </c>
      <c r="AD633" s="160">
        <f>VLOOKUP(T633,'既存・導入予定 (5)'!$E$33:$S$44,13,0)</f>
        <v>0.30499999999999999</v>
      </c>
      <c r="AE633" s="161">
        <f t="shared" si="39"/>
        <v>1.764</v>
      </c>
    </row>
    <row r="634" spans="20:31">
      <c r="T634" s="152">
        <v>6</v>
      </c>
      <c r="U634" s="153">
        <v>2010</v>
      </c>
      <c r="V634" s="154" t="s">
        <v>20</v>
      </c>
      <c r="W634" s="154" t="s">
        <v>618</v>
      </c>
      <c r="X634" s="154" t="s">
        <v>3363</v>
      </c>
      <c r="Y634" s="155" t="str">
        <f t="shared" si="38"/>
        <v>62010冷房ビル用マルチ有り</v>
      </c>
      <c r="Z634" s="156">
        <v>-0.88</v>
      </c>
      <c r="AA634" s="156">
        <v>1.88</v>
      </c>
      <c r="AB634" s="157">
        <v>1.0548999999999999</v>
      </c>
      <c r="AC634" s="157">
        <v>1.3963000000000001</v>
      </c>
      <c r="AD634" s="160">
        <f>VLOOKUP(T634,'既存・導入予定 (5)'!$E$33:$S$44,13,0)</f>
        <v>0.30499999999999999</v>
      </c>
      <c r="AE634" s="161">
        <f t="shared" si="39"/>
        <v>1.611</v>
      </c>
    </row>
    <row r="635" spans="20:31">
      <c r="T635" s="152">
        <v>6</v>
      </c>
      <c r="U635" s="153">
        <v>2010</v>
      </c>
      <c r="V635" s="154" t="s">
        <v>20</v>
      </c>
      <c r="W635" s="154" t="s">
        <v>619</v>
      </c>
      <c r="X635" s="154" t="s">
        <v>3363</v>
      </c>
      <c r="Y635" s="155" t="str">
        <f t="shared" si="38"/>
        <v>62010冷房設備用有り</v>
      </c>
      <c r="Z635" s="156">
        <v>-0.26</v>
      </c>
      <c r="AA635" s="156">
        <v>1.26</v>
      </c>
      <c r="AB635" s="157">
        <v>1.1929000000000001</v>
      </c>
      <c r="AC635" s="157">
        <v>0.89680000000000004</v>
      </c>
      <c r="AD635" s="160">
        <f>VLOOKUP(T635,'既存・導入予定 (5)'!$E$33:$S$44,13,0)</f>
        <v>0.30499999999999999</v>
      </c>
      <c r="AE635" s="161">
        <f t="shared" si="39"/>
        <v>1.18</v>
      </c>
    </row>
    <row r="636" spans="20:31">
      <c r="T636" s="152">
        <v>6</v>
      </c>
      <c r="U636" s="153">
        <v>2010</v>
      </c>
      <c r="V636" s="154" t="s">
        <v>20</v>
      </c>
      <c r="W636" s="154" t="s">
        <v>624</v>
      </c>
      <c r="X636" s="154" t="s">
        <v>3516</v>
      </c>
      <c r="Y636" s="155" t="str">
        <f t="shared" si="38"/>
        <v>62010冷房店舗用無し（一定速）</v>
      </c>
      <c r="Z636" s="156">
        <v>0.25</v>
      </c>
      <c r="AA636" s="156">
        <v>0.75</v>
      </c>
      <c r="AB636" s="157">
        <v>0.25</v>
      </c>
      <c r="AC636" s="157">
        <v>0.75</v>
      </c>
      <c r="AD636" s="160">
        <f>VLOOKUP(T636,'既存・導入予定 (5)'!$E$33:$S$44,13,0)</f>
        <v>0.30499999999999999</v>
      </c>
      <c r="AE636" s="161">
        <f t="shared" si="39"/>
        <v>0.82599999999999996</v>
      </c>
    </row>
    <row r="637" spans="20:31">
      <c r="T637" s="152">
        <v>6</v>
      </c>
      <c r="U637" s="153">
        <v>2010</v>
      </c>
      <c r="V637" s="154" t="s">
        <v>20</v>
      </c>
      <c r="W637" s="154" t="s">
        <v>618</v>
      </c>
      <c r="X637" s="154" t="s">
        <v>3516</v>
      </c>
      <c r="Y637" s="155" t="str">
        <f t="shared" si="38"/>
        <v>62010冷房ビル用マルチ無し（一定速）</v>
      </c>
      <c r="Z637" s="156">
        <v>0.25</v>
      </c>
      <c r="AA637" s="156">
        <v>0.75</v>
      </c>
      <c r="AB637" s="157">
        <v>0.25</v>
      </c>
      <c r="AC637" s="157">
        <v>0.75</v>
      </c>
      <c r="AD637" s="160">
        <f>VLOOKUP(T637,'既存・導入予定 (5)'!$E$33:$S$44,13,0)</f>
        <v>0.30499999999999999</v>
      </c>
      <c r="AE637" s="161">
        <f t="shared" si="39"/>
        <v>0.82599999999999996</v>
      </c>
    </row>
    <row r="638" spans="20:31">
      <c r="T638" s="152">
        <v>6</v>
      </c>
      <c r="U638" s="153">
        <v>2010</v>
      </c>
      <c r="V638" s="154" t="s">
        <v>20</v>
      </c>
      <c r="W638" s="154" t="s">
        <v>619</v>
      </c>
      <c r="X638" s="154" t="s">
        <v>3516</v>
      </c>
      <c r="Y638" s="155" t="str">
        <f t="shared" si="38"/>
        <v>62010冷房設備用無し（一定速）</v>
      </c>
      <c r="Z638" s="156">
        <v>0.25</v>
      </c>
      <c r="AA638" s="156">
        <v>0.75</v>
      </c>
      <c r="AB638" s="157">
        <v>0.25</v>
      </c>
      <c r="AC638" s="157">
        <v>0.75</v>
      </c>
      <c r="AD638" s="160">
        <f>VLOOKUP(T638,'既存・導入予定 (5)'!$E$33:$S$44,13,0)</f>
        <v>0.30499999999999999</v>
      </c>
      <c r="AE638" s="161">
        <f t="shared" si="39"/>
        <v>0.82599999999999996</v>
      </c>
    </row>
    <row r="639" spans="20:31">
      <c r="T639" s="152">
        <v>6</v>
      </c>
      <c r="U639" s="153">
        <v>2010</v>
      </c>
      <c r="V639" s="154" t="s">
        <v>21</v>
      </c>
      <c r="W639" s="154" t="s">
        <v>624</v>
      </c>
      <c r="X639" s="154" t="s">
        <v>3363</v>
      </c>
      <c r="Y639" s="155" t="str">
        <f t="shared" si="38"/>
        <v>62010暖房店舗用有り</v>
      </c>
      <c r="Z639" s="156">
        <v>-0.72</v>
      </c>
      <c r="AA639" s="156">
        <v>1.72</v>
      </c>
      <c r="AB639" s="157">
        <v>1.0757000000000001</v>
      </c>
      <c r="AC639" s="157">
        <v>1.2710999999999999</v>
      </c>
      <c r="AD639" s="160">
        <f>VLOOKUP(T639,'既存・導入予定 (5)'!$E$33:$S$44,13,0)</f>
        <v>0.30499999999999999</v>
      </c>
      <c r="AE639" s="161">
        <f t="shared" si="39"/>
        <v>1.5</v>
      </c>
    </row>
    <row r="640" spans="20:31">
      <c r="T640" s="152">
        <v>6</v>
      </c>
      <c r="U640" s="153">
        <v>2010</v>
      </c>
      <c r="V640" s="154" t="s">
        <v>21</v>
      </c>
      <c r="W640" s="154" t="s">
        <v>618</v>
      </c>
      <c r="X640" s="154" t="s">
        <v>3363</v>
      </c>
      <c r="Y640" s="155" t="str">
        <f t="shared" si="38"/>
        <v>62010暖房ビル用マルチ有り</v>
      </c>
      <c r="Z640" s="156">
        <v>-0.7</v>
      </c>
      <c r="AA640" s="156">
        <v>1.7</v>
      </c>
      <c r="AB640" s="157">
        <v>1.036</v>
      </c>
      <c r="AC640" s="157">
        <v>1.266</v>
      </c>
      <c r="AD640" s="160">
        <f>VLOOKUP(T640,'既存・導入予定 (5)'!$E$33:$S$44,13,0)</f>
        <v>0.30499999999999999</v>
      </c>
      <c r="AE640" s="161">
        <f t="shared" si="39"/>
        <v>1.486</v>
      </c>
    </row>
    <row r="641" spans="20:31">
      <c r="T641" s="152">
        <v>6</v>
      </c>
      <c r="U641" s="153">
        <v>2010</v>
      </c>
      <c r="V641" s="154" t="s">
        <v>21</v>
      </c>
      <c r="W641" s="154" t="s">
        <v>619</v>
      </c>
      <c r="X641" s="154" t="s">
        <v>3363</v>
      </c>
      <c r="Y641" s="155" t="str">
        <f t="shared" si="38"/>
        <v>62010暖房設備用有り</v>
      </c>
      <c r="Z641" s="156">
        <v>-0.26</v>
      </c>
      <c r="AA641" s="156">
        <v>1.26</v>
      </c>
      <c r="AB641" s="157">
        <v>0.82779999999999998</v>
      </c>
      <c r="AC641" s="157">
        <v>0.98809999999999998</v>
      </c>
      <c r="AD641" s="160">
        <f>VLOOKUP(T641,'既存・導入予定 (5)'!$E$33:$S$44,13,0)</f>
        <v>0.30499999999999999</v>
      </c>
      <c r="AE641" s="161">
        <f t="shared" si="39"/>
        <v>1.18</v>
      </c>
    </row>
    <row r="642" spans="20:31">
      <c r="T642" s="152">
        <v>6</v>
      </c>
      <c r="U642" s="153">
        <v>2010</v>
      </c>
      <c r="V642" s="154" t="s">
        <v>21</v>
      </c>
      <c r="W642" s="154" t="s">
        <v>624</v>
      </c>
      <c r="X642" s="154" t="s">
        <v>3516</v>
      </c>
      <c r="Y642" s="155" t="str">
        <f t="shared" si="38"/>
        <v>62010暖房店舗用無し（一定速）</v>
      </c>
      <c r="Z642" s="156">
        <v>0.25</v>
      </c>
      <c r="AA642" s="156">
        <v>0.75</v>
      </c>
      <c r="AB642" s="157">
        <v>0.25</v>
      </c>
      <c r="AC642" s="157">
        <v>0.75</v>
      </c>
      <c r="AD642" s="160">
        <f>VLOOKUP(T642,'既存・導入予定 (5)'!$E$33:$S$44,13,0)</f>
        <v>0.30499999999999999</v>
      </c>
      <c r="AE642" s="161">
        <f t="shared" si="39"/>
        <v>0.82599999999999996</v>
      </c>
    </row>
    <row r="643" spans="20:31">
      <c r="T643" s="152">
        <v>6</v>
      </c>
      <c r="U643" s="153">
        <v>2010</v>
      </c>
      <c r="V643" s="154" t="s">
        <v>21</v>
      </c>
      <c r="W643" s="154" t="s">
        <v>618</v>
      </c>
      <c r="X643" s="154" t="s">
        <v>3516</v>
      </c>
      <c r="Y643" s="155" t="str">
        <f t="shared" si="38"/>
        <v>62010暖房ビル用マルチ無し（一定速）</v>
      </c>
      <c r="Z643" s="156">
        <v>0.25</v>
      </c>
      <c r="AA643" s="156">
        <v>0.75</v>
      </c>
      <c r="AB643" s="157">
        <v>0.25</v>
      </c>
      <c r="AC643" s="157">
        <v>0.75</v>
      </c>
      <c r="AD643" s="160">
        <f>VLOOKUP(T643,'既存・導入予定 (5)'!$E$33:$S$44,13,0)</f>
        <v>0.30499999999999999</v>
      </c>
      <c r="AE643" s="161">
        <f t="shared" si="39"/>
        <v>0.82599999999999996</v>
      </c>
    </row>
    <row r="644" spans="20:31">
      <c r="T644" s="152">
        <v>6</v>
      </c>
      <c r="U644" s="153">
        <v>2010</v>
      </c>
      <c r="V644" s="154" t="s">
        <v>21</v>
      </c>
      <c r="W644" s="154" t="s">
        <v>619</v>
      </c>
      <c r="X644" s="154" t="s">
        <v>3516</v>
      </c>
      <c r="Y644" s="155" t="str">
        <f t="shared" si="38"/>
        <v>62010暖房設備用無し（一定速）</v>
      </c>
      <c r="Z644" s="156">
        <v>0.25</v>
      </c>
      <c r="AA644" s="156">
        <v>0.75</v>
      </c>
      <c r="AB644" s="157">
        <v>0.25</v>
      </c>
      <c r="AC644" s="157">
        <v>0.75</v>
      </c>
      <c r="AD644" s="160">
        <f>VLOOKUP(T644,'既存・導入予定 (5)'!$E$33:$S$44,13,0)</f>
        <v>0.30499999999999999</v>
      </c>
      <c r="AE644" s="161">
        <f t="shared" si="39"/>
        <v>0.82599999999999996</v>
      </c>
    </row>
    <row r="645" spans="20:31">
      <c r="T645" s="144">
        <v>6</v>
      </c>
      <c r="U645" s="195">
        <v>2011</v>
      </c>
      <c r="V645" s="145" t="s">
        <v>20</v>
      </c>
      <c r="W645" s="145" t="s">
        <v>624</v>
      </c>
      <c r="X645" s="145" t="s">
        <v>3363</v>
      </c>
      <c r="Y645" s="146" t="str">
        <f t="shared" si="38"/>
        <v>62011冷房店舗用有り</v>
      </c>
      <c r="Z645" s="148">
        <v>-1.1200000000000001</v>
      </c>
      <c r="AA645" s="148">
        <v>2.12</v>
      </c>
      <c r="AB645" s="149">
        <v>1.0517000000000001</v>
      </c>
      <c r="AC645" s="149">
        <v>1.5770999999999999</v>
      </c>
      <c r="AD645" s="147">
        <f>VLOOKUP(T645,'既存・導入予定 (5)'!$E$33:$S$44,13,0)</f>
        <v>0.30499999999999999</v>
      </c>
      <c r="AE645" s="75">
        <f t="shared" si="39"/>
        <v>1.778</v>
      </c>
    </row>
    <row r="646" spans="20:31">
      <c r="T646" s="144">
        <v>6</v>
      </c>
      <c r="U646" s="195">
        <v>2011</v>
      </c>
      <c r="V646" s="145" t="s">
        <v>20</v>
      </c>
      <c r="W646" s="145" t="s">
        <v>618</v>
      </c>
      <c r="X646" s="145" t="s">
        <v>3363</v>
      </c>
      <c r="Y646" s="146" t="str">
        <f t="shared" ref="Y646:Y668" si="40">T646&amp;U646&amp;V646&amp;W646&amp;X646</f>
        <v>62011冷房ビル用マルチ有り</v>
      </c>
      <c r="Z646" s="148">
        <v>-1</v>
      </c>
      <c r="AA646" s="148">
        <v>2</v>
      </c>
      <c r="AB646" s="149">
        <v>1.0584</v>
      </c>
      <c r="AC646" s="149">
        <v>1.4854000000000001</v>
      </c>
      <c r="AD646" s="147">
        <f>VLOOKUP(T646,'既存・導入予定 (5)'!$E$33:$S$44,13,0)</f>
        <v>0.30499999999999999</v>
      </c>
      <c r="AE646" s="75">
        <f t="shared" si="39"/>
        <v>1.6950000000000001</v>
      </c>
    </row>
    <row r="647" spans="20:31">
      <c r="T647" s="144">
        <v>6</v>
      </c>
      <c r="U647" s="195">
        <v>2011</v>
      </c>
      <c r="V647" s="145" t="s">
        <v>20</v>
      </c>
      <c r="W647" s="145" t="s">
        <v>619</v>
      </c>
      <c r="X647" s="145" t="s">
        <v>3363</v>
      </c>
      <c r="Y647" s="146" t="str">
        <f t="shared" si="40"/>
        <v>62011冷房設備用有り</v>
      </c>
      <c r="Z647" s="148">
        <v>-0.22</v>
      </c>
      <c r="AA647" s="148">
        <v>1.22</v>
      </c>
      <c r="AB647" s="149">
        <v>1.0356000000000001</v>
      </c>
      <c r="AC647" s="149">
        <v>0.90610000000000002</v>
      </c>
      <c r="AD647" s="147">
        <f>VLOOKUP(T647,'既存・導入予定 (5)'!$E$33:$S$44,13,0)</f>
        <v>0.30499999999999999</v>
      </c>
      <c r="AE647" s="75">
        <f t="shared" si="39"/>
        <v>1.1519999999999999</v>
      </c>
    </row>
    <row r="648" spans="20:31">
      <c r="T648" s="144">
        <v>6</v>
      </c>
      <c r="U648" s="195">
        <v>2011</v>
      </c>
      <c r="V648" s="145" t="s">
        <v>20</v>
      </c>
      <c r="W648" s="145" t="s">
        <v>624</v>
      </c>
      <c r="X648" s="145" t="s">
        <v>3516</v>
      </c>
      <c r="Y648" s="146" t="str">
        <f t="shared" si="40"/>
        <v>62011冷房店舗用無し（一定速）</v>
      </c>
      <c r="Z648" s="148">
        <v>0.25</v>
      </c>
      <c r="AA648" s="148">
        <v>0.75</v>
      </c>
      <c r="AB648" s="149">
        <v>0.25</v>
      </c>
      <c r="AC648" s="149">
        <v>0.75</v>
      </c>
      <c r="AD648" s="147">
        <f>VLOOKUP(T648,'既存・導入予定 (5)'!$E$33:$S$44,13,0)</f>
        <v>0.30499999999999999</v>
      </c>
      <c r="AE648" s="75">
        <f t="shared" si="39"/>
        <v>0.82599999999999996</v>
      </c>
    </row>
    <row r="649" spans="20:31">
      <c r="T649" s="144">
        <v>6</v>
      </c>
      <c r="U649" s="195">
        <v>2011</v>
      </c>
      <c r="V649" s="145" t="s">
        <v>20</v>
      </c>
      <c r="W649" s="145" t="s">
        <v>618</v>
      </c>
      <c r="X649" s="145" t="s">
        <v>3516</v>
      </c>
      <c r="Y649" s="146" t="str">
        <f t="shared" si="40"/>
        <v>62011冷房ビル用マルチ無し（一定速）</v>
      </c>
      <c r="Z649" s="148">
        <v>0.25</v>
      </c>
      <c r="AA649" s="148">
        <v>0.75</v>
      </c>
      <c r="AB649" s="149">
        <v>0.25</v>
      </c>
      <c r="AC649" s="149">
        <v>0.75</v>
      </c>
      <c r="AD649" s="147">
        <f>VLOOKUP(T649,'既存・導入予定 (5)'!$E$33:$S$44,13,0)</f>
        <v>0.30499999999999999</v>
      </c>
      <c r="AE649" s="75">
        <f t="shared" si="39"/>
        <v>0.82599999999999996</v>
      </c>
    </row>
    <row r="650" spans="20:31">
      <c r="T650" s="144">
        <v>6</v>
      </c>
      <c r="U650" s="195">
        <v>2011</v>
      </c>
      <c r="V650" s="145" t="s">
        <v>20</v>
      </c>
      <c r="W650" s="145" t="s">
        <v>619</v>
      </c>
      <c r="X650" s="145" t="s">
        <v>3516</v>
      </c>
      <c r="Y650" s="146" t="str">
        <f t="shared" si="40"/>
        <v>62011冷房設備用無し（一定速）</v>
      </c>
      <c r="Z650" s="148">
        <v>0.25</v>
      </c>
      <c r="AA650" s="148">
        <v>0.75</v>
      </c>
      <c r="AB650" s="149">
        <v>0.25</v>
      </c>
      <c r="AC650" s="149">
        <v>0.75</v>
      </c>
      <c r="AD650" s="147">
        <f>VLOOKUP(T650,'既存・導入予定 (5)'!$E$33:$S$44,13,0)</f>
        <v>0.30499999999999999</v>
      </c>
      <c r="AE650" s="75">
        <f t="shared" si="39"/>
        <v>0.82599999999999996</v>
      </c>
    </row>
    <row r="651" spans="20:31">
      <c r="T651" s="144">
        <v>6</v>
      </c>
      <c r="U651" s="195">
        <v>2011</v>
      </c>
      <c r="V651" s="145" t="s">
        <v>21</v>
      </c>
      <c r="W651" s="145" t="s">
        <v>624</v>
      </c>
      <c r="X651" s="145" t="s">
        <v>3363</v>
      </c>
      <c r="Y651" s="146" t="str">
        <f t="shared" si="40"/>
        <v>62011暖房店舗用有り</v>
      </c>
      <c r="Z651" s="148">
        <v>-0.76</v>
      </c>
      <c r="AA651" s="148">
        <v>1.76</v>
      </c>
      <c r="AB651" s="149">
        <v>1.0773999999999999</v>
      </c>
      <c r="AC651" s="149">
        <v>1.3006</v>
      </c>
      <c r="AD651" s="147">
        <f>VLOOKUP(T651,'既存・導入予定 (5)'!$E$33:$S$44,13,0)</f>
        <v>0.30499999999999999</v>
      </c>
      <c r="AE651" s="75">
        <f t="shared" si="39"/>
        <v>1.528</v>
      </c>
    </row>
    <row r="652" spans="20:31">
      <c r="T652" s="144">
        <v>6</v>
      </c>
      <c r="U652" s="195">
        <v>2011</v>
      </c>
      <c r="V652" s="145" t="s">
        <v>21</v>
      </c>
      <c r="W652" s="145" t="s">
        <v>618</v>
      </c>
      <c r="X652" s="145" t="s">
        <v>3363</v>
      </c>
      <c r="Y652" s="146" t="str">
        <f t="shared" si="40"/>
        <v>62011暖房ビル用マルチ有り</v>
      </c>
      <c r="Z652" s="148">
        <v>-0.78</v>
      </c>
      <c r="AA652" s="148">
        <v>1.78</v>
      </c>
      <c r="AB652" s="149">
        <v>1.0377000000000001</v>
      </c>
      <c r="AC652" s="149">
        <v>1.3255999999999999</v>
      </c>
      <c r="AD652" s="147">
        <f>VLOOKUP(T652,'既存・導入予定 (5)'!$E$33:$S$44,13,0)</f>
        <v>0.30499999999999999</v>
      </c>
      <c r="AE652" s="75">
        <f t="shared" si="39"/>
        <v>1.542</v>
      </c>
    </row>
    <row r="653" spans="20:31">
      <c r="T653" s="144">
        <v>6</v>
      </c>
      <c r="U653" s="195">
        <v>2011</v>
      </c>
      <c r="V653" s="145" t="s">
        <v>21</v>
      </c>
      <c r="W653" s="145" t="s">
        <v>619</v>
      </c>
      <c r="X653" s="145" t="s">
        <v>3363</v>
      </c>
      <c r="Y653" s="146" t="str">
        <f t="shared" si="40"/>
        <v>62011暖房設備用有り</v>
      </c>
      <c r="Z653" s="148">
        <v>-0.26</v>
      </c>
      <c r="AA653" s="148">
        <v>1.26</v>
      </c>
      <c r="AB653" s="149">
        <v>1.0266999999999999</v>
      </c>
      <c r="AC653" s="149">
        <v>0.93830000000000002</v>
      </c>
      <c r="AD653" s="147">
        <f>VLOOKUP(T653,'既存・導入予定 (5)'!$E$33:$S$44,13,0)</f>
        <v>0.30499999999999999</v>
      </c>
      <c r="AE653" s="75">
        <f t="shared" si="39"/>
        <v>1.18</v>
      </c>
    </row>
    <row r="654" spans="20:31">
      <c r="T654" s="144">
        <v>6</v>
      </c>
      <c r="U654" s="195">
        <v>2011</v>
      </c>
      <c r="V654" s="145" t="s">
        <v>21</v>
      </c>
      <c r="W654" s="145" t="s">
        <v>624</v>
      </c>
      <c r="X654" s="145" t="s">
        <v>3516</v>
      </c>
      <c r="Y654" s="146" t="str">
        <f t="shared" si="40"/>
        <v>62011暖房店舗用無し（一定速）</v>
      </c>
      <c r="Z654" s="148">
        <v>0.25</v>
      </c>
      <c r="AA654" s="148">
        <v>0.75</v>
      </c>
      <c r="AB654" s="149">
        <v>0.25</v>
      </c>
      <c r="AC654" s="149">
        <v>0.75</v>
      </c>
      <c r="AD654" s="147">
        <f>VLOOKUP(T654,'既存・導入予定 (5)'!$E$33:$S$44,13,0)</f>
        <v>0.30499999999999999</v>
      </c>
      <c r="AE654" s="75">
        <f t="shared" si="39"/>
        <v>0.82599999999999996</v>
      </c>
    </row>
    <row r="655" spans="20:31">
      <c r="T655" s="144">
        <v>6</v>
      </c>
      <c r="U655" s="195">
        <v>2011</v>
      </c>
      <c r="V655" s="145" t="s">
        <v>21</v>
      </c>
      <c r="W655" s="145" t="s">
        <v>618</v>
      </c>
      <c r="X655" s="145" t="s">
        <v>3516</v>
      </c>
      <c r="Y655" s="146" t="str">
        <f t="shared" si="40"/>
        <v>62011暖房ビル用マルチ無し（一定速）</v>
      </c>
      <c r="Z655" s="148">
        <v>0.25</v>
      </c>
      <c r="AA655" s="148">
        <v>0.75</v>
      </c>
      <c r="AB655" s="149">
        <v>0.25</v>
      </c>
      <c r="AC655" s="149">
        <v>0.75</v>
      </c>
      <c r="AD655" s="147">
        <f>VLOOKUP(T655,'既存・導入予定 (5)'!$E$33:$S$44,13,0)</f>
        <v>0.30499999999999999</v>
      </c>
      <c r="AE655" s="75">
        <f t="shared" si="39"/>
        <v>0.82599999999999996</v>
      </c>
    </row>
    <row r="656" spans="20:31">
      <c r="T656" s="144">
        <v>6</v>
      </c>
      <c r="U656" s="145">
        <v>2011</v>
      </c>
      <c r="V656" s="145" t="s">
        <v>21</v>
      </c>
      <c r="W656" s="145" t="s">
        <v>619</v>
      </c>
      <c r="X656" s="145" t="s">
        <v>3516</v>
      </c>
      <c r="Y656" s="146" t="str">
        <f t="shared" si="40"/>
        <v>62011暖房設備用無し（一定速）</v>
      </c>
      <c r="Z656" s="148">
        <v>0.25</v>
      </c>
      <c r="AA656" s="148">
        <v>0.75</v>
      </c>
      <c r="AB656" s="149">
        <v>0.25</v>
      </c>
      <c r="AC656" s="149">
        <v>0.75</v>
      </c>
      <c r="AD656" s="147">
        <f>VLOOKUP(T656,'既存・導入予定 (5)'!$E$33:$S$44,13,0)</f>
        <v>0.30499999999999999</v>
      </c>
      <c r="AE656" s="75">
        <f t="shared" si="39"/>
        <v>0.82599999999999996</v>
      </c>
    </row>
    <row r="657" spans="20:31">
      <c r="T657" s="144">
        <v>6</v>
      </c>
      <c r="U657" s="145">
        <v>2012</v>
      </c>
      <c r="V657" s="145" t="s">
        <v>20</v>
      </c>
      <c r="W657" s="145" t="s">
        <v>624</v>
      </c>
      <c r="X657" s="145" t="s">
        <v>3363</v>
      </c>
      <c r="Y657" s="146" t="str">
        <f t="shared" si="40"/>
        <v>62012冷房店舗用有り</v>
      </c>
      <c r="Z657" s="145">
        <v>-1.36</v>
      </c>
      <c r="AA657" s="145">
        <v>2.36</v>
      </c>
      <c r="AB657" s="145">
        <v>1.0576000000000001</v>
      </c>
      <c r="AC657" s="145">
        <v>1.7556</v>
      </c>
      <c r="AD657" s="147">
        <f>VLOOKUP(T657,'既存・導入予定 (5)'!$E$33:$S$44,13,0)</f>
        <v>0.30499999999999999</v>
      </c>
      <c r="AE657" s="75">
        <f t="shared" ref="AE657:AE668" si="41">ROUNDDOWN(IF(AD657&gt;=0.25,Z657*AD657+AA657,AB657*AD657+AC657),3)</f>
        <v>1.9450000000000001</v>
      </c>
    </row>
    <row r="658" spans="20:31">
      <c r="T658" s="144">
        <v>6</v>
      </c>
      <c r="U658" s="145">
        <v>2012</v>
      </c>
      <c r="V658" s="145" t="s">
        <v>20</v>
      </c>
      <c r="W658" s="145" t="s">
        <v>618</v>
      </c>
      <c r="X658" s="145" t="s">
        <v>3363</v>
      </c>
      <c r="Y658" s="146" t="str">
        <f t="shared" si="40"/>
        <v>62012冷房ビル用マルチ有り</v>
      </c>
      <c r="Z658" s="145">
        <v>-1.1399999999999999</v>
      </c>
      <c r="AA658" s="145">
        <v>2.14</v>
      </c>
      <c r="AB658" s="145">
        <v>1.0625</v>
      </c>
      <c r="AC658" s="145">
        <v>1.5893999999999999</v>
      </c>
      <c r="AD658" s="147">
        <f>VLOOKUP(T658,'既存・導入予定 (5)'!$E$33:$S$44,13,0)</f>
        <v>0.30499999999999999</v>
      </c>
      <c r="AE658" s="75">
        <f t="shared" si="41"/>
        <v>1.792</v>
      </c>
    </row>
    <row r="659" spans="20:31">
      <c r="T659" s="144">
        <v>6</v>
      </c>
      <c r="U659" s="145">
        <v>2012</v>
      </c>
      <c r="V659" s="145" t="s">
        <v>20</v>
      </c>
      <c r="W659" s="145" t="s">
        <v>619</v>
      </c>
      <c r="X659" s="145" t="s">
        <v>3363</v>
      </c>
      <c r="Y659" s="146" t="str">
        <f t="shared" si="40"/>
        <v>62012冷房設備用有り</v>
      </c>
      <c r="Z659" s="145">
        <v>-0.26</v>
      </c>
      <c r="AA659" s="145">
        <v>1.26</v>
      </c>
      <c r="AB659" s="145">
        <v>1.0367999999999999</v>
      </c>
      <c r="AC659" s="145">
        <v>0.93579999999999997</v>
      </c>
      <c r="AD659" s="147">
        <f>VLOOKUP(T659,'既存・導入予定 (5)'!$E$33:$S$44,13,0)</f>
        <v>0.30499999999999999</v>
      </c>
      <c r="AE659" s="75">
        <f t="shared" si="41"/>
        <v>1.18</v>
      </c>
    </row>
    <row r="660" spans="20:31">
      <c r="T660" s="144">
        <v>6</v>
      </c>
      <c r="U660" s="145">
        <v>2012</v>
      </c>
      <c r="V660" s="145" t="s">
        <v>20</v>
      </c>
      <c r="W660" s="145" t="s">
        <v>624</v>
      </c>
      <c r="X660" s="145" t="s">
        <v>3516</v>
      </c>
      <c r="Y660" s="146" t="str">
        <f t="shared" si="40"/>
        <v>62012冷房店舗用無し（一定速）</v>
      </c>
      <c r="Z660" s="148">
        <v>0.25</v>
      </c>
      <c r="AA660" s="148">
        <v>0.75</v>
      </c>
      <c r="AB660" s="149">
        <v>0.25</v>
      </c>
      <c r="AC660" s="149">
        <v>0.75</v>
      </c>
      <c r="AD660" s="147">
        <f>VLOOKUP(T660,'既存・導入予定 (5)'!$E$33:$S$44,13,0)</f>
        <v>0.30499999999999999</v>
      </c>
      <c r="AE660" s="75">
        <f t="shared" si="41"/>
        <v>0.82599999999999996</v>
      </c>
    </row>
    <row r="661" spans="20:31">
      <c r="T661" s="144">
        <v>6</v>
      </c>
      <c r="U661" s="145">
        <v>2012</v>
      </c>
      <c r="V661" s="145" t="s">
        <v>20</v>
      </c>
      <c r="W661" s="145" t="s">
        <v>618</v>
      </c>
      <c r="X661" s="145" t="s">
        <v>3516</v>
      </c>
      <c r="Y661" s="146" t="str">
        <f t="shared" si="40"/>
        <v>62012冷房ビル用マルチ無し（一定速）</v>
      </c>
      <c r="Z661" s="148">
        <v>0.25</v>
      </c>
      <c r="AA661" s="148">
        <v>0.75</v>
      </c>
      <c r="AB661" s="149">
        <v>0.25</v>
      </c>
      <c r="AC661" s="149">
        <v>0.75</v>
      </c>
      <c r="AD661" s="147">
        <f>VLOOKUP(T661,'既存・導入予定 (5)'!$E$33:$S$44,13,0)</f>
        <v>0.30499999999999999</v>
      </c>
      <c r="AE661" s="75">
        <f t="shared" si="41"/>
        <v>0.82599999999999996</v>
      </c>
    </row>
    <row r="662" spans="20:31">
      <c r="T662" s="144">
        <v>6</v>
      </c>
      <c r="U662" s="145">
        <v>2012</v>
      </c>
      <c r="V662" s="145" t="s">
        <v>20</v>
      </c>
      <c r="W662" s="145" t="s">
        <v>619</v>
      </c>
      <c r="X662" s="145" t="s">
        <v>3516</v>
      </c>
      <c r="Y662" s="146" t="str">
        <f t="shared" si="40"/>
        <v>62012冷房設備用無し（一定速）</v>
      </c>
      <c r="Z662" s="148">
        <v>0.25</v>
      </c>
      <c r="AA662" s="148">
        <v>0.75</v>
      </c>
      <c r="AB662" s="149">
        <v>0.25</v>
      </c>
      <c r="AC662" s="149">
        <v>0.75</v>
      </c>
      <c r="AD662" s="147">
        <f>VLOOKUP(T662,'既存・導入予定 (5)'!$E$33:$S$44,13,0)</f>
        <v>0.30499999999999999</v>
      </c>
      <c r="AE662" s="75">
        <f t="shared" si="41"/>
        <v>0.82599999999999996</v>
      </c>
    </row>
    <row r="663" spans="20:31">
      <c r="T663" s="144">
        <v>6</v>
      </c>
      <c r="U663" s="145">
        <v>2012</v>
      </c>
      <c r="V663" s="145" t="s">
        <v>21</v>
      </c>
      <c r="W663" s="145" t="s">
        <v>624</v>
      </c>
      <c r="X663" s="145" t="s">
        <v>3363</v>
      </c>
      <c r="Y663" s="146" t="str">
        <f t="shared" si="40"/>
        <v>62012暖房店舗用有り</v>
      </c>
      <c r="Z663" s="145">
        <v>-0.82</v>
      </c>
      <c r="AA663" s="145">
        <v>1.82</v>
      </c>
      <c r="AB663" s="145">
        <v>1.0801000000000001</v>
      </c>
      <c r="AC663" s="145">
        <v>1.345</v>
      </c>
      <c r="AD663" s="147">
        <f>VLOOKUP(T663,'既存・導入予定 (5)'!$E$33:$S$44,13,0)</f>
        <v>0.30499999999999999</v>
      </c>
      <c r="AE663" s="75">
        <f t="shared" si="41"/>
        <v>1.569</v>
      </c>
    </row>
    <row r="664" spans="20:31">
      <c r="T664" s="144">
        <v>6</v>
      </c>
      <c r="U664" s="145">
        <v>2012</v>
      </c>
      <c r="V664" s="145" t="s">
        <v>21</v>
      </c>
      <c r="W664" s="145" t="s">
        <v>618</v>
      </c>
      <c r="X664" s="145" t="s">
        <v>3363</v>
      </c>
      <c r="Y664" s="146" t="str">
        <f t="shared" si="40"/>
        <v>62012暖房ビル用マルチ有り</v>
      </c>
      <c r="Z664" s="145">
        <v>-0.98</v>
      </c>
      <c r="AA664" s="145">
        <v>1.98</v>
      </c>
      <c r="AB664" s="145">
        <v>1.042</v>
      </c>
      <c r="AC664" s="145">
        <v>1.4744999999999999</v>
      </c>
      <c r="AD664" s="147">
        <f>VLOOKUP(T664,'既存・導入予定 (5)'!$E$33:$S$44,13,0)</f>
        <v>0.30499999999999999</v>
      </c>
      <c r="AE664" s="75">
        <f t="shared" si="41"/>
        <v>1.681</v>
      </c>
    </row>
    <row r="665" spans="20:31">
      <c r="T665" s="144">
        <v>6</v>
      </c>
      <c r="U665" s="145">
        <v>2012</v>
      </c>
      <c r="V665" s="145" t="s">
        <v>21</v>
      </c>
      <c r="W665" s="145" t="s">
        <v>619</v>
      </c>
      <c r="X665" s="145" t="s">
        <v>3363</v>
      </c>
      <c r="Y665" s="146" t="str">
        <f t="shared" si="40"/>
        <v>62012暖房設備用有り</v>
      </c>
      <c r="Z665" s="145">
        <v>-0.26</v>
      </c>
      <c r="AA665" s="145">
        <v>1.26</v>
      </c>
      <c r="AB665" s="145">
        <v>1.0266999999999999</v>
      </c>
      <c r="AC665" s="145">
        <v>0.93830000000000002</v>
      </c>
      <c r="AD665" s="147">
        <f>VLOOKUP(T665,'既存・導入予定 (5)'!$E$33:$S$44,13,0)</f>
        <v>0.30499999999999999</v>
      </c>
      <c r="AE665" s="75">
        <f t="shared" si="41"/>
        <v>1.18</v>
      </c>
    </row>
    <row r="666" spans="20:31">
      <c r="T666" s="144">
        <v>6</v>
      </c>
      <c r="U666" s="145">
        <v>2012</v>
      </c>
      <c r="V666" s="145" t="s">
        <v>21</v>
      </c>
      <c r="W666" s="145" t="s">
        <v>624</v>
      </c>
      <c r="X666" s="145" t="s">
        <v>3516</v>
      </c>
      <c r="Y666" s="146" t="str">
        <f t="shared" si="40"/>
        <v>62012暖房店舗用無し（一定速）</v>
      </c>
      <c r="Z666" s="148">
        <v>0.25</v>
      </c>
      <c r="AA666" s="148">
        <v>0.75</v>
      </c>
      <c r="AB666" s="149">
        <v>0.25</v>
      </c>
      <c r="AC666" s="149">
        <v>0.75</v>
      </c>
      <c r="AD666" s="147">
        <f>VLOOKUP(T666,'既存・導入予定 (5)'!$E$33:$S$44,13,0)</f>
        <v>0.30499999999999999</v>
      </c>
      <c r="AE666" s="75">
        <f t="shared" si="41"/>
        <v>0.82599999999999996</v>
      </c>
    </row>
    <row r="667" spans="20:31">
      <c r="T667" s="144">
        <v>6</v>
      </c>
      <c r="U667" s="145">
        <v>2012</v>
      </c>
      <c r="V667" s="145" t="s">
        <v>21</v>
      </c>
      <c r="W667" s="145" t="s">
        <v>618</v>
      </c>
      <c r="X667" s="145" t="s">
        <v>3516</v>
      </c>
      <c r="Y667" s="146" t="str">
        <f t="shared" si="40"/>
        <v>62012暖房ビル用マルチ無し（一定速）</v>
      </c>
      <c r="Z667" s="148">
        <v>0.25</v>
      </c>
      <c r="AA667" s="148">
        <v>0.75</v>
      </c>
      <c r="AB667" s="149">
        <v>0.25</v>
      </c>
      <c r="AC667" s="149">
        <v>0.75</v>
      </c>
      <c r="AD667" s="147">
        <f>VLOOKUP(T667,'既存・導入予定 (5)'!$E$33:$S$44,13,0)</f>
        <v>0.30499999999999999</v>
      </c>
      <c r="AE667" s="75">
        <f t="shared" si="41"/>
        <v>0.82599999999999996</v>
      </c>
    </row>
    <row r="668" spans="20:31">
      <c r="T668" s="144">
        <v>6</v>
      </c>
      <c r="U668" s="145">
        <v>2012</v>
      </c>
      <c r="V668" s="145" t="s">
        <v>21</v>
      </c>
      <c r="W668" s="145" t="s">
        <v>619</v>
      </c>
      <c r="X668" s="145" t="s">
        <v>3516</v>
      </c>
      <c r="Y668" s="146" t="str">
        <f t="shared" si="40"/>
        <v>62012暖房設備用無し（一定速）</v>
      </c>
      <c r="Z668" s="148">
        <v>0.25</v>
      </c>
      <c r="AA668" s="148">
        <v>0.75</v>
      </c>
      <c r="AB668" s="149">
        <v>0.25</v>
      </c>
      <c r="AC668" s="149">
        <v>0.75</v>
      </c>
      <c r="AD668" s="147">
        <f>VLOOKUP(T668,'既存・導入予定 (5)'!$E$33:$S$44,13,0)</f>
        <v>0.30499999999999999</v>
      </c>
      <c r="AE668" s="75">
        <f t="shared" si="41"/>
        <v>0.82599999999999996</v>
      </c>
    </row>
    <row r="669" spans="20:31">
      <c r="T669" s="144">
        <v>6</v>
      </c>
      <c r="U669" s="195">
        <v>2013</v>
      </c>
      <c r="V669" s="145" t="s">
        <v>20</v>
      </c>
      <c r="W669" s="145" t="s">
        <v>624</v>
      </c>
      <c r="X669" s="145" t="s">
        <v>3363</v>
      </c>
      <c r="Y669" s="146" t="str">
        <f t="shared" ref="Y669:Y716" si="42">T669&amp;U669&amp;V669&amp;W669&amp;X669</f>
        <v>62013冷房店舗用有り</v>
      </c>
      <c r="Z669" s="148">
        <v>-1.5</v>
      </c>
      <c r="AA669" s="148">
        <v>2.5</v>
      </c>
      <c r="AB669" s="149">
        <v>1.0609999999999999</v>
      </c>
      <c r="AC669" s="149">
        <v>1.8597999999999999</v>
      </c>
      <c r="AD669" s="147">
        <f>VLOOKUP(T669,'既存・導入予定 (5)'!$E$33:$S$44,13,0)</f>
        <v>0.30499999999999999</v>
      </c>
      <c r="AE669" s="75">
        <f t="shared" ref="AE669:AE678" si="43">ROUNDDOWN(IF(AD669&gt;=0.25,Z669*AD669+AA669,AB669*AD669+AC669),3)</f>
        <v>2.0419999999999998</v>
      </c>
    </row>
    <row r="670" spans="20:31">
      <c r="T670" s="144">
        <v>6</v>
      </c>
      <c r="U670" s="195">
        <v>2013</v>
      </c>
      <c r="V670" s="145" t="s">
        <v>20</v>
      </c>
      <c r="W670" s="145" t="s">
        <v>618</v>
      </c>
      <c r="X670" s="145" t="s">
        <v>3363</v>
      </c>
      <c r="Y670" s="146" t="str">
        <f t="shared" si="42"/>
        <v>62013冷房ビル用マルチ有り</v>
      </c>
      <c r="Z670" s="148">
        <v>-1.1399999999999999</v>
      </c>
      <c r="AA670" s="148">
        <v>2.14</v>
      </c>
      <c r="AB670" s="149">
        <v>1.0625</v>
      </c>
      <c r="AC670" s="149">
        <v>1.5893999999999999</v>
      </c>
      <c r="AD670" s="147">
        <f>VLOOKUP(T670,'既存・導入予定 (5)'!$E$33:$S$44,13,0)</f>
        <v>0.30499999999999999</v>
      </c>
      <c r="AE670" s="75">
        <f t="shared" si="43"/>
        <v>1.792</v>
      </c>
    </row>
    <row r="671" spans="20:31">
      <c r="T671" s="144">
        <v>6</v>
      </c>
      <c r="U671" s="195">
        <v>2013</v>
      </c>
      <c r="V671" s="145" t="s">
        <v>20</v>
      </c>
      <c r="W671" s="145" t="s">
        <v>619</v>
      </c>
      <c r="X671" s="145" t="s">
        <v>3363</v>
      </c>
      <c r="Y671" s="146" t="str">
        <f t="shared" si="42"/>
        <v>62013冷房設備用有り</v>
      </c>
      <c r="Z671" s="148">
        <v>-0.26</v>
      </c>
      <c r="AA671" s="148">
        <v>1.26</v>
      </c>
      <c r="AB671" s="149">
        <v>1.0367999999999999</v>
      </c>
      <c r="AC671" s="149">
        <v>0.93579999999999997</v>
      </c>
      <c r="AD671" s="147">
        <f>VLOOKUP(T671,'既存・導入予定 (5)'!$E$33:$S$44,13,0)</f>
        <v>0.30499999999999999</v>
      </c>
      <c r="AE671" s="75">
        <f t="shared" si="43"/>
        <v>1.18</v>
      </c>
    </row>
    <row r="672" spans="20:31">
      <c r="T672" s="144">
        <v>6</v>
      </c>
      <c r="U672" s="195">
        <v>2013</v>
      </c>
      <c r="V672" s="145" t="s">
        <v>20</v>
      </c>
      <c r="W672" s="145" t="s">
        <v>624</v>
      </c>
      <c r="X672" s="145" t="s">
        <v>3516</v>
      </c>
      <c r="Y672" s="146" t="str">
        <f t="shared" si="42"/>
        <v>62013冷房店舗用無し（一定速）</v>
      </c>
      <c r="Z672" s="148">
        <v>0.25</v>
      </c>
      <c r="AA672" s="148">
        <v>0.75</v>
      </c>
      <c r="AB672" s="149">
        <v>0.25</v>
      </c>
      <c r="AC672" s="149">
        <v>0.75</v>
      </c>
      <c r="AD672" s="147">
        <f>VLOOKUP(T672,'既存・導入予定 (5)'!$E$33:$S$44,13,0)</f>
        <v>0.30499999999999999</v>
      </c>
      <c r="AE672" s="75">
        <f t="shared" si="43"/>
        <v>0.82599999999999996</v>
      </c>
    </row>
    <row r="673" spans="20:31">
      <c r="T673" s="144">
        <v>6</v>
      </c>
      <c r="U673" s="195">
        <v>2013</v>
      </c>
      <c r="V673" s="145" t="s">
        <v>20</v>
      </c>
      <c r="W673" s="145" t="s">
        <v>618</v>
      </c>
      <c r="X673" s="145" t="s">
        <v>3516</v>
      </c>
      <c r="Y673" s="146" t="str">
        <f t="shared" si="42"/>
        <v>62013冷房ビル用マルチ無し（一定速）</v>
      </c>
      <c r="Z673" s="148">
        <v>0.25</v>
      </c>
      <c r="AA673" s="148">
        <v>0.75</v>
      </c>
      <c r="AB673" s="149">
        <v>0.25</v>
      </c>
      <c r="AC673" s="149">
        <v>0.75</v>
      </c>
      <c r="AD673" s="147">
        <f>VLOOKUP(T673,'既存・導入予定 (5)'!$E$33:$S$44,13,0)</f>
        <v>0.30499999999999999</v>
      </c>
      <c r="AE673" s="75">
        <f t="shared" si="43"/>
        <v>0.82599999999999996</v>
      </c>
    </row>
    <row r="674" spans="20:31">
      <c r="T674" s="144">
        <v>6</v>
      </c>
      <c r="U674" s="195">
        <v>2013</v>
      </c>
      <c r="V674" s="145" t="s">
        <v>20</v>
      </c>
      <c r="W674" s="145" t="s">
        <v>619</v>
      </c>
      <c r="X674" s="145" t="s">
        <v>3516</v>
      </c>
      <c r="Y674" s="146" t="str">
        <f t="shared" si="42"/>
        <v>62013冷房設備用無し（一定速）</v>
      </c>
      <c r="Z674" s="148">
        <v>0.25</v>
      </c>
      <c r="AA674" s="148">
        <v>0.75</v>
      </c>
      <c r="AB674" s="149">
        <v>0.25</v>
      </c>
      <c r="AC674" s="149">
        <v>0.75</v>
      </c>
      <c r="AD674" s="147">
        <f>VLOOKUP(T674,'既存・導入予定 (5)'!$E$33:$S$44,13,0)</f>
        <v>0.30499999999999999</v>
      </c>
      <c r="AE674" s="75">
        <f t="shared" si="43"/>
        <v>0.82599999999999996</v>
      </c>
    </row>
    <row r="675" spans="20:31">
      <c r="T675" s="144">
        <v>6</v>
      </c>
      <c r="U675" s="195">
        <v>2013</v>
      </c>
      <c r="V675" s="145" t="s">
        <v>21</v>
      </c>
      <c r="W675" s="145" t="s">
        <v>624</v>
      </c>
      <c r="X675" s="145" t="s">
        <v>3363</v>
      </c>
      <c r="Y675" s="146" t="str">
        <f t="shared" si="42"/>
        <v>62013暖房店舗用有り</v>
      </c>
      <c r="Z675" s="148">
        <v>-0.94</v>
      </c>
      <c r="AA675" s="148">
        <v>1.94</v>
      </c>
      <c r="AB675" s="149">
        <v>1.0853999999999999</v>
      </c>
      <c r="AC675" s="149">
        <v>1.4337</v>
      </c>
      <c r="AD675" s="147">
        <f>VLOOKUP(T675,'既存・導入予定 (5)'!$E$33:$S$44,13,0)</f>
        <v>0.30499999999999999</v>
      </c>
      <c r="AE675" s="75">
        <f t="shared" si="43"/>
        <v>1.653</v>
      </c>
    </row>
    <row r="676" spans="20:31">
      <c r="T676" s="144">
        <v>6</v>
      </c>
      <c r="U676" s="195">
        <v>2013</v>
      </c>
      <c r="V676" s="145" t="s">
        <v>21</v>
      </c>
      <c r="W676" s="145" t="s">
        <v>618</v>
      </c>
      <c r="X676" s="145" t="s">
        <v>3363</v>
      </c>
      <c r="Y676" s="146" t="str">
        <f t="shared" si="42"/>
        <v>62013暖房ビル用マルチ有り</v>
      </c>
      <c r="Z676" s="148">
        <v>-0.98</v>
      </c>
      <c r="AA676" s="148">
        <v>1.98</v>
      </c>
      <c r="AB676" s="149">
        <v>1.042</v>
      </c>
      <c r="AC676" s="149">
        <v>1.4744999999999999</v>
      </c>
      <c r="AD676" s="147">
        <f>VLOOKUP(T676,'既存・導入予定 (5)'!$E$33:$S$44,13,0)</f>
        <v>0.30499999999999999</v>
      </c>
      <c r="AE676" s="75">
        <f t="shared" si="43"/>
        <v>1.681</v>
      </c>
    </row>
    <row r="677" spans="20:31">
      <c r="T677" s="144">
        <v>6</v>
      </c>
      <c r="U677" s="195">
        <v>2013</v>
      </c>
      <c r="V677" s="145" t="s">
        <v>21</v>
      </c>
      <c r="W677" s="145" t="s">
        <v>619</v>
      </c>
      <c r="X677" s="145" t="s">
        <v>3363</v>
      </c>
      <c r="Y677" s="146" t="str">
        <f t="shared" si="42"/>
        <v>62013暖房設備用有り</v>
      </c>
      <c r="Z677" s="148">
        <v>-0.32</v>
      </c>
      <c r="AA677" s="148">
        <v>1.32</v>
      </c>
      <c r="AB677" s="149">
        <v>1.028</v>
      </c>
      <c r="AC677" s="149">
        <v>0.98299999999999998</v>
      </c>
      <c r="AD677" s="147">
        <f>VLOOKUP(T677,'既存・導入予定 (5)'!$E$33:$S$44,13,0)</f>
        <v>0.30499999999999999</v>
      </c>
      <c r="AE677" s="75">
        <f t="shared" si="43"/>
        <v>1.222</v>
      </c>
    </row>
    <row r="678" spans="20:31">
      <c r="T678" s="144">
        <v>6</v>
      </c>
      <c r="U678" s="195">
        <v>2013</v>
      </c>
      <c r="V678" s="145" t="s">
        <v>21</v>
      </c>
      <c r="W678" s="145" t="s">
        <v>624</v>
      </c>
      <c r="X678" s="145" t="s">
        <v>3516</v>
      </c>
      <c r="Y678" s="146" t="str">
        <f t="shared" si="42"/>
        <v>62013暖房店舗用無し（一定速）</v>
      </c>
      <c r="Z678" s="148">
        <v>0.25</v>
      </c>
      <c r="AA678" s="148">
        <v>0.75</v>
      </c>
      <c r="AB678" s="149">
        <v>0.25</v>
      </c>
      <c r="AC678" s="149">
        <v>0.75</v>
      </c>
      <c r="AD678" s="147">
        <f>VLOOKUP(T678,'既存・導入予定 (5)'!$E$33:$S$44,13,0)</f>
        <v>0.30499999999999999</v>
      </c>
      <c r="AE678" s="75">
        <f t="shared" si="43"/>
        <v>0.82599999999999996</v>
      </c>
    </row>
    <row r="679" spans="20:31">
      <c r="T679" s="144">
        <v>6</v>
      </c>
      <c r="U679" s="195">
        <v>2013</v>
      </c>
      <c r="V679" s="145" t="s">
        <v>21</v>
      </c>
      <c r="W679" s="145" t="s">
        <v>618</v>
      </c>
      <c r="X679" s="145" t="s">
        <v>3516</v>
      </c>
      <c r="Y679" s="146" t="str">
        <f t="shared" si="42"/>
        <v>62013暖房ビル用マルチ無し（一定速）</v>
      </c>
      <c r="Z679" s="148">
        <v>0.25</v>
      </c>
      <c r="AA679" s="148">
        <v>0.75</v>
      </c>
      <c r="AB679" s="149">
        <v>0.25</v>
      </c>
      <c r="AC679" s="149">
        <v>0.75</v>
      </c>
      <c r="AD679" s="147">
        <f>VLOOKUP(T679,'既存・導入予定 (5)'!$E$33:$S$44,13,0)</f>
        <v>0.30499999999999999</v>
      </c>
      <c r="AE679" s="75">
        <f t="shared" ref="AE679:AE728" si="44">ROUNDDOWN(IF(AD679&gt;=0.25,Z679*AD679+AA679,AB679*AD679+AC679),3)</f>
        <v>0.82599999999999996</v>
      </c>
    </row>
    <row r="680" spans="20:31">
      <c r="T680" s="144">
        <v>6</v>
      </c>
      <c r="U680" s="195">
        <v>2013</v>
      </c>
      <c r="V680" s="145" t="s">
        <v>21</v>
      </c>
      <c r="W680" s="145" t="s">
        <v>619</v>
      </c>
      <c r="X680" s="145" t="s">
        <v>3516</v>
      </c>
      <c r="Y680" s="146" t="str">
        <f t="shared" si="42"/>
        <v>62013暖房設備用無し（一定速）</v>
      </c>
      <c r="Z680" s="148">
        <v>0.25</v>
      </c>
      <c r="AA680" s="148">
        <v>0.75</v>
      </c>
      <c r="AB680" s="149">
        <v>0.25</v>
      </c>
      <c r="AC680" s="149">
        <v>0.75</v>
      </c>
      <c r="AD680" s="147">
        <f>VLOOKUP(T680,'既存・導入予定 (5)'!$E$33:$S$44,13,0)</f>
        <v>0.30499999999999999</v>
      </c>
      <c r="AE680" s="75">
        <f t="shared" si="44"/>
        <v>0.82599999999999996</v>
      </c>
    </row>
    <row r="681" spans="20:31">
      <c r="T681" s="144">
        <v>6</v>
      </c>
      <c r="U681" s="195">
        <v>2014</v>
      </c>
      <c r="V681" s="145" t="s">
        <v>20</v>
      </c>
      <c r="W681" s="145" t="s">
        <v>624</v>
      </c>
      <c r="X681" s="145" t="s">
        <v>3363</v>
      </c>
      <c r="Y681" s="146" t="str">
        <f t="shared" si="42"/>
        <v>62014冷房店舗用有り</v>
      </c>
      <c r="Z681" s="148">
        <v>-1.46</v>
      </c>
      <c r="AA681" s="148">
        <v>2.46</v>
      </c>
      <c r="AB681" s="149">
        <v>1.06</v>
      </c>
      <c r="AC681" s="149">
        <v>1.83</v>
      </c>
      <c r="AD681" s="147">
        <f>VLOOKUP(T681,'既存・導入予定 (5)'!$E$33:$S$44,13,0)</f>
        <v>0.30499999999999999</v>
      </c>
      <c r="AE681" s="75">
        <f t="shared" si="44"/>
        <v>2.0139999999999998</v>
      </c>
    </row>
    <row r="682" spans="20:31">
      <c r="T682" s="144">
        <v>6</v>
      </c>
      <c r="U682" s="195">
        <v>2014</v>
      </c>
      <c r="V682" s="145" t="s">
        <v>20</v>
      </c>
      <c r="W682" s="145" t="s">
        <v>618</v>
      </c>
      <c r="X682" s="145" t="s">
        <v>3363</v>
      </c>
      <c r="Y682" s="146" t="str">
        <f t="shared" si="42"/>
        <v>62014冷房ビル用マルチ有り</v>
      </c>
      <c r="Z682" s="148">
        <v>-1.52</v>
      </c>
      <c r="AA682" s="148">
        <v>2.52</v>
      </c>
      <c r="AB682" s="149">
        <v>1.0736000000000001</v>
      </c>
      <c r="AC682" s="149">
        <v>1.8715999999999999</v>
      </c>
      <c r="AD682" s="147">
        <f>VLOOKUP(T682,'既存・導入予定 (5)'!$E$33:$S$44,13,0)</f>
        <v>0.30499999999999999</v>
      </c>
      <c r="AE682" s="75">
        <f t="shared" si="44"/>
        <v>2.056</v>
      </c>
    </row>
    <row r="683" spans="20:31">
      <c r="T683" s="144">
        <v>6</v>
      </c>
      <c r="U683" s="195">
        <v>2014</v>
      </c>
      <c r="V683" s="145" t="s">
        <v>20</v>
      </c>
      <c r="W683" s="145" t="s">
        <v>619</v>
      </c>
      <c r="X683" s="145" t="s">
        <v>3363</v>
      </c>
      <c r="Y683" s="146" t="str">
        <f t="shared" si="42"/>
        <v>62014冷房設備用有り</v>
      </c>
      <c r="Z683" s="148">
        <v>-0.32</v>
      </c>
      <c r="AA683" s="148">
        <v>1.32</v>
      </c>
      <c r="AB683" s="149">
        <v>1.0385</v>
      </c>
      <c r="AC683" s="149">
        <v>0.98040000000000005</v>
      </c>
      <c r="AD683" s="147">
        <f>VLOOKUP(T683,'既存・導入予定 (5)'!$E$33:$S$44,13,0)</f>
        <v>0.30499999999999999</v>
      </c>
      <c r="AE683" s="75">
        <f t="shared" si="44"/>
        <v>1.222</v>
      </c>
    </row>
    <row r="684" spans="20:31">
      <c r="T684" s="144">
        <v>6</v>
      </c>
      <c r="U684" s="195">
        <v>2014</v>
      </c>
      <c r="V684" s="145" t="s">
        <v>20</v>
      </c>
      <c r="W684" s="145" t="s">
        <v>624</v>
      </c>
      <c r="X684" s="145" t="s">
        <v>3516</v>
      </c>
      <c r="Y684" s="146" t="str">
        <f t="shared" si="42"/>
        <v>62014冷房店舗用無し（一定速）</v>
      </c>
      <c r="Z684" s="148">
        <v>0.25</v>
      </c>
      <c r="AA684" s="148">
        <v>0.75</v>
      </c>
      <c r="AB684" s="149">
        <v>0.25</v>
      </c>
      <c r="AC684" s="149">
        <v>0.75</v>
      </c>
      <c r="AD684" s="147">
        <f>VLOOKUP(T684,'既存・導入予定 (5)'!$E$33:$S$44,13,0)</f>
        <v>0.30499999999999999</v>
      </c>
      <c r="AE684" s="75">
        <f t="shared" si="44"/>
        <v>0.82599999999999996</v>
      </c>
    </row>
    <row r="685" spans="20:31">
      <c r="T685" s="144">
        <v>6</v>
      </c>
      <c r="U685" s="195">
        <v>2014</v>
      </c>
      <c r="V685" s="145" t="s">
        <v>20</v>
      </c>
      <c r="W685" s="145" t="s">
        <v>618</v>
      </c>
      <c r="X685" s="145" t="s">
        <v>3516</v>
      </c>
      <c r="Y685" s="146" t="str">
        <f t="shared" si="42"/>
        <v>62014冷房ビル用マルチ無し（一定速）</v>
      </c>
      <c r="Z685" s="148">
        <v>0.25</v>
      </c>
      <c r="AA685" s="148">
        <v>0.75</v>
      </c>
      <c r="AB685" s="149">
        <v>0.25</v>
      </c>
      <c r="AC685" s="149">
        <v>0.75</v>
      </c>
      <c r="AD685" s="147">
        <f>VLOOKUP(T685,'既存・導入予定 (5)'!$E$33:$S$44,13,0)</f>
        <v>0.30499999999999999</v>
      </c>
      <c r="AE685" s="75">
        <f t="shared" si="44"/>
        <v>0.82599999999999996</v>
      </c>
    </row>
    <row r="686" spans="20:31">
      <c r="T686" s="144">
        <v>6</v>
      </c>
      <c r="U686" s="195">
        <v>2014</v>
      </c>
      <c r="V686" s="145" t="s">
        <v>20</v>
      </c>
      <c r="W686" s="145" t="s">
        <v>619</v>
      </c>
      <c r="X686" s="145" t="s">
        <v>3516</v>
      </c>
      <c r="Y686" s="146" t="str">
        <f t="shared" si="42"/>
        <v>62014冷房設備用無し（一定速）</v>
      </c>
      <c r="Z686" s="148">
        <v>0.25</v>
      </c>
      <c r="AA686" s="148">
        <v>0.75</v>
      </c>
      <c r="AB686" s="149">
        <v>0.25</v>
      </c>
      <c r="AC686" s="149">
        <v>0.75</v>
      </c>
      <c r="AD686" s="147">
        <f>VLOOKUP(T686,'既存・導入予定 (5)'!$E$33:$S$44,13,0)</f>
        <v>0.30499999999999999</v>
      </c>
      <c r="AE686" s="75">
        <f t="shared" si="44"/>
        <v>0.82599999999999996</v>
      </c>
    </row>
    <row r="687" spans="20:31">
      <c r="T687" s="144">
        <v>6</v>
      </c>
      <c r="U687" s="195">
        <v>2014</v>
      </c>
      <c r="V687" s="145" t="s">
        <v>21</v>
      </c>
      <c r="W687" s="145" t="s">
        <v>624</v>
      </c>
      <c r="X687" s="145" t="s">
        <v>3363</v>
      </c>
      <c r="Y687" s="146" t="str">
        <f t="shared" si="42"/>
        <v>62014暖房店舗用有り</v>
      </c>
      <c r="Z687" s="148">
        <v>-0.94</v>
      </c>
      <c r="AA687" s="148">
        <v>1.94</v>
      </c>
      <c r="AB687" s="149">
        <v>1.0853999999999999</v>
      </c>
      <c r="AC687" s="149">
        <v>1.4337</v>
      </c>
      <c r="AD687" s="147">
        <f>VLOOKUP(T687,'既存・導入予定 (5)'!$E$33:$S$44,13,0)</f>
        <v>0.30499999999999999</v>
      </c>
      <c r="AE687" s="75">
        <f t="shared" si="44"/>
        <v>1.653</v>
      </c>
    </row>
    <row r="688" spans="20:31">
      <c r="T688" s="144">
        <v>6</v>
      </c>
      <c r="U688" s="195">
        <v>2014</v>
      </c>
      <c r="V688" s="145" t="s">
        <v>21</v>
      </c>
      <c r="W688" s="145" t="s">
        <v>618</v>
      </c>
      <c r="X688" s="145" t="s">
        <v>3363</v>
      </c>
      <c r="Y688" s="146" t="str">
        <f t="shared" si="42"/>
        <v>62014暖房ビル用マルチ有り</v>
      </c>
      <c r="Z688" s="148">
        <v>-0.96</v>
      </c>
      <c r="AA688" s="148">
        <v>1.96</v>
      </c>
      <c r="AB688" s="149">
        <v>1.0416000000000001</v>
      </c>
      <c r="AC688" s="149">
        <v>1.4596</v>
      </c>
      <c r="AD688" s="147">
        <f>VLOOKUP(T688,'既存・導入予定 (5)'!$E$33:$S$44,13,0)</f>
        <v>0.30499999999999999</v>
      </c>
      <c r="AE688" s="75">
        <f t="shared" si="44"/>
        <v>1.667</v>
      </c>
    </row>
    <row r="689" spans="20:31">
      <c r="T689" s="144">
        <v>6</v>
      </c>
      <c r="U689" s="195">
        <v>2014</v>
      </c>
      <c r="V689" s="145" t="s">
        <v>21</v>
      </c>
      <c r="W689" s="145" t="s">
        <v>619</v>
      </c>
      <c r="X689" s="145" t="s">
        <v>3363</v>
      </c>
      <c r="Y689" s="146" t="str">
        <f t="shared" si="42"/>
        <v>62014暖房設備用有り</v>
      </c>
      <c r="Z689" s="148">
        <v>-0.36</v>
      </c>
      <c r="AA689" s="148">
        <v>1.36</v>
      </c>
      <c r="AB689" s="149">
        <v>1.0287999999999999</v>
      </c>
      <c r="AC689" s="149">
        <v>1.0127999999999999</v>
      </c>
      <c r="AD689" s="147">
        <f>VLOOKUP(T689,'既存・導入予定 (5)'!$E$33:$S$44,13,0)</f>
        <v>0.30499999999999999</v>
      </c>
      <c r="AE689" s="75">
        <f t="shared" si="44"/>
        <v>1.25</v>
      </c>
    </row>
    <row r="690" spans="20:31">
      <c r="T690" s="144">
        <v>6</v>
      </c>
      <c r="U690" s="195">
        <v>2014</v>
      </c>
      <c r="V690" s="145" t="s">
        <v>21</v>
      </c>
      <c r="W690" s="145" t="s">
        <v>624</v>
      </c>
      <c r="X690" s="145" t="s">
        <v>3516</v>
      </c>
      <c r="Y690" s="146" t="str">
        <f t="shared" si="42"/>
        <v>62014暖房店舗用無し（一定速）</v>
      </c>
      <c r="Z690" s="148">
        <v>0.25</v>
      </c>
      <c r="AA690" s="148">
        <v>0.75</v>
      </c>
      <c r="AB690" s="149">
        <v>0.25</v>
      </c>
      <c r="AC690" s="149">
        <v>0.75</v>
      </c>
      <c r="AD690" s="147">
        <f>VLOOKUP(T690,'既存・導入予定 (5)'!$E$33:$S$44,13,0)</f>
        <v>0.30499999999999999</v>
      </c>
      <c r="AE690" s="75">
        <f t="shared" si="44"/>
        <v>0.82599999999999996</v>
      </c>
    </row>
    <row r="691" spans="20:31">
      <c r="T691" s="144">
        <v>6</v>
      </c>
      <c r="U691" s="195">
        <v>2014</v>
      </c>
      <c r="V691" s="145" t="s">
        <v>21</v>
      </c>
      <c r="W691" s="145" t="s">
        <v>618</v>
      </c>
      <c r="X691" s="145" t="s">
        <v>3516</v>
      </c>
      <c r="Y691" s="146" t="str">
        <f t="shared" si="42"/>
        <v>62014暖房ビル用マルチ無し（一定速）</v>
      </c>
      <c r="Z691" s="148">
        <v>0.25</v>
      </c>
      <c r="AA691" s="148">
        <v>0.75</v>
      </c>
      <c r="AB691" s="149">
        <v>0.25</v>
      </c>
      <c r="AC691" s="149">
        <v>0.75</v>
      </c>
      <c r="AD691" s="147">
        <f>VLOOKUP(T691,'既存・導入予定 (5)'!$E$33:$S$44,13,0)</f>
        <v>0.30499999999999999</v>
      </c>
      <c r="AE691" s="75">
        <f t="shared" si="44"/>
        <v>0.82599999999999996</v>
      </c>
    </row>
    <row r="692" spans="20:31">
      <c r="T692" s="144">
        <v>6</v>
      </c>
      <c r="U692" s="195">
        <v>2014</v>
      </c>
      <c r="V692" s="145" t="s">
        <v>21</v>
      </c>
      <c r="W692" s="145" t="s">
        <v>619</v>
      </c>
      <c r="X692" s="145" t="s">
        <v>3516</v>
      </c>
      <c r="Y692" s="146" t="str">
        <f t="shared" si="42"/>
        <v>62014暖房設備用無し（一定速）</v>
      </c>
      <c r="Z692" s="148">
        <v>0.25</v>
      </c>
      <c r="AA692" s="148">
        <v>0.75</v>
      </c>
      <c r="AB692" s="149">
        <v>0.25</v>
      </c>
      <c r="AC692" s="149">
        <v>0.75</v>
      </c>
      <c r="AD692" s="147">
        <f>VLOOKUP(T692,'既存・導入予定 (5)'!$E$33:$S$44,13,0)</f>
        <v>0.30499999999999999</v>
      </c>
      <c r="AE692" s="75">
        <f t="shared" si="44"/>
        <v>0.82599999999999996</v>
      </c>
    </row>
    <row r="693" spans="20:31">
      <c r="T693" s="152">
        <v>6</v>
      </c>
      <c r="U693" s="153">
        <v>2015</v>
      </c>
      <c r="V693" s="154" t="s">
        <v>20</v>
      </c>
      <c r="W693" s="154" t="s">
        <v>624</v>
      </c>
      <c r="X693" s="154" t="s">
        <v>3363</v>
      </c>
      <c r="Y693" s="155" t="str">
        <f t="shared" si="42"/>
        <v>62015冷房店舗用有り</v>
      </c>
      <c r="Z693" s="156">
        <v>-1.38</v>
      </c>
      <c r="AA693" s="156">
        <v>2.38</v>
      </c>
      <c r="AB693" s="157">
        <v>1.0581</v>
      </c>
      <c r="AC693" s="157">
        <v>1.7705</v>
      </c>
      <c r="AD693" s="160">
        <f>VLOOKUP(T693,'既存・導入予定 (5)'!$E$33:$S$44,13,0)</f>
        <v>0.30499999999999999</v>
      </c>
      <c r="AE693" s="161">
        <f t="shared" si="44"/>
        <v>1.9590000000000001</v>
      </c>
    </row>
    <row r="694" spans="20:31">
      <c r="T694" s="152">
        <v>6</v>
      </c>
      <c r="U694" s="153">
        <v>2015</v>
      </c>
      <c r="V694" s="154" t="s">
        <v>20</v>
      </c>
      <c r="W694" s="154" t="s">
        <v>618</v>
      </c>
      <c r="X694" s="154" t="s">
        <v>3363</v>
      </c>
      <c r="Y694" s="155" t="str">
        <f t="shared" si="42"/>
        <v>62015冷房ビル用マルチ有り</v>
      </c>
      <c r="Z694" s="156">
        <v>-1.5740000000000001</v>
      </c>
      <c r="AA694" s="156">
        <v>2.5739999999999998</v>
      </c>
      <c r="AB694" s="157">
        <v>1.0751999999999999</v>
      </c>
      <c r="AC694" s="157">
        <v>1.9117</v>
      </c>
      <c r="AD694" s="160">
        <f>VLOOKUP(T694,'既存・導入予定 (5)'!$E$33:$S$44,13,0)</f>
        <v>0.30499999999999999</v>
      </c>
      <c r="AE694" s="161">
        <f t="shared" si="44"/>
        <v>2.093</v>
      </c>
    </row>
    <row r="695" spans="20:31">
      <c r="T695" s="152">
        <v>6</v>
      </c>
      <c r="U695" s="153">
        <v>2015</v>
      </c>
      <c r="V695" s="154" t="s">
        <v>20</v>
      </c>
      <c r="W695" s="154" t="s">
        <v>619</v>
      </c>
      <c r="X695" s="154" t="s">
        <v>3363</v>
      </c>
      <c r="Y695" s="155" t="str">
        <f t="shared" si="42"/>
        <v>62015冷房設備用有り</v>
      </c>
      <c r="Z695" s="156">
        <v>-0.62</v>
      </c>
      <c r="AA695" s="156">
        <v>1.62</v>
      </c>
      <c r="AB695" s="157">
        <v>1.0472999999999999</v>
      </c>
      <c r="AC695" s="157">
        <v>1.2032</v>
      </c>
      <c r="AD695" s="160">
        <f>VLOOKUP(T695,'既存・導入予定 (5)'!$E$33:$S$44,13,0)</f>
        <v>0.30499999999999999</v>
      </c>
      <c r="AE695" s="161">
        <f t="shared" si="44"/>
        <v>1.43</v>
      </c>
    </row>
    <row r="696" spans="20:31">
      <c r="T696" s="152">
        <v>6</v>
      </c>
      <c r="U696" s="153">
        <v>2015</v>
      </c>
      <c r="V696" s="154" t="s">
        <v>20</v>
      </c>
      <c r="W696" s="154" t="s">
        <v>624</v>
      </c>
      <c r="X696" s="154" t="s">
        <v>3516</v>
      </c>
      <c r="Y696" s="155" t="str">
        <f t="shared" si="42"/>
        <v>62015冷房店舗用無し（一定速）</v>
      </c>
      <c r="Z696" s="156">
        <v>0.25</v>
      </c>
      <c r="AA696" s="156">
        <v>0.75</v>
      </c>
      <c r="AB696" s="157">
        <v>0.25</v>
      </c>
      <c r="AC696" s="157">
        <v>0.75</v>
      </c>
      <c r="AD696" s="160">
        <f>VLOOKUP(T696,'既存・導入予定 (5)'!$E$33:$S$44,13,0)</f>
        <v>0.30499999999999999</v>
      </c>
      <c r="AE696" s="161">
        <f t="shared" si="44"/>
        <v>0.82599999999999996</v>
      </c>
    </row>
    <row r="697" spans="20:31">
      <c r="T697" s="152">
        <v>6</v>
      </c>
      <c r="U697" s="153">
        <v>2015</v>
      </c>
      <c r="V697" s="154" t="s">
        <v>20</v>
      </c>
      <c r="W697" s="154" t="s">
        <v>618</v>
      </c>
      <c r="X697" s="154" t="s">
        <v>3516</v>
      </c>
      <c r="Y697" s="155" t="str">
        <f t="shared" si="42"/>
        <v>62015冷房ビル用マルチ無し（一定速）</v>
      </c>
      <c r="Z697" s="156">
        <v>0.25</v>
      </c>
      <c r="AA697" s="156">
        <v>0.75</v>
      </c>
      <c r="AB697" s="157">
        <v>0.25</v>
      </c>
      <c r="AC697" s="157">
        <v>0.75</v>
      </c>
      <c r="AD697" s="160">
        <f>VLOOKUP(T697,'既存・導入予定 (5)'!$E$33:$S$44,13,0)</f>
        <v>0.30499999999999999</v>
      </c>
      <c r="AE697" s="161">
        <f t="shared" si="44"/>
        <v>0.82599999999999996</v>
      </c>
    </row>
    <row r="698" spans="20:31">
      <c r="T698" s="152">
        <v>6</v>
      </c>
      <c r="U698" s="153">
        <v>2015</v>
      </c>
      <c r="V698" s="154" t="s">
        <v>20</v>
      </c>
      <c r="W698" s="154" t="s">
        <v>619</v>
      </c>
      <c r="X698" s="154" t="s">
        <v>3516</v>
      </c>
      <c r="Y698" s="155" t="str">
        <f t="shared" si="42"/>
        <v>62015冷房設備用無し（一定速）</v>
      </c>
      <c r="Z698" s="156">
        <v>0.25</v>
      </c>
      <c r="AA698" s="156">
        <v>0.75</v>
      </c>
      <c r="AB698" s="157">
        <v>0.25</v>
      </c>
      <c r="AC698" s="157">
        <v>0.75</v>
      </c>
      <c r="AD698" s="160">
        <f>VLOOKUP(T698,'既存・導入予定 (5)'!$E$33:$S$44,13,0)</f>
        <v>0.30499999999999999</v>
      </c>
      <c r="AE698" s="161">
        <f t="shared" si="44"/>
        <v>0.82599999999999996</v>
      </c>
    </row>
    <row r="699" spans="20:31">
      <c r="T699" s="152">
        <v>6</v>
      </c>
      <c r="U699" s="153">
        <v>2015</v>
      </c>
      <c r="V699" s="154" t="s">
        <v>21</v>
      </c>
      <c r="W699" s="154" t="s">
        <v>624</v>
      </c>
      <c r="X699" s="154" t="s">
        <v>3363</v>
      </c>
      <c r="Y699" s="155" t="str">
        <f t="shared" si="42"/>
        <v>62015暖房店舗用有り</v>
      </c>
      <c r="Z699" s="156">
        <v>-0.97</v>
      </c>
      <c r="AA699" s="156">
        <v>1.97</v>
      </c>
      <c r="AB699" s="157">
        <v>1.0867</v>
      </c>
      <c r="AC699" s="157">
        <v>1.4558</v>
      </c>
      <c r="AD699" s="160">
        <f>VLOOKUP(T699,'既存・導入予定 (5)'!$E$33:$S$44,13,0)</f>
        <v>0.30499999999999999</v>
      </c>
      <c r="AE699" s="161">
        <f t="shared" si="44"/>
        <v>1.6739999999999999</v>
      </c>
    </row>
    <row r="700" spans="20:31">
      <c r="T700" s="152">
        <v>6</v>
      </c>
      <c r="U700" s="153">
        <v>2015</v>
      </c>
      <c r="V700" s="154" t="s">
        <v>21</v>
      </c>
      <c r="W700" s="154" t="s">
        <v>618</v>
      </c>
      <c r="X700" s="154" t="s">
        <v>3363</v>
      </c>
      <c r="Y700" s="155" t="str">
        <f t="shared" si="42"/>
        <v>62015暖房ビル用マルチ有り</v>
      </c>
      <c r="Z700" s="156">
        <v>-0.876</v>
      </c>
      <c r="AA700" s="156">
        <v>1.8759999999999999</v>
      </c>
      <c r="AB700" s="157">
        <v>1.0398000000000001</v>
      </c>
      <c r="AC700" s="157">
        <v>1.3971</v>
      </c>
      <c r="AD700" s="160">
        <f>VLOOKUP(T700,'既存・導入予定 (5)'!$E$33:$S$44,13,0)</f>
        <v>0.30499999999999999</v>
      </c>
      <c r="AE700" s="161">
        <f t="shared" si="44"/>
        <v>1.6080000000000001</v>
      </c>
    </row>
    <row r="701" spans="20:31">
      <c r="T701" s="152">
        <v>6</v>
      </c>
      <c r="U701" s="153">
        <v>2015</v>
      </c>
      <c r="V701" s="154" t="s">
        <v>21</v>
      </c>
      <c r="W701" s="154" t="s">
        <v>619</v>
      </c>
      <c r="X701" s="154" t="s">
        <v>3363</v>
      </c>
      <c r="Y701" s="155" t="str">
        <f t="shared" si="42"/>
        <v>62015暖房設備用有り</v>
      </c>
      <c r="Z701" s="156">
        <v>-0.59799999999999998</v>
      </c>
      <c r="AA701" s="156">
        <v>1.5980000000000001</v>
      </c>
      <c r="AB701" s="157">
        <v>1.0339</v>
      </c>
      <c r="AC701" s="157">
        <v>1.19</v>
      </c>
      <c r="AD701" s="160">
        <f>VLOOKUP(T701,'既存・導入予定 (5)'!$E$33:$S$44,13,0)</f>
        <v>0.30499999999999999</v>
      </c>
      <c r="AE701" s="161">
        <f t="shared" si="44"/>
        <v>1.415</v>
      </c>
    </row>
    <row r="702" spans="20:31">
      <c r="T702" s="152">
        <v>6</v>
      </c>
      <c r="U702" s="153">
        <v>2015</v>
      </c>
      <c r="V702" s="154" t="s">
        <v>21</v>
      </c>
      <c r="W702" s="154" t="s">
        <v>624</v>
      </c>
      <c r="X702" s="154" t="s">
        <v>3516</v>
      </c>
      <c r="Y702" s="155" t="str">
        <f t="shared" si="42"/>
        <v>62015暖房店舗用無し（一定速）</v>
      </c>
      <c r="Z702" s="156">
        <v>0.25</v>
      </c>
      <c r="AA702" s="156">
        <v>0.75</v>
      </c>
      <c r="AB702" s="157">
        <v>0.25</v>
      </c>
      <c r="AC702" s="157">
        <v>0.75</v>
      </c>
      <c r="AD702" s="160">
        <f>VLOOKUP(T702,'既存・導入予定 (5)'!$E$33:$S$44,13,0)</f>
        <v>0.30499999999999999</v>
      </c>
      <c r="AE702" s="161">
        <f t="shared" si="44"/>
        <v>0.82599999999999996</v>
      </c>
    </row>
    <row r="703" spans="20:31">
      <c r="T703" s="152">
        <v>6</v>
      </c>
      <c r="U703" s="153">
        <v>2015</v>
      </c>
      <c r="V703" s="154" t="s">
        <v>21</v>
      </c>
      <c r="W703" s="154" t="s">
        <v>618</v>
      </c>
      <c r="X703" s="154" t="s">
        <v>3516</v>
      </c>
      <c r="Y703" s="155" t="str">
        <f t="shared" si="42"/>
        <v>62015暖房ビル用マルチ無し（一定速）</v>
      </c>
      <c r="Z703" s="156">
        <v>0.25</v>
      </c>
      <c r="AA703" s="156">
        <v>0.75</v>
      </c>
      <c r="AB703" s="157">
        <v>0.25</v>
      </c>
      <c r="AC703" s="157">
        <v>0.75</v>
      </c>
      <c r="AD703" s="160">
        <f>VLOOKUP(T703,'既存・導入予定 (5)'!$E$33:$S$44,13,0)</f>
        <v>0.30499999999999999</v>
      </c>
      <c r="AE703" s="161">
        <f t="shared" si="44"/>
        <v>0.82599999999999996</v>
      </c>
    </row>
    <row r="704" spans="20:31">
      <c r="T704" s="152">
        <v>6</v>
      </c>
      <c r="U704" s="153">
        <v>2015</v>
      </c>
      <c r="V704" s="154" t="s">
        <v>21</v>
      </c>
      <c r="W704" s="154" t="s">
        <v>619</v>
      </c>
      <c r="X704" s="154" t="s">
        <v>3516</v>
      </c>
      <c r="Y704" s="155" t="str">
        <f t="shared" si="42"/>
        <v>62015暖房設備用無し（一定速）</v>
      </c>
      <c r="Z704" s="156">
        <v>0.25</v>
      </c>
      <c r="AA704" s="156">
        <v>0.75</v>
      </c>
      <c r="AB704" s="157">
        <v>0.25</v>
      </c>
      <c r="AC704" s="157">
        <v>0.75</v>
      </c>
      <c r="AD704" s="160">
        <f>VLOOKUP(T704,'既存・導入予定 (5)'!$E$33:$S$44,13,0)</f>
        <v>0.30499999999999999</v>
      </c>
      <c r="AE704" s="161">
        <f t="shared" si="44"/>
        <v>0.82599999999999996</v>
      </c>
    </row>
    <row r="705" spans="20:31">
      <c r="T705" s="152">
        <v>6</v>
      </c>
      <c r="U705" s="153">
        <v>2020</v>
      </c>
      <c r="V705" s="154" t="s">
        <v>626</v>
      </c>
      <c r="W705" s="154" t="s">
        <v>624</v>
      </c>
      <c r="X705" s="154" t="s">
        <v>3363</v>
      </c>
      <c r="Y705" s="155" t="str">
        <f t="shared" si="42"/>
        <v>62020冷房店舗用有り</v>
      </c>
      <c r="Z705" s="156">
        <v>-1.38</v>
      </c>
      <c r="AA705" s="156">
        <v>2.38</v>
      </c>
      <c r="AB705" s="157">
        <v>1.0581</v>
      </c>
      <c r="AC705" s="157">
        <v>1.7705</v>
      </c>
      <c r="AD705" s="160">
        <f>VLOOKUP(T705,'既存・導入予定 (5)'!$E$33:$S$44,13,0)</f>
        <v>0.30499999999999999</v>
      </c>
      <c r="AE705" s="161">
        <f t="shared" si="44"/>
        <v>1.9590000000000001</v>
      </c>
    </row>
    <row r="706" spans="20:31">
      <c r="T706" s="152">
        <v>6</v>
      </c>
      <c r="U706" s="153">
        <v>2020</v>
      </c>
      <c r="V706" s="154" t="s">
        <v>626</v>
      </c>
      <c r="W706" s="154" t="s">
        <v>618</v>
      </c>
      <c r="X706" s="154" t="s">
        <v>3363</v>
      </c>
      <c r="Y706" s="155" t="str">
        <f t="shared" si="42"/>
        <v>62020冷房ビル用マルチ有り</v>
      </c>
      <c r="Z706" s="156">
        <v>-1.68</v>
      </c>
      <c r="AA706" s="156">
        <v>2.68</v>
      </c>
      <c r="AB706" s="157">
        <v>1.0788</v>
      </c>
      <c r="AC706" s="157">
        <v>2.0053000000000001</v>
      </c>
      <c r="AD706" s="160">
        <f>VLOOKUP(T706,'既存・導入予定 (5)'!$E$33:$S$44,13,0)</f>
        <v>0.30499999999999999</v>
      </c>
      <c r="AE706" s="161">
        <f t="shared" si="44"/>
        <v>2.1669999999999998</v>
      </c>
    </row>
    <row r="707" spans="20:31">
      <c r="T707" s="152">
        <v>6</v>
      </c>
      <c r="U707" s="153">
        <v>2020</v>
      </c>
      <c r="V707" s="154" t="s">
        <v>626</v>
      </c>
      <c r="W707" s="154" t="s">
        <v>619</v>
      </c>
      <c r="X707" s="154" t="s">
        <v>3363</v>
      </c>
      <c r="Y707" s="155" t="str">
        <f t="shared" si="42"/>
        <v>62020冷房設備用有り</v>
      </c>
      <c r="Z707" s="156">
        <v>-0.62</v>
      </c>
      <c r="AA707" s="156">
        <v>1.62</v>
      </c>
      <c r="AB707" s="157">
        <v>1.0472999999999999</v>
      </c>
      <c r="AC707" s="157">
        <v>1.2032</v>
      </c>
      <c r="AD707" s="160">
        <f>VLOOKUP(T707,'既存・導入予定 (5)'!$E$33:$S$44,13,0)</f>
        <v>0.30499999999999999</v>
      </c>
      <c r="AE707" s="161">
        <f t="shared" si="44"/>
        <v>1.43</v>
      </c>
    </row>
    <row r="708" spans="20:31">
      <c r="T708" s="152">
        <v>6</v>
      </c>
      <c r="U708" s="153">
        <v>2020</v>
      </c>
      <c r="V708" s="154" t="s">
        <v>626</v>
      </c>
      <c r="W708" s="154" t="s">
        <v>624</v>
      </c>
      <c r="X708" s="154" t="s">
        <v>3516</v>
      </c>
      <c r="Y708" s="155" t="str">
        <f t="shared" si="42"/>
        <v>62020冷房店舗用無し（一定速）</v>
      </c>
      <c r="Z708" s="156">
        <v>0.25</v>
      </c>
      <c r="AA708" s="156">
        <v>0.75</v>
      </c>
      <c r="AB708" s="157">
        <v>0.25</v>
      </c>
      <c r="AC708" s="157">
        <v>0.75</v>
      </c>
      <c r="AD708" s="160">
        <f>VLOOKUP(T708,'既存・導入予定 (5)'!$E$33:$S$44,13,0)</f>
        <v>0.30499999999999999</v>
      </c>
      <c r="AE708" s="161">
        <f t="shared" si="44"/>
        <v>0.82599999999999996</v>
      </c>
    </row>
    <row r="709" spans="20:31">
      <c r="T709" s="152">
        <v>6</v>
      </c>
      <c r="U709" s="153">
        <v>2020</v>
      </c>
      <c r="V709" s="154" t="s">
        <v>626</v>
      </c>
      <c r="W709" s="154" t="s">
        <v>618</v>
      </c>
      <c r="X709" s="154" t="s">
        <v>3516</v>
      </c>
      <c r="Y709" s="155" t="str">
        <f t="shared" si="42"/>
        <v>62020冷房ビル用マルチ無し（一定速）</v>
      </c>
      <c r="Z709" s="156">
        <v>0.25</v>
      </c>
      <c r="AA709" s="156">
        <v>0.75</v>
      </c>
      <c r="AB709" s="157">
        <v>0.25</v>
      </c>
      <c r="AC709" s="157">
        <v>0.75</v>
      </c>
      <c r="AD709" s="160">
        <f>VLOOKUP(T709,'既存・導入予定 (5)'!$E$33:$S$44,13,0)</f>
        <v>0.30499999999999999</v>
      </c>
      <c r="AE709" s="161">
        <f t="shared" si="44"/>
        <v>0.82599999999999996</v>
      </c>
    </row>
    <row r="710" spans="20:31">
      <c r="T710" s="152">
        <v>6</v>
      </c>
      <c r="U710" s="153">
        <v>2020</v>
      </c>
      <c r="V710" s="154" t="s">
        <v>626</v>
      </c>
      <c r="W710" s="154" t="s">
        <v>619</v>
      </c>
      <c r="X710" s="154" t="s">
        <v>3516</v>
      </c>
      <c r="Y710" s="155" t="str">
        <f t="shared" si="42"/>
        <v>62020冷房設備用無し（一定速）</v>
      </c>
      <c r="Z710" s="156">
        <v>0.25</v>
      </c>
      <c r="AA710" s="156">
        <v>0.75</v>
      </c>
      <c r="AB710" s="157">
        <v>0.25</v>
      </c>
      <c r="AC710" s="157">
        <v>0.75</v>
      </c>
      <c r="AD710" s="160">
        <f>VLOOKUP(T710,'既存・導入予定 (5)'!$E$33:$S$44,13,0)</f>
        <v>0.30499999999999999</v>
      </c>
      <c r="AE710" s="161">
        <f t="shared" si="44"/>
        <v>0.82599999999999996</v>
      </c>
    </row>
    <row r="711" spans="20:31">
      <c r="T711" s="152">
        <v>6</v>
      </c>
      <c r="U711" s="153">
        <v>2020</v>
      </c>
      <c r="V711" s="154" t="s">
        <v>627</v>
      </c>
      <c r="W711" s="154" t="s">
        <v>624</v>
      </c>
      <c r="X711" s="154" t="s">
        <v>3363</v>
      </c>
      <c r="Y711" s="155" t="str">
        <f t="shared" si="42"/>
        <v>62020暖房店舗用有り</v>
      </c>
      <c r="Z711" s="156">
        <v>-0.96</v>
      </c>
      <c r="AA711" s="156">
        <v>1.96</v>
      </c>
      <c r="AB711" s="157">
        <v>1.0862000000000001</v>
      </c>
      <c r="AC711" s="157">
        <v>1.4483999999999999</v>
      </c>
      <c r="AD711" s="160">
        <f>VLOOKUP(T711,'既存・導入予定 (5)'!$E$33:$S$44,13,0)</f>
        <v>0.30499999999999999</v>
      </c>
      <c r="AE711" s="161">
        <f t="shared" si="44"/>
        <v>1.667</v>
      </c>
    </row>
    <row r="712" spans="20:31">
      <c r="T712" s="152">
        <v>6</v>
      </c>
      <c r="U712" s="153">
        <v>2020</v>
      </c>
      <c r="V712" s="154" t="s">
        <v>627</v>
      </c>
      <c r="W712" s="154" t="s">
        <v>618</v>
      </c>
      <c r="X712" s="154" t="s">
        <v>3363</v>
      </c>
      <c r="Y712" s="155" t="str">
        <f t="shared" si="42"/>
        <v>62020暖房ビル用マルチ有り</v>
      </c>
      <c r="Z712" s="156">
        <v>-1.1000000000000001</v>
      </c>
      <c r="AA712" s="156">
        <v>2.1</v>
      </c>
      <c r="AB712" s="157">
        <v>1.0416000000000001</v>
      </c>
      <c r="AC712" s="157">
        <v>1.4596</v>
      </c>
      <c r="AD712" s="160">
        <f>VLOOKUP(T712,'既存・導入予定 (5)'!$E$33:$S$44,13,0)</f>
        <v>0.30499999999999999</v>
      </c>
      <c r="AE712" s="161">
        <f t="shared" si="44"/>
        <v>1.764</v>
      </c>
    </row>
    <row r="713" spans="20:31">
      <c r="T713" s="152">
        <v>6</v>
      </c>
      <c r="U713" s="153">
        <v>2020</v>
      </c>
      <c r="V713" s="154" t="s">
        <v>627</v>
      </c>
      <c r="W713" s="154" t="s">
        <v>619</v>
      </c>
      <c r="X713" s="154" t="s">
        <v>3363</v>
      </c>
      <c r="Y713" s="155" t="str">
        <f t="shared" si="42"/>
        <v>62020暖房設備用有り</v>
      </c>
      <c r="Z713" s="156">
        <v>-0.46</v>
      </c>
      <c r="AA713" s="156">
        <v>1.46</v>
      </c>
      <c r="AB713" s="157">
        <v>0.94</v>
      </c>
      <c r="AC713" s="157">
        <v>1.1100000000000001</v>
      </c>
      <c r="AD713" s="160">
        <f>VLOOKUP(T713,'既存・導入予定 (5)'!$E$33:$S$44,13,0)</f>
        <v>0.30499999999999999</v>
      </c>
      <c r="AE713" s="161">
        <f t="shared" si="44"/>
        <v>1.319</v>
      </c>
    </row>
    <row r="714" spans="20:31">
      <c r="T714" s="152">
        <v>6</v>
      </c>
      <c r="U714" s="153">
        <v>2020</v>
      </c>
      <c r="V714" s="154" t="s">
        <v>627</v>
      </c>
      <c r="W714" s="154" t="s">
        <v>624</v>
      </c>
      <c r="X714" s="154" t="s">
        <v>3516</v>
      </c>
      <c r="Y714" s="155" t="str">
        <f t="shared" si="42"/>
        <v>62020暖房店舗用無し（一定速）</v>
      </c>
      <c r="Z714" s="156">
        <v>0.25</v>
      </c>
      <c r="AA714" s="156">
        <v>0.75</v>
      </c>
      <c r="AB714" s="157">
        <v>0.25</v>
      </c>
      <c r="AC714" s="157">
        <v>0.75</v>
      </c>
      <c r="AD714" s="160">
        <f>VLOOKUP(T714,'既存・導入予定 (5)'!$E$33:$S$44,13,0)</f>
        <v>0.30499999999999999</v>
      </c>
      <c r="AE714" s="161">
        <f t="shared" si="44"/>
        <v>0.82599999999999996</v>
      </c>
    </row>
    <row r="715" spans="20:31">
      <c r="T715" s="152">
        <v>6</v>
      </c>
      <c r="U715" s="153">
        <v>2020</v>
      </c>
      <c r="V715" s="154" t="s">
        <v>627</v>
      </c>
      <c r="W715" s="154" t="s">
        <v>618</v>
      </c>
      <c r="X715" s="154" t="s">
        <v>3516</v>
      </c>
      <c r="Y715" s="155" t="str">
        <f t="shared" si="42"/>
        <v>62020暖房ビル用マルチ無し（一定速）</v>
      </c>
      <c r="Z715" s="156">
        <v>0.25</v>
      </c>
      <c r="AA715" s="156">
        <v>0.75</v>
      </c>
      <c r="AB715" s="157">
        <v>0.25</v>
      </c>
      <c r="AC715" s="157">
        <v>0.75</v>
      </c>
      <c r="AD715" s="160">
        <f>VLOOKUP(T715,'既存・導入予定 (5)'!$E$33:$S$44,13,0)</f>
        <v>0.30499999999999999</v>
      </c>
      <c r="AE715" s="161">
        <f t="shared" si="44"/>
        <v>0.82599999999999996</v>
      </c>
    </row>
    <row r="716" spans="20:31">
      <c r="T716" s="152">
        <v>6</v>
      </c>
      <c r="U716" s="154">
        <v>2020</v>
      </c>
      <c r="V716" s="154" t="s">
        <v>627</v>
      </c>
      <c r="W716" s="154" t="s">
        <v>619</v>
      </c>
      <c r="X716" s="154" t="s">
        <v>3516</v>
      </c>
      <c r="Y716" s="155" t="str">
        <f t="shared" si="42"/>
        <v>62020暖房設備用無し（一定速）</v>
      </c>
      <c r="Z716" s="156">
        <v>0.25</v>
      </c>
      <c r="AA716" s="156">
        <v>0.75</v>
      </c>
      <c r="AB716" s="157">
        <v>0.25</v>
      </c>
      <c r="AC716" s="157">
        <v>0.75</v>
      </c>
      <c r="AD716" s="160">
        <f>VLOOKUP(T716,'既存・導入予定 (5)'!$E$33:$S$44,13,0)</f>
        <v>0.30499999999999999</v>
      </c>
      <c r="AE716" s="161">
        <f t="shared" si="44"/>
        <v>0.82599999999999996</v>
      </c>
    </row>
    <row r="717" spans="20:31">
      <c r="T717" s="144">
        <v>6</v>
      </c>
      <c r="U717" s="145">
        <v>2024</v>
      </c>
      <c r="V717" s="145" t="s">
        <v>626</v>
      </c>
      <c r="W717" s="145" t="s">
        <v>624</v>
      </c>
      <c r="X717" s="145" t="s">
        <v>3363</v>
      </c>
      <c r="Y717" s="146" t="str">
        <f t="shared" ref="Y717:Y780" si="45">T717&amp;U717&amp;V717&amp;W717&amp;X717</f>
        <v>62024冷房店舗用有り</v>
      </c>
      <c r="Z717" s="145">
        <v>-1.58</v>
      </c>
      <c r="AA717" s="145">
        <v>2.58</v>
      </c>
      <c r="AB717" s="145">
        <v>1.0629999999999999</v>
      </c>
      <c r="AC717" s="145">
        <v>1.9193</v>
      </c>
      <c r="AD717" s="147">
        <f>VLOOKUP(T717,'既存・導入予定 (5)'!$E$33:$S$44,13,0)</f>
        <v>0.30499999999999999</v>
      </c>
      <c r="AE717" s="75">
        <f t="shared" si="44"/>
        <v>2.0979999999999999</v>
      </c>
    </row>
    <row r="718" spans="20:31">
      <c r="T718" s="144">
        <v>6</v>
      </c>
      <c r="U718" s="145">
        <v>2024</v>
      </c>
      <c r="V718" s="145" t="s">
        <v>626</v>
      </c>
      <c r="W718" s="145" t="s">
        <v>618</v>
      </c>
      <c r="X718" s="145" t="s">
        <v>3363</v>
      </c>
      <c r="Y718" s="146" t="str">
        <f t="shared" si="45"/>
        <v>62024冷房ビル用マルチ有り</v>
      </c>
      <c r="Z718" s="145">
        <v>-1.6</v>
      </c>
      <c r="AA718" s="145">
        <v>2.6</v>
      </c>
      <c r="AB718" s="145">
        <v>1.0759000000000001</v>
      </c>
      <c r="AC718" s="145">
        <v>1.931</v>
      </c>
      <c r="AD718" s="147">
        <f>VLOOKUP(T718,'既存・導入予定 (5)'!$E$33:$S$44,13,0)</f>
        <v>0.30499999999999999</v>
      </c>
      <c r="AE718" s="75">
        <f t="shared" si="44"/>
        <v>2.1120000000000001</v>
      </c>
    </row>
    <row r="719" spans="20:31">
      <c r="T719" s="144">
        <v>6</v>
      </c>
      <c r="U719" s="145">
        <v>2024</v>
      </c>
      <c r="V719" s="145" t="s">
        <v>626</v>
      </c>
      <c r="W719" s="145" t="s">
        <v>619</v>
      </c>
      <c r="X719" s="145" t="s">
        <v>3363</v>
      </c>
      <c r="Y719" s="146" t="str">
        <f t="shared" si="45"/>
        <v>62024冷房設備用有り</v>
      </c>
      <c r="Z719" s="145">
        <v>-0.6</v>
      </c>
      <c r="AA719" s="145">
        <v>1.6</v>
      </c>
      <c r="AB719" s="145">
        <v>1.0467</v>
      </c>
      <c r="AC719" s="145">
        <v>1.1882999999999999</v>
      </c>
      <c r="AD719" s="147">
        <f>VLOOKUP(T719,'既存・導入予定 (5)'!$E$33:$S$44,13,0)</f>
        <v>0.30499999999999999</v>
      </c>
      <c r="AE719" s="75">
        <f t="shared" si="44"/>
        <v>1.417</v>
      </c>
    </row>
    <row r="720" spans="20:31">
      <c r="T720" s="144">
        <v>6</v>
      </c>
      <c r="U720" s="145">
        <v>2024</v>
      </c>
      <c r="V720" s="145" t="s">
        <v>626</v>
      </c>
      <c r="W720" s="145" t="s">
        <v>624</v>
      </c>
      <c r="X720" s="145" t="s">
        <v>3516</v>
      </c>
      <c r="Y720" s="146" t="str">
        <f t="shared" si="45"/>
        <v>62024冷房店舗用無し（一定速）</v>
      </c>
      <c r="Z720" s="148">
        <v>0.25</v>
      </c>
      <c r="AA720" s="148">
        <v>0.75</v>
      </c>
      <c r="AB720" s="149">
        <v>0.25</v>
      </c>
      <c r="AC720" s="149">
        <v>0.75</v>
      </c>
      <c r="AD720" s="147">
        <f>VLOOKUP(T720,'既存・導入予定 (5)'!$E$33:$S$44,13,0)</f>
        <v>0.30499999999999999</v>
      </c>
      <c r="AE720" s="75">
        <f t="shared" si="44"/>
        <v>0.82599999999999996</v>
      </c>
    </row>
    <row r="721" spans="20:31">
      <c r="T721" s="144">
        <v>6</v>
      </c>
      <c r="U721" s="145">
        <v>2024</v>
      </c>
      <c r="V721" s="145" t="s">
        <v>626</v>
      </c>
      <c r="W721" s="145" t="s">
        <v>618</v>
      </c>
      <c r="X721" s="145" t="s">
        <v>3516</v>
      </c>
      <c r="Y721" s="146" t="str">
        <f t="shared" si="45"/>
        <v>62024冷房ビル用マルチ無し（一定速）</v>
      </c>
      <c r="Z721" s="148">
        <v>0.25</v>
      </c>
      <c r="AA721" s="148">
        <v>0.75</v>
      </c>
      <c r="AB721" s="149">
        <v>0.25</v>
      </c>
      <c r="AC721" s="149">
        <v>0.75</v>
      </c>
      <c r="AD721" s="147">
        <f>VLOOKUP(T721,'既存・導入予定 (5)'!$E$33:$S$44,13,0)</f>
        <v>0.30499999999999999</v>
      </c>
      <c r="AE721" s="75">
        <f t="shared" si="44"/>
        <v>0.82599999999999996</v>
      </c>
    </row>
    <row r="722" spans="20:31">
      <c r="T722" s="144">
        <v>6</v>
      </c>
      <c r="U722" s="145">
        <v>2024</v>
      </c>
      <c r="V722" s="145" t="s">
        <v>626</v>
      </c>
      <c r="W722" s="145" t="s">
        <v>619</v>
      </c>
      <c r="X722" s="145" t="s">
        <v>3516</v>
      </c>
      <c r="Y722" s="146" t="str">
        <f t="shared" si="45"/>
        <v>62024冷房設備用無し（一定速）</v>
      </c>
      <c r="Z722" s="148">
        <v>0.25</v>
      </c>
      <c r="AA722" s="148">
        <v>0.75</v>
      </c>
      <c r="AB722" s="149">
        <v>0.25</v>
      </c>
      <c r="AC722" s="149">
        <v>0.75</v>
      </c>
      <c r="AD722" s="147">
        <f>VLOOKUP(T722,'既存・導入予定 (5)'!$E$33:$S$44,13,0)</f>
        <v>0.30499999999999999</v>
      </c>
      <c r="AE722" s="75">
        <f t="shared" si="44"/>
        <v>0.82599999999999996</v>
      </c>
    </row>
    <row r="723" spans="20:31">
      <c r="T723" s="144">
        <v>6</v>
      </c>
      <c r="U723" s="145">
        <v>2024</v>
      </c>
      <c r="V723" s="145" t="s">
        <v>627</v>
      </c>
      <c r="W723" s="145" t="s">
        <v>624</v>
      </c>
      <c r="X723" s="145" t="s">
        <v>3363</v>
      </c>
      <c r="Y723" s="146" t="str">
        <f t="shared" si="45"/>
        <v>62024暖房店舗用有り</v>
      </c>
      <c r="Z723" s="145">
        <v>-1.04</v>
      </c>
      <c r="AA723" s="145">
        <v>2.04</v>
      </c>
      <c r="AB723" s="145">
        <v>1.0898000000000001</v>
      </c>
      <c r="AC723" s="145">
        <v>1.5076000000000001</v>
      </c>
      <c r="AD723" s="147">
        <f>VLOOKUP(T723,'既存・導入予定 (5)'!$E$33:$S$44,13,0)</f>
        <v>0.30499999999999999</v>
      </c>
      <c r="AE723" s="75">
        <f t="shared" si="44"/>
        <v>1.722</v>
      </c>
    </row>
    <row r="724" spans="20:31">
      <c r="T724" s="144">
        <v>6</v>
      </c>
      <c r="U724" s="145">
        <v>2024</v>
      </c>
      <c r="V724" s="145" t="s">
        <v>627</v>
      </c>
      <c r="W724" s="145" t="s">
        <v>618</v>
      </c>
      <c r="X724" s="145" t="s">
        <v>3363</v>
      </c>
      <c r="Y724" s="146" t="str">
        <f t="shared" si="45"/>
        <v>62024暖房ビル用マルチ有り</v>
      </c>
      <c r="Z724" s="145">
        <v>-1.1399999999999999</v>
      </c>
      <c r="AA724" s="145">
        <v>2.14</v>
      </c>
      <c r="AB724" s="145">
        <v>1.0454000000000001</v>
      </c>
      <c r="AC724" s="145">
        <v>1.5936999999999999</v>
      </c>
      <c r="AD724" s="147">
        <f>VLOOKUP(T724,'既存・導入予定 (5)'!$E$33:$S$44,13,0)</f>
        <v>0.30499999999999999</v>
      </c>
      <c r="AE724" s="75">
        <f t="shared" si="44"/>
        <v>1.792</v>
      </c>
    </row>
    <row r="725" spans="20:31">
      <c r="T725" s="144">
        <v>6</v>
      </c>
      <c r="U725" s="145">
        <v>2024</v>
      </c>
      <c r="V725" s="145" t="s">
        <v>627</v>
      </c>
      <c r="W725" s="145" t="s">
        <v>619</v>
      </c>
      <c r="X725" s="145" t="s">
        <v>3363</v>
      </c>
      <c r="Y725" s="146" t="str">
        <f t="shared" si="45"/>
        <v>62024暖房設備用有り</v>
      </c>
      <c r="Z725" s="145">
        <v>-0.57999999999999996</v>
      </c>
      <c r="AA725" s="145">
        <v>1.58</v>
      </c>
      <c r="AB725" s="145">
        <v>1.0335000000000001</v>
      </c>
      <c r="AC725" s="145">
        <v>1.1766000000000001</v>
      </c>
      <c r="AD725" s="147">
        <f>VLOOKUP(T725,'既存・導入予定 (5)'!$E$33:$S$44,13,0)</f>
        <v>0.30499999999999999</v>
      </c>
      <c r="AE725" s="75">
        <f t="shared" si="44"/>
        <v>1.403</v>
      </c>
    </row>
    <row r="726" spans="20:31">
      <c r="T726" s="144">
        <v>6</v>
      </c>
      <c r="U726" s="145">
        <v>2024</v>
      </c>
      <c r="V726" s="145" t="s">
        <v>627</v>
      </c>
      <c r="W726" s="145" t="s">
        <v>624</v>
      </c>
      <c r="X726" s="145" t="s">
        <v>3516</v>
      </c>
      <c r="Y726" s="146" t="str">
        <f t="shared" si="45"/>
        <v>62024暖房店舗用無し（一定速）</v>
      </c>
      <c r="Z726" s="148">
        <v>0.25</v>
      </c>
      <c r="AA726" s="148">
        <v>0.75</v>
      </c>
      <c r="AB726" s="149">
        <v>0.25</v>
      </c>
      <c r="AC726" s="149">
        <v>0.75</v>
      </c>
      <c r="AD726" s="147">
        <f>VLOOKUP(T726,'既存・導入予定 (5)'!$E$33:$S$44,13,0)</f>
        <v>0.30499999999999999</v>
      </c>
      <c r="AE726" s="75">
        <f t="shared" si="44"/>
        <v>0.82599999999999996</v>
      </c>
    </row>
    <row r="727" spans="20:31">
      <c r="T727" s="144">
        <v>6</v>
      </c>
      <c r="U727" s="145">
        <v>2024</v>
      </c>
      <c r="V727" s="145" t="s">
        <v>627</v>
      </c>
      <c r="W727" s="145" t="s">
        <v>618</v>
      </c>
      <c r="X727" s="145" t="s">
        <v>3516</v>
      </c>
      <c r="Y727" s="146" t="str">
        <f t="shared" si="45"/>
        <v>62024暖房ビル用マルチ無し（一定速）</v>
      </c>
      <c r="Z727" s="148">
        <v>0.25</v>
      </c>
      <c r="AA727" s="148">
        <v>0.75</v>
      </c>
      <c r="AB727" s="149">
        <v>0.25</v>
      </c>
      <c r="AC727" s="149">
        <v>0.75</v>
      </c>
      <c r="AD727" s="147">
        <f>VLOOKUP(T727,'既存・導入予定 (5)'!$E$33:$S$44,13,0)</f>
        <v>0.30499999999999999</v>
      </c>
      <c r="AE727" s="75">
        <f t="shared" si="44"/>
        <v>0.82599999999999996</v>
      </c>
    </row>
    <row r="728" spans="20:31">
      <c r="T728" s="144">
        <v>6</v>
      </c>
      <c r="U728" s="145">
        <v>2024</v>
      </c>
      <c r="V728" s="145" t="s">
        <v>627</v>
      </c>
      <c r="W728" s="145" t="s">
        <v>619</v>
      </c>
      <c r="X728" s="145" t="s">
        <v>3516</v>
      </c>
      <c r="Y728" s="146" t="str">
        <f t="shared" si="45"/>
        <v>62024暖房設備用無し（一定速）</v>
      </c>
      <c r="Z728" s="148">
        <v>0.25</v>
      </c>
      <c r="AA728" s="148">
        <v>0.75</v>
      </c>
      <c r="AB728" s="149">
        <v>0.25</v>
      </c>
      <c r="AC728" s="149">
        <v>0.75</v>
      </c>
      <c r="AD728" s="147">
        <f>VLOOKUP(T728,'既存・導入予定 (5)'!$E$33:$S$44,13,0)</f>
        <v>0.30499999999999999</v>
      </c>
      <c r="AE728" s="75">
        <f t="shared" si="44"/>
        <v>0.82599999999999996</v>
      </c>
    </row>
    <row r="729" spans="20:31">
      <c r="T729" s="90">
        <v>7</v>
      </c>
      <c r="U729" s="90">
        <v>1995</v>
      </c>
      <c r="V729" s="90" t="s">
        <v>20</v>
      </c>
      <c r="W729" s="90" t="s">
        <v>624</v>
      </c>
      <c r="X729" s="90" t="s">
        <v>3363</v>
      </c>
      <c r="Y729" s="198" t="str">
        <f t="shared" si="45"/>
        <v>71995冷房店舗用有り</v>
      </c>
      <c r="Z729" s="90">
        <v>0.32</v>
      </c>
      <c r="AA729" s="90">
        <v>0.68</v>
      </c>
      <c r="AB729" s="143">
        <v>1.0165999999999999</v>
      </c>
      <c r="AC729" s="143">
        <v>0.50590000000000002</v>
      </c>
      <c r="AD729" s="150">
        <f>VLOOKUP(T729,'既存・導入予定 (5)'!$E$33:$S$44,13,0)</f>
        <v>0.54600000000000004</v>
      </c>
      <c r="AE729" s="151">
        <f t="shared" ref="AE729:AE792" si="46">ROUNDDOWN(IF(AD729&gt;=0.25,Z729*AD729+AA729,AB729*AD729+AC729),3)</f>
        <v>0.85399999999999998</v>
      </c>
    </row>
    <row r="730" spans="20:31">
      <c r="T730" s="90">
        <v>7</v>
      </c>
      <c r="U730" s="90">
        <v>1995</v>
      </c>
      <c r="V730" s="90" t="s">
        <v>20</v>
      </c>
      <c r="W730" s="90" t="s">
        <v>618</v>
      </c>
      <c r="X730" s="90" t="s">
        <v>3363</v>
      </c>
      <c r="Y730" s="198" t="str">
        <f t="shared" si="45"/>
        <v>71995冷房ビル用マルチ有り</v>
      </c>
      <c r="Z730" s="90">
        <v>-0.218</v>
      </c>
      <c r="AA730" s="90">
        <v>1.218</v>
      </c>
      <c r="AB730" s="143">
        <v>1.0356000000000001</v>
      </c>
      <c r="AC730" s="143">
        <v>0.90459999999999996</v>
      </c>
      <c r="AD730" s="150">
        <f>VLOOKUP(T730,'既存・導入予定 (5)'!$E$33:$S$44,13,0)</f>
        <v>0.54600000000000004</v>
      </c>
      <c r="AE730" s="151">
        <f t="shared" si="46"/>
        <v>1.0980000000000001</v>
      </c>
    </row>
    <row r="731" spans="20:31">
      <c r="T731" s="90">
        <v>7</v>
      </c>
      <c r="U731" s="90">
        <v>1995</v>
      </c>
      <c r="V731" s="90" t="s">
        <v>20</v>
      </c>
      <c r="W731" s="90" t="s">
        <v>619</v>
      </c>
      <c r="X731" s="90" t="s">
        <v>3363</v>
      </c>
      <c r="Y731" s="198" t="str">
        <f t="shared" si="45"/>
        <v>71995冷房設備用有り</v>
      </c>
      <c r="Z731" s="90">
        <v>0.25</v>
      </c>
      <c r="AA731" s="90">
        <v>0.75</v>
      </c>
      <c r="AB731" s="143">
        <v>1.0219</v>
      </c>
      <c r="AC731" s="143">
        <v>0.55700000000000005</v>
      </c>
      <c r="AD731" s="150">
        <f>VLOOKUP(T731,'既存・導入予定 (5)'!$E$33:$S$44,13,0)</f>
        <v>0.54600000000000004</v>
      </c>
      <c r="AE731" s="151">
        <f t="shared" si="46"/>
        <v>0.88600000000000001</v>
      </c>
    </row>
    <row r="732" spans="20:31">
      <c r="T732" s="90">
        <v>7</v>
      </c>
      <c r="U732" s="90">
        <v>1995</v>
      </c>
      <c r="V732" s="90" t="s">
        <v>20</v>
      </c>
      <c r="W732" s="90" t="s">
        <v>624</v>
      </c>
      <c r="X732" s="90" t="s">
        <v>3516</v>
      </c>
      <c r="Y732" s="198" t="str">
        <f t="shared" si="45"/>
        <v>71995冷房店舗用無し（一定速）</v>
      </c>
      <c r="Z732" s="90">
        <v>0.26</v>
      </c>
      <c r="AA732" s="90">
        <v>0.74</v>
      </c>
      <c r="AB732" s="143">
        <v>0.26</v>
      </c>
      <c r="AC732" s="143">
        <v>0.74</v>
      </c>
      <c r="AD732" s="150">
        <f>VLOOKUP(T732,'既存・導入予定 (5)'!$E$33:$S$44,13,0)</f>
        <v>0.54600000000000004</v>
      </c>
      <c r="AE732" s="151">
        <f t="shared" si="46"/>
        <v>0.88100000000000001</v>
      </c>
    </row>
    <row r="733" spans="20:31">
      <c r="T733" s="90">
        <v>7</v>
      </c>
      <c r="U733" s="90">
        <v>1995</v>
      </c>
      <c r="V733" s="90" t="s">
        <v>20</v>
      </c>
      <c r="W733" s="90" t="s">
        <v>618</v>
      </c>
      <c r="X733" s="90" t="s">
        <v>3516</v>
      </c>
      <c r="Y733" s="198" t="str">
        <f t="shared" si="45"/>
        <v>71995冷房ビル用マルチ無し（一定速）</v>
      </c>
      <c r="Z733" s="90">
        <v>0.26</v>
      </c>
      <c r="AA733" s="90">
        <v>0.74</v>
      </c>
      <c r="AB733" s="143">
        <v>0.26</v>
      </c>
      <c r="AC733" s="143">
        <v>0.74</v>
      </c>
      <c r="AD733" s="150">
        <f>VLOOKUP(T733,'既存・導入予定 (5)'!$E$33:$S$44,13,0)</f>
        <v>0.54600000000000004</v>
      </c>
      <c r="AE733" s="151">
        <f t="shared" si="46"/>
        <v>0.88100000000000001</v>
      </c>
    </row>
    <row r="734" spans="20:31">
      <c r="T734" s="90">
        <v>7</v>
      </c>
      <c r="U734" s="90">
        <v>1995</v>
      </c>
      <c r="V734" s="90" t="s">
        <v>20</v>
      </c>
      <c r="W734" s="90" t="s">
        <v>619</v>
      </c>
      <c r="X734" s="90" t="s">
        <v>3516</v>
      </c>
      <c r="Y734" s="198" t="str">
        <f t="shared" si="45"/>
        <v>71995冷房設備用無し（一定速）</v>
      </c>
      <c r="Z734" s="90">
        <v>0.26</v>
      </c>
      <c r="AA734" s="90">
        <v>0.74</v>
      </c>
      <c r="AB734" s="143">
        <v>0.26</v>
      </c>
      <c r="AC734" s="143">
        <v>0.74</v>
      </c>
      <c r="AD734" s="150">
        <f>VLOOKUP(T734,'既存・導入予定 (5)'!$E$33:$S$44,13,0)</f>
        <v>0.54600000000000004</v>
      </c>
      <c r="AE734" s="151">
        <f t="shared" si="46"/>
        <v>0.88100000000000001</v>
      </c>
    </row>
    <row r="735" spans="20:31">
      <c r="T735" s="90">
        <v>7</v>
      </c>
      <c r="U735" s="90">
        <v>1995</v>
      </c>
      <c r="V735" s="90" t="s">
        <v>21</v>
      </c>
      <c r="W735" s="90" t="s">
        <v>624</v>
      </c>
      <c r="X735" s="90" t="s">
        <v>3363</v>
      </c>
      <c r="Y735" s="198" t="str">
        <f t="shared" si="45"/>
        <v>71995暖房店舗用有り</v>
      </c>
      <c r="Z735" s="90">
        <v>0.374</v>
      </c>
      <c r="AA735" s="90">
        <v>0.626</v>
      </c>
      <c r="AB735" s="143">
        <v>1.0275000000000001</v>
      </c>
      <c r="AC735" s="143">
        <v>0.46260000000000001</v>
      </c>
      <c r="AD735" s="150">
        <f>VLOOKUP(T735,'既存・導入予定 (5)'!$E$33:$S$44,13,0)</f>
        <v>0.54600000000000004</v>
      </c>
      <c r="AE735" s="151">
        <f t="shared" si="46"/>
        <v>0.83</v>
      </c>
    </row>
    <row r="736" spans="20:31">
      <c r="T736" s="90">
        <v>7</v>
      </c>
      <c r="U736" s="90">
        <v>1995</v>
      </c>
      <c r="V736" s="90" t="s">
        <v>21</v>
      </c>
      <c r="W736" s="90" t="s">
        <v>618</v>
      </c>
      <c r="X736" s="90" t="s">
        <v>3363</v>
      </c>
      <c r="Y736" s="198" t="str">
        <f t="shared" si="45"/>
        <v>71995暖房ビル用マルチ有り</v>
      </c>
      <c r="Z736" s="90">
        <v>-0.112</v>
      </c>
      <c r="AA736" s="90">
        <v>1.1120000000000001</v>
      </c>
      <c r="AB736" s="143">
        <v>1.0236000000000001</v>
      </c>
      <c r="AC736" s="143">
        <v>0.82809999999999995</v>
      </c>
      <c r="AD736" s="150">
        <f>VLOOKUP(T736,'既存・導入予定 (5)'!$E$33:$S$44,13,0)</f>
        <v>0.54600000000000004</v>
      </c>
      <c r="AE736" s="151">
        <f t="shared" si="46"/>
        <v>1.05</v>
      </c>
    </row>
    <row r="737" spans="20:31">
      <c r="T737" s="90">
        <v>7</v>
      </c>
      <c r="U737" s="90">
        <v>1995</v>
      </c>
      <c r="V737" s="90" t="s">
        <v>21</v>
      </c>
      <c r="W737" s="90" t="s">
        <v>619</v>
      </c>
      <c r="X737" s="90" t="s">
        <v>3363</v>
      </c>
      <c r="Y737" s="198" t="str">
        <f t="shared" si="45"/>
        <v>71995暖房設備用有り</v>
      </c>
      <c r="Z737" s="90">
        <v>0.25</v>
      </c>
      <c r="AA737" s="90">
        <v>0.75</v>
      </c>
      <c r="AB737" s="143">
        <v>1.0159</v>
      </c>
      <c r="AC737" s="143">
        <v>0.5585</v>
      </c>
      <c r="AD737" s="150">
        <f>VLOOKUP(T737,'既存・導入予定 (5)'!$E$33:$S$44,13,0)</f>
        <v>0.54600000000000004</v>
      </c>
      <c r="AE737" s="151">
        <f t="shared" si="46"/>
        <v>0.88600000000000001</v>
      </c>
    </row>
    <row r="738" spans="20:31">
      <c r="T738" s="90">
        <v>7</v>
      </c>
      <c r="U738" s="90">
        <v>1995</v>
      </c>
      <c r="V738" s="90" t="s">
        <v>21</v>
      </c>
      <c r="W738" s="90" t="s">
        <v>624</v>
      </c>
      <c r="X738" s="90" t="s">
        <v>3516</v>
      </c>
      <c r="Y738" s="198" t="str">
        <f t="shared" si="45"/>
        <v>71995暖房店舗用無し（一定速）</v>
      </c>
      <c r="Z738" s="90">
        <v>0.26</v>
      </c>
      <c r="AA738" s="90">
        <v>0.74</v>
      </c>
      <c r="AB738" s="143">
        <v>0.26</v>
      </c>
      <c r="AC738" s="143">
        <v>0.74</v>
      </c>
      <c r="AD738" s="150">
        <f>VLOOKUP(T738,'既存・導入予定 (5)'!$E$33:$S$44,13,0)</f>
        <v>0.54600000000000004</v>
      </c>
      <c r="AE738" s="151">
        <f t="shared" si="46"/>
        <v>0.88100000000000001</v>
      </c>
    </row>
    <row r="739" spans="20:31">
      <c r="T739" s="90">
        <v>7</v>
      </c>
      <c r="U739" s="90">
        <v>1995</v>
      </c>
      <c r="V739" s="90" t="s">
        <v>21</v>
      </c>
      <c r="W739" s="90" t="s">
        <v>618</v>
      </c>
      <c r="X739" s="90" t="s">
        <v>3516</v>
      </c>
      <c r="Y739" s="198" t="str">
        <f t="shared" si="45"/>
        <v>71995暖房ビル用マルチ無し（一定速）</v>
      </c>
      <c r="Z739" s="90">
        <v>0.26</v>
      </c>
      <c r="AA739" s="90">
        <v>0.74</v>
      </c>
      <c r="AB739" s="143">
        <v>0.26</v>
      </c>
      <c r="AC739" s="143">
        <v>0.74</v>
      </c>
      <c r="AD739" s="150">
        <f>VLOOKUP(T739,'既存・導入予定 (5)'!$E$33:$S$44,13,0)</f>
        <v>0.54600000000000004</v>
      </c>
      <c r="AE739" s="151">
        <f t="shared" si="46"/>
        <v>0.88100000000000001</v>
      </c>
    </row>
    <row r="740" spans="20:31">
      <c r="T740" s="90">
        <v>7</v>
      </c>
      <c r="U740" s="90">
        <v>1995</v>
      </c>
      <c r="V740" s="90" t="s">
        <v>21</v>
      </c>
      <c r="W740" s="90" t="s">
        <v>619</v>
      </c>
      <c r="X740" s="90" t="s">
        <v>3516</v>
      </c>
      <c r="Y740" s="198" t="str">
        <f t="shared" si="45"/>
        <v>71995暖房設備用無し（一定速）</v>
      </c>
      <c r="Z740" s="90">
        <v>0.26</v>
      </c>
      <c r="AA740" s="90">
        <v>0.74</v>
      </c>
      <c r="AB740" s="143">
        <v>0.26</v>
      </c>
      <c r="AC740" s="143">
        <v>0.74</v>
      </c>
      <c r="AD740" s="150">
        <f>VLOOKUP(T740,'既存・導入予定 (5)'!$E$33:$S$44,13,0)</f>
        <v>0.54600000000000004</v>
      </c>
      <c r="AE740" s="151">
        <f t="shared" si="46"/>
        <v>0.88100000000000001</v>
      </c>
    </row>
    <row r="741" spans="20:31">
      <c r="T741" s="90">
        <v>7</v>
      </c>
      <c r="U741" s="90">
        <v>2005</v>
      </c>
      <c r="V741" s="90" t="s">
        <v>20</v>
      </c>
      <c r="W741" s="90" t="s">
        <v>624</v>
      </c>
      <c r="X741" s="90" t="s">
        <v>3363</v>
      </c>
      <c r="Y741" s="198" t="str">
        <f t="shared" si="45"/>
        <v>72005冷房店舗用有り</v>
      </c>
      <c r="Z741" s="90">
        <v>-0.86599999999999999</v>
      </c>
      <c r="AA741" s="90">
        <v>1.8660000000000001</v>
      </c>
      <c r="AB741" s="143">
        <v>1.0455000000000001</v>
      </c>
      <c r="AC741" s="143">
        <v>1.3880999999999999</v>
      </c>
      <c r="AD741" s="150">
        <f>VLOOKUP(T741,'既存・導入予定 (5)'!$E$33:$S$44,13,0)</f>
        <v>0.54600000000000004</v>
      </c>
      <c r="AE741" s="151">
        <f t="shared" si="46"/>
        <v>1.393</v>
      </c>
    </row>
    <row r="742" spans="20:31">
      <c r="T742" s="90">
        <v>7</v>
      </c>
      <c r="U742" s="90">
        <v>2005</v>
      </c>
      <c r="V742" s="90" t="s">
        <v>20</v>
      </c>
      <c r="W742" s="90" t="s">
        <v>618</v>
      </c>
      <c r="X742" s="90" t="s">
        <v>3363</v>
      </c>
      <c r="Y742" s="198" t="str">
        <f t="shared" si="45"/>
        <v>72005冷房ビル用マルチ有り</v>
      </c>
      <c r="Z742" s="90">
        <v>-0.68200000000000005</v>
      </c>
      <c r="AA742" s="90">
        <v>1.6819999999999999</v>
      </c>
      <c r="AB742" s="143">
        <v>1.0490999999999999</v>
      </c>
      <c r="AC742" s="143">
        <v>1.2492000000000001</v>
      </c>
      <c r="AD742" s="150">
        <f>VLOOKUP(T742,'既存・導入予定 (5)'!$E$33:$S$44,13,0)</f>
        <v>0.54600000000000004</v>
      </c>
      <c r="AE742" s="151">
        <f t="shared" si="46"/>
        <v>1.3089999999999999</v>
      </c>
    </row>
    <row r="743" spans="20:31">
      <c r="T743" s="90">
        <v>7</v>
      </c>
      <c r="U743" s="90">
        <v>2005</v>
      </c>
      <c r="V743" s="90" t="s">
        <v>20</v>
      </c>
      <c r="W743" s="90" t="s">
        <v>619</v>
      </c>
      <c r="X743" s="90" t="s">
        <v>3363</v>
      </c>
      <c r="Y743" s="198" t="str">
        <f t="shared" si="45"/>
        <v>72005冷房設備用有り</v>
      </c>
      <c r="Z743" s="90">
        <v>-0.114</v>
      </c>
      <c r="AA743" s="90">
        <v>1.1140000000000001</v>
      </c>
      <c r="AB743" s="143">
        <v>1.0325</v>
      </c>
      <c r="AC743" s="143">
        <v>0.82740000000000002</v>
      </c>
      <c r="AD743" s="150">
        <f>VLOOKUP(T743,'既存・導入予定 (5)'!$E$33:$S$44,13,0)</f>
        <v>0.54600000000000004</v>
      </c>
      <c r="AE743" s="151">
        <f t="shared" si="46"/>
        <v>1.0509999999999999</v>
      </c>
    </row>
    <row r="744" spans="20:31">
      <c r="T744" s="90">
        <v>7</v>
      </c>
      <c r="U744" s="90">
        <v>2005</v>
      </c>
      <c r="V744" s="90" t="s">
        <v>20</v>
      </c>
      <c r="W744" s="90" t="s">
        <v>624</v>
      </c>
      <c r="X744" s="90" t="s">
        <v>3516</v>
      </c>
      <c r="Y744" s="198" t="str">
        <f t="shared" si="45"/>
        <v>72005冷房店舗用無し（一定速）</v>
      </c>
      <c r="Z744" s="90">
        <v>0.25</v>
      </c>
      <c r="AA744" s="90">
        <v>0.75</v>
      </c>
      <c r="AB744" s="143">
        <v>0.25</v>
      </c>
      <c r="AC744" s="143">
        <v>0.75</v>
      </c>
      <c r="AD744" s="150">
        <f>VLOOKUP(T744,'既存・導入予定 (5)'!$E$33:$S$44,13,0)</f>
        <v>0.54600000000000004</v>
      </c>
      <c r="AE744" s="151">
        <f t="shared" si="46"/>
        <v>0.88600000000000001</v>
      </c>
    </row>
    <row r="745" spans="20:31">
      <c r="T745" s="90">
        <v>7</v>
      </c>
      <c r="U745" s="90">
        <v>2005</v>
      </c>
      <c r="V745" s="90" t="s">
        <v>20</v>
      </c>
      <c r="W745" s="90" t="s">
        <v>618</v>
      </c>
      <c r="X745" s="90" t="s">
        <v>3516</v>
      </c>
      <c r="Y745" s="198" t="str">
        <f t="shared" si="45"/>
        <v>72005冷房ビル用マルチ無し（一定速）</v>
      </c>
      <c r="Z745" s="90">
        <v>0.25</v>
      </c>
      <c r="AA745" s="90">
        <v>0.75</v>
      </c>
      <c r="AB745" s="143">
        <v>0.25</v>
      </c>
      <c r="AC745" s="143">
        <v>0.75</v>
      </c>
      <c r="AD745" s="150">
        <f>VLOOKUP(T745,'既存・導入予定 (5)'!$E$33:$S$44,13,0)</f>
        <v>0.54600000000000004</v>
      </c>
      <c r="AE745" s="151">
        <f t="shared" si="46"/>
        <v>0.88600000000000001</v>
      </c>
    </row>
    <row r="746" spans="20:31">
      <c r="T746" s="90">
        <v>7</v>
      </c>
      <c r="U746" s="90">
        <v>2005</v>
      </c>
      <c r="V746" s="90" t="s">
        <v>20</v>
      </c>
      <c r="W746" s="90" t="s">
        <v>619</v>
      </c>
      <c r="X746" s="90" t="s">
        <v>3516</v>
      </c>
      <c r="Y746" s="198" t="str">
        <f t="shared" si="45"/>
        <v>72005冷房設備用無し（一定速）</v>
      </c>
      <c r="Z746" s="90">
        <v>0.25</v>
      </c>
      <c r="AA746" s="90">
        <v>0.75</v>
      </c>
      <c r="AB746" s="143">
        <v>0.25</v>
      </c>
      <c r="AC746" s="143">
        <v>0.75</v>
      </c>
      <c r="AD746" s="150">
        <f>VLOOKUP(T746,'既存・導入予定 (5)'!$E$33:$S$44,13,0)</f>
        <v>0.54600000000000004</v>
      </c>
      <c r="AE746" s="151">
        <f t="shared" si="46"/>
        <v>0.88600000000000001</v>
      </c>
    </row>
    <row r="747" spans="20:31">
      <c r="T747" s="90">
        <v>7</v>
      </c>
      <c r="U747" s="90">
        <v>2005</v>
      </c>
      <c r="V747" s="90" t="s">
        <v>21</v>
      </c>
      <c r="W747" s="90" t="s">
        <v>624</v>
      </c>
      <c r="X747" s="90" t="s">
        <v>3363</v>
      </c>
      <c r="Y747" s="198" t="str">
        <f t="shared" si="45"/>
        <v>72005暖房店舗用有り</v>
      </c>
      <c r="Z747" s="90">
        <v>-0.65</v>
      </c>
      <c r="AA747" s="90">
        <v>1.65</v>
      </c>
      <c r="AB747" s="143">
        <v>1.0726</v>
      </c>
      <c r="AC747" s="143">
        <v>1.2194</v>
      </c>
      <c r="AD747" s="150">
        <f>VLOOKUP(T747,'既存・導入予定 (5)'!$E$33:$S$44,13,0)</f>
        <v>0.54600000000000004</v>
      </c>
      <c r="AE747" s="151">
        <f t="shared" si="46"/>
        <v>1.2949999999999999</v>
      </c>
    </row>
    <row r="748" spans="20:31">
      <c r="T748" s="90">
        <v>7</v>
      </c>
      <c r="U748" s="90">
        <v>2005</v>
      </c>
      <c r="V748" s="90" t="s">
        <v>21</v>
      </c>
      <c r="W748" s="90" t="s">
        <v>618</v>
      </c>
      <c r="X748" s="90" t="s">
        <v>3363</v>
      </c>
      <c r="Y748" s="198" t="str">
        <f t="shared" si="45"/>
        <v>72005暖房ビル用マルチ有り</v>
      </c>
      <c r="Z748" s="90">
        <v>-0.56000000000000005</v>
      </c>
      <c r="AA748" s="90">
        <v>1.56</v>
      </c>
      <c r="AB748" s="143">
        <v>1.0330999999999999</v>
      </c>
      <c r="AC748" s="143">
        <v>1.1617</v>
      </c>
      <c r="AD748" s="150">
        <f>VLOOKUP(T748,'既存・導入予定 (5)'!$E$33:$S$44,13,0)</f>
        <v>0.54600000000000004</v>
      </c>
      <c r="AE748" s="151">
        <f t="shared" si="46"/>
        <v>1.254</v>
      </c>
    </row>
    <row r="749" spans="20:31">
      <c r="T749" s="90">
        <v>7</v>
      </c>
      <c r="U749" s="90">
        <v>2005</v>
      </c>
      <c r="V749" s="90" t="s">
        <v>21</v>
      </c>
      <c r="W749" s="90" t="s">
        <v>619</v>
      </c>
      <c r="X749" s="90" t="s">
        <v>3363</v>
      </c>
      <c r="Y749" s="198" t="str">
        <f t="shared" si="45"/>
        <v>72005暖房設備用有り</v>
      </c>
      <c r="Z749" s="90">
        <v>-0.126</v>
      </c>
      <c r="AA749" s="90">
        <v>1.1259999999999999</v>
      </c>
      <c r="AB749" s="143">
        <v>1.0239</v>
      </c>
      <c r="AC749" s="143">
        <v>0.83850000000000002</v>
      </c>
      <c r="AD749" s="150">
        <f>VLOOKUP(T749,'既存・導入予定 (5)'!$E$33:$S$44,13,0)</f>
        <v>0.54600000000000004</v>
      </c>
      <c r="AE749" s="151">
        <f t="shared" si="46"/>
        <v>1.0569999999999999</v>
      </c>
    </row>
    <row r="750" spans="20:31">
      <c r="T750" s="90">
        <v>7</v>
      </c>
      <c r="U750" s="90">
        <v>2005</v>
      </c>
      <c r="V750" s="90" t="s">
        <v>21</v>
      </c>
      <c r="W750" s="90" t="s">
        <v>624</v>
      </c>
      <c r="X750" s="90" t="s">
        <v>3516</v>
      </c>
      <c r="Y750" s="198" t="str">
        <f t="shared" si="45"/>
        <v>72005暖房店舗用無し（一定速）</v>
      </c>
      <c r="Z750" s="90">
        <v>0.25</v>
      </c>
      <c r="AA750" s="90">
        <v>0.75</v>
      </c>
      <c r="AB750" s="143">
        <v>0.25</v>
      </c>
      <c r="AC750" s="143">
        <v>0.75</v>
      </c>
      <c r="AD750" s="150">
        <f>VLOOKUP(T750,'既存・導入予定 (5)'!$E$33:$S$44,13,0)</f>
        <v>0.54600000000000004</v>
      </c>
      <c r="AE750" s="151">
        <f t="shared" si="46"/>
        <v>0.88600000000000001</v>
      </c>
    </row>
    <row r="751" spans="20:31">
      <c r="T751" s="90">
        <v>7</v>
      </c>
      <c r="U751" s="90">
        <v>2005</v>
      </c>
      <c r="V751" s="90" t="s">
        <v>21</v>
      </c>
      <c r="W751" s="90" t="s">
        <v>618</v>
      </c>
      <c r="X751" s="90" t="s">
        <v>3516</v>
      </c>
      <c r="Y751" s="198" t="str">
        <f t="shared" si="45"/>
        <v>72005暖房ビル用マルチ無し（一定速）</v>
      </c>
      <c r="Z751" s="90">
        <v>0.25</v>
      </c>
      <c r="AA751" s="90">
        <v>0.75</v>
      </c>
      <c r="AB751" s="143">
        <v>0.25</v>
      </c>
      <c r="AC751" s="143">
        <v>0.75</v>
      </c>
      <c r="AD751" s="150">
        <f>VLOOKUP(T751,'既存・導入予定 (5)'!$E$33:$S$44,13,0)</f>
        <v>0.54600000000000004</v>
      </c>
      <c r="AE751" s="151">
        <f t="shared" si="46"/>
        <v>0.88600000000000001</v>
      </c>
    </row>
    <row r="752" spans="20:31">
      <c r="T752" s="90">
        <v>7</v>
      </c>
      <c r="U752" s="90">
        <v>2005</v>
      </c>
      <c r="V752" s="90" t="s">
        <v>21</v>
      </c>
      <c r="W752" s="90" t="s">
        <v>619</v>
      </c>
      <c r="X752" s="90" t="s">
        <v>3516</v>
      </c>
      <c r="Y752" s="198" t="str">
        <f t="shared" si="45"/>
        <v>72005暖房設備用無し（一定速）</v>
      </c>
      <c r="Z752" s="90">
        <v>0.25</v>
      </c>
      <c r="AA752" s="90">
        <v>0.75</v>
      </c>
      <c r="AB752" s="143">
        <v>0.25</v>
      </c>
      <c r="AC752" s="143">
        <v>0.75</v>
      </c>
      <c r="AD752" s="150">
        <f>VLOOKUP(T752,'既存・導入予定 (5)'!$E$33:$S$44,13,0)</f>
        <v>0.54600000000000004</v>
      </c>
      <c r="AE752" s="151">
        <f t="shared" si="46"/>
        <v>0.88600000000000001</v>
      </c>
    </row>
    <row r="753" spans="20:31">
      <c r="T753" s="90">
        <v>7</v>
      </c>
      <c r="U753" s="90">
        <v>2010</v>
      </c>
      <c r="V753" s="90" t="s">
        <v>20</v>
      </c>
      <c r="W753" s="90" t="s">
        <v>624</v>
      </c>
      <c r="X753" s="90" t="s">
        <v>3363</v>
      </c>
      <c r="Y753" s="198" t="str">
        <f t="shared" si="45"/>
        <v>72010冷房店舗用有り</v>
      </c>
      <c r="Z753" s="90">
        <v>-1.1000000000000001</v>
      </c>
      <c r="AA753" s="90">
        <v>2.1</v>
      </c>
      <c r="AB753" s="143">
        <v>1.0511999999999999</v>
      </c>
      <c r="AC753" s="143">
        <v>1.5622</v>
      </c>
      <c r="AD753" s="150">
        <f>VLOOKUP(T753,'既存・導入予定 (5)'!$E$33:$S$44,13,0)</f>
        <v>0.54600000000000004</v>
      </c>
      <c r="AE753" s="151">
        <f t="shared" si="46"/>
        <v>1.4990000000000001</v>
      </c>
    </row>
    <row r="754" spans="20:31">
      <c r="T754" s="90">
        <v>7</v>
      </c>
      <c r="U754" s="90">
        <v>2010</v>
      </c>
      <c r="V754" s="90" t="s">
        <v>20</v>
      </c>
      <c r="W754" s="90" t="s">
        <v>618</v>
      </c>
      <c r="X754" s="90" t="s">
        <v>3363</v>
      </c>
      <c r="Y754" s="198" t="str">
        <f t="shared" si="45"/>
        <v>72010冷房ビル用マルチ有り</v>
      </c>
      <c r="Z754" s="90">
        <v>-0.88</v>
      </c>
      <c r="AA754" s="90">
        <v>1.88</v>
      </c>
      <c r="AB754" s="143">
        <v>1.0548999999999999</v>
      </c>
      <c r="AC754" s="143">
        <v>1.3963000000000001</v>
      </c>
      <c r="AD754" s="150">
        <f>VLOOKUP(T754,'既存・導入予定 (5)'!$E$33:$S$44,13,0)</f>
        <v>0.54600000000000004</v>
      </c>
      <c r="AE754" s="151">
        <f t="shared" si="46"/>
        <v>1.399</v>
      </c>
    </row>
    <row r="755" spans="20:31">
      <c r="T755" s="90">
        <v>7</v>
      </c>
      <c r="U755" s="90">
        <v>2010</v>
      </c>
      <c r="V755" s="90" t="s">
        <v>20</v>
      </c>
      <c r="W755" s="90" t="s">
        <v>619</v>
      </c>
      <c r="X755" s="90" t="s">
        <v>3363</v>
      </c>
      <c r="Y755" s="198" t="str">
        <f t="shared" si="45"/>
        <v>72010冷房設備用有り</v>
      </c>
      <c r="Z755" s="90">
        <v>-0.26</v>
      </c>
      <c r="AA755" s="90">
        <v>1.26</v>
      </c>
      <c r="AB755" s="143">
        <v>1.1929000000000001</v>
      </c>
      <c r="AC755" s="143">
        <v>0.89680000000000004</v>
      </c>
      <c r="AD755" s="150">
        <f>VLOOKUP(T755,'既存・導入予定 (5)'!$E$33:$S$44,13,0)</f>
        <v>0.54600000000000004</v>
      </c>
      <c r="AE755" s="151">
        <f t="shared" si="46"/>
        <v>1.1180000000000001</v>
      </c>
    </row>
    <row r="756" spans="20:31">
      <c r="T756" s="90">
        <v>7</v>
      </c>
      <c r="U756" s="90">
        <v>2010</v>
      </c>
      <c r="V756" s="90" t="s">
        <v>20</v>
      </c>
      <c r="W756" s="90" t="s">
        <v>624</v>
      </c>
      <c r="X756" s="90" t="s">
        <v>3516</v>
      </c>
      <c r="Y756" s="198" t="str">
        <f t="shared" si="45"/>
        <v>72010冷房店舗用無し（一定速）</v>
      </c>
      <c r="Z756" s="90">
        <v>0.25</v>
      </c>
      <c r="AA756" s="90">
        <v>0.75</v>
      </c>
      <c r="AB756" s="143">
        <v>0.25</v>
      </c>
      <c r="AC756" s="143">
        <v>0.75</v>
      </c>
      <c r="AD756" s="150">
        <f>VLOOKUP(T756,'既存・導入予定 (5)'!$E$33:$S$44,13,0)</f>
        <v>0.54600000000000004</v>
      </c>
      <c r="AE756" s="151">
        <f t="shared" si="46"/>
        <v>0.88600000000000001</v>
      </c>
    </row>
    <row r="757" spans="20:31">
      <c r="T757" s="90">
        <v>7</v>
      </c>
      <c r="U757" s="90">
        <v>2010</v>
      </c>
      <c r="V757" s="90" t="s">
        <v>20</v>
      </c>
      <c r="W757" s="90" t="s">
        <v>618</v>
      </c>
      <c r="X757" s="90" t="s">
        <v>3516</v>
      </c>
      <c r="Y757" s="198" t="str">
        <f t="shared" si="45"/>
        <v>72010冷房ビル用マルチ無し（一定速）</v>
      </c>
      <c r="Z757" s="90">
        <v>0.25</v>
      </c>
      <c r="AA757" s="90">
        <v>0.75</v>
      </c>
      <c r="AB757" s="143">
        <v>0.25</v>
      </c>
      <c r="AC757" s="143">
        <v>0.75</v>
      </c>
      <c r="AD757" s="150">
        <f>VLOOKUP(T757,'既存・導入予定 (5)'!$E$33:$S$44,13,0)</f>
        <v>0.54600000000000004</v>
      </c>
      <c r="AE757" s="151">
        <f t="shared" si="46"/>
        <v>0.88600000000000001</v>
      </c>
    </row>
    <row r="758" spans="20:31">
      <c r="T758" s="90">
        <v>7</v>
      </c>
      <c r="U758" s="90">
        <v>2010</v>
      </c>
      <c r="V758" s="90" t="s">
        <v>20</v>
      </c>
      <c r="W758" s="90" t="s">
        <v>619</v>
      </c>
      <c r="X758" s="90" t="s">
        <v>3516</v>
      </c>
      <c r="Y758" s="198" t="str">
        <f t="shared" si="45"/>
        <v>72010冷房設備用無し（一定速）</v>
      </c>
      <c r="Z758" s="90">
        <v>0.25</v>
      </c>
      <c r="AA758" s="90">
        <v>0.75</v>
      </c>
      <c r="AB758" s="143">
        <v>0.25</v>
      </c>
      <c r="AC758" s="143">
        <v>0.75</v>
      </c>
      <c r="AD758" s="150">
        <f>VLOOKUP(T758,'既存・導入予定 (5)'!$E$33:$S$44,13,0)</f>
        <v>0.54600000000000004</v>
      </c>
      <c r="AE758" s="151">
        <f t="shared" si="46"/>
        <v>0.88600000000000001</v>
      </c>
    </row>
    <row r="759" spans="20:31">
      <c r="T759" s="90">
        <v>7</v>
      </c>
      <c r="U759" s="90">
        <v>2010</v>
      </c>
      <c r="V759" s="90" t="s">
        <v>21</v>
      </c>
      <c r="W759" s="90" t="s">
        <v>624</v>
      </c>
      <c r="X759" s="90" t="s">
        <v>3363</v>
      </c>
      <c r="Y759" s="198" t="str">
        <f t="shared" si="45"/>
        <v>72010暖房店舗用有り</v>
      </c>
      <c r="Z759" s="90">
        <v>-0.72</v>
      </c>
      <c r="AA759" s="90">
        <v>1.72</v>
      </c>
      <c r="AB759" s="143">
        <v>1.0757000000000001</v>
      </c>
      <c r="AC759" s="143">
        <v>1.2710999999999999</v>
      </c>
      <c r="AD759" s="150">
        <f>VLOOKUP(T759,'既存・導入予定 (5)'!$E$33:$S$44,13,0)</f>
        <v>0.54600000000000004</v>
      </c>
      <c r="AE759" s="151">
        <f t="shared" si="46"/>
        <v>1.3260000000000001</v>
      </c>
    </row>
    <row r="760" spans="20:31">
      <c r="T760" s="90">
        <v>7</v>
      </c>
      <c r="U760" s="90">
        <v>2010</v>
      </c>
      <c r="V760" s="90" t="s">
        <v>21</v>
      </c>
      <c r="W760" s="90" t="s">
        <v>618</v>
      </c>
      <c r="X760" s="90" t="s">
        <v>3363</v>
      </c>
      <c r="Y760" s="198" t="str">
        <f t="shared" si="45"/>
        <v>72010暖房ビル用マルチ有り</v>
      </c>
      <c r="Z760" s="90">
        <v>-0.7</v>
      </c>
      <c r="AA760" s="90">
        <v>1.7</v>
      </c>
      <c r="AB760" s="143">
        <v>1.036</v>
      </c>
      <c r="AC760" s="143">
        <v>1.266</v>
      </c>
      <c r="AD760" s="150">
        <f>VLOOKUP(T760,'既存・導入予定 (5)'!$E$33:$S$44,13,0)</f>
        <v>0.54600000000000004</v>
      </c>
      <c r="AE760" s="151">
        <f t="shared" si="46"/>
        <v>1.3169999999999999</v>
      </c>
    </row>
    <row r="761" spans="20:31">
      <c r="T761" s="90">
        <v>7</v>
      </c>
      <c r="U761" s="90">
        <v>2010</v>
      </c>
      <c r="V761" s="90" t="s">
        <v>21</v>
      </c>
      <c r="W761" s="90" t="s">
        <v>619</v>
      </c>
      <c r="X761" s="90" t="s">
        <v>3363</v>
      </c>
      <c r="Y761" s="198" t="str">
        <f t="shared" si="45"/>
        <v>72010暖房設備用有り</v>
      </c>
      <c r="Z761" s="90">
        <v>-0.26</v>
      </c>
      <c r="AA761" s="90">
        <v>1.26</v>
      </c>
      <c r="AB761" s="143">
        <v>0.82779999999999998</v>
      </c>
      <c r="AC761" s="143">
        <v>0.98809999999999998</v>
      </c>
      <c r="AD761" s="150">
        <f>VLOOKUP(T761,'既存・導入予定 (5)'!$E$33:$S$44,13,0)</f>
        <v>0.54600000000000004</v>
      </c>
      <c r="AE761" s="151">
        <f t="shared" si="46"/>
        <v>1.1180000000000001</v>
      </c>
    </row>
    <row r="762" spans="20:31">
      <c r="T762" s="90">
        <v>7</v>
      </c>
      <c r="U762" s="90">
        <v>2010</v>
      </c>
      <c r="V762" s="90" t="s">
        <v>21</v>
      </c>
      <c r="W762" s="90" t="s">
        <v>624</v>
      </c>
      <c r="X762" s="90" t="s">
        <v>3516</v>
      </c>
      <c r="Y762" s="198" t="str">
        <f t="shared" si="45"/>
        <v>72010暖房店舗用無し（一定速）</v>
      </c>
      <c r="Z762" s="90">
        <v>0.25</v>
      </c>
      <c r="AA762" s="90">
        <v>0.75</v>
      </c>
      <c r="AB762" s="143">
        <v>0.25</v>
      </c>
      <c r="AC762" s="143">
        <v>0.75</v>
      </c>
      <c r="AD762" s="150">
        <f>VLOOKUP(T762,'既存・導入予定 (5)'!$E$33:$S$44,13,0)</f>
        <v>0.54600000000000004</v>
      </c>
      <c r="AE762" s="151">
        <f t="shared" si="46"/>
        <v>0.88600000000000001</v>
      </c>
    </row>
    <row r="763" spans="20:31">
      <c r="T763" s="90">
        <v>7</v>
      </c>
      <c r="U763" s="90">
        <v>2010</v>
      </c>
      <c r="V763" s="90" t="s">
        <v>21</v>
      </c>
      <c r="W763" s="90" t="s">
        <v>618</v>
      </c>
      <c r="X763" s="90" t="s">
        <v>3516</v>
      </c>
      <c r="Y763" s="198" t="str">
        <f t="shared" si="45"/>
        <v>72010暖房ビル用マルチ無し（一定速）</v>
      </c>
      <c r="Z763" s="90">
        <v>0.25</v>
      </c>
      <c r="AA763" s="90">
        <v>0.75</v>
      </c>
      <c r="AB763" s="143">
        <v>0.25</v>
      </c>
      <c r="AC763" s="143">
        <v>0.75</v>
      </c>
      <c r="AD763" s="150">
        <f>VLOOKUP(T763,'既存・導入予定 (5)'!$E$33:$S$44,13,0)</f>
        <v>0.54600000000000004</v>
      </c>
      <c r="AE763" s="151">
        <f t="shared" si="46"/>
        <v>0.88600000000000001</v>
      </c>
    </row>
    <row r="764" spans="20:31">
      <c r="T764" s="90">
        <v>7</v>
      </c>
      <c r="U764" s="90">
        <v>2010</v>
      </c>
      <c r="V764" s="90" t="s">
        <v>21</v>
      </c>
      <c r="W764" s="90" t="s">
        <v>619</v>
      </c>
      <c r="X764" s="90" t="s">
        <v>3516</v>
      </c>
      <c r="Y764" s="198" t="str">
        <f t="shared" si="45"/>
        <v>72010暖房設備用無し（一定速）</v>
      </c>
      <c r="Z764" s="90">
        <v>0.25</v>
      </c>
      <c r="AA764" s="90">
        <v>0.75</v>
      </c>
      <c r="AB764" s="143">
        <v>0.25</v>
      </c>
      <c r="AC764" s="143">
        <v>0.75</v>
      </c>
      <c r="AD764" s="150">
        <f>VLOOKUP(T764,'既存・導入予定 (5)'!$E$33:$S$44,13,0)</f>
        <v>0.54600000000000004</v>
      </c>
      <c r="AE764" s="151">
        <f t="shared" si="46"/>
        <v>0.88600000000000001</v>
      </c>
    </row>
    <row r="765" spans="20:31">
      <c r="T765" s="145">
        <v>7</v>
      </c>
      <c r="U765" s="145">
        <v>2011</v>
      </c>
      <c r="V765" s="145" t="s">
        <v>20</v>
      </c>
      <c r="W765" s="145" t="s">
        <v>624</v>
      </c>
      <c r="X765" s="145" t="s">
        <v>3363</v>
      </c>
      <c r="Y765" s="146" t="str">
        <f t="shared" si="45"/>
        <v>72011冷房店舗用有り</v>
      </c>
      <c r="Z765" s="145">
        <v>-1.1200000000000001</v>
      </c>
      <c r="AA765" s="145">
        <v>2.12</v>
      </c>
      <c r="AB765" s="149">
        <v>1.0517000000000001</v>
      </c>
      <c r="AC765" s="149">
        <v>1.5770999999999999</v>
      </c>
      <c r="AD765" s="147">
        <f>VLOOKUP(T765,'既存・導入予定 (5)'!$E$33:$S$44,13,0)</f>
        <v>0.54600000000000004</v>
      </c>
      <c r="AE765" s="75">
        <f t="shared" si="46"/>
        <v>1.508</v>
      </c>
    </row>
    <row r="766" spans="20:31">
      <c r="T766" s="145">
        <v>7</v>
      </c>
      <c r="U766" s="145">
        <v>2011</v>
      </c>
      <c r="V766" s="145" t="s">
        <v>20</v>
      </c>
      <c r="W766" s="145" t="s">
        <v>618</v>
      </c>
      <c r="X766" s="145" t="s">
        <v>3363</v>
      </c>
      <c r="Y766" s="146" t="str">
        <f t="shared" si="45"/>
        <v>72011冷房ビル用マルチ有り</v>
      </c>
      <c r="Z766" s="148">
        <v>-1</v>
      </c>
      <c r="AA766" s="148">
        <v>2</v>
      </c>
      <c r="AB766" s="149">
        <v>1.0584</v>
      </c>
      <c r="AC766" s="149">
        <v>1.4854000000000001</v>
      </c>
      <c r="AD766" s="147">
        <f>VLOOKUP(T766,'既存・導入予定 (5)'!$E$33:$S$44,13,0)</f>
        <v>0.54600000000000004</v>
      </c>
      <c r="AE766" s="75">
        <f t="shared" si="46"/>
        <v>1.454</v>
      </c>
    </row>
    <row r="767" spans="20:31">
      <c r="T767" s="145">
        <v>7</v>
      </c>
      <c r="U767" s="145">
        <v>2011</v>
      </c>
      <c r="V767" s="145" t="s">
        <v>20</v>
      </c>
      <c r="W767" s="145" t="s">
        <v>619</v>
      </c>
      <c r="X767" s="145" t="s">
        <v>3363</v>
      </c>
      <c r="Y767" s="146" t="str">
        <f t="shared" si="45"/>
        <v>72011冷房設備用有り</v>
      </c>
      <c r="Z767" s="145">
        <v>-0.22</v>
      </c>
      <c r="AA767" s="145">
        <v>1.22</v>
      </c>
      <c r="AB767" s="149">
        <v>1.0356000000000001</v>
      </c>
      <c r="AC767" s="149">
        <v>0.90610000000000002</v>
      </c>
      <c r="AD767" s="147">
        <f>VLOOKUP(T767,'既存・導入予定 (5)'!$E$33:$S$44,13,0)</f>
        <v>0.54600000000000004</v>
      </c>
      <c r="AE767" s="75">
        <f t="shared" si="46"/>
        <v>1.099</v>
      </c>
    </row>
    <row r="768" spans="20:31">
      <c r="T768" s="145">
        <v>7</v>
      </c>
      <c r="U768" s="145">
        <v>2011</v>
      </c>
      <c r="V768" s="145" t="s">
        <v>20</v>
      </c>
      <c r="W768" s="145" t="s">
        <v>624</v>
      </c>
      <c r="X768" s="145" t="s">
        <v>3516</v>
      </c>
      <c r="Y768" s="146" t="str">
        <f t="shared" si="45"/>
        <v>72011冷房店舗用無し（一定速）</v>
      </c>
      <c r="Z768" s="145">
        <v>0.25</v>
      </c>
      <c r="AA768" s="145">
        <v>0.75</v>
      </c>
      <c r="AB768" s="149">
        <v>0.25</v>
      </c>
      <c r="AC768" s="149">
        <v>0.75</v>
      </c>
      <c r="AD768" s="147">
        <f>VLOOKUP(T768,'既存・導入予定 (5)'!$E$33:$S$44,13,0)</f>
        <v>0.54600000000000004</v>
      </c>
      <c r="AE768" s="75">
        <f t="shared" si="46"/>
        <v>0.88600000000000001</v>
      </c>
    </row>
    <row r="769" spans="20:31">
      <c r="T769" s="145">
        <v>7</v>
      </c>
      <c r="U769" s="145">
        <v>2011</v>
      </c>
      <c r="V769" s="145" t="s">
        <v>20</v>
      </c>
      <c r="W769" s="145" t="s">
        <v>618</v>
      </c>
      <c r="X769" s="145" t="s">
        <v>3516</v>
      </c>
      <c r="Y769" s="146" t="str">
        <f t="shared" si="45"/>
        <v>72011冷房ビル用マルチ無し（一定速）</v>
      </c>
      <c r="Z769" s="145">
        <v>0.25</v>
      </c>
      <c r="AA769" s="145">
        <v>0.75</v>
      </c>
      <c r="AB769" s="149">
        <v>0.25</v>
      </c>
      <c r="AC769" s="149">
        <v>0.75</v>
      </c>
      <c r="AD769" s="147">
        <f>VLOOKUP(T769,'既存・導入予定 (5)'!$E$33:$S$44,13,0)</f>
        <v>0.54600000000000004</v>
      </c>
      <c r="AE769" s="75">
        <f t="shared" si="46"/>
        <v>0.88600000000000001</v>
      </c>
    </row>
    <row r="770" spans="20:31">
      <c r="T770" s="145">
        <v>7</v>
      </c>
      <c r="U770" s="145">
        <v>2011</v>
      </c>
      <c r="V770" s="145" t="s">
        <v>20</v>
      </c>
      <c r="W770" s="145" t="s">
        <v>619</v>
      </c>
      <c r="X770" s="145" t="s">
        <v>3516</v>
      </c>
      <c r="Y770" s="146" t="str">
        <f t="shared" si="45"/>
        <v>72011冷房設備用無し（一定速）</v>
      </c>
      <c r="Z770" s="145">
        <v>0.25</v>
      </c>
      <c r="AA770" s="145">
        <v>0.75</v>
      </c>
      <c r="AB770" s="149">
        <v>0.25</v>
      </c>
      <c r="AC770" s="149">
        <v>0.75</v>
      </c>
      <c r="AD770" s="147">
        <f>VLOOKUP(T770,'既存・導入予定 (5)'!$E$33:$S$44,13,0)</f>
        <v>0.54600000000000004</v>
      </c>
      <c r="AE770" s="75">
        <f t="shared" si="46"/>
        <v>0.88600000000000001</v>
      </c>
    </row>
    <row r="771" spans="20:31">
      <c r="T771" s="145">
        <v>7</v>
      </c>
      <c r="U771" s="145">
        <v>2011</v>
      </c>
      <c r="V771" s="145" t="s">
        <v>21</v>
      </c>
      <c r="W771" s="145" t="s">
        <v>624</v>
      </c>
      <c r="X771" s="145" t="s">
        <v>3363</v>
      </c>
      <c r="Y771" s="146" t="str">
        <f t="shared" si="45"/>
        <v>72011暖房店舗用有り</v>
      </c>
      <c r="Z771" s="145">
        <v>-0.76</v>
      </c>
      <c r="AA771" s="145">
        <v>1.76</v>
      </c>
      <c r="AB771" s="149">
        <v>1.0773999999999999</v>
      </c>
      <c r="AC771" s="149">
        <v>1.3006</v>
      </c>
      <c r="AD771" s="147">
        <f>VLOOKUP(T771,'既存・導入予定 (5)'!$E$33:$S$44,13,0)</f>
        <v>0.54600000000000004</v>
      </c>
      <c r="AE771" s="75">
        <f t="shared" si="46"/>
        <v>1.345</v>
      </c>
    </row>
    <row r="772" spans="20:31">
      <c r="T772" s="145">
        <v>7</v>
      </c>
      <c r="U772" s="145">
        <v>2011</v>
      </c>
      <c r="V772" s="145" t="s">
        <v>21</v>
      </c>
      <c r="W772" s="145" t="s">
        <v>618</v>
      </c>
      <c r="X772" s="145" t="s">
        <v>3363</v>
      </c>
      <c r="Y772" s="146" t="str">
        <f t="shared" si="45"/>
        <v>72011暖房ビル用マルチ有り</v>
      </c>
      <c r="Z772" s="145">
        <v>-0.78</v>
      </c>
      <c r="AA772" s="145">
        <v>1.78</v>
      </c>
      <c r="AB772" s="149">
        <v>1.0377000000000001</v>
      </c>
      <c r="AC772" s="149">
        <v>1.3255999999999999</v>
      </c>
      <c r="AD772" s="147">
        <f>VLOOKUP(T772,'既存・導入予定 (5)'!$E$33:$S$44,13,0)</f>
        <v>0.54600000000000004</v>
      </c>
      <c r="AE772" s="75">
        <f t="shared" si="46"/>
        <v>1.3540000000000001</v>
      </c>
    </row>
    <row r="773" spans="20:31">
      <c r="T773" s="145">
        <v>7</v>
      </c>
      <c r="U773" s="145">
        <v>2011</v>
      </c>
      <c r="V773" s="145" t="s">
        <v>21</v>
      </c>
      <c r="W773" s="145" t="s">
        <v>619</v>
      </c>
      <c r="X773" s="145" t="s">
        <v>3363</v>
      </c>
      <c r="Y773" s="146" t="str">
        <f t="shared" si="45"/>
        <v>72011暖房設備用有り</v>
      </c>
      <c r="Z773" s="145">
        <v>-0.26</v>
      </c>
      <c r="AA773" s="145">
        <v>1.26</v>
      </c>
      <c r="AB773" s="149">
        <v>1.0266999999999999</v>
      </c>
      <c r="AC773" s="149">
        <v>0.93830000000000002</v>
      </c>
      <c r="AD773" s="147">
        <f>VLOOKUP(T773,'既存・導入予定 (5)'!$E$33:$S$44,13,0)</f>
        <v>0.54600000000000004</v>
      </c>
      <c r="AE773" s="75">
        <f t="shared" si="46"/>
        <v>1.1180000000000001</v>
      </c>
    </row>
    <row r="774" spans="20:31">
      <c r="T774" s="145">
        <v>7</v>
      </c>
      <c r="U774" s="145">
        <v>2011</v>
      </c>
      <c r="V774" s="145" t="s">
        <v>21</v>
      </c>
      <c r="W774" s="145" t="s">
        <v>624</v>
      </c>
      <c r="X774" s="145" t="s">
        <v>3516</v>
      </c>
      <c r="Y774" s="146" t="str">
        <f t="shared" si="45"/>
        <v>72011暖房店舗用無し（一定速）</v>
      </c>
      <c r="Z774" s="145">
        <v>0.25</v>
      </c>
      <c r="AA774" s="145">
        <v>0.75</v>
      </c>
      <c r="AB774" s="149">
        <v>0.25</v>
      </c>
      <c r="AC774" s="149">
        <v>0.75</v>
      </c>
      <c r="AD774" s="147">
        <f>VLOOKUP(T774,'既存・導入予定 (5)'!$E$33:$S$44,13,0)</f>
        <v>0.54600000000000004</v>
      </c>
      <c r="AE774" s="75">
        <f t="shared" si="46"/>
        <v>0.88600000000000001</v>
      </c>
    </row>
    <row r="775" spans="20:31">
      <c r="T775" s="145">
        <v>7</v>
      </c>
      <c r="U775" s="145">
        <v>2011</v>
      </c>
      <c r="V775" s="145" t="s">
        <v>21</v>
      </c>
      <c r="W775" s="145" t="s">
        <v>618</v>
      </c>
      <c r="X775" s="145" t="s">
        <v>3516</v>
      </c>
      <c r="Y775" s="146" t="str">
        <f t="shared" si="45"/>
        <v>72011暖房ビル用マルチ無し（一定速）</v>
      </c>
      <c r="Z775" s="145">
        <v>0.25</v>
      </c>
      <c r="AA775" s="145">
        <v>0.75</v>
      </c>
      <c r="AB775" s="149">
        <v>0.25</v>
      </c>
      <c r="AC775" s="149">
        <v>0.75</v>
      </c>
      <c r="AD775" s="147">
        <f>VLOOKUP(T775,'既存・導入予定 (5)'!$E$33:$S$44,13,0)</f>
        <v>0.54600000000000004</v>
      </c>
      <c r="AE775" s="75">
        <f t="shared" si="46"/>
        <v>0.88600000000000001</v>
      </c>
    </row>
    <row r="776" spans="20:31">
      <c r="T776" s="145">
        <v>7</v>
      </c>
      <c r="U776" s="145">
        <v>2011</v>
      </c>
      <c r="V776" s="145" t="s">
        <v>21</v>
      </c>
      <c r="W776" s="145" t="s">
        <v>619</v>
      </c>
      <c r="X776" s="145" t="s">
        <v>3516</v>
      </c>
      <c r="Y776" s="146" t="str">
        <f t="shared" si="45"/>
        <v>72011暖房設備用無し（一定速）</v>
      </c>
      <c r="Z776" s="145">
        <v>0.25</v>
      </c>
      <c r="AA776" s="145">
        <v>0.75</v>
      </c>
      <c r="AB776" s="149">
        <v>0.25</v>
      </c>
      <c r="AC776" s="149">
        <v>0.75</v>
      </c>
      <c r="AD776" s="147">
        <f>VLOOKUP(T776,'既存・導入予定 (5)'!$E$33:$S$44,13,0)</f>
        <v>0.54600000000000004</v>
      </c>
      <c r="AE776" s="75">
        <f t="shared" si="46"/>
        <v>0.88600000000000001</v>
      </c>
    </row>
    <row r="777" spans="20:31">
      <c r="T777" s="145">
        <v>7</v>
      </c>
      <c r="U777" s="145">
        <v>2012</v>
      </c>
      <c r="V777" s="145" t="s">
        <v>20</v>
      </c>
      <c r="W777" s="145" t="s">
        <v>624</v>
      </c>
      <c r="X777" s="145" t="s">
        <v>3363</v>
      </c>
      <c r="Y777" s="146" t="str">
        <f t="shared" si="45"/>
        <v>72012冷房店舗用有り</v>
      </c>
      <c r="Z777" s="145">
        <v>-1.36</v>
      </c>
      <c r="AA777" s="145">
        <v>2.36</v>
      </c>
      <c r="AB777" s="149">
        <v>1.0576000000000001</v>
      </c>
      <c r="AC777" s="149">
        <v>1.7556</v>
      </c>
      <c r="AD777" s="147">
        <f>VLOOKUP(T777,'既存・導入予定 (5)'!$E$33:$S$44,13,0)</f>
        <v>0.54600000000000004</v>
      </c>
      <c r="AE777" s="75">
        <f t="shared" si="46"/>
        <v>1.617</v>
      </c>
    </row>
    <row r="778" spans="20:31">
      <c r="T778" s="145">
        <v>7</v>
      </c>
      <c r="U778" s="145">
        <v>2012</v>
      </c>
      <c r="V778" s="145" t="s">
        <v>20</v>
      </c>
      <c r="W778" s="145" t="s">
        <v>618</v>
      </c>
      <c r="X778" s="145" t="s">
        <v>3363</v>
      </c>
      <c r="Y778" s="146" t="str">
        <f t="shared" si="45"/>
        <v>72012冷房ビル用マルチ有り</v>
      </c>
      <c r="Z778" s="145">
        <v>-1.1399999999999999</v>
      </c>
      <c r="AA778" s="145">
        <v>2.14</v>
      </c>
      <c r="AB778" s="149">
        <v>1.0625</v>
      </c>
      <c r="AC778" s="149">
        <v>1.5893999999999999</v>
      </c>
      <c r="AD778" s="147">
        <f>VLOOKUP(T778,'既存・導入予定 (5)'!$E$33:$S$44,13,0)</f>
        <v>0.54600000000000004</v>
      </c>
      <c r="AE778" s="75">
        <f t="shared" si="46"/>
        <v>1.5169999999999999</v>
      </c>
    </row>
    <row r="779" spans="20:31">
      <c r="T779" s="145">
        <v>7</v>
      </c>
      <c r="U779" s="145">
        <v>2012</v>
      </c>
      <c r="V779" s="145" t="s">
        <v>20</v>
      </c>
      <c r="W779" s="145" t="s">
        <v>619</v>
      </c>
      <c r="X779" s="145" t="s">
        <v>3363</v>
      </c>
      <c r="Y779" s="146" t="str">
        <f t="shared" si="45"/>
        <v>72012冷房設備用有り</v>
      </c>
      <c r="Z779" s="145">
        <v>-0.26</v>
      </c>
      <c r="AA779" s="145">
        <v>1.26</v>
      </c>
      <c r="AB779" s="149">
        <v>1.0367999999999999</v>
      </c>
      <c r="AC779" s="149">
        <v>0.93579999999999997</v>
      </c>
      <c r="AD779" s="147">
        <f>VLOOKUP(T779,'既存・導入予定 (5)'!$E$33:$S$44,13,0)</f>
        <v>0.54600000000000004</v>
      </c>
      <c r="AE779" s="75">
        <f t="shared" si="46"/>
        <v>1.1180000000000001</v>
      </c>
    </row>
    <row r="780" spans="20:31">
      <c r="T780" s="145">
        <v>7</v>
      </c>
      <c r="U780" s="145">
        <v>2012</v>
      </c>
      <c r="V780" s="145" t="s">
        <v>20</v>
      </c>
      <c r="W780" s="145" t="s">
        <v>624</v>
      </c>
      <c r="X780" s="145" t="s">
        <v>3516</v>
      </c>
      <c r="Y780" s="146" t="str">
        <f t="shared" si="45"/>
        <v>72012冷房店舗用無し（一定速）</v>
      </c>
      <c r="Z780" s="145">
        <v>0.25</v>
      </c>
      <c r="AA780" s="145">
        <v>0.75</v>
      </c>
      <c r="AB780" s="149">
        <v>0.25</v>
      </c>
      <c r="AC780" s="149">
        <v>0.75</v>
      </c>
      <c r="AD780" s="147">
        <f>VLOOKUP(T780,'既存・導入予定 (5)'!$E$33:$S$44,13,0)</f>
        <v>0.54600000000000004</v>
      </c>
      <c r="AE780" s="75">
        <f t="shared" si="46"/>
        <v>0.88600000000000001</v>
      </c>
    </row>
    <row r="781" spans="20:31">
      <c r="T781" s="145">
        <v>7</v>
      </c>
      <c r="U781" s="145">
        <v>2012</v>
      </c>
      <c r="V781" s="145" t="s">
        <v>20</v>
      </c>
      <c r="W781" s="145" t="s">
        <v>618</v>
      </c>
      <c r="X781" s="145" t="s">
        <v>3516</v>
      </c>
      <c r="Y781" s="146" t="str">
        <f t="shared" ref="Y781:Y844" si="47">T781&amp;U781&amp;V781&amp;W781&amp;X781</f>
        <v>72012冷房ビル用マルチ無し（一定速）</v>
      </c>
      <c r="Z781" s="145">
        <v>0.25</v>
      </c>
      <c r="AA781" s="145">
        <v>0.75</v>
      </c>
      <c r="AB781" s="149">
        <v>0.25</v>
      </c>
      <c r="AC781" s="149">
        <v>0.75</v>
      </c>
      <c r="AD781" s="147">
        <f>VLOOKUP(T781,'既存・導入予定 (5)'!$E$33:$S$44,13,0)</f>
        <v>0.54600000000000004</v>
      </c>
      <c r="AE781" s="75">
        <f t="shared" si="46"/>
        <v>0.88600000000000001</v>
      </c>
    </row>
    <row r="782" spans="20:31">
      <c r="T782" s="145">
        <v>7</v>
      </c>
      <c r="U782" s="145">
        <v>2012</v>
      </c>
      <c r="V782" s="145" t="s">
        <v>20</v>
      </c>
      <c r="W782" s="145" t="s">
        <v>619</v>
      </c>
      <c r="X782" s="145" t="s">
        <v>3516</v>
      </c>
      <c r="Y782" s="146" t="str">
        <f t="shared" si="47"/>
        <v>72012冷房設備用無し（一定速）</v>
      </c>
      <c r="Z782" s="145">
        <v>0.25</v>
      </c>
      <c r="AA782" s="145">
        <v>0.75</v>
      </c>
      <c r="AB782" s="149">
        <v>0.25</v>
      </c>
      <c r="AC782" s="149">
        <v>0.75</v>
      </c>
      <c r="AD782" s="147">
        <f>VLOOKUP(T782,'既存・導入予定 (5)'!$E$33:$S$44,13,0)</f>
        <v>0.54600000000000004</v>
      </c>
      <c r="AE782" s="75">
        <f t="shared" si="46"/>
        <v>0.88600000000000001</v>
      </c>
    </row>
    <row r="783" spans="20:31">
      <c r="T783" s="145">
        <v>7</v>
      </c>
      <c r="U783" s="145">
        <v>2012</v>
      </c>
      <c r="V783" s="145" t="s">
        <v>21</v>
      </c>
      <c r="W783" s="145" t="s">
        <v>624</v>
      </c>
      <c r="X783" s="145" t="s">
        <v>3363</v>
      </c>
      <c r="Y783" s="146" t="str">
        <f t="shared" si="47"/>
        <v>72012暖房店舗用有り</v>
      </c>
      <c r="Z783" s="145">
        <v>-0.82</v>
      </c>
      <c r="AA783" s="145">
        <v>1.82</v>
      </c>
      <c r="AB783" s="149">
        <v>1.0801000000000001</v>
      </c>
      <c r="AC783" s="149">
        <v>1.345</v>
      </c>
      <c r="AD783" s="147">
        <f>VLOOKUP(T783,'既存・導入予定 (5)'!$E$33:$S$44,13,0)</f>
        <v>0.54600000000000004</v>
      </c>
      <c r="AE783" s="75">
        <f t="shared" si="46"/>
        <v>1.3720000000000001</v>
      </c>
    </row>
    <row r="784" spans="20:31">
      <c r="T784" s="145">
        <v>7</v>
      </c>
      <c r="U784" s="145">
        <v>2012</v>
      </c>
      <c r="V784" s="145" t="s">
        <v>21</v>
      </c>
      <c r="W784" s="145" t="s">
        <v>618</v>
      </c>
      <c r="X784" s="145" t="s">
        <v>3363</v>
      </c>
      <c r="Y784" s="146" t="str">
        <f t="shared" si="47"/>
        <v>72012暖房ビル用マルチ有り</v>
      </c>
      <c r="Z784" s="145">
        <v>-0.98</v>
      </c>
      <c r="AA784" s="145">
        <v>1.98</v>
      </c>
      <c r="AB784" s="149">
        <v>1.042</v>
      </c>
      <c r="AC784" s="149">
        <v>1.4744999999999999</v>
      </c>
      <c r="AD784" s="147">
        <f>VLOOKUP(T784,'既存・導入予定 (5)'!$E$33:$S$44,13,0)</f>
        <v>0.54600000000000004</v>
      </c>
      <c r="AE784" s="75">
        <f t="shared" si="46"/>
        <v>1.444</v>
      </c>
    </row>
    <row r="785" spans="20:31">
      <c r="T785" s="145">
        <v>7</v>
      </c>
      <c r="U785" s="145">
        <v>2012</v>
      </c>
      <c r="V785" s="145" t="s">
        <v>21</v>
      </c>
      <c r="W785" s="145" t="s">
        <v>619</v>
      </c>
      <c r="X785" s="145" t="s">
        <v>3363</v>
      </c>
      <c r="Y785" s="146" t="str">
        <f t="shared" si="47"/>
        <v>72012暖房設備用有り</v>
      </c>
      <c r="Z785" s="145">
        <v>-0.26</v>
      </c>
      <c r="AA785" s="145">
        <v>1.26</v>
      </c>
      <c r="AB785" s="149">
        <v>1.0266999999999999</v>
      </c>
      <c r="AC785" s="149">
        <v>0.93830000000000002</v>
      </c>
      <c r="AD785" s="147">
        <f>VLOOKUP(T785,'既存・導入予定 (5)'!$E$33:$S$44,13,0)</f>
        <v>0.54600000000000004</v>
      </c>
      <c r="AE785" s="75">
        <f t="shared" si="46"/>
        <v>1.1180000000000001</v>
      </c>
    </row>
    <row r="786" spans="20:31">
      <c r="T786" s="145">
        <v>7</v>
      </c>
      <c r="U786" s="145">
        <v>2012</v>
      </c>
      <c r="V786" s="145" t="s">
        <v>21</v>
      </c>
      <c r="W786" s="145" t="s">
        <v>624</v>
      </c>
      <c r="X786" s="145" t="s">
        <v>3516</v>
      </c>
      <c r="Y786" s="146" t="str">
        <f t="shared" si="47"/>
        <v>72012暖房店舗用無し（一定速）</v>
      </c>
      <c r="Z786" s="145">
        <v>0.25</v>
      </c>
      <c r="AA786" s="145">
        <v>0.75</v>
      </c>
      <c r="AB786" s="149">
        <v>0.25</v>
      </c>
      <c r="AC786" s="149">
        <v>0.75</v>
      </c>
      <c r="AD786" s="147">
        <f>VLOOKUP(T786,'既存・導入予定 (5)'!$E$33:$S$44,13,0)</f>
        <v>0.54600000000000004</v>
      </c>
      <c r="AE786" s="75">
        <f t="shared" si="46"/>
        <v>0.88600000000000001</v>
      </c>
    </row>
    <row r="787" spans="20:31">
      <c r="T787" s="145">
        <v>7</v>
      </c>
      <c r="U787" s="145">
        <v>2012</v>
      </c>
      <c r="V787" s="145" t="s">
        <v>21</v>
      </c>
      <c r="W787" s="145" t="s">
        <v>618</v>
      </c>
      <c r="X787" s="145" t="s">
        <v>3516</v>
      </c>
      <c r="Y787" s="146" t="str">
        <f t="shared" si="47"/>
        <v>72012暖房ビル用マルチ無し（一定速）</v>
      </c>
      <c r="Z787" s="145">
        <v>0.25</v>
      </c>
      <c r="AA787" s="145">
        <v>0.75</v>
      </c>
      <c r="AB787" s="149">
        <v>0.25</v>
      </c>
      <c r="AC787" s="149">
        <v>0.75</v>
      </c>
      <c r="AD787" s="147">
        <f>VLOOKUP(T787,'既存・導入予定 (5)'!$E$33:$S$44,13,0)</f>
        <v>0.54600000000000004</v>
      </c>
      <c r="AE787" s="75">
        <f t="shared" si="46"/>
        <v>0.88600000000000001</v>
      </c>
    </row>
    <row r="788" spans="20:31">
      <c r="T788" s="145">
        <v>7</v>
      </c>
      <c r="U788" s="145">
        <v>2012</v>
      </c>
      <c r="V788" s="145" t="s">
        <v>21</v>
      </c>
      <c r="W788" s="145" t="s">
        <v>619</v>
      </c>
      <c r="X788" s="145" t="s">
        <v>3516</v>
      </c>
      <c r="Y788" s="146" t="str">
        <f t="shared" si="47"/>
        <v>72012暖房設備用無し（一定速）</v>
      </c>
      <c r="Z788" s="145">
        <v>0.25</v>
      </c>
      <c r="AA788" s="145">
        <v>0.75</v>
      </c>
      <c r="AB788" s="149">
        <v>0.25</v>
      </c>
      <c r="AC788" s="149">
        <v>0.75</v>
      </c>
      <c r="AD788" s="147">
        <f>VLOOKUP(T788,'既存・導入予定 (5)'!$E$33:$S$44,13,0)</f>
        <v>0.54600000000000004</v>
      </c>
      <c r="AE788" s="75">
        <f t="shared" si="46"/>
        <v>0.88600000000000001</v>
      </c>
    </row>
    <row r="789" spans="20:31">
      <c r="T789" s="145">
        <v>7</v>
      </c>
      <c r="U789" s="145">
        <v>2013</v>
      </c>
      <c r="V789" s="145" t="s">
        <v>20</v>
      </c>
      <c r="W789" s="145" t="s">
        <v>624</v>
      </c>
      <c r="X789" s="145" t="s">
        <v>3363</v>
      </c>
      <c r="Y789" s="146" t="str">
        <f t="shared" si="47"/>
        <v>72013冷房店舗用有り</v>
      </c>
      <c r="Z789" s="145">
        <v>-1.5</v>
      </c>
      <c r="AA789" s="145">
        <v>2.5</v>
      </c>
      <c r="AB789" s="149">
        <v>1.0609999999999999</v>
      </c>
      <c r="AC789" s="149">
        <v>1.8597999999999999</v>
      </c>
      <c r="AD789" s="147">
        <f>VLOOKUP(T789,'既存・導入予定 (5)'!$E$33:$S$44,13,0)</f>
        <v>0.54600000000000004</v>
      </c>
      <c r="AE789" s="75">
        <f t="shared" si="46"/>
        <v>1.681</v>
      </c>
    </row>
    <row r="790" spans="20:31">
      <c r="T790" s="145">
        <v>7</v>
      </c>
      <c r="U790" s="145">
        <v>2013</v>
      </c>
      <c r="V790" s="145" t="s">
        <v>20</v>
      </c>
      <c r="W790" s="145" t="s">
        <v>618</v>
      </c>
      <c r="X790" s="145" t="s">
        <v>3363</v>
      </c>
      <c r="Y790" s="146" t="str">
        <f t="shared" si="47"/>
        <v>72013冷房ビル用マルチ有り</v>
      </c>
      <c r="Z790" s="145">
        <v>-1.1399999999999999</v>
      </c>
      <c r="AA790" s="145">
        <v>2.14</v>
      </c>
      <c r="AB790" s="149">
        <v>1.0625</v>
      </c>
      <c r="AC790" s="149">
        <v>1.5893999999999999</v>
      </c>
      <c r="AD790" s="147">
        <f>VLOOKUP(T790,'既存・導入予定 (5)'!$E$33:$S$44,13,0)</f>
        <v>0.54600000000000004</v>
      </c>
      <c r="AE790" s="75">
        <f t="shared" si="46"/>
        <v>1.5169999999999999</v>
      </c>
    </row>
    <row r="791" spans="20:31">
      <c r="T791" s="145">
        <v>7</v>
      </c>
      <c r="U791" s="145">
        <v>2013</v>
      </c>
      <c r="V791" s="145" t="s">
        <v>20</v>
      </c>
      <c r="W791" s="145" t="s">
        <v>619</v>
      </c>
      <c r="X791" s="145" t="s">
        <v>3363</v>
      </c>
      <c r="Y791" s="146" t="str">
        <f t="shared" si="47"/>
        <v>72013冷房設備用有り</v>
      </c>
      <c r="Z791" s="145">
        <v>-0.26</v>
      </c>
      <c r="AA791" s="145">
        <v>1.26</v>
      </c>
      <c r="AB791" s="149">
        <v>1.0367999999999999</v>
      </c>
      <c r="AC791" s="149">
        <v>0.93579999999999997</v>
      </c>
      <c r="AD791" s="147">
        <f>VLOOKUP(T791,'既存・導入予定 (5)'!$E$33:$S$44,13,0)</f>
        <v>0.54600000000000004</v>
      </c>
      <c r="AE791" s="75">
        <f t="shared" si="46"/>
        <v>1.1180000000000001</v>
      </c>
    </row>
    <row r="792" spans="20:31">
      <c r="T792" s="145">
        <v>7</v>
      </c>
      <c r="U792" s="145">
        <v>2013</v>
      </c>
      <c r="V792" s="145" t="s">
        <v>20</v>
      </c>
      <c r="W792" s="145" t="s">
        <v>624</v>
      </c>
      <c r="X792" s="145" t="s">
        <v>3516</v>
      </c>
      <c r="Y792" s="146" t="str">
        <f t="shared" si="47"/>
        <v>72013冷房店舗用無し（一定速）</v>
      </c>
      <c r="Z792" s="145">
        <v>0.25</v>
      </c>
      <c r="AA792" s="145">
        <v>0.75</v>
      </c>
      <c r="AB792" s="149">
        <v>0.25</v>
      </c>
      <c r="AC792" s="149">
        <v>0.75</v>
      </c>
      <c r="AD792" s="147">
        <f>VLOOKUP(T792,'既存・導入予定 (5)'!$E$33:$S$44,13,0)</f>
        <v>0.54600000000000004</v>
      </c>
      <c r="AE792" s="75">
        <f t="shared" si="46"/>
        <v>0.88600000000000001</v>
      </c>
    </row>
    <row r="793" spans="20:31">
      <c r="T793" s="145">
        <v>7</v>
      </c>
      <c r="U793" s="145">
        <v>2013</v>
      </c>
      <c r="V793" s="145" t="s">
        <v>20</v>
      </c>
      <c r="W793" s="145" t="s">
        <v>618</v>
      </c>
      <c r="X793" s="145" t="s">
        <v>3516</v>
      </c>
      <c r="Y793" s="146" t="str">
        <f t="shared" si="47"/>
        <v>72013冷房ビル用マルチ無し（一定速）</v>
      </c>
      <c r="Z793" s="145">
        <v>0.25</v>
      </c>
      <c r="AA793" s="145">
        <v>0.75</v>
      </c>
      <c r="AB793" s="149">
        <v>0.25</v>
      </c>
      <c r="AC793" s="149">
        <v>0.75</v>
      </c>
      <c r="AD793" s="147">
        <f>VLOOKUP(T793,'既存・導入予定 (5)'!$E$33:$S$44,13,0)</f>
        <v>0.54600000000000004</v>
      </c>
      <c r="AE793" s="75">
        <f t="shared" ref="AE793:AE856" si="48">ROUNDDOWN(IF(AD793&gt;=0.25,Z793*AD793+AA793,AB793*AD793+AC793),3)</f>
        <v>0.88600000000000001</v>
      </c>
    </row>
    <row r="794" spans="20:31">
      <c r="T794" s="145">
        <v>7</v>
      </c>
      <c r="U794" s="145">
        <v>2013</v>
      </c>
      <c r="V794" s="145" t="s">
        <v>20</v>
      </c>
      <c r="W794" s="145" t="s">
        <v>619</v>
      </c>
      <c r="X794" s="145" t="s">
        <v>3516</v>
      </c>
      <c r="Y794" s="146" t="str">
        <f t="shared" si="47"/>
        <v>72013冷房設備用無し（一定速）</v>
      </c>
      <c r="Z794" s="145">
        <v>0.25</v>
      </c>
      <c r="AA794" s="145">
        <v>0.75</v>
      </c>
      <c r="AB794" s="149">
        <v>0.25</v>
      </c>
      <c r="AC794" s="149">
        <v>0.75</v>
      </c>
      <c r="AD794" s="147">
        <f>VLOOKUP(T794,'既存・導入予定 (5)'!$E$33:$S$44,13,0)</f>
        <v>0.54600000000000004</v>
      </c>
      <c r="AE794" s="75">
        <f t="shared" si="48"/>
        <v>0.88600000000000001</v>
      </c>
    </row>
    <row r="795" spans="20:31">
      <c r="T795" s="145">
        <v>7</v>
      </c>
      <c r="U795" s="145">
        <v>2013</v>
      </c>
      <c r="V795" s="145" t="s">
        <v>21</v>
      </c>
      <c r="W795" s="145" t="s">
        <v>624</v>
      </c>
      <c r="X795" s="145" t="s">
        <v>3363</v>
      </c>
      <c r="Y795" s="146" t="str">
        <f t="shared" si="47"/>
        <v>72013暖房店舗用有り</v>
      </c>
      <c r="Z795" s="145">
        <v>-0.94</v>
      </c>
      <c r="AA795" s="145">
        <v>1.94</v>
      </c>
      <c r="AB795" s="149">
        <v>1.0853999999999999</v>
      </c>
      <c r="AC795" s="149">
        <v>1.4337</v>
      </c>
      <c r="AD795" s="147">
        <f>VLOOKUP(T795,'既存・導入予定 (5)'!$E$33:$S$44,13,0)</f>
        <v>0.54600000000000004</v>
      </c>
      <c r="AE795" s="75">
        <f t="shared" si="48"/>
        <v>1.4259999999999999</v>
      </c>
    </row>
    <row r="796" spans="20:31">
      <c r="T796" s="145">
        <v>7</v>
      </c>
      <c r="U796" s="145">
        <v>2013</v>
      </c>
      <c r="V796" s="145" t="s">
        <v>21</v>
      </c>
      <c r="W796" s="145" t="s">
        <v>618</v>
      </c>
      <c r="X796" s="145" t="s">
        <v>3363</v>
      </c>
      <c r="Y796" s="146" t="str">
        <f t="shared" si="47"/>
        <v>72013暖房ビル用マルチ有り</v>
      </c>
      <c r="Z796" s="145">
        <v>-0.98</v>
      </c>
      <c r="AA796" s="145">
        <v>1.98</v>
      </c>
      <c r="AB796" s="149">
        <v>1.042</v>
      </c>
      <c r="AC796" s="149">
        <v>1.4744999999999999</v>
      </c>
      <c r="AD796" s="147">
        <f>VLOOKUP(T796,'既存・導入予定 (5)'!$E$33:$S$44,13,0)</f>
        <v>0.54600000000000004</v>
      </c>
      <c r="AE796" s="75">
        <f t="shared" si="48"/>
        <v>1.444</v>
      </c>
    </row>
    <row r="797" spans="20:31">
      <c r="T797" s="145">
        <v>7</v>
      </c>
      <c r="U797" s="145">
        <v>2013</v>
      </c>
      <c r="V797" s="145" t="s">
        <v>21</v>
      </c>
      <c r="W797" s="145" t="s">
        <v>619</v>
      </c>
      <c r="X797" s="145" t="s">
        <v>3363</v>
      </c>
      <c r="Y797" s="146" t="str">
        <f t="shared" si="47"/>
        <v>72013暖房設備用有り</v>
      </c>
      <c r="Z797" s="145">
        <v>-0.32</v>
      </c>
      <c r="AA797" s="145">
        <v>1.32</v>
      </c>
      <c r="AB797" s="149">
        <v>1.028</v>
      </c>
      <c r="AC797" s="149">
        <v>0.98299999999999998</v>
      </c>
      <c r="AD797" s="147">
        <f>VLOOKUP(T797,'既存・導入予定 (5)'!$E$33:$S$44,13,0)</f>
        <v>0.54600000000000004</v>
      </c>
      <c r="AE797" s="75">
        <f t="shared" si="48"/>
        <v>1.145</v>
      </c>
    </row>
    <row r="798" spans="20:31">
      <c r="T798" s="145">
        <v>7</v>
      </c>
      <c r="U798" s="145">
        <v>2013</v>
      </c>
      <c r="V798" s="145" t="s">
        <v>21</v>
      </c>
      <c r="W798" s="145" t="s">
        <v>624</v>
      </c>
      <c r="X798" s="145" t="s">
        <v>3516</v>
      </c>
      <c r="Y798" s="146" t="str">
        <f t="shared" si="47"/>
        <v>72013暖房店舗用無し（一定速）</v>
      </c>
      <c r="Z798" s="145">
        <v>0.25</v>
      </c>
      <c r="AA798" s="145">
        <v>0.75</v>
      </c>
      <c r="AB798" s="149">
        <v>0.25</v>
      </c>
      <c r="AC798" s="149">
        <v>0.75</v>
      </c>
      <c r="AD798" s="147">
        <f>VLOOKUP(T798,'既存・導入予定 (5)'!$E$33:$S$44,13,0)</f>
        <v>0.54600000000000004</v>
      </c>
      <c r="AE798" s="75">
        <f t="shared" si="48"/>
        <v>0.88600000000000001</v>
      </c>
    </row>
    <row r="799" spans="20:31">
      <c r="T799" s="145">
        <v>7</v>
      </c>
      <c r="U799" s="145">
        <v>2013</v>
      </c>
      <c r="V799" s="145" t="s">
        <v>21</v>
      </c>
      <c r="W799" s="145" t="s">
        <v>618</v>
      </c>
      <c r="X799" s="145" t="s">
        <v>3516</v>
      </c>
      <c r="Y799" s="146" t="str">
        <f t="shared" si="47"/>
        <v>72013暖房ビル用マルチ無し（一定速）</v>
      </c>
      <c r="Z799" s="145">
        <v>0.25</v>
      </c>
      <c r="AA799" s="145">
        <v>0.75</v>
      </c>
      <c r="AB799" s="149">
        <v>0.25</v>
      </c>
      <c r="AC799" s="149">
        <v>0.75</v>
      </c>
      <c r="AD799" s="147">
        <f>VLOOKUP(T799,'既存・導入予定 (5)'!$E$33:$S$44,13,0)</f>
        <v>0.54600000000000004</v>
      </c>
      <c r="AE799" s="75">
        <f t="shared" si="48"/>
        <v>0.88600000000000001</v>
      </c>
    </row>
    <row r="800" spans="20:31">
      <c r="T800" s="145">
        <v>7</v>
      </c>
      <c r="U800" s="145">
        <v>2013</v>
      </c>
      <c r="V800" s="145" t="s">
        <v>21</v>
      </c>
      <c r="W800" s="145" t="s">
        <v>619</v>
      </c>
      <c r="X800" s="145" t="s">
        <v>3516</v>
      </c>
      <c r="Y800" s="146" t="str">
        <f t="shared" si="47"/>
        <v>72013暖房設備用無し（一定速）</v>
      </c>
      <c r="Z800" s="145">
        <v>0.25</v>
      </c>
      <c r="AA800" s="145">
        <v>0.75</v>
      </c>
      <c r="AB800" s="149">
        <v>0.25</v>
      </c>
      <c r="AC800" s="149">
        <v>0.75</v>
      </c>
      <c r="AD800" s="147">
        <f>VLOOKUP(T800,'既存・導入予定 (5)'!$E$33:$S$44,13,0)</f>
        <v>0.54600000000000004</v>
      </c>
      <c r="AE800" s="75">
        <f t="shared" si="48"/>
        <v>0.88600000000000001</v>
      </c>
    </row>
    <row r="801" spans="20:31">
      <c r="T801" s="145">
        <v>7</v>
      </c>
      <c r="U801" s="145">
        <v>2014</v>
      </c>
      <c r="V801" s="145" t="s">
        <v>20</v>
      </c>
      <c r="W801" s="145" t="s">
        <v>624</v>
      </c>
      <c r="X801" s="145" t="s">
        <v>3363</v>
      </c>
      <c r="Y801" s="146" t="str">
        <f t="shared" si="47"/>
        <v>72014冷房店舗用有り</v>
      </c>
      <c r="Z801" s="145">
        <v>-1.46</v>
      </c>
      <c r="AA801" s="145">
        <v>2.46</v>
      </c>
      <c r="AB801" s="149">
        <v>1.06</v>
      </c>
      <c r="AC801" s="149">
        <v>1.83</v>
      </c>
      <c r="AD801" s="147">
        <f>VLOOKUP(T801,'既存・導入予定 (5)'!$E$33:$S$44,13,0)</f>
        <v>0.54600000000000004</v>
      </c>
      <c r="AE801" s="75">
        <f t="shared" si="48"/>
        <v>1.6619999999999999</v>
      </c>
    </row>
    <row r="802" spans="20:31">
      <c r="T802" s="145">
        <v>7</v>
      </c>
      <c r="U802" s="145">
        <v>2014</v>
      </c>
      <c r="V802" s="145" t="s">
        <v>20</v>
      </c>
      <c r="W802" s="145" t="s">
        <v>618</v>
      </c>
      <c r="X802" s="145" t="s">
        <v>3363</v>
      </c>
      <c r="Y802" s="146" t="str">
        <f t="shared" si="47"/>
        <v>72014冷房ビル用マルチ有り</v>
      </c>
      <c r="Z802" s="145">
        <v>-1.52</v>
      </c>
      <c r="AA802" s="145">
        <v>2.52</v>
      </c>
      <c r="AB802" s="149">
        <v>1.0736000000000001</v>
      </c>
      <c r="AC802" s="149">
        <v>1.8715999999999999</v>
      </c>
      <c r="AD802" s="147">
        <f>VLOOKUP(T802,'既存・導入予定 (5)'!$E$33:$S$44,13,0)</f>
        <v>0.54600000000000004</v>
      </c>
      <c r="AE802" s="75">
        <f t="shared" si="48"/>
        <v>1.69</v>
      </c>
    </row>
    <row r="803" spans="20:31">
      <c r="T803" s="145">
        <v>7</v>
      </c>
      <c r="U803" s="145">
        <v>2014</v>
      </c>
      <c r="V803" s="145" t="s">
        <v>20</v>
      </c>
      <c r="W803" s="145" t="s">
        <v>619</v>
      </c>
      <c r="X803" s="145" t="s">
        <v>3363</v>
      </c>
      <c r="Y803" s="146" t="str">
        <f t="shared" si="47"/>
        <v>72014冷房設備用有り</v>
      </c>
      <c r="Z803" s="145">
        <v>-0.32</v>
      </c>
      <c r="AA803" s="145">
        <v>1.32</v>
      </c>
      <c r="AB803" s="149">
        <v>1.0385</v>
      </c>
      <c r="AC803" s="149">
        <v>0.98040000000000005</v>
      </c>
      <c r="AD803" s="147">
        <f>VLOOKUP(T803,'既存・導入予定 (5)'!$E$33:$S$44,13,0)</f>
        <v>0.54600000000000004</v>
      </c>
      <c r="AE803" s="75">
        <f t="shared" si="48"/>
        <v>1.145</v>
      </c>
    </row>
    <row r="804" spans="20:31">
      <c r="T804" s="145">
        <v>7</v>
      </c>
      <c r="U804" s="145">
        <v>2014</v>
      </c>
      <c r="V804" s="145" t="s">
        <v>20</v>
      </c>
      <c r="W804" s="145" t="s">
        <v>624</v>
      </c>
      <c r="X804" s="145" t="s">
        <v>3516</v>
      </c>
      <c r="Y804" s="146" t="str">
        <f t="shared" si="47"/>
        <v>72014冷房店舗用無し（一定速）</v>
      </c>
      <c r="Z804" s="145">
        <v>0.25</v>
      </c>
      <c r="AA804" s="145">
        <v>0.75</v>
      </c>
      <c r="AB804" s="149">
        <v>0.25</v>
      </c>
      <c r="AC804" s="149">
        <v>0.75</v>
      </c>
      <c r="AD804" s="147">
        <f>VLOOKUP(T804,'既存・導入予定 (5)'!$E$33:$S$44,13,0)</f>
        <v>0.54600000000000004</v>
      </c>
      <c r="AE804" s="75">
        <f t="shared" si="48"/>
        <v>0.88600000000000001</v>
      </c>
    </row>
    <row r="805" spans="20:31">
      <c r="T805" s="145">
        <v>7</v>
      </c>
      <c r="U805" s="145">
        <v>2014</v>
      </c>
      <c r="V805" s="145" t="s">
        <v>20</v>
      </c>
      <c r="W805" s="145" t="s">
        <v>618</v>
      </c>
      <c r="X805" s="145" t="s">
        <v>3516</v>
      </c>
      <c r="Y805" s="146" t="str">
        <f t="shared" si="47"/>
        <v>72014冷房ビル用マルチ無し（一定速）</v>
      </c>
      <c r="Z805" s="145">
        <v>0.25</v>
      </c>
      <c r="AA805" s="145">
        <v>0.75</v>
      </c>
      <c r="AB805" s="149">
        <v>0.25</v>
      </c>
      <c r="AC805" s="149">
        <v>0.75</v>
      </c>
      <c r="AD805" s="147">
        <f>VLOOKUP(T805,'既存・導入予定 (5)'!$E$33:$S$44,13,0)</f>
        <v>0.54600000000000004</v>
      </c>
      <c r="AE805" s="75">
        <f t="shared" si="48"/>
        <v>0.88600000000000001</v>
      </c>
    </row>
    <row r="806" spans="20:31">
      <c r="T806" s="145">
        <v>7</v>
      </c>
      <c r="U806" s="145">
        <v>2014</v>
      </c>
      <c r="V806" s="145" t="s">
        <v>20</v>
      </c>
      <c r="W806" s="145" t="s">
        <v>619</v>
      </c>
      <c r="X806" s="145" t="s">
        <v>3516</v>
      </c>
      <c r="Y806" s="146" t="str">
        <f t="shared" si="47"/>
        <v>72014冷房設備用無し（一定速）</v>
      </c>
      <c r="Z806" s="145">
        <v>0.25</v>
      </c>
      <c r="AA806" s="145">
        <v>0.75</v>
      </c>
      <c r="AB806" s="149">
        <v>0.25</v>
      </c>
      <c r="AC806" s="149">
        <v>0.75</v>
      </c>
      <c r="AD806" s="147">
        <f>VLOOKUP(T806,'既存・導入予定 (5)'!$E$33:$S$44,13,0)</f>
        <v>0.54600000000000004</v>
      </c>
      <c r="AE806" s="75">
        <f t="shared" si="48"/>
        <v>0.88600000000000001</v>
      </c>
    </row>
    <row r="807" spans="20:31">
      <c r="T807" s="145">
        <v>7</v>
      </c>
      <c r="U807" s="145">
        <v>2014</v>
      </c>
      <c r="V807" s="145" t="s">
        <v>21</v>
      </c>
      <c r="W807" s="145" t="s">
        <v>624</v>
      </c>
      <c r="X807" s="145" t="s">
        <v>3363</v>
      </c>
      <c r="Y807" s="146" t="str">
        <f t="shared" si="47"/>
        <v>72014暖房店舗用有り</v>
      </c>
      <c r="Z807" s="145">
        <v>-0.94</v>
      </c>
      <c r="AA807" s="145">
        <v>1.94</v>
      </c>
      <c r="AB807" s="149">
        <v>1.0853999999999999</v>
      </c>
      <c r="AC807" s="149">
        <v>1.4337</v>
      </c>
      <c r="AD807" s="147">
        <f>VLOOKUP(T807,'既存・導入予定 (5)'!$E$33:$S$44,13,0)</f>
        <v>0.54600000000000004</v>
      </c>
      <c r="AE807" s="75">
        <f t="shared" si="48"/>
        <v>1.4259999999999999</v>
      </c>
    </row>
    <row r="808" spans="20:31">
      <c r="T808" s="145">
        <v>7</v>
      </c>
      <c r="U808" s="145">
        <v>2014</v>
      </c>
      <c r="V808" s="145" t="s">
        <v>21</v>
      </c>
      <c r="W808" s="145" t="s">
        <v>618</v>
      </c>
      <c r="X808" s="145" t="s">
        <v>3363</v>
      </c>
      <c r="Y808" s="146" t="str">
        <f t="shared" si="47"/>
        <v>72014暖房ビル用マルチ有り</v>
      </c>
      <c r="Z808" s="145">
        <v>-0.96</v>
      </c>
      <c r="AA808" s="145">
        <v>1.96</v>
      </c>
      <c r="AB808" s="149">
        <v>1.0416000000000001</v>
      </c>
      <c r="AC808" s="149">
        <v>1.4596</v>
      </c>
      <c r="AD808" s="147">
        <f>VLOOKUP(T808,'既存・導入予定 (5)'!$E$33:$S$44,13,0)</f>
        <v>0.54600000000000004</v>
      </c>
      <c r="AE808" s="75">
        <f t="shared" si="48"/>
        <v>1.4350000000000001</v>
      </c>
    </row>
    <row r="809" spans="20:31">
      <c r="T809" s="145">
        <v>7</v>
      </c>
      <c r="U809" s="145">
        <v>2014</v>
      </c>
      <c r="V809" s="145" t="s">
        <v>21</v>
      </c>
      <c r="W809" s="145" t="s">
        <v>619</v>
      </c>
      <c r="X809" s="145" t="s">
        <v>3363</v>
      </c>
      <c r="Y809" s="146" t="str">
        <f t="shared" si="47"/>
        <v>72014暖房設備用有り</v>
      </c>
      <c r="Z809" s="145">
        <v>-0.36</v>
      </c>
      <c r="AA809" s="145">
        <v>1.36</v>
      </c>
      <c r="AB809" s="149">
        <v>1.0287999999999999</v>
      </c>
      <c r="AC809" s="149">
        <v>1.0127999999999999</v>
      </c>
      <c r="AD809" s="147">
        <f>VLOOKUP(T809,'既存・導入予定 (5)'!$E$33:$S$44,13,0)</f>
        <v>0.54600000000000004</v>
      </c>
      <c r="AE809" s="75">
        <f t="shared" si="48"/>
        <v>1.163</v>
      </c>
    </row>
    <row r="810" spans="20:31">
      <c r="T810" s="145">
        <v>7</v>
      </c>
      <c r="U810" s="145">
        <v>2014</v>
      </c>
      <c r="V810" s="145" t="s">
        <v>21</v>
      </c>
      <c r="W810" s="145" t="s">
        <v>624</v>
      </c>
      <c r="X810" s="145" t="s">
        <v>3516</v>
      </c>
      <c r="Y810" s="146" t="str">
        <f t="shared" si="47"/>
        <v>72014暖房店舗用無し（一定速）</v>
      </c>
      <c r="Z810" s="145">
        <v>0.25</v>
      </c>
      <c r="AA810" s="145">
        <v>0.75</v>
      </c>
      <c r="AB810" s="149">
        <v>0.25</v>
      </c>
      <c r="AC810" s="149">
        <v>0.75</v>
      </c>
      <c r="AD810" s="147">
        <f>VLOOKUP(T810,'既存・導入予定 (5)'!$E$33:$S$44,13,0)</f>
        <v>0.54600000000000004</v>
      </c>
      <c r="AE810" s="75">
        <f t="shared" si="48"/>
        <v>0.88600000000000001</v>
      </c>
    </row>
    <row r="811" spans="20:31">
      <c r="T811" s="145">
        <v>7</v>
      </c>
      <c r="U811" s="145">
        <v>2014</v>
      </c>
      <c r="V811" s="145" t="s">
        <v>21</v>
      </c>
      <c r="W811" s="145" t="s">
        <v>618</v>
      </c>
      <c r="X811" s="145" t="s">
        <v>3516</v>
      </c>
      <c r="Y811" s="146" t="str">
        <f t="shared" si="47"/>
        <v>72014暖房ビル用マルチ無し（一定速）</v>
      </c>
      <c r="Z811" s="145">
        <v>0.25</v>
      </c>
      <c r="AA811" s="145">
        <v>0.75</v>
      </c>
      <c r="AB811" s="149">
        <v>0.25</v>
      </c>
      <c r="AC811" s="149">
        <v>0.75</v>
      </c>
      <c r="AD811" s="147">
        <f>VLOOKUP(T811,'既存・導入予定 (5)'!$E$33:$S$44,13,0)</f>
        <v>0.54600000000000004</v>
      </c>
      <c r="AE811" s="75">
        <f t="shared" si="48"/>
        <v>0.88600000000000001</v>
      </c>
    </row>
    <row r="812" spans="20:31">
      <c r="T812" s="145">
        <v>7</v>
      </c>
      <c r="U812" s="145">
        <v>2014</v>
      </c>
      <c r="V812" s="145" t="s">
        <v>21</v>
      </c>
      <c r="W812" s="145" t="s">
        <v>619</v>
      </c>
      <c r="X812" s="145" t="s">
        <v>3516</v>
      </c>
      <c r="Y812" s="146" t="str">
        <f t="shared" si="47"/>
        <v>72014暖房設備用無し（一定速）</v>
      </c>
      <c r="Z812" s="145">
        <v>0.25</v>
      </c>
      <c r="AA812" s="145">
        <v>0.75</v>
      </c>
      <c r="AB812" s="149">
        <v>0.25</v>
      </c>
      <c r="AC812" s="149">
        <v>0.75</v>
      </c>
      <c r="AD812" s="147">
        <f>VLOOKUP(T812,'既存・導入予定 (5)'!$E$33:$S$44,13,0)</f>
        <v>0.54600000000000004</v>
      </c>
      <c r="AE812" s="75">
        <f t="shared" si="48"/>
        <v>0.88600000000000001</v>
      </c>
    </row>
    <row r="813" spans="20:31">
      <c r="T813" s="90">
        <v>7</v>
      </c>
      <c r="U813" s="90">
        <v>2015</v>
      </c>
      <c r="V813" s="90" t="s">
        <v>20</v>
      </c>
      <c r="W813" s="90" t="s">
        <v>624</v>
      </c>
      <c r="X813" s="90" t="s">
        <v>3363</v>
      </c>
      <c r="Y813" s="198" t="str">
        <f t="shared" si="47"/>
        <v>72015冷房店舗用有り</v>
      </c>
      <c r="Z813" s="90">
        <v>-1.38</v>
      </c>
      <c r="AA813" s="90">
        <v>2.38</v>
      </c>
      <c r="AB813" s="143">
        <v>1.0581</v>
      </c>
      <c r="AC813" s="143">
        <v>1.7705</v>
      </c>
      <c r="AD813" s="150">
        <f>VLOOKUP(T813,'既存・導入予定 (5)'!$E$33:$S$44,13,0)</f>
        <v>0.54600000000000004</v>
      </c>
      <c r="AE813" s="151">
        <f t="shared" si="48"/>
        <v>1.6259999999999999</v>
      </c>
    </row>
    <row r="814" spans="20:31">
      <c r="T814" s="90">
        <v>7</v>
      </c>
      <c r="U814" s="90">
        <v>2015</v>
      </c>
      <c r="V814" s="90" t="s">
        <v>20</v>
      </c>
      <c r="W814" s="90" t="s">
        <v>618</v>
      </c>
      <c r="X814" s="90" t="s">
        <v>3363</v>
      </c>
      <c r="Y814" s="198" t="str">
        <f t="shared" si="47"/>
        <v>72015冷房ビル用マルチ有り</v>
      </c>
      <c r="Z814" s="90">
        <v>-1.5740000000000001</v>
      </c>
      <c r="AA814" s="90">
        <v>2.5739999999999998</v>
      </c>
      <c r="AB814" s="143">
        <v>1.0751999999999999</v>
      </c>
      <c r="AC814" s="143">
        <v>1.9117</v>
      </c>
      <c r="AD814" s="150">
        <f>VLOOKUP(T814,'既存・導入予定 (5)'!$E$33:$S$44,13,0)</f>
        <v>0.54600000000000004</v>
      </c>
      <c r="AE814" s="151">
        <f t="shared" si="48"/>
        <v>1.714</v>
      </c>
    </row>
    <row r="815" spans="20:31">
      <c r="T815" s="90">
        <v>7</v>
      </c>
      <c r="U815" s="90">
        <v>2015</v>
      </c>
      <c r="V815" s="90" t="s">
        <v>20</v>
      </c>
      <c r="W815" s="90" t="s">
        <v>619</v>
      </c>
      <c r="X815" s="90" t="s">
        <v>3363</v>
      </c>
      <c r="Y815" s="198" t="str">
        <f t="shared" si="47"/>
        <v>72015冷房設備用有り</v>
      </c>
      <c r="Z815" s="90">
        <v>-0.62</v>
      </c>
      <c r="AA815" s="90">
        <v>1.62</v>
      </c>
      <c r="AB815" s="143">
        <v>1.0472999999999999</v>
      </c>
      <c r="AC815" s="143">
        <v>1.2032</v>
      </c>
      <c r="AD815" s="150">
        <f>VLOOKUP(T815,'既存・導入予定 (5)'!$E$33:$S$44,13,0)</f>
        <v>0.54600000000000004</v>
      </c>
      <c r="AE815" s="151">
        <f t="shared" si="48"/>
        <v>1.2809999999999999</v>
      </c>
    </row>
    <row r="816" spans="20:31">
      <c r="T816" s="90">
        <v>7</v>
      </c>
      <c r="U816" s="90">
        <v>2015</v>
      </c>
      <c r="V816" s="90" t="s">
        <v>20</v>
      </c>
      <c r="W816" s="90" t="s">
        <v>624</v>
      </c>
      <c r="X816" s="90" t="s">
        <v>3516</v>
      </c>
      <c r="Y816" s="198" t="str">
        <f t="shared" si="47"/>
        <v>72015冷房店舗用無し（一定速）</v>
      </c>
      <c r="Z816" s="90">
        <v>0.25</v>
      </c>
      <c r="AA816" s="90">
        <v>0.75</v>
      </c>
      <c r="AB816" s="143">
        <v>0.25</v>
      </c>
      <c r="AC816" s="143">
        <v>0.75</v>
      </c>
      <c r="AD816" s="150">
        <f>VLOOKUP(T816,'既存・導入予定 (5)'!$E$33:$S$44,13,0)</f>
        <v>0.54600000000000004</v>
      </c>
      <c r="AE816" s="151">
        <f t="shared" si="48"/>
        <v>0.88600000000000001</v>
      </c>
    </row>
    <row r="817" spans="20:31">
      <c r="T817" s="90">
        <v>7</v>
      </c>
      <c r="U817" s="90">
        <v>2015</v>
      </c>
      <c r="V817" s="90" t="s">
        <v>20</v>
      </c>
      <c r="W817" s="90" t="s">
        <v>618</v>
      </c>
      <c r="X817" s="90" t="s">
        <v>3516</v>
      </c>
      <c r="Y817" s="198" t="str">
        <f t="shared" si="47"/>
        <v>72015冷房ビル用マルチ無し（一定速）</v>
      </c>
      <c r="Z817" s="90">
        <v>0.25</v>
      </c>
      <c r="AA817" s="90">
        <v>0.75</v>
      </c>
      <c r="AB817" s="143">
        <v>0.25</v>
      </c>
      <c r="AC817" s="143">
        <v>0.75</v>
      </c>
      <c r="AD817" s="150">
        <f>VLOOKUP(T817,'既存・導入予定 (5)'!$E$33:$S$44,13,0)</f>
        <v>0.54600000000000004</v>
      </c>
      <c r="AE817" s="151">
        <f t="shared" si="48"/>
        <v>0.88600000000000001</v>
      </c>
    </row>
    <row r="818" spans="20:31">
      <c r="T818" s="90">
        <v>7</v>
      </c>
      <c r="U818" s="90">
        <v>2015</v>
      </c>
      <c r="V818" s="90" t="s">
        <v>20</v>
      </c>
      <c r="W818" s="90" t="s">
        <v>619</v>
      </c>
      <c r="X818" s="90" t="s">
        <v>3516</v>
      </c>
      <c r="Y818" s="198" t="str">
        <f t="shared" si="47"/>
        <v>72015冷房設備用無し（一定速）</v>
      </c>
      <c r="Z818" s="90">
        <v>0.25</v>
      </c>
      <c r="AA818" s="90">
        <v>0.75</v>
      </c>
      <c r="AB818" s="143">
        <v>0.25</v>
      </c>
      <c r="AC818" s="143">
        <v>0.75</v>
      </c>
      <c r="AD818" s="150">
        <f>VLOOKUP(T818,'既存・導入予定 (5)'!$E$33:$S$44,13,0)</f>
        <v>0.54600000000000004</v>
      </c>
      <c r="AE818" s="151">
        <f t="shared" si="48"/>
        <v>0.88600000000000001</v>
      </c>
    </row>
    <row r="819" spans="20:31">
      <c r="T819" s="90">
        <v>7</v>
      </c>
      <c r="U819" s="90">
        <v>2015</v>
      </c>
      <c r="V819" s="90" t="s">
        <v>21</v>
      </c>
      <c r="W819" s="90" t="s">
        <v>624</v>
      </c>
      <c r="X819" s="90" t="s">
        <v>3363</v>
      </c>
      <c r="Y819" s="198" t="str">
        <f t="shared" si="47"/>
        <v>72015暖房店舗用有り</v>
      </c>
      <c r="Z819" s="90">
        <v>-0.97</v>
      </c>
      <c r="AA819" s="90">
        <v>1.97</v>
      </c>
      <c r="AB819" s="143">
        <v>1.0867</v>
      </c>
      <c r="AC819" s="143">
        <v>1.4558</v>
      </c>
      <c r="AD819" s="150">
        <f>VLOOKUP(T819,'既存・導入予定 (5)'!$E$33:$S$44,13,0)</f>
        <v>0.54600000000000004</v>
      </c>
      <c r="AE819" s="151">
        <f t="shared" si="48"/>
        <v>1.44</v>
      </c>
    </row>
    <row r="820" spans="20:31">
      <c r="T820" s="90">
        <v>7</v>
      </c>
      <c r="U820" s="90">
        <v>2015</v>
      </c>
      <c r="V820" s="90" t="s">
        <v>21</v>
      </c>
      <c r="W820" s="90" t="s">
        <v>618</v>
      </c>
      <c r="X820" s="90" t="s">
        <v>3363</v>
      </c>
      <c r="Y820" s="198" t="str">
        <f t="shared" si="47"/>
        <v>72015暖房ビル用マルチ有り</v>
      </c>
      <c r="Z820" s="90">
        <v>-0.876</v>
      </c>
      <c r="AA820" s="90">
        <v>1.8759999999999999</v>
      </c>
      <c r="AB820" s="143">
        <v>1.0398000000000001</v>
      </c>
      <c r="AC820" s="143">
        <v>1.3971</v>
      </c>
      <c r="AD820" s="150">
        <f>VLOOKUP(T820,'既存・導入予定 (5)'!$E$33:$S$44,13,0)</f>
        <v>0.54600000000000004</v>
      </c>
      <c r="AE820" s="151">
        <f t="shared" si="48"/>
        <v>1.397</v>
      </c>
    </row>
    <row r="821" spans="20:31">
      <c r="T821" s="90">
        <v>7</v>
      </c>
      <c r="U821" s="90">
        <v>2015</v>
      </c>
      <c r="V821" s="90" t="s">
        <v>21</v>
      </c>
      <c r="W821" s="90" t="s">
        <v>619</v>
      </c>
      <c r="X821" s="90" t="s">
        <v>3363</v>
      </c>
      <c r="Y821" s="198" t="str">
        <f t="shared" si="47"/>
        <v>72015暖房設備用有り</v>
      </c>
      <c r="Z821" s="90">
        <v>-0.59799999999999998</v>
      </c>
      <c r="AA821" s="90">
        <v>1.5980000000000001</v>
      </c>
      <c r="AB821" s="143">
        <v>1.0339</v>
      </c>
      <c r="AC821" s="143">
        <v>1.19</v>
      </c>
      <c r="AD821" s="150">
        <f>VLOOKUP(T821,'既存・導入予定 (5)'!$E$33:$S$44,13,0)</f>
        <v>0.54600000000000004</v>
      </c>
      <c r="AE821" s="151">
        <f t="shared" si="48"/>
        <v>1.2709999999999999</v>
      </c>
    </row>
    <row r="822" spans="20:31">
      <c r="T822" s="90">
        <v>7</v>
      </c>
      <c r="U822" s="90">
        <v>2015</v>
      </c>
      <c r="V822" s="90" t="s">
        <v>21</v>
      </c>
      <c r="W822" s="90" t="s">
        <v>624</v>
      </c>
      <c r="X822" s="90" t="s">
        <v>3516</v>
      </c>
      <c r="Y822" s="198" t="str">
        <f t="shared" si="47"/>
        <v>72015暖房店舗用無し（一定速）</v>
      </c>
      <c r="Z822" s="90">
        <v>0.25</v>
      </c>
      <c r="AA822" s="90">
        <v>0.75</v>
      </c>
      <c r="AB822" s="143">
        <v>0.25</v>
      </c>
      <c r="AC822" s="143">
        <v>0.75</v>
      </c>
      <c r="AD822" s="150">
        <f>VLOOKUP(T822,'既存・導入予定 (5)'!$E$33:$S$44,13,0)</f>
        <v>0.54600000000000004</v>
      </c>
      <c r="AE822" s="151">
        <f t="shared" si="48"/>
        <v>0.88600000000000001</v>
      </c>
    </row>
    <row r="823" spans="20:31">
      <c r="T823" s="90">
        <v>7</v>
      </c>
      <c r="U823" s="90">
        <v>2015</v>
      </c>
      <c r="V823" s="90" t="s">
        <v>21</v>
      </c>
      <c r="W823" s="90" t="s">
        <v>618</v>
      </c>
      <c r="X823" s="90" t="s">
        <v>3516</v>
      </c>
      <c r="Y823" s="198" t="str">
        <f t="shared" si="47"/>
        <v>72015暖房ビル用マルチ無し（一定速）</v>
      </c>
      <c r="Z823" s="90">
        <v>0.25</v>
      </c>
      <c r="AA823" s="90">
        <v>0.75</v>
      </c>
      <c r="AB823" s="143">
        <v>0.25</v>
      </c>
      <c r="AC823" s="143">
        <v>0.75</v>
      </c>
      <c r="AD823" s="150">
        <f>VLOOKUP(T823,'既存・導入予定 (5)'!$E$33:$S$44,13,0)</f>
        <v>0.54600000000000004</v>
      </c>
      <c r="AE823" s="151">
        <f t="shared" si="48"/>
        <v>0.88600000000000001</v>
      </c>
    </row>
    <row r="824" spans="20:31">
      <c r="T824" s="90">
        <v>7</v>
      </c>
      <c r="U824" s="90">
        <v>2015</v>
      </c>
      <c r="V824" s="90" t="s">
        <v>21</v>
      </c>
      <c r="W824" s="90" t="s">
        <v>619</v>
      </c>
      <c r="X824" s="90" t="s">
        <v>3516</v>
      </c>
      <c r="Y824" s="198" t="str">
        <f t="shared" si="47"/>
        <v>72015暖房設備用無し（一定速）</v>
      </c>
      <c r="Z824" s="90">
        <v>0.25</v>
      </c>
      <c r="AA824" s="90">
        <v>0.75</v>
      </c>
      <c r="AB824" s="143">
        <v>0.25</v>
      </c>
      <c r="AC824" s="143">
        <v>0.75</v>
      </c>
      <c r="AD824" s="150">
        <f>VLOOKUP(T824,'既存・導入予定 (5)'!$E$33:$S$44,13,0)</f>
        <v>0.54600000000000004</v>
      </c>
      <c r="AE824" s="151">
        <f t="shared" si="48"/>
        <v>0.88600000000000001</v>
      </c>
    </row>
    <row r="825" spans="20:31">
      <c r="T825" s="90">
        <v>7</v>
      </c>
      <c r="U825" s="90">
        <v>2020</v>
      </c>
      <c r="V825" s="90" t="s">
        <v>626</v>
      </c>
      <c r="W825" s="90" t="s">
        <v>624</v>
      </c>
      <c r="X825" s="90" t="s">
        <v>3363</v>
      </c>
      <c r="Y825" s="198" t="str">
        <f t="shared" si="47"/>
        <v>72020冷房店舗用有り</v>
      </c>
      <c r="Z825" s="90">
        <v>-1.38</v>
      </c>
      <c r="AA825" s="90">
        <v>2.38</v>
      </c>
      <c r="AB825" s="143">
        <v>1.0581</v>
      </c>
      <c r="AC825" s="143">
        <v>1.7705</v>
      </c>
      <c r="AD825" s="150">
        <f>VLOOKUP(T825,'既存・導入予定 (5)'!$E$33:$S$44,13,0)</f>
        <v>0.54600000000000004</v>
      </c>
      <c r="AE825" s="151">
        <f t="shared" si="48"/>
        <v>1.6259999999999999</v>
      </c>
    </row>
    <row r="826" spans="20:31">
      <c r="T826" s="90">
        <v>7</v>
      </c>
      <c r="U826" s="90">
        <v>2020</v>
      </c>
      <c r="V826" s="90" t="s">
        <v>626</v>
      </c>
      <c r="W826" s="90" t="s">
        <v>618</v>
      </c>
      <c r="X826" s="90" t="s">
        <v>3363</v>
      </c>
      <c r="Y826" s="198" t="str">
        <f t="shared" si="47"/>
        <v>72020冷房ビル用マルチ有り</v>
      </c>
      <c r="Z826" s="90">
        <v>-1.68</v>
      </c>
      <c r="AA826" s="90">
        <v>2.68</v>
      </c>
      <c r="AB826" s="143">
        <v>1.0788</v>
      </c>
      <c r="AC826" s="143">
        <v>2.0053000000000001</v>
      </c>
      <c r="AD826" s="150">
        <f>VLOOKUP(T826,'既存・導入予定 (5)'!$E$33:$S$44,13,0)</f>
        <v>0.54600000000000004</v>
      </c>
      <c r="AE826" s="151">
        <f t="shared" si="48"/>
        <v>1.762</v>
      </c>
    </row>
    <row r="827" spans="20:31">
      <c r="T827" s="90">
        <v>7</v>
      </c>
      <c r="U827" s="90">
        <v>2020</v>
      </c>
      <c r="V827" s="90" t="s">
        <v>626</v>
      </c>
      <c r="W827" s="90" t="s">
        <v>619</v>
      </c>
      <c r="X827" s="90" t="s">
        <v>3363</v>
      </c>
      <c r="Y827" s="198" t="str">
        <f t="shared" si="47"/>
        <v>72020冷房設備用有り</v>
      </c>
      <c r="Z827" s="90">
        <v>-0.62</v>
      </c>
      <c r="AA827" s="90">
        <v>1.62</v>
      </c>
      <c r="AB827" s="143">
        <v>1.0472999999999999</v>
      </c>
      <c r="AC827" s="143">
        <v>1.2032</v>
      </c>
      <c r="AD827" s="150">
        <f>VLOOKUP(T827,'既存・導入予定 (5)'!$E$33:$S$44,13,0)</f>
        <v>0.54600000000000004</v>
      </c>
      <c r="AE827" s="151">
        <f t="shared" si="48"/>
        <v>1.2809999999999999</v>
      </c>
    </row>
    <row r="828" spans="20:31">
      <c r="T828" s="90">
        <v>7</v>
      </c>
      <c r="U828" s="90">
        <v>2020</v>
      </c>
      <c r="V828" s="90" t="s">
        <v>626</v>
      </c>
      <c r="W828" s="90" t="s">
        <v>624</v>
      </c>
      <c r="X828" s="90" t="s">
        <v>3516</v>
      </c>
      <c r="Y828" s="198" t="str">
        <f t="shared" si="47"/>
        <v>72020冷房店舗用無し（一定速）</v>
      </c>
      <c r="Z828" s="90">
        <v>0.25</v>
      </c>
      <c r="AA828" s="90">
        <v>0.75</v>
      </c>
      <c r="AB828" s="143">
        <v>0.25</v>
      </c>
      <c r="AC828" s="143">
        <v>0.75</v>
      </c>
      <c r="AD828" s="150">
        <f>VLOOKUP(T828,'既存・導入予定 (5)'!$E$33:$S$44,13,0)</f>
        <v>0.54600000000000004</v>
      </c>
      <c r="AE828" s="151">
        <f t="shared" si="48"/>
        <v>0.88600000000000001</v>
      </c>
    </row>
    <row r="829" spans="20:31">
      <c r="T829" s="90">
        <v>7</v>
      </c>
      <c r="U829" s="90">
        <v>2020</v>
      </c>
      <c r="V829" s="90" t="s">
        <v>626</v>
      </c>
      <c r="W829" s="90" t="s">
        <v>618</v>
      </c>
      <c r="X829" s="90" t="s">
        <v>3516</v>
      </c>
      <c r="Y829" s="198" t="str">
        <f t="shared" si="47"/>
        <v>72020冷房ビル用マルチ無し（一定速）</v>
      </c>
      <c r="Z829" s="90">
        <v>0.25</v>
      </c>
      <c r="AA829" s="90">
        <v>0.75</v>
      </c>
      <c r="AB829" s="143">
        <v>0.25</v>
      </c>
      <c r="AC829" s="143">
        <v>0.75</v>
      </c>
      <c r="AD829" s="150">
        <f>VLOOKUP(T829,'既存・導入予定 (5)'!$E$33:$S$44,13,0)</f>
        <v>0.54600000000000004</v>
      </c>
      <c r="AE829" s="151">
        <f t="shared" si="48"/>
        <v>0.88600000000000001</v>
      </c>
    </row>
    <row r="830" spans="20:31">
      <c r="T830" s="90">
        <v>7</v>
      </c>
      <c r="U830" s="90">
        <v>2020</v>
      </c>
      <c r="V830" s="90" t="s">
        <v>626</v>
      </c>
      <c r="W830" s="90" t="s">
        <v>619</v>
      </c>
      <c r="X830" s="90" t="s">
        <v>3516</v>
      </c>
      <c r="Y830" s="198" t="str">
        <f t="shared" si="47"/>
        <v>72020冷房設備用無し（一定速）</v>
      </c>
      <c r="Z830" s="90">
        <v>0.25</v>
      </c>
      <c r="AA830" s="90">
        <v>0.75</v>
      </c>
      <c r="AB830" s="143">
        <v>0.25</v>
      </c>
      <c r="AC830" s="143">
        <v>0.75</v>
      </c>
      <c r="AD830" s="150">
        <f>VLOOKUP(T830,'既存・導入予定 (5)'!$E$33:$S$44,13,0)</f>
        <v>0.54600000000000004</v>
      </c>
      <c r="AE830" s="151">
        <f t="shared" si="48"/>
        <v>0.88600000000000001</v>
      </c>
    </row>
    <row r="831" spans="20:31">
      <c r="T831" s="90">
        <v>7</v>
      </c>
      <c r="U831" s="90">
        <v>2020</v>
      </c>
      <c r="V831" s="90" t="s">
        <v>627</v>
      </c>
      <c r="W831" s="90" t="s">
        <v>624</v>
      </c>
      <c r="X831" s="90" t="s">
        <v>3363</v>
      </c>
      <c r="Y831" s="198" t="str">
        <f t="shared" si="47"/>
        <v>72020暖房店舗用有り</v>
      </c>
      <c r="Z831" s="90">
        <v>-0.96</v>
      </c>
      <c r="AA831" s="90">
        <v>1.96</v>
      </c>
      <c r="AB831" s="143">
        <v>1.0862000000000001</v>
      </c>
      <c r="AC831" s="143">
        <v>1.4483999999999999</v>
      </c>
      <c r="AD831" s="150">
        <f>VLOOKUP(T831,'既存・導入予定 (5)'!$E$33:$S$44,13,0)</f>
        <v>0.54600000000000004</v>
      </c>
      <c r="AE831" s="151">
        <f t="shared" si="48"/>
        <v>1.4350000000000001</v>
      </c>
    </row>
    <row r="832" spans="20:31">
      <c r="T832" s="90">
        <v>7</v>
      </c>
      <c r="U832" s="90">
        <v>2020</v>
      </c>
      <c r="V832" s="90" t="s">
        <v>627</v>
      </c>
      <c r="W832" s="90" t="s">
        <v>618</v>
      </c>
      <c r="X832" s="90" t="s">
        <v>3363</v>
      </c>
      <c r="Y832" s="198" t="str">
        <f t="shared" si="47"/>
        <v>72020暖房ビル用マルチ有り</v>
      </c>
      <c r="Z832" s="90">
        <v>-1.1000000000000001</v>
      </c>
      <c r="AA832" s="90">
        <v>2.1</v>
      </c>
      <c r="AB832" s="143">
        <v>1.0416000000000001</v>
      </c>
      <c r="AC832" s="143">
        <v>1.4596</v>
      </c>
      <c r="AD832" s="150">
        <f>VLOOKUP(T832,'既存・導入予定 (5)'!$E$33:$S$44,13,0)</f>
        <v>0.54600000000000004</v>
      </c>
      <c r="AE832" s="151">
        <f t="shared" si="48"/>
        <v>1.4990000000000001</v>
      </c>
    </row>
    <row r="833" spans="20:31">
      <c r="T833" s="90">
        <v>7</v>
      </c>
      <c r="U833" s="90">
        <v>2020</v>
      </c>
      <c r="V833" s="90" t="s">
        <v>627</v>
      </c>
      <c r="W833" s="90" t="s">
        <v>619</v>
      </c>
      <c r="X833" s="90" t="s">
        <v>3363</v>
      </c>
      <c r="Y833" s="198" t="str">
        <f t="shared" si="47"/>
        <v>72020暖房設備用有り</v>
      </c>
      <c r="Z833" s="90">
        <v>-0.46</v>
      </c>
      <c r="AA833" s="90">
        <v>1.46</v>
      </c>
      <c r="AB833" s="143">
        <v>0.94</v>
      </c>
      <c r="AC833" s="143">
        <v>1.1100000000000001</v>
      </c>
      <c r="AD833" s="150">
        <f>VLOOKUP(T833,'既存・導入予定 (5)'!$E$33:$S$44,13,0)</f>
        <v>0.54600000000000004</v>
      </c>
      <c r="AE833" s="151">
        <f t="shared" si="48"/>
        <v>1.208</v>
      </c>
    </row>
    <row r="834" spans="20:31">
      <c r="T834" s="90">
        <v>7</v>
      </c>
      <c r="U834" s="90">
        <v>2020</v>
      </c>
      <c r="V834" s="90" t="s">
        <v>627</v>
      </c>
      <c r="W834" s="90" t="s">
        <v>624</v>
      </c>
      <c r="X834" s="90" t="s">
        <v>3516</v>
      </c>
      <c r="Y834" s="198" t="str">
        <f t="shared" si="47"/>
        <v>72020暖房店舗用無し（一定速）</v>
      </c>
      <c r="Z834" s="90">
        <v>0.25</v>
      </c>
      <c r="AA834" s="90">
        <v>0.75</v>
      </c>
      <c r="AB834" s="143">
        <v>0.25</v>
      </c>
      <c r="AC834" s="143">
        <v>0.75</v>
      </c>
      <c r="AD834" s="150">
        <f>VLOOKUP(T834,'既存・導入予定 (5)'!$E$33:$S$44,13,0)</f>
        <v>0.54600000000000004</v>
      </c>
      <c r="AE834" s="151">
        <f t="shared" si="48"/>
        <v>0.88600000000000001</v>
      </c>
    </row>
    <row r="835" spans="20:31">
      <c r="T835" s="90">
        <v>7</v>
      </c>
      <c r="U835" s="90">
        <v>2020</v>
      </c>
      <c r="V835" s="90" t="s">
        <v>627</v>
      </c>
      <c r="W835" s="90" t="s">
        <v>618</v>
      </c>
      <c r="X835" s="90" t="s">
        <v>3516</v>
      </c>
      <c r="Y835" s="198" t="str">
        <f t="shared" si="47"/>
        <v>72020暖房ビル用マルチ無し（一定速）</v>
      </c>
      <c r="Z835" s="90">
        <v>0.25</v>
      </c>
      <c r="AA835" s="90">
        <v>0.75</v>
      </c>
      <c r="AB835" s="143">
        <v>0.25</v>
      </c>
      <c r="AC835" s="143">
        <v>0.75</v>
      </c>
      <c r="AD835" s="150">
        <f>VLOOKUP(T835,'既存・導入予定 (5)'!$E$33:$S$44,13,0)</f>
        <v>0.54600000000000004</v>
      </c>
      <c r="AE835" s="151">
        <f t="shared" si="48"/>
        <v>0.88600000000000001</v>
      </c>
    </row>
    <row r="836" spans="20:31">
      <c r="T836" s="90">
        <v>7</v>
      </c>
      <c r="U836" s="90">
        <v>2020</v>
      </c>
      <c r="V836" s="90" t="s">
        <v>627</v>
      </c>
      <c r="W836" s="90" t="s">
        <v>619</v>
      </c>
      <c r="X836" s="90" t="s">
        <v>3516</v>
      </c>
      <c r="Y836" s="198" t="str">
        <f t="shared" si="47"/>
        <v>72020暖房設備用無し（一定速）</v>
      </c>
      <c r="Z836" s="90">
        <v>0.25</v>
      </c>
      <c r="AA836" s="90">
        <v>0.75</v>
      </c>
      <c r="AB836" s="143">
        <v>0.25</v>
      </c>
      <c r="AC836" s="143">
        <v>0.75</v>
      </c>
      <c r="AD836" s="150">
        <f>VLOOKUP(T836,'既存・導入予定 (5)'!$E$33:$S$44,13,0)</f>
        <v>0.54600000000000004</v>
      </c>
      <c r="AE836" s="151">
        <f t="shared" si="48"/>
        <v>0.88600000000000001</v>
      </c>
    </row>
    <row r="837" spans="20:31">
      <c r="T837" s="145">
        <v>7</v>
      </c>
      <c r="U837" s="145">
        <v>2024</v>
      </c>
      <c r="V837" s="145" t="s">
        <v>626</v>
      </c>
      <c r="W837" s="145" t="s">
        <v>624</v>
      </c>
      <c r="X837" s="145" t="s">
        <v>3363</v>
      </c>
      <c r="Y837" s="146" t="str">
        <f t="shared" si="47"/>
        <v>72024冷房店舗用有り</v>
      </c>
      <c r="Z837" s="145">
        <v>-1.58</v>
      </c>
      <c r="AA837" s="145">
        <v>2.58</v>
      </c>
      <c r="AB837" s="149">
        <v>1.0629999999999999</v>
      </c>
      <c r="AC837" s="149">
        <v>1.9193</v>
      </c>
      <c r="AD837" s="147">
        <f>VLOOKUP(T837,'既存・導入予定 (5)'!$E$33:$S$44,13,0)</f>
        <v>0.54600000000000004</v>
      </c>
      <c r="AE837" s="75">
        <f t="shared" si="48"/>
        <v>1.7170000000000001</v>
      </c>
    </row>
    <row r="838" spans="20:31">
      <c r="T838" s="145">
        <v>7</v>
      </c>
      <c r="U838" s="145">
        <v>2024</v>
      </c>
      <c r="V838" s="145" t="s">
        <v>626</v>
      </c>
      <c r="W838" s="145" t="s">
        <v>618</v>
      </c>
      <c r="X838" s="145" t="s">
        <v>3363</v>
      </c>
      <c r="Y838" s="146" t="str">
        <f t="shared" si="47"/>
        <v>72024冷房ビル用マルチ有り</v>
      </c>
      <c r="Z838" s="145">
        <v>-1.6</v>
      </c>
      <c r="AA838" s="145">
        <v>2.6</v>
      </c>
      <c r="AB838" s="149">
        <v>1.0759000000000001</v>
      </c>
      <c r="AC838" s="149">
        <v>1.931</v>
      </c>
      <c r="AD838" s="147">
        <f>VLOOKUP(T838,'既存・導入予定 (5)'!$E$33:$S$44,13,0)</f>
        <v>0.54600000000000004</v>
      </c>
      <c r="AE838" s="75">
        <f t="shared" si="48"/>
        <v>1.726</v>
      </c>
    </row>
    <row r="839" spans="20:31">
      <c r="T839" s="145">
        <v>7</v>
      </c>
      <c r="U839" s="145">
        <v>2024</v>
      </c>
      <c r="V839" s="145" t="s">
        <v>626</v>
      </c>
      <c r="W839" s="145" t="s">
        <v>619</v>
      </c>
      <c r="X839" s="145" t="s">
        <v>3363</v>
      </c>
      <c r="Y839" s="146" t="str">
        <f t="shared" si="47"/>
        <v>72024冷房設備用有り</v>
      </c>
      <c r="Z839" s="145">
        <v>-0.6</v>
      </c>
      <c r="AA839" s="145">
        <v>1.6</v>
      </c>
      <c r="AB839" s="149">
        <v>1.0467</v>
      </c>
      <c r="AC839" s="149">
        <v>1.1882999999999999</v>
      </c>
      <c r="AD839" s="147">
        <f>VLOOKUP(T839,'既存・導入予定 (5)'!$E$33:$S$44,13,0)</f>
        <v>0.54600000000000004</v>
      </c>
      <c r="AE839" s="75">
        <f t="shared" si="48"/>
        <v>1.272</v>
      </c>
    </row>
    <row r="840" spans="20:31">
      <c r="T840" s="145">
        <v>7</v>
      </c>
      <c r="U840" s="145">
        <v>2024</v>
      </c>
      <c r="V840" s="145" t="s">
        <v>626</v>
      </c>
      <c r="W840" s="145" t="s">
        <v>624</v>
      </c>
      <c r="X840" s="145" t="s">
        <v>3516</v>
      </c>
      <c r="Y840" s="146" t="str">
        <f t="shared" si="47"/>
        <v>72024冷房店舗用無し（一定速）</v>
      </c>
      <c r="Z840" s="145">
        <v>0.25</v>
      </c>
      <c r="AA840" s="145">
        <v>0.75</v>
      </c>
      <c r="AB840" s="149">
        <v>0.25</v>
      </c>
      <c r="AC840" s="149">
        <v>0.75</v>
      </c>
      <c r="AD840" s="147">
        <f>VLOOKUP(T840,'既存・導入予定 (5)'!$E$33:$S$44,13,0)</f>
        <v>0.54600000000000004</v>
      </c>
      <c r="AE840" s="75">
        <f t="shared" si="48"/>
        <v>0.88600000000000001</v>
      </c>
    </row>
    <row r="841" spans="20:31">
      <c r="T841" s="145">
        <v>7</v>
      </c>
      <c r="U841" s="145">
        <v>2024</v>
      </c>
      <c r="V841" s="145" t="s">
        <v>626</v>
      </c>
      <c r="W841" s="145" t="s">
        <v>618</v>
      </c>
      <c r="X841" s="145" t="s">
        <v>3516</v>
      </c>
      <c r="Y841" s="146" t="str">
        <f t="shared" si="47"/>
        <v>72024冷房ビル用マルチ無し（一定速）</v>
      </c>
      <c r="Z841" s="145">
        <v>0.25</v>
      </c>
      <c r="AA841" s="145">
        <v>0.75</v>
      </c>
      <c r="AB841" s="149">
        <v>0.25</v>
      </c>
      <c r="AC841" s="149">
        <v>0.75</v>
      </c>
      <c r="AD841" s="147">
        <f>VLOOKUP(T841,'既存・導入予定 (5)'!$E$33:$S$44,13,0)</f>
        <v>0.54600000000000004</v>
      </c>
      <c r="AE841" s="75">
        <f t="shared" si="48"/>
        <v>0.88600000000000001</v>
      </c>
    </row>
    <row r="842" spans="20:31">
      <c r="T842" s="145">
        <v>7</v>
      </c>
      <c r="U842" s="145">
        <v>2024</v>
      </c>
      <c r="V842" s="145" t="s">
        <v>626</v>
      </c>
      <c r="W842" s="145" t="s">
        <v>619</v>
      </c>
      <c r="X842" s="145" t="s">
        <v>3516</v>
      </c>
      <c r="Y842" s="146" t="str">
        <f t="shared" si="47"/>
        <v>72024冷房設備用無し（一定速）</v>
      </c>
      <c r="Z842" s="145">
        <v>0.25</v>
      </c>
      <c r="AA842" s="145">
        <v>0.75</v>
      </c>
      <c r="AB842" s="149">
        <v>0.25</v>
      </c>
      <c r="AC842" s="149">
        <v>0.75</v>
      </c>
      <c r="AD842" s="147">
        <f>VLOOKUP(T842,'既存・導入予定 (5)'!$E$33:$S$44,13,0)</f>
        <v>0.54600000000000004</v>
      </c>
      <c r="AE842" s="75">
        <f t="shared" si="48"/>
        <v>0.88600000000000001</v>
      </c>
    </row>
    <row r="843" spans="20:31">
      <c r="T843" s="145">
        <v>7</v>
      </c>
      <c r="U843" s="145">
        <v>2024</v>
      </c>
      <c r="V843" s="145" t="s">
        <v>627</v>
      </c>
      <c r="W843" s="145" t="s">
        <v>624</v>
      </c>
      <c r="X843" s="145" t="s">
        <v>3363</v>
      </c>
      <c r="Y843" s="146" t="str">
        <f t="shared" si="47"/>
        <v>72024暖房店舗用有り</v>
      </c>
      <c r="Z843" s="145">
        <v>-1.04</v>
      </c>
      <c r="AA843" s="145">
        <v>2.04</v>
      </c>
      <c r="AB843" s="149">
        <v>1.0898000000000001</v>
      </c>
      <c r="AC843" s="149">
        <v>1.5076000000000001</v>
      </c>
      <c r="AD843" s="147">
        <f>VLOOKUP(T843,'既存・導入予定 (5)'!$E$33:$S$44,13,0)</f>
        <v>0.54600000000000004</v>
      </c>
      <c r="AE843" s="75">
        <f t="shared" si="48"/>
        <v>1.472</v>
      </c>
    </row>
    <row r="844" spans="20:31">
      <c r="T844" s="145">
        <v>7</v>
      </c>
      <c r="U844" s="145">
        <v>2024</v>
      </c>
      <c r="V844" s="145" t="s">
        <v>627</v>
      </c>
      <c r="W844" s="145" t="s">
        <v>618</v>
      </c>
      <c r="X844" s="145" t="s">
        <v>3363</v>
      </c>
      <c r="Y844" s="146" t="str">
        <f t="shared" si="47"/>
        <v>72024暖房ビル用マルチ有り</v>
      </c>
      <c r="Z844" s="145">
        <v>-1.1399999999999999</v>
      </c>
      <c r="AA844" s="145">
        <v>2.14</v>
      </c>
      <c r="AB844" s="149">
        <v>1.0454000000000001</v>
      </c>
      <c r="AC844" s="149">
        <v>1.5936999999999999</v>
      </c>
      <c r="AD844" s="147">
        <f>VLOOKUP(T844,'既存・導入予定 (5)'!$E$33:$S$44,13,0)</f>
        <v>0.54600000000000004</v>
      </c>
      <c r="AE844" s="75">
        <f t="shared" si="48"/>
        <v>1.5169999999999999</v>
      </c>
    </row>
    <row r="845" spans="20:31">
      <c r="T845" s="145">
        <v>7</v>
      </c>
      <c r="U845" s="145">
        <v>2024</v>
      </c>
      <c r="V845" s="145" t="s">
        <v>627</v>
      </c>
      <c r="W845" s="145" t="s">
        <v>619</v>
      </c>
      <c r="X845" s="145" t="s">
        <v>3363</v>
      </c>
      <c r="Y845" s="146" t="str">
        <f t="shared" ref="Y845:Y908" si="49">T845&amp;U845&amp;V845&amp;W845&amp;X845</f>
        <v>72024暖房設備用有り</v>
      </c>
      <c r="Z845" s="145">
        <v>-0.57999999999999996</v>
      </c>
      <c r="AA845" s="145">
        <v>1.58</v>
      </c>
      <c r="AB845" s="149">
        <v>1.0335000000000001</v>
      </c>
      <c r="AC845" s="149">
        <v>1.1766000000000001</v>
      </c>
      <c r="AD845" s="147">
        <f>VLOOKUP(T845,'既存・導入予定 (5)'!$E$33:$S$44,13,0)</f>
        <v>0.54600000000000004</v>
      </c>
      <c r="AE845" s="75">
        <f t="shared" si="48"/>
        <v>1.2629999999999999</v>
      </c>
    </row>
    <row r="846" spans="20:31">
      <c r="T846" s="145">
        <v>7</v>
      </c>
      <c r="U846" s="145">
        <v>2024</v>
      </c>
      <c r="V846" s="145" t="s">
        <v>627</v>
      </c>
      <c r="W846" s="145" t="s">
        <v>624</v>
      </c>
      <c r="X846" s="145" t="s">
        <v>3516</v>
      </c>
      <c r="Y846" s="146" t="str">
        <f t="shared" si="49"/>
        <v>72024暖房店舗用無し（一定速）</v>
      </c>
      <c r="Z846" s="145">
        <v>0.25</v>
      </c>
      <c r="AA846" s="145">
        <v>0.75</v>
      </c>
      <c r="AB846" s="149">
        <v>0.25</v>
      </c>
      <c r="AC846" s="149">
        <v>0.75</v>
      </c>
      <c r="AD846" s="147">
        <f>VLOOKUP(T846,'既存・導入予定 (5)'!$E$33:$S$44,13,0)</f>
        <v>0.54600000000000004</v>
      </c>
      <c r="AE846" s="75">
        <f t="shared" si="48"/>
        <v>0.88600000000000001</v>
      </c>
    </row>
    <row r="847" spans="20:31">
      <c r="T847" s="145">
        <v>7</v>
      </c>
      <c r="U847" s="145">
        <v>2024</v>
      </c>
      <c r="V847" s="145" t="s">
        <v>627</v>
      </c>
      <c r="W847" s="145" t="s">
        <v>618</v>
      </c>
      <c r="X847" s="145" t="s">
        <v>3516</v>
      </c>
      <c r="Y847" s="146" t="str">
        <f t="shared" si="49"/>
        <v>72024暖房ビル用マルチ無し（一定速）</v>
      </c>
      <c r="Z847" s="145">
        <v>0.25</v>
      </c>
      <c r="AA847" s="145">
        <v>0.75</v>
      </c>
      <c r="AB847" s="149">
        <v>0.25</v>
      </c>
      <c r="AC847" s="149">
        <v>0.75</v>
      </c>
      <c r="AD847" s="147">
        <f>VLOOKUP(T847,'既存・導入予定 (5)'!$E$33:$S$44,13,0)</f>
        <v>0.54600000000000004</v>
      </c>
      <c r="AE847" s="75">
        <f t="shared" si="48"/>
        <v>0.88600000000000001</v>
      </c>
    </row>
    <row r="848" spans="20:31">
      <c r="T848" s="145">
        <v>7</v>
      </c>
      <c r="U848" s="145">
        <v>2024</v>
      </c>
      <c r="V848" s="145" t="s">
        <v>627</v>
      </c>
      <c r="W848" s="145" t="s">
        <v>619</v>
      </c>
      <c r="X848" s="145" t="s">
        <v>3516</v>
      </c>
      <c r="Y848" s="146" t="str">
        <f t="shared" si="49"/>
        <v>72024暖房設備用無し（一定速）</v>
      </c>
      <c r="Z848" s="145">
        <v>0.25</v>
      </c>
      <c r="AA848" s="145">
        <v>0.75</v>
      </c>
      <c r="AB848" s="149">
        <v>0.25</v>
      </c>
      <c r="AC848" s="149">
        <v>0.75</v>
      </c>
      <c r="AD848" s="147">
        <f>VLOOKUP(T848,'既存・導入予定 (5)'!$E$33:$S$44,13,0)</f>
        <v>0.54600000000000004</v>
      </c>
      <c r="AE848" s="75">
        <f t="shared" si="48"/>
        <v>0.88600000000000001</v>
      </c>
    </row>
    <row r="849" spans="20:31">
      <c r="T849" s="90">
        <v>8</v>
      </c>
      <c r="U849" s="90">
        <v>1995</v>
      </c>
      <c r="V849" s="90" t="s">
        <v>20</v>
      </c>
      <c r="W849" s="90" t="s">
        <v>624</v>
      </c>
      <c r="X849" s="90" t="s">
        <v>3363</v>
      </c>
      <c r="Y849" s="198" t="str">
        <f t="shared" si="49"/>
        <v>81995冷房店舗用有り</v>
      </c>
      <c r="Z849" s="90">
        <v>0.32</v>
      </c>
      <c r="AA849" s="90">
        <v>0.68</v>
      </c>
      <c r="AB849" s="143">
        <v>1.0165999999999999</v>
      </c>
      <c r="AC849" s="143">
        <v>0.50590000000000002</v>
      </c>
      <c r="AD849" s="150">
        <f>VLOOKUP(T849,'既存・導入予定 (5)'!$E$33:$S$44,13,0)</f>
        <v>0.58699999999999997</v>
      </c>
      <c r="AE849" s="151">
        <f t="shared" si="48"/>
        <v>0.86699999999999999</v>
      </c>
    </row>
    <row r="850" spans="20:31">
      <c r="T850" s="90">
        <v>8</v>
      </c>
      <c r="U850" s="90">
        <v>1995</v>
      </c>
      <c r="V850" s="90" t="s">
        <v>20</v>
      </c>
      <c r="W850" s="90" t="s">
        <v>618</v>
      </c>
      <c r="X850" s="90" t="s">
        <v>3363</v>
      </c>
      <c r="Y850" s="198" t="str">
        <f t="shared" si="49"/>
        <v>81995冷房ビル用マルチ有り</v>
      </c>
      <c r="Z850" s="90">
        <v>-0.218</v>
      </c>
      <c r="AA850" s="90">
        <v>1.218</v>
      </c>
      <c r="AB850" s="143">
        <v>1.0356000000000001</v>
      </c>
      <c r="AC850" s="143">
        <v>0.90459999999999996</v>
      </c>
      <c r="AD850" s="150">
        <f>VLOOKUP(T850,'既存・導入予定 (5)'!$E$33:$S$44,13,0)</f>
        <v>0.58699999999999997</v>
      </c>
      <c r="AE850" s="151">
        <f t="shared" si="48"/>
        <v>1.0900000000000001</v>
      </c>
    </row>
    <row r="851" spans="20:31">
      <c r="T851" s="90">
        <v>8</v>
      </c>
      <c r="U851" s="90">
        <v>1995</v>
      </c>
      <c r="V851" s="90" t="s">
        <v>20</v>
      </c>
      <c r="W851" s="90" t="s">
        <v>619</v>
      </c>
      <c r="X851" s="90" t="s">
        <v>3363</v>
      </c>
      <c r="Y851" s="198" t="str">
        <f t="shared" si="49"/>
        <v>81995冷房設備用有り</v>
      </c>
      <c r="Z851" s="90">
        <v>0.25</v>
      </c>
      <c r="AA851" s="90">
        <v>0.75</v>
      </c>
      <c r="AB851" s="143">
        <v>1.0219</v>
      </c>
      <c r="AC851" s="143">
        <v>0.55700000000000005</v>
      </c>
      <c r="AD851" s="150">
        <f>VLOOKUP(T851,'既存・導入予定 (5)'!$E$33:$S$44,13,0)</f>
        <v>0.58699999999999997</v>
      </c>
      <c r="AE851" s="151">
        <f t="shared" si="48"/>
        <v>0.89600000000000002</v>
      </c>
    </row>
    <row r="852" spans="20:31">
      <c r="T852" s="90">
        <v>8</v>
      </c>
      <c r="U852" s="90">
        <v>1995</v>
      </c>
      <c r="V852" s="90" t="s">
        <v>20</v>
      </c>
      <c r="W852" s="90" t="s">
        <v>624</v>
      </c>
      <c r="X852" s="90" t="s">
        <v>3516</v>
      </c>
      <c r="Y852" s="198" t="str">
        <f t="shared" si="49"/>
        <v>81995冷房店舗用無し（一定速）</v>
      </c>
      <c r="Z852" s="90">
        <v>0.26</v>
      </c>
      <c r="AA852" s="90">
        <v>0.74</v>
      </c>
      <c r="AB852" s="143">
        <v>0.26</v>
      </c>
      <c r="AC852" s="143">
        <v>0.74</v>
      </c>
      <c r="AD852" s="150">
        <f>VLOOKUP(T852,'既存・導入予定 (5)'!$E$33:$S$44,13,0)</f>
        <v>0.58699999999999997</v>
      </c>
      <c r="AE852" s="151">
        <f t="shared" si="48"/>
        <v>0.89200000000000002</v>
      </c>
    </row>
    <row r="853" spans="20:31">
      <c r="T853" s="90">
        <v>8</v>
      </c>
      <c r="U853" s="90">
        <v>1995</v>
      </c>
      <c r="V853" s="90" t="s">
        <v>20</v>
      </c>
      <c r="W853" s="90" t="s">
        <v>618</v>
      </c>
      <c r="X853" s="90" t="s">
        <v>3516</v>
      </c>
      <c r="Y853" s="198" t="str">
        <f t="shared" si="49"/>
        <v>81995冷房ビル用マルチ無し（一定速）</v>
      </c>
      <c r="Z853" s="90">
        <v>0.26</v>
      </c>
      <c r="AA853" s="90">
        <v>0.74</v>
      </c>
      <c r="AB853" s="143">
        <v>0.26</v>
      </c>
      <c r="AC853" s="143">
        <v>0.74</v>
      </c>
      <c r="AD853" s="150">
        <f>VLOOKUP(T853,'既存・導入予定 (5)'!$E$33:$S$44,13,0)</f>
        <v>0.58699999999999997</v>
      </c>
      <c r="AE853" s="151">
        <f t="shared" si="48"/>
        <v>0.89200000000000002</v>
      </c>
    </row>
    <row r="854" spans="20:31">
      <c r="T854" s="90">
        <v>8</v>
      </c>
      <c r="U854" s="90">
        <v>1995</v>
      </c>
      <c r="V854" s="90" t="s">
        <v>20</v>
      </c>
      <c r="W854" s="90" t="s">
        <v>619</v>
      </c>
      <c r="X854" s="90" t="s">
        <v>3516</v>
      </c>
      <c r="Y854" s="198" t="str">
        <f t="shared" si="49"/>
        <v>81995冷房設備用無し（一定速）</v>
      </c>
      <c r="Z854" s="90">
        <v>0.26</v>
      </c>
      <c r="AA854" s="90">
        <v>0.74</v>
      </c>
      <c r="AB854" s="143">
        <v>0.26</v>
      </c>
      <c r="AC854" s="143">
        <v>0.74</v>
      </c>
      <c r="AD854" s="150">
        <f>VLOOKUP(T854,'既存・導入予定 (5)'!$E$33:$S$44,13,0)</f>
        <v>0.58699999999999997</v>
      </c>
      <c r="AE854" s="151">
        <f t="shared" si="48"/>
        <v>0.89200000000000002</v>
      </c>
    </row>
    <row r="855" spans="20:31">
      <c r="T855" s="90">
        <v>8</v>
      </c>
      <c r="U855" s="90">
        <v>1995</v>
      </c>
      <c r="V855" s="90" t="s">
        <v>21</v>
      </c>
      <c r="W855" s="90" t="s">
        <v>624</v>
      </c>
      <c r="X855" s="90" t="s">
        <v>3363</v>
      </c>
      <c r="Y855" s="198" t="str">
        <f t="shared" si="49"/>
        <v>81995暖房店舗用有り</v>
      </c>
      <c r="Z855" s="90">
        <v>0.374</v>
      </c>
      <c r="AA855" s="90">
        <v>0.626</v>
      </c>
      <c r="AB855" s="143">
        <v>1.0275000000000001</v>
      </c>
      <c r="AC855" s="143">
        <v>0.46260000000000001</v>
      </c>
      <c r="AD855" s="150">
        <f>VLOOKUP(T855,'既存・導入予定 (5)'!$E$33:$S$44,13,0)</f>
        <v>0.58699999999999997</v>
      </c>
      <c r="AE855" s="151">
        <f t="shared" si="48"/>
        <v>0.84499999999999997</v>
      </c>
    </row>
    <row r="856" spans="20:31">
      <c r="T856" s="90">
        <v>8</v>
      </c>
      <c r="U856" s="90">
        <v>1995</v>
      </c>
      <c r="V856" s="90" t="s">
        <v>21</v>
      </c>
      <c r="W856" s="90" t="s">
        <v>618</v>
      </c>
      <c r="X856" s="90" t="s">
        <v>3363</v>
      </c>
      <c r="Y856" s="198" t="str">
        <f t="shared" si="49"/>
        <v>81995暖房ビル用マルチ有り</v>
      </c>
      <c r="Z856" s="90">
        <v>-0.112</v>
      </c>
      <c r="AA856" s="90">
        <v>1.1120000000000001</v>
      </c>
      <c r="AB856" s="143">
        <v>1.0236000000000001</v>
      </c>
      <c r="AC856" s="143">
        <v>0.82809999999999995</v>
      </c>
      <c r="AD856" s="150">
        <f>VLOOKUP(T856,'既存・導入予定 (5)'!$E$33:$S$44,13,0)</f>
        <v>0.58699999999999997</v>
      </c>
      <c r="AE856" s="151">
        <f t="shared" si="48"/>
        <v>1.046</v>
      </c>
    </row>
    <row r="857" spans="20:31">
      <c r="T857" s="90">
        <v>8</v>
      </c>
      <c r="U857" s="90">
        <v>1995</v>
      </c>
      <c r="V857" s="90" t="s">
        <v>21</v>
      </c>
      <c r="W857" s="90" t="s">
        <v>619</v>
      </c>
      <c r="X857" s="90" t="s">
        <v>3363</v>
      </c>
      <c r="Y857" s="198" t="str">
        <f t="shared" si="49"/>
        <v>81995暖房設備用有り</v>
      </c>
      <c r="Z857" s="90">
        <v>0.25</v>
      </c>
      <c r="AA857" s="90">
        <v>0.75</v>
      </c>
      <c r="AB857" s="143">
        <v>1.0159</v>
      </c>
      <c r="AC857" s="143">
        <v>0.5585</v>
      </c>
      <c r="AD857" s="150">
        <f>VLOOKUP(T857,'既存・導入予定 (5)'!$E$33:$S$44,13,0)</f>
        <v>0.58699999999999997</v>
      </c>
      <c r="AE857" s="151">
        <f t="shared" ref="AE857:AE920" si="50">ROUNDDOWN(IF(AD857&gt;=0.25,Z857*AD857+AA857,AB857*AD857+AC857),3)</f>
        <v>0.89600000000000002</v>
      </c>
    </row>
    <row r="858" spans="20:31">
      <c r="T858" s="90">
        <v>8</v>
      </c>
      <c r="U858" s="90">
        <v>1995</v>
      </c>
      <c r="V858" s="90" t="s">
        <v>21</v>
      </c>
      <c r="W858" s="90" t="s">
        <v>624</v>
      </c>
      <c r="X858" s="90" t="s">
        <v>3516</v>
      </c>
      <c r="Y858" s="198" t="str">
        <f t="shared" si="49"/>
        <v>81995暖房店舗用無し（一定速）</v>
      </c>
      <c r="Z858" s="90">
        <v>0.26</v>
      </c>
      <c r="AA858" s="90">
        <v>0.74</v>
      </c>
      <c r="AB858" s="143">
        <v>0.26</v>
      </c>
      <c r="AC858" s="143">
        <v>0.74</v>
      </c>
      <c r="AD858" s="150">
        <f>VLOOKUP(T858,'既存・導入予定 (5)'!$E$33:$S$44,13,0)</f>
        <v>0.58699999999999997</v>
      </c>
      <c r="AE858" s="151">
        <f t="shared" si="50"/>
        <v>0.89200000000000002</v>
      </c>
    </row>
    <row r="859" spans="20:31">
      <c r="T859" s="90">
        <v>8</v>
      </c>
      <c r="U859" s="90">
        <v>1995</v>
      </c>
      <c r="V859" s="90" t="s">
        <v>21</v>
      </c>
      <c r="W859" s="90" t="s">
        <v>618</v>
      </c>
      <c r="X859" s="90" t="s">
        <v>3516</v>
      </c>
      <c r="Y859" s="198" t="str">
        <f t="shared" si="49"/>
        <v>81995暖房ビル用マルチ無し（一定速）</v>
      </c>
      <c r="Z859" s="90">
        <v>0.26</v>
      </c>
      <c r="AA859" s="90">
        <v>0.74</v>
      </c>
      <c r="AB859" s="143">
        <v>0.26</v>
      </c>
      <c r="AC859" s="143">
        <v>0.74</v>
      </c>
      <c r="AD859" s="150">
        <f>VLOOKUP(T859,'既存・導入予定 (5)'!$E$33:$S$44,13,0)</f>
        <v>0.58699999999999997</v>
      </c>
      <c r="AE859" s="151">
        <f t="shared" si="50"/>
        <v>0.89200000000000002</v>
      </c>
    </row>
    <row r="860" spans="20:31">
      <c r="T860" s="90">
        <v>8</v>
      </c>
      <c r="U860" s="90">
        <v>1995</v>
      </c>
      <c r="V860" s="90" t="s">
        <v>21</v>
      </c>
      <c r="W860" s="90" t="s">
        <v>619</v>
      </c>
      <c r="X860" s="90" t="s">
        <v>3516</v>
      </c>
      <c r="Y860" s="198" t="str">
        <f t="shared" si="49"/>
        <v>81995暖房設備用無し（一定速）</v>
      </c>
      <c r="Z860" s="90">
        <v>0.26</v>
      </c>
      <c r="AA860" s="90">
        <v>0.74</v>
      </c>
      <c r="AB860" s="143">
        <v>0.26</v>
      </c>
      <c r="AC860" s="143">
        <v>0.74</v>
      </c>
      <c r="AD860" s="150">
        <f>VLOOKUP(T860,'既存・導入予定 (5)'!$E$33:$S$44,13,0)</f>
        <v>0.58699999999999997</v>
      </c>
      <c r="AE860" s="151">
        <f t="shared" si="50"/>
        <v>0.89200000000000002</v>
      </c>
    </row>
    <row r="861" spans="20:31">
      <c r="T861" s="90">
        <v>8</v>
      </c>
      <c r="U861" s="90">
        <v>2005</v>
      </c>
      <c r="V861" s="90" t="s">
        <v>20</v>
      </c>
      <c r="W861" s="90" t="s">
        <v>624</v>
      </c>
      <c r="X861" s="90" t="s">
        <v>3363</v>
      </c>
      <c r="Y861" s="198" t="str">
        <f t="shared" si="49"/>
        <v>82005冷房店舗用有り</v>
      </c>
      <c r="Z861" s="90">
        <v>-0.86599999999999999</v>
      </c>
      <c r="AA861" s="90">
        <v>1.8660000000000001</v>
      </c>
      <c r="AB861" s="143">
        <v>1.0455000000000001</v>
      </c>
      <c r="AC861" s="143">
        <v>1.3880999999999999</v>
      </c>
      <c r="AD861" s="150">
        <f>VLOOKUP(T861,'既存・導入予定 (5)'!$E$33:$S$44,13,0)</f>
        <v>0.58699999999999997</v>
      </c>
      <c r="AE861" s="151">
        <f t="shared" si="50"/>
        <v>1.357</v>
      </c>
    </row>
    <row r="862" spans="20:31">
      <c r="T862" s="90">
        <v>8</v>
      </c>
      <c r="U862" s="90">
        <v>2005</v>
      </c>
      <c r="V862" s="90" t="s">
        <v>20</v>
      </c>
      <c r="W862" s="90" t="s">
        <v>618</v>
      </c>
      <c r="X862" s="90" t="s">
        <v>3363</v>
      </c>
      <c r="Y862" s="198" t="str">
        <f t="shared" si="49"/>
        <v>82005冷房ビル用マルチ有り</v>
      </c>
      <c r="Z862" s="90">
        <v>-0.68200000000000005</v>
      </c>
      <c r="AA862" s="90">
        <v>1.6819999999999999</v>
      </c>
      <c r="AB862" s="143">
        <v>1.0490999999999999</v>
      </c>
      <c r="AC862" s="143">
        <v>1.2492000000000001</v>
      </c>
      <c r="AD862" s="150">
        <f>VLOOKUP(T862,'既存・導入予定 (5)'!$E$33:$S$44,13,0)</f>
        <v>0.58699999999999997</v>
      </c>
      <c r="AE862" s="151">
        <f t="shared" si="50"/>
        <v>1.2809999999999999</v>
      </c>
    </row>
    <row r="863" spans="20:31">
      <c r="T863" s="90">
        <v>8</v>
      </c>
      <c r="U863" s="90">
        <v>2005</v>
      </c>
      <c r="V863" s="90" t="s">
        <v>20</v>
      </c>
      <c r="W863" s="90" t="s">
        <v>619</v>
      </c>
      <c r="X863" s="90" t="s">
        <v>3363</v>
      </c>
      <c r="Y863" s="198" t="str">
        <f t="shared" si="49"/>
        <v>82005冷房設備用有り</v>
      </c>
      <c r="Z863" s="90">
        <v>-0.114</v>
      </c>
      <c r="AA863" s="90">
        <v>1.1140000000000001</v>
      </c>
      <c r="AB863" s="143">
        <v>1.0325</v>
      </c>
      <c r="AC863" s="143">
        <v>0.82740000000000002</v>
      </c>
      <c r="AD863" s="150">
        <f>VLOOKUP(T863,'既存・導入予定 (5)'!$E$33:$S$44,13,0)</f>
        <v>0.58699999999999997</v>
      </c>
      <c r="AE863" s="151">
        <f t="shared" si="50"/>
        <v>1.0469999999999999</v>
      </c>
    </row>
    <row r="864" spans="20:31">
      <c r="T864" s="90">
        <v>8</v>
      </c>
      <c r="U864" s="90">
        <v>2005</v>
      </c>
      <c r="V864" s="90" t="s">
        <v>20</v>
      </c>
      <c r="W864" s="90" t="s">
        <v>624</v>
      </c>
      <c r="X864" s="90" t="s">
        <v>3516</v>
      </c>
      <c r="Y864" s="198" t="str">
        <f t="shared" si="49"/>
        <v>82005冷房店舗用無し（一定速）</v>
      </c>
      <c r="Z864" s="90">
        <v>0.25</v>
      </c>
      <c r="AA864" s="90">
        <v>0.75</v>
      </c>
      <c r="AB864" s="143">
        <v>0.25</v>
      </c>
      <c r="AC864" s="143">
        <v>0.75</v>
      </c>
      <c r="AD864" s="150">
        <f>VLOOKUP(T864,'既存・導入予定 (5)'!$E$33:$S$44,13,0)</f>
        <v>0.58699999999999997</v>
      </c>
      <c r="AE864" s="151">
        <f t="shared" si="50"/>
        <v>0.89600000000000002</v>
      </c>
    </row>
    <row r="865" spans="20:31">
      <c r="T865" s="90">
        <v>8</v>
      </c>
      <c r="U865" s="90">
        <v>2005</v>
      </c>
      <c r="V865" s="90" t="s">
        <v>20</v>
      </c>
      <c r="W865" s="90" t="s">
        <v>618</v>
      </c>
      <c r="X865" s="90" t="s">
        <v>3516</v>
      </c>
      <c r="Y865" s="198" t="str">
        <f t="shared" si="49"/>
        <v>82005冷房ビル用マルチ無し（一定速）</v>
      </c>
      <c r="Z865" s="90">
        <v>0.25</v>
      </c>
      <c r="AA865" s="90">
        <v>0.75</v>
      </c>
      <c r="AB865" s="143">
        <v>0.25</v>
      </c>
      <c r="AC865" s="143">
        <v>0.75</v>
      </c>
      <c r="AD865" s="150">
        <f>VLOOKUP(T865,'既存・導入予定 (5)'!$E$33:$S$44,13,0)</f>
        <v>0.58699999999999997</v>
      </c>
      <c r="AE865" s="151">
        <f t="shared" si="50"/>
        <v>0.89600000000000002</v>
      </c>
    </row>
    <row r="866" spans="20:31">
      <c r="T866" s="90">
        <v>8</v>
      </c>
      <c r="U866" s="90">
        <v>2005</v>
      </c>
      <c r="V866" s="90" t="s">
        <v>20</v>
      </c>
      <c r="W866" s="90" t="s">
        <v>619</v>
      </c>
      <c r="X866" s="90" t="s">
        <v>3516</v>
      </c>
      <c r="Y866" s="198" t="str">
        <f t="shared" si="49"/>
        <v>82005冷房設備用無し（一定速）</v>
      </c>
      <c r="Z866" s="90">
        <v>0.25</v>
      </c>
      <c r="AA866" s="90">
        <v>0.75</v>
      </c>
      <c r="AB866" s="143">
        <v>0.25</v>
      </c>
      <c r="AC866" s="143">
        <v>0.75</v>
      </c>
      <c r="AD866" s="150">
        <f>VLOOKUP(T866,'既存・導入予定 (5)'!$E$33:$S$44,13,0)</f>
        <v>0.58699999999999997</v>
      </c>
      <c r="AE866" s="151">
        <f t="shared" si="50"/>
        <v>0.89600000000000002</v>
      </c>
    </row>
    <row r="867" spans="20:31">
      <c r="T867" s="90">
        <v>8</v>
      </c>
      <c r="U867" s="90">
        <v>2005</v>
      </c>
      <c r="V867" s="90" t="s">
        <v>21</v>
      </c>
      <c r="W867" s="90" t="s">
        <v>624</v>
      </c>
      <c r="X867" s="90" t="s">
        <v>3363</v>
      </c>
      <c r="Y867" s="198" t="str">
        <f t="shared" si="49"/>
        <v>82005暖房店舗用有り</v>
      </c>
      <c r="Z867" s="90">
        <v>-0.65</v>
      </c>
      <c r="AA867" s="90">
        <v>1.65</v>
      </c>
      <c r="AB867" s="143">
        <v>1.0726</v>
      </c>
      <c r="AC867" s="143">
        <v>1.2194</v>
      </c>
      <c r="AD867" s="150">
        <f>VLOOKUP(T867,'既存・導入予定 (5)'!$E$33:$S$44,13,0)</f>
        <v>0.58699999999999997</v>
      </c>
      <c r="AE867" s="151">
        <f t="shared" si="50"/>
        <v>1.268</v>
      </c>
    </row>
    <row r="868" spans="20:31">
      <c r="T868" s="90">
        <v>8</v>
      </c>
      <c r="U868" s="90">
        <v>2005</v>
      </c>
      <c r="V868" s="90" t="s">
        <v>21</v>
      </c>
      <c r="W868" s="90" t="s">
        <v>618</v>
      </c>
      <c r="X868" s="90" t="s">
        <v>3363</v>
      </c>
      <c r="Y868" s="198" t="str">
        <f t="shared" si="49"/>
        <v>82005暖房ビル用マルチ有り</v>
      </c>
      <c r="Z868" s="90">
        <v>-0.56000000000000005</v>
      </c>
      <c r="AA868" s="90">
        <v>1.56</v>
      </c>
      <c r="AB868" s="143">
        <v>1.0330999999999999</v>
      </c>
      <c r="AC868" s="143">
        <v>1.1617</v>
      </c>
      <c r="AD868" s="150">
        <f>VLOOKUP(T868,'既存・導入予定 (5)'!$E$33:$S$44,13,0)</f>
        <v>0.58699999999999997</v>
      </c>
      <c r="AE868" s="151">
        <f t="shared" si="50"/>
        <v>1.2310000000000001</v>
      </c>
    </row>
    <row r="869" spans="20:31">
      <c r="T869" s="90">
        <v>8</v>
      </c>
      <c r="U869" s="90">
        <v>2005</v>
      </c>
      <c r="V869" s="90" t="s">
        <v>21</v>
      </c>
      <c r="W869" s="90" t="s">
        <v>619</v>
      </c>
      <c r="X869" s="90" t="s">
        <v>3363</v>
      </c>
      <c r="Y869" s="198" t="str">
        <f t="shared" si="49"/>
        <v>82005暖房設備用有り</v>
      </c>
      <c r="Z869" s="90">
        <v>-0.126</v>
      </c>
      <c r="AA869" s="90">
        <v>1.1259999999999999</v>
      </c>
      <c r="AB869" s="143">
        <v>1.0239</v>
      </c>
      <c r="AC869" s="143">
        <v>0.83850000000000002</v>
      </c>
      <c r="AD869" s="150">
        <f>VLOOKUP(T869,'既存・導入予定 (5)'!$E$33:$S$44,13,0)</f>
        <v>0.58699999999999997</v>
      </c>
      <c r="AE869" s="151">
        <f t="shared" si="50"/>
        <v>1.052</v>
      </c>
    </row>
    <row r="870" spans="20:31">
      <c r="T870" s="90">
        <v>8</v>
      </c>
      <c r="U870" s="90">
        <v>2005</v>
      </c>
      <c r="V870" s="90" t="s">
        <v>21</v>
      </c>
      <c r="W870" s="90" t="s">
        <v>624</v>
      </c>
      <c r="X870" s="90" t="s">
        <v>3516</v>
      </c>
      <c r="Y870" s="198" t="str">
        <f t="shared" si="49"/>
        <v>82005暖房店舗用無し（一定速）</v>
      </c>
      <c r="Z870" s="90">
        <v>0.25</v>
      </c>
      <c r="AA870" s="90">
        <v>0.75</v>
      </c>
      <c r="AB870" s="143">
        <v>0.25</v>
      </c>
      <c r="AC870" s="143">
        <v>0.75</v>
      </c>
      <c r="AD870" s="150">
        <f>VLOOKUP(T870,'既存・導入予定 (5)'!$E$33:$S$44,13,0)</f>
        <v>0.58699999999999997</v>
      </c>
      <c r="AE870" s="151">
        <f t="shared" si="50"/>
        <v>0.89600000000000002</v>
      </c>
    </row>
    <row r="871" spans="20:31">
      <c r="T871" s="90">
        <v>8</v>
      </c>
      <c r="U871" s="90">
        <v>2005</v>
      </c>
      <c r="V871" s="90" t="s">
        <v>21</v>
      </c>
      <c r="W871" s="90" t="s">
        <v>618</v>
      </c>
      <c r="X871" s="90" t="s">
        <v>3516</v>
      </c>
      <c r="Y871" s="198" t="str">
        <f t="shared" si="49"/>
        <v>82005暖房ビル用マルチ無し（一定速）</v>
      </c>
      <c r="Z871" s="90">
        <v>0.25</v>
      </c>
      <c r="AA871" s="90">
        <v>0.75</v>
      </c>
      <c r="AB871" s="143">
        <v>0.25</v>
      </c>
      <c r="AC871" s="143">
        <v>0.75</v>
      </c>
      <c r="AD871" s="150">
        <f>VLOOKUP(T871,'既存・導入予定 (5)'!$E$33:$S$44,13,0)</f>
        <v>0.58699999999999997</v>
      </c>
      <c r="AE871" s="151">
        <f t="shared" si="50"/>
        <v>0.89600000000000002</v>
      </c>
    </row>
    <row r="872" spans="20:31">
      <c r="T872" s="90">
        <v>8</v>
      </c>
      <c r="U872" s="90">
        <v>2005</v>
      </c>
      <c r="V872" s="90" t="s">
        <v>21</v>
      </c>
      <c r="W872" s="90" t="s">
        <v>619</v>
      </c>
      <c r="X872" s="90" t="s">
        <v>3516</v>
      </c>
      <c r="Y872" s="198" t="str">
        <f t="shared" si="49"/>
        <v>82005暖房設備用無し（一定速）</v>
      </c>
      <c r="Z872" s="90">
        <v>0.25</v>
      </c>
      <c r="AA872" s="90">
        <v>0.75</v>
      </c>
      <c r="AB872" s="143">
        <v>0.25</v>
      </c>
      <c r="AC872" s="143">
        <v>0.75</v>
      </c>
      <c r="AD872" s="150">
        <f>VLOOKUP(T872,'既存・導入予定 (5)'!$E$33:$S$44,13,0)</f>
        <v>0.58699999999999997</v>
      </c>
      <c r="AE872" s="151">
        <f t="shared" si="50"/>
        <v>0.89600000000000002</v>
      </c>
    </row>
    <row r="873" spans="20:31">
      <c r="T873" s="90">
        <v>8</v>
      </c>
      <c r="U873" s="90">
        <v>2010</v>
      </c>
      <c r="V873" s="90" t="s">
        <v>20</v>
      </c>
      <c r="W873" s="90" t="s">
        <v>624</v>
      </c>
      <c r="X873" s="90" t="s">
        <v>3363</v>
      </c>
      <c r="Y873" s="198" t="str">
        <f t="shared" si="49"/>
        <v>82010冷房店舗用有り</v>
      </c>
      <c r="Z873" s="90">
        <v>-1.1000000000000001</v>
      </c>
      <c r="AA873" s="90">
        <v>2.1</v>
      </c>
      <c r="AB873" s="143">
        <v>1.0511999999999999</v>
      </c>
      <c r="AC873" s="143">
        <v>1.5622</v>
      </c>
      <c r="AD873" s="150">
        <f>VLOOKUP(T873,'既存・導入予定 (5)'!$E$33:$S$44,13,0)</f>
        <v>0.58699999999999997</v>
      </c>
      <c r="AE873" s="151">
        <f t="shared" si="50"/>
        <v>1.454</v>
      </c>
    </row>
    <row r="874" spans="20:31">
      <c r="T874" s="90">
        <v>8</v>
      </c>
      <c r="U874" s="90">
        <v>2010</v>
      </c>
      <c r="V874" s="90" t="s">
        <v>20</v>
      </c>
      <c r="W874" s="90" t="s">
        <v>618</v>
      </c>
      <c r="X874" s="90" t="s">
        <v>3363</v>
      </c>
      <c r="Y874" s="198" t="str">
        <f t="shared" si="49"/>
        <v>82010冷房ビル用マルチ有り</v>
      </c>
      <c r="Z874" s="90">
        <v>-0.88</v>
      </c>
      <c r="AA874" s="90">
        <v>1.88</v>
      </c>
      <c r="AB874" s="143">
        <v>1.0548999999999999</v>
      </c>
      <c r="AC874" s="143">
        <v>1.3963000000000001</v>
      </c>
      <c r="AD874" s="150">
        <f>VLOOKUP(T874,'既存・導入予定 (5)'!$E$33:$S$44,13,0)</f>
        <v>0.58699999999999997</v>
      </c>
      <c r="AE874" s="151">
        <f t="shared" si="50"/>
        <v>1.363</v>
      </c>
    </row>
    <row r="875" spans="20:31">
      <c r="T875" s="90">
        <v>8</v>
      </c>
      <c r="U875" s="90">
        <v>2010</v>
      </c>
      <c r="V875" s="90" t="s">
        <v>20</v>
      </c>
      <c r="W875" s="90" t="s">
        <v>619</v>
      </c>
      <c r="X875" s="90" t="s">
        <v>3363</v>
      </c>
      <c r="Y875" s="198" t="str">
        <f t="shared" si="49"/>
        <v>82010冷房設備用有り</v>
      </c>
      <c r="Z875" s="90">
        <v>-0.26</v>
      </c>
      <c r="AA875" s="90">
        <v>1.26</v>
      </c>
      <c r="AB875" s="143">
        <v>1.1929000000000001</v>
      </c>
      <c r="AC875" s="143">
        <v>0.89680000000000004</v>
      </c>
      <c r="AD875" s="150">
        <f>VLOOKUP(T875,'既存・導入予定 (5)'!$E$33:$S$44,13,0)</f>
        <v>0.58699999999999997</v>
      </c>
      <c r="AE875" s="151">
        <f t="shared" si="50"/>
        <v>1.107</v>
      </c>
    </row>
    <row r="876" spans="20:31">
      <c r="T876" s="90">
        <v>8</v>
      </c>
      <c r="U876" s="90">
        <v>2010</v>
      </c>
      <c r="V876" s="90" t="s">
        <v>20</v>
      </c>
      <c r="W876" s="90" t="s">
        <v>624</v>
      </c>
      <c r="X876" s="90" t="s">
        <v>3516</v>
      </c>
      <c r="Y876" s="198" t="str">
        <f t="shared" si="49"/>
        <v>82010冷房店舗用無し（一定速）</v>
      </c>
      <c r="Z876" s="90">
        <v>0.25</v>
      </c>
      <c r="AA876" s="90">
        <v>0.75</v>
      </c>
      <c r="AB876" s="143">
        <v>0.25</v>
      </c>
      <c r="AC876" s="143">
        <v>0.75</v>
      </c>
      <c r="AD876" s="150">
        <f>VLOOKUP(T876,'既存・導入予定 (5)'!$E$33:$S$44,13,0)</f>
        <v>0.58699999999999997</v>
      </c>
      <c r="AE876" s="151">
        <f t="shared" si="50"/>
        <v>0.89600000000000002</v>
      </c>
    </row>
    <row r="877" spans="20:31">
      <c r="T877" s="90">
        <v>8</v>
      </c>
      <c r="U877" s="90">
        <v>2010</v>
      </c>
      <c r="V877" s="90" t="s">
        <v>20</v>
      </c>
      <c r="W877" s="90" t="s">
        <v>618</v>
      </c>
      <c r="X877" s="90" t="s">
        <v>3516</v>
      </c>
      <c r="Y877" s="198" t="str">
        <f t="shared" si="49"/>
        <v>82010冷房ビル用マルチ無し（一定速）</v>
      </c>
      <c r="Z877" s="90">
        <v>0.25</v>
      </c>
      <c r="AA877" s="90">
        <v>0.75</v>
      </c>
      <c r="AB877" s="143">
        <v>0.25</v>
      </c>
      <c r="AC877" s="143">
        <v>0.75</v>
      </c>
      <c r="AD877" s="150">
        <f>VLOOKUP(T877,'既存・導入予定 (5)'!$E$33:$S$44,13,0)</f>
        <v>0.58699999999999997</v>
      </c>
      <c r="AE877" s="151">
        <f t="shared" si="50"/>
        <v>0.89600000000000002</v>
      </c>
    </row>
    <row r="878" spans="20:31">
      <c r="T878" s="90">
        <v>8</v>
      </c>
      <c r="U878" s="90">
        <v>2010</v>
      </c>
      <c r="V878" s="90" t="s">
        <v>20</v>
      </c>
      <c r="W878" s="90" t="s">
        <v>619</v>
      </c>
      <c r="X878" s="90" t="s">
        <v>3516</v>
      </c>
      <c r="Y878" s="198" t="str">
        <f t="shared" si="49"/>
        <v>82010冷房設備用無し（一定速）</v>
      </c>
      <c r="Z878" s="90">
        <v>0.25</v>
      </c>
      <c r="AA878" s="90">
        <v>0.75</v>
      </c>
      <c r="AB878" s="143">
        <v>0.25</v>
      </c>
      <c r="AC878" s="143">
        <v>0.75</v>
      </c>
      <c r="AD878" s="150">
        <f>VLOOKUP(T878,'既存・導入予定 (5)'!$E$33:$S$44,13,0)</f>
        <v>0.58699999999999997</v>
      </c>
      <c r="AE878" s="151">
        <f t="shared" si="50"/>
        <v>0.89600000000000002</v>
      </c>
    </row>
    <row r="879" spans="20:31">
      <c r="T879" s="90">
        <v>8</v>
      </c>
      <c r="U879" s="90">
        <v>2010</v>
      </c>
      <c r="V879" s="90" t="s">
        <v>21</v>
      </c>
      <c r="W879" s="90" t="s">
        <v>624</v>
      </c>
      <c r="X879" s="90" t="s">
        <v>3363</v>
      </c>
      <c r="Y879" s="198" t="str">
        <f t="shared" si="49"/>
        <v>82010暖房店舗用有り</v>
      </c>
      <c r="Z879" s="90">
        <v>-0.72</v>
      </c>
      <c r="AA879" s="90">
        <v>1.72</v>
      </c>
      <c r="AB879" s="143">
        <v>1.0757000000000001</v>
      </c>
      <c r="AC879" s="143">
        <v>1.2710999999999999</v>
      </c>
      <c r="AD879" s="150">
        <f>VLOOKUP(T879,'既存・導入予定 (5)'!$E$33:$S$44,13,0)</f>
        <v>0.58699999999999997</v>
      </c>
      <c r="AE879" s="151">
        <f t="shared" si="50"/>
        <v>1.2969999999999999</v>
      </c>
    </row>
    <row r="880" spans="20:31">
      <c r="T880" s="90">
        <v>8</v>
      </c>
      <c r="U880" s="90">
        <v>2010</v>
      </c>
      <c r="V880" s="90" t="s">
        <v>21</v>
      </c>
      <c r="W880" s="90" t="s">
        <v>618</v>
      </c>
      <c r="X880" s="90" t="s">
        <v>3363</v>
      </c>
      <c r="Y880" s="198" t="str">
        <f t="shared" si="49"/>
        <v>82010暖房ビル用マルチ有り</v>
      </c>
      <c r="Z880" s="90">
        <v>-0.7</v>
      </c>
      <c r="AA880" s="90">
        <v>1.7</v>
      </c>
      <c r="AB880" s="143">
        <v>1.036</v>
      </c>
      <c r="AC880" s="143">
        <v>1.266</v>
      </c>
      <c r="AD880" s="150">
        <f>VLOOKUP(T880,'既存・導入予定 (5)'!$E$33:$S$44,13,0)</f>
        <v>0.58699999999999997</v>
      </c>
      <c r="AE880" s="151">
        <f t="shared" si="50"/>
        <v>1.2889999999999999</v>
      </c>
    </row>
    <row r="881" spans="20:31">
      <c r="T881" s="90">
        <v>8</v>
      </c>
      <c r="U881" s="90">
        <v>2010</v>
      </c>
      <c r="V881" s="90" t="s">
        <v>21</v>
      </c>
      <c r="W881" s="90" t="s">
        <v>619</v>
      </c>
      <c r="X881" s="90" t="s">
        <v>3363</v>
      </c>
      <c r="Y881" s="198" t="str">
        <f t="shared" si="49"/>
        <v>82010暖房設備用有り</v>
      </c>
      <c r="Z881" s="90">
        <v>-0.26</v>
      </c>
      <c r="AA881" s="90">
        <v>1.26</v>
      </c>
      <c r="AB881" s="143">
        <v>0.82779999999999998</v>
      </c>
      <c r="AC881" s="143">
        <v>0.98809999999999998</v>
      </c>
      <c r="AD881" s="150">
        <f>VLOOKUP(T881,'既存・導入予定 (5)'!$E$33:$S$44,13,0)</f>
        <v>0.58699999999999997</v>
      </c>
      <c r="AE881" s="151">
        <f t="shared" si="50"/>
        <v>1.107</v>
      </c>
    </row>
    <row r="882" spans="20:31">
      <c r="T882" s="90">
        <v>8</v>
      </c>
      <c r="U882" s="90">
        <v>2010</v>
      </c>
      <c r="V882" s="90" t="s">
        <v>21</v>
      </c>
      <c r="W882" s="90" t="s">
        <v>624</v>
      </c>
      <c r="X882" s="90" t="s">
        <v>3516</v>
      </c>
      <c r="Y882" s="198" t="str">
        <f t="shared" si="49"/>
        <v>82010暖房店舗用無し（一定速）</v>
      </c>
      <c r="Z882" s="90">
        <v>0.25</v>
      </c>
      <c r="AA882" s="90">
        <v>0.75</v>
      </c>
      <c r="AB882" s="143">
        <v>0.25</v>
      </c>
      <c r="AC882" s="143">
        <v>0.75</v>
      </c>
      <c r="AD882" s="150">
        <f>VLOOKUP(T882,'既存・導入予定 (5)'!$E$33:$S$44,13,0)</f>
        <v>0.58699999999999997</v>
      </c>
      <c r="AE882" s="151">
        <f t="shared" si="50"/>
        <v>0.89600000000000002</v>
      </c>
    </row>
    <row r="883" spans="20:31">
      <c r="T883" s="90">
        <v>8</v>
      </c>
      <c r="U883" s="90">
        <v>2010</v>
      </c>
      <c r="V883" s="90" t="s">
        <v>21</v>
      </c>
      <c r="W883" s="90" t="s">
        <v>618</v>
      </c>
      <c r="X883" s="90" t="s">
        <v>3516</v>
      </c>
      <c r="Y883" s="198" t="str">
        <f t="shared" si="49"/>
        <v>82010暖房ビル用マルチ無し（一定速）</v>
      </c>
      <c r="Z883" s="90">
        <v>0.25</v>
      </c>
      <c r="AA883" s="90">
        <v>0.75</v>
      </c>
      <c r="AB883" s="143">
        <v>0.25</v>
      </c>
      <c r="AC883" s="143">
        <v>0.75</v>
      </c>
      <c r="AD883" s="150">
        <f>VLOOKUP(T883,'既存・導入予定 (5)'!$E$33:$S$44,13,0)</f>
        <v>0.58699999999999997</v>
      </c>
      <c r="AE883" s="151">
        <f t="shared" si="50"/>
        <v>0.89600000000000002</v>
      </c>
    </row>
    <row r="884" spans="20:31">
      <c r="T884" s="90">
        <v>8</v>
      </c>
      <c r="U884" s="90">
        <v>2010</v>
      </c>
      <c r="V884" s="90" t="s">
        <v>21</v>
      </c>
      <c r="W884" s="90" t="s">
        <v>619</v>
      </c>
      <c r="X884" s="90" t="s">
        <v>3516</v>
      </c>
      <c r="Y884" s="198" t="str">
        <f t="shared" si="49"/>
        <v>82010暖房設備用無し（一定速）</v>
      </c>
      <c r="Z884" s="90">
        <v>0.25</v>
      </c>
      <c r="AA884" s="90">
        <v>0.75</v>
      </c>
      <c r="AB884" s="143">
        <v>0.25</v>
      </c>
      <c r="AC884" s="143">
        <v>0.75</v>
      </c>
      <c r="AD884" s="150">
        <f>VLOOKUP(T884,'既存・導入予定 (5)'!$E$33:$S$44,13,0)</f>
        <v>0.58699999999999997</v>
      </c>
      <c r="AE884" s="151">
        <f t="shared" si="50"/>
        <v>0.89600000000000002</v>
      </c>
    </row>
    <row r="885" spans="20:31">
      <c r="T885" s="145">
        <v>8</v>
      </c>
      <c r="U885" s="145">
        <v>2011</v>
      </c>
      <c r="V885" s="145" t="s">
        <v>20</v>
      </c>
      <c r="W885" s="145" t="s">
        <v>624</v>
      </c>
      <c r="X885" s="145" t="s">
        <v>3363</v>
      </c>
      <c r="Y885" s="146" t="str">
        <f t="shared" si="49"/>
        <v>82011冷房店舗用有り</v>
      </c>
      <c r="Z885" s="145">
        <v>-1.1200000000000001</v>
      </c>
      <c r="AA885" s="145">
        <v>2.12</v>
      </c>
      <c r="AB885" s="149">
        <v>1.0517000000000001</v>
      </c>
      <c r="AC885" s="149">
        <v>1.5770999999999999</v>
      </c>
      <c r="AD885" s="147">
        <f>VLOOKUP(T885,'既存・導入予定 (5)'!$E$33:$S$44,13,0)</f>
        <v>0.58699999999999997</v>
      </c>
      <c r="AE885" s="75">
        <f t="shared" si="50"/>
        <v>1.462</v>
      </c>
    </row>
    <row r="886" spans="20:31">
      <c r="T886" s="145">
        <v>8</v>
      </c>
      <c r="U886" s="145">
        <v>2011</v>
      </c>
      <c r="V886" s="145" t="s">
        <v>20</v>
      </c>
      <c r="W886" s="145" t="s">
        <v>618</v>
      </c>
      <c r="X886" s="145" t="s">
        <v>3363</v>
      </c>
      <c r="Y886" s="146" t="str">
        <f t="shared" si="49"/>
        <v>82011冷房ビル用マルチ有り</v>
      </c>
      <c r="Z886" s="148">
        <v>-1</v>
      </c>
      <c r="AA886" s="148">
        <v>2</v>
      </c>
      <c r="AB886" s="149">
        <v>1.0584</v>
      </c>
      <c r="AC886" s="149">
        <v>1.4854000000000001</v>
      </c>
      <c r="AD886" s="147">
        <f>VLOOKUP(T886,'既存・導入予定 (5)'!$E$33:$S$44,13,0)</f>
        <v>0.58699999999999997</v>
      </c>
      <c r="AE886" s="75">
        <f t="shared" si="50"/>
        <v>1.413</v>
      </c>
    </row>
    <row r="887" spans="20:31">
      <c r="T887" s="145">
        <v>8</v>
      </c>
      <c r="U887" s="145">
        <v>2011</v>
      </c>
      <c r="V887" s="145" t="s">
        <v>20</v>
      </c>
      <c r="W887" s="145" t="s">
        <v>619</v>
      </c>
      <c r="X887" s="145" t="s">
        <v>3363</v>
      </c>
      <c r="Y887" s="146" t="str">
        <f t="shared" si="49"/>
        <v>82011冷房設備用有り</v>
      </c>
      <c r="Z887" s="145">
        <v>-0.22</v>
      </c>
      <c r="AA887" s="145">
        <v>1.22</v>
      </c>
      <c r="AB887" s="149">
        <v>1.0356000000000001</v>
      </c>
      <c r="AC887" s="149">
        <v>0.90610000000000002</v>
      </c>
      <c r="AD887" s="147">
        <f>VLOOKUP(T887,'既存・導入予定 (5)'!$E$33:$S$44,13,0)</f>
        <v>0.58699999999999997</v>
      </c>
      <c r="AE887" s="75">
        <f t="shared" si="50"/>
        <v>1.0900000000000001</v>
      </c>
    </row>
    <row r="888" spans="20:31">
      <c r="T888" s="145">
        <v>8</v>
      </c>
      <c r="U888" s="145">
        <v>2011</v>
      </c>
      <c r="V888" s="145" t="s">
        <v>20</v>
      </c>
      <c r="W888" s="145" t="s">
        <v>624</v>
      </c>
      <c r="X888" s="145" t="s">
        <v>3516</v>
      </c>
      <c r="Y888" s="146" t="str">
        <f t="shared" si="49"/>
        <v>82011冷房店舗用無し（一定速）</v>
      </c>
      <c r="Z888" s="145">
        <v>0.25</v>
      </c>
      <c r="AA888" s="145">
        <v>0.75</v>
      </c>
      <c r="AB888" s="149">
        <v>0.25</v>
      </c>
      <c r="AC888" s="149">
        <v>0.75</v>
      </c>
      <c r="AD888" s="147">
        <f>VLOOKUP(T888,'既存・導入予定 (5)'!$E$33:$S$44,13,0)</f>
        <v>0.58699999999999997</v>
      </c>
      <c r="AE888" s="75">
        <f t="shared" si="50"/>
        <v>0.89600000000000002</v>
      </c>
    </row>
    <row r="889" spans="20:31">
      <c r="T889" s="145">
        <v>8</v>
      </c>
      <c r="U889" s="145">
        <v>2011</v>
      </c>
      <c r="V889" s="145" t="s">
        <v>20</v>
      </c>
      <c r="W889" s="145" t="s">
        <v>618</v>
      </c>
      <c r="X889" s="145" t="s">
        <v>3516</v>
      </c>
      <c r="Y889" s="146" t="str">
        <f t="shared" si="49"/>
        <v>82011冷房ビル用マルチ無し（一定速）</v>
      </c>
      <c r="Z889" s="145">
        <v>0.25</v>
      </c>
      <c r="AA889" s="145">
        <v>0.75</v>
      </c>
      <c r="AB889" s="149">
        <v>0.25</v>
      </c>
      <c r="AC889" s="149">
        <v>0.75</v>
      </c>
      <c r="AD889" s="147">
        <f>VLOOKUP(T889,'既存・導入予定 (5)'!$E$33:$S$44,13,0)</f>
        <v>0.58699999999999997</v>
      </c>
      <c r="AE889" s="75">
        <f t="shared" si="50"/>
        <v>0.89600000000000002</v>
      </c>
    </row>
    <row r="890" spans="20:31">
      <c r="T890" s="145">
        <v>8</v>
      </c>
      <c r="U890" s="145">
        <v>2011</v>
      </c>
      <c r="V890" s="145" t="s">
        <v>20</v>
      </c>
      <c r="W890" s="145" t="s">
        <v>619</v>
      </c>
      <c r="X890" s="145" t="s">
        <v>3516</v>
      </c>
      <c r="Y890" s="146" t="str">
        <f t="shared" si="49"/>
        <v>82011冷房設備用無し（一定速）</v>
      </c>
      <c r="Z890" s="145">
        <v>0.25</v>
      </c>
      <c r="AA890" s="145">
        <v>0.75</v>
      </c>
      <c r="AB890" s="149">
        <v>0.25</v>
      </c>
      <c r="AC890" s="149">
        <v>0.75</v>
      </c>
      <c r="AD890" s="147">
        <f>VLOOKUP(T890,'既存・導入予定 (5)'!$E$33:$S$44,13,0)</f>
        <v>0.58699999999999997</v>
      </c>
      <c r="AE890" s="75">
        <f t="shared" si="50"/>
        <v>0.89600000000000002</v>
      </c>
    </row>
    <row r="891" spans="20:31">
      <c r="T891" s="145">
        <v>8</v>
      </c>
      <c r="U891" s="145">
        <v>2011</v>
      </c>
      <c r="V891" s="145" t="s">
        <v>21</v>
      </c>
      <c r="W891" s="145" t="s">
        <v>624</v>
      </c>
      <c r="X891" s="145" t="s">
        <v>3363</v>
      </c>
      <c r="Y891" s="146" t="str">
        <f t="shared" si="49"/>
        <v>82011暖房店舗用有り</v>
      </c>
      <c r="Z891" s="145">
        <v>-0.76</v>
      </c>
      <c r="AA891" s="145">
        <v>1.76</v>
      </c>
      <c r="AB891" s="149">
        <v>1.0773999999999999</v>
      </c>
      <c r="AC891" s="149">
        <v>1.3006</v>
      </c>
      <c r="AD891" s="147">
        <f>VLOOKUP(T891,'既存・導入予定 (5)'!$E$33:$S$44,13,0)</f>
        <v>0.58699999999999997</v>
      </c>
      <c r="AE891" s="75">
        <f t="shared" si="50"/>
        <v>1.3129999999999999</v>
      </c>
    </row>
    <row r="892" spans="20:31">
      <c r="T892" s="145">
        <v>8</v>
      </c>
      <c r="U892" s="145">
        <v>2011</v>
      </c>
      <c r="V892" s="145" t="s">
        <v>21</v>
      </c>
      <c r="W892" s="145" t="s">
        <v>618</v>
      </c>
      <c r="X892" s="145" t="s">
        <v>3363</v>
      </c>
      <c r="Y892" s="146" t="str">
        <f t="shared" si="49"/>
        <v>82011暖房ビル用マルチ有り</v>
      </c>
      <c r="Z892" s="145">
        <v>-0.78</v>
      </c>
      <c r="AA892" s="145">
        <v>1.78</v>
      </c>
      <c r="AB892" s="149">
        <v>1.0377000000000001</v>
      </c>
      <c r="AC892" s="149">
        <v>1.3255999999999999</v>
      </c>
      <c r="AD892" s="147">
        <f>VLOOKUP(T892,'既存・導入予定 (5)'!$E$33:$S$44,13,0)</f>
        <v>0.58699999999999997</v>
      </c>
      <c r="AE892" s="75">
        <f t="shared" si="50"/>
        <v>1.3220000000000001</v>
      </c>
    </row>
    <row r="893" spans="20:31">
      <c r="T893" s="145">
        <v>8</v>
      </c>
      <c r="U893" s="145">
        <v>2011</v>
      </c>
      <c r="V893" s="145" t="s">
        <v>21</v>
      </c>
      <c r="W893" s="145" t="s">
        <v>619</v>
      </c>
      <c r="X893" s="145" t="s">
        <v>3363</v>
      </c>
      <c r="Y893" s="146" t="str">
        <f t="shared" si="49"/>
        <v>82011暖房設備用有り</v>
      </c>
      <c r="Z893" s="145">
        <v>-0.26</v>
      </c>
      <c r="AA893" s="145">
        <v>1.26</v>
      </c>
      <c r="AB893" s="149">
        <v>1.0266999999999999</v>
      </c>
      <c r="AC893" s="149">
        <v>0.93830000000000002</v>
      </c>
      <c r="AD893" s="147">
        <f>VLOOKUP(T893,'既存・導入予定 (5)'!$E$33:$S$44,13,0)</f>
        <v>0.58699999999999997</v>
      </c>
      <c r="AE893" s="75">
        <f t="shared" si="50"/>
        <v>1.107</v>
      </c>
    </row>
    <row r="894" spans="20:31">
      <c r="T894" s="145">
        <v>8</v>
      </c>
      <c r="U894" s="145">
        <v>2011</v>
      </c>
      <c r="V894" s="145" t="s">
        <v>21</v>
      </c>
      <c r="W894" s="145" t="s">
        <v>624</v>
      </c>
      <c r="X894" s="145" t="s">
        <v>3516</v>
      </c>
      <c r="Y894" s="146" t="str">
        <f t="shared" si="49"/>
        <v>82011暖房店舗用無し（一定速）</v>
      </c>
      <c r="Z894" s="145">
        <v>0.25</v>
      </c>
      <c r="AA894" s="145">
        <v>0.75</v>
      </c>
      <c r="AB894" s="149">
        <v>0.25</v>
      </c>
      <c r="AC894" s="149">
        <v>0.75</v>
      </c>
      <c r="AD894" s="147">
        <f>VLOOKUP(T894,'既存・導入予定 (5)'!$E$33:$S$44,13,0)</f>
        <v>0.58699999999999997</v>
      </c>
      <c r="AE894" s="75">
        <f t="shared" si="50"/>
        <v>0.89600000000000002</v>
      </c>
    </row>
    <row r="895" spans="20:31">
      <c r="T895" s="145">
        <v>8</v>
      </c>
      <c r="U895" s="145">
        <v>2011</v>
      </c>
      <c r="V895" s="145" t="s">
        <v>21</v>
      </c>
      <c r="W895" s="145" t="s">
        <v>618</v>
      </c>
      <c r="X895" s="145" t="s">
        <v>3516</v>
      </c>
      <c r="Y895" s="146" t="str">
        <f t="shared" si="49"/>
        <v>82011暖房ビル用マルチ無し（一定速）</v>
      </c>
      <c r="Z895" s="145">
        <v>0.25</v>
      </c>
      <c r="AA895" s="145">
        <v>0.75</v>
      </c>
      <c r="AB895" s="149">
        <v>0.25</v>
      </c>
      <c r="AC895" s="149">
        <v>0.75</v>
      </c>
      <c r="AD895" s="147">
        <f>VLOOKUP(T895,'既存・導入予定 (5)'!$E$33:$S$44,13,0)</f>
        <v>0.58699999999999997</v>
      </c>
      <c r="AE895" s="75">
        <f t="shared" si="50"/>
        <v>0.89600000000000002</v>
      </c>
    </row>
    <row r="896" spans="20:31">
      <c r="T896" s="145">
        <v>8</v>
      </c>
      <c r="U896" s="145">
        <v>2011</v>
      </c>
      <c r="V896" s="145" t="s">
        <v>21</v>
      </c>
      <c r="W896" s="145" t="s">
        <v>619</v>
      </c>
      <c r="X896" s="145" t="s">
        <v>3516</v>
      </c>
      <c r="Y896" s="146" t="str">
        <f t="shared" si="49"/>
        <v>82011暖房設備用無し（一定速）</v>
      </c>
      <c r="Z896" s="145">
        <v>0.25</v>
      </c>
      <c r="AA896" s="145">
        <v>0.75</v>
      </c>
      <c r="AB896" s="149">
        <v>0.25</v>
      </c>
      <c r="AC896" s="149">
        <v>0.75</v>
      </c>
      <c r="AD896" s="147">
        <f>VLOOKUP(T896,'既存・導入予定 (5)'!$E$33:$S$44,13,0)</f>
        <v>0.58699999999999997</v>
      </c>
      <c r="AE896" s="75">
        <f t="shared" si="50"/>
        <v>0.89600000000000002</v>
      </c>
    </row>
    <row r="897" spans="20:31">
      <c r="T897" s="145">
        <v>8</v>
      </c>
      <c r="U897" s="145">
        <v>2012</v>
      </c>
      <c r="V897" s="145" t="s">
        <v>20</v>
      </c>
      <c r="W897" s="145" t="s">
        <v>624</v>
      </c>
      <c r="X897" s="145" t="s">
        <v>3363</v>
      </c>
      <c r="Y897" s="146" t="str">
        <f t="shared" si="49"/>
        <v>82012冷房店舗用有り</v>
      </c>
      <c r="Z897" s="145">
        <v>-1.36</v>
      </c>
      <c r="AA897" s="145">
        <v>2.36</v>
      </c>
      <c r="AB897" s="149">
        <v>1.0576000000000001</v>
      </c>
      <c r="AC897" s="149">
        <v>1.7556</v>
      </c>
      <c r="AD897" s="147">
        <f>VLOOKUP(T897,'既存・導入予定 (5)'!$E$33:$S$44,13,0)</f>
        <v>0.58699999999999997</v>
      </c>
      <c r="AE897" s="75">
        <f t="shared" si="50"/>
        <v>1.5609999999999999</v>
      </c>
    </row>
    <row r="898" spans="20:31">
      <c r="T898" s="145">
        <v>8</v>
      </c>
      <c r="U898" s="145">
        <v>2012</v>
      </c>
      <c r="V898" s="145" t="s">
        <v>20</v>
      </c>
      <c r="W898" s="145" t="s">
        <v>618</v>
      </c>
      <c r="X898" s="145" t="s">
        <v>3363</v>
      </c>
      <c r="Y898" s="146" t="str">
        <f t="shared" si="49"/>
        <v>82012冷房ビル用マルチ有り</v>
      </c>
      <c r="Z898" s="145">
        <v>-1.1399999999999999</v>
      </c>
      <c r="AA898" s="145">
        <v>2.14</v>
      </c>
      <c r="AB898" s="149">
        <v>1.0625</v>
      </c>
      <c r="AC898" s="149">
        <v>1.5893999999999999</v>
      </c>
      <c r="AD898" s="147">
        <f>VLOOKUP(T898,'既存・導入予定 (5)'!$E$33:$S$44,13,0)</f>
        <v>0.58699999999999997</v>
      </c>
      <c r="AE898" s="75">
        <f t="shared" si="50"/>
        <v>1.47</v>
      </c>
    </row>
    <row r="899" spans="20:31">
      <c r="T899" s="145">
        <v>8</v>
      </c>
      <c r="U899" s="145">
        <v>2012</v>
      </c>
      <c r="V899" s="145" t="s">
        <v>20</v>
      </c>
      <c r="W899" s="145" t="s">
        <v>619</v>
      </c>
      <c r="X899" s="145" t="s">
        <v>3363</v>
      </c>
      <c r="Y899" s="146" t="str">
        <f t="shared" si="49"/>
        <v>82012冷房設備用有り</v>
      </c>
      <c r="Z899" s="145">
        <v>-0.26</v>
      </c>
      <c r="AA899" s="145">
        <v>1.26</v>
      </c>
      <c r="AB899" s="149">
        <v>1.0367999999999999</v>
      </c>
      <c r="AC899" s="149">
        <v>0.93579999999999997</v>
      </c>
      <c r="AD899" s="147">
        <f>VLOOKUP(T899,'既存・導入予定 (5)'!$E$33:$S$44,13,0)</f>
        <v>0.58699999999999997</v>
      </c>
      <c r="AE899" s="75">
        <f t="shared" si="50"/>
        <v>1.107</v>
      </c>
    </row>
    <row r="900" spans="20:31">
      <c r="T900" s="145">
        <v>8</v>
      </c>
      <c r="U900" s="145">
        <v>2012</v>
      </c>
      <c r="V900" s="145" t="s">
        <v>20</v>
      </c>
      <c r="W900" s="145" t="s">
        <v>624</v>
      </c>
      <c r="X900" s="145" t="s">
        <v>3516</v>
      </c>
      <c r="Y900" s="146" t="str">
        <f t="shared" si="49"/>
        <v>82012冷房店舗用無し（一定速）</v>
      </c>
      <c r="Z900" s="145">
        <v>0.25</v>
      </c>
      <c r="AA900" s="145">
        <v>0.75</v>
      </c>
      <c r="AB900" s="149">
        <v>0.25</v>
      </c>
      <c r="AC900" s="149">
        <v>0.75</v>
      </c>
      <c r="AD900" s="147">
        <f>VLOOKUP(T900,'既存・導入予定 (5)'!$E$33:$S$44,13,0)</f>
        <v>0.58699999999999997</v>
      </c>
      <c r="AE900" s="75">
        <f t="shared" si="50"/>
        <v>0.89600000000000002</v>
      </c>
    </row>
    <row r="901" spans="20:31">
      <c r="T901" s="145">
        <v>8</v>
      </c>
      <c r="U901" s="145">
        <v>2012</v>
      </c>
      <c r="V901" s="145" t="s">
        <v>20</v>
      </c>
      <c r="W901" s="145" t="s">
        <v>618</v>
      </c>
      <c r="X901" s="145" t="s">
        <v>3516</v>
      </c>
      <c r="Y901" s="146" t="str">
        <f t="shared" si="49"/>
        <v>82012冷房ビル用マルチ無し（一定速）</v>
      </c>
      <c r="Z901" s="145">
        <v>0.25</v>
      </c>
      <c r="AA901" s="145">
        <v>0.75</v>
      </c>
      <c r="AB901" s="149">
        <v>0.25</v>
      </c>
      <c r="AC901" s="149">
        <v>0.75</v>
      </c>
      <c r="AD901" s="147">
        <f>VLOOKUP(T901,'既存・導入予定 (5)'!$E$33:$S$44,13,0)</f>
        <v>0.58699999999999997</v>
      </c>
      <c r="AE901" s="75">
        <f t="shared" si="50"/>
        <v>0.89600000000000002</v>
      </c>
    </row>
    <row r="902" spans="20:31">
      <c r="T902" s="145">
        <v>8</v>
      </c>
      <c r="U902" s="145">
        <v>2012</v>
      </c>
      <c r="V902" s="145" t="s">
        <v>20</v>
      </c>
      <c r="W902" s="145" t="s">
        <v>619</v>
      </c>
      <c r="X902" s="145" t="s">
        <v>3516</v>
      </c>
      <c r="Y902" s="146" t="str">
        <f t="shared" si="49"/>
        <v>82012冷房設備用無し（一定速）</v>
      </c>
      <c r="Z902" s="145">
        <v>0.25</v>
      </c>
      <c r="AA902" s="145">
        <v>0.75</v>
      </c>
      <c r="AB902" s="149">
        <v>0.25</v>
      </c>
      <c r="AC902" s="149">
        <v>0.75</v>
      </c>
      <c r="AD902" s="147">
        <f>VLOOKUP(T902,'既存・導入予定 (5)'!$E$33:$S$44,13,0)</f>
        <v>0.58699999999999997</v>
      </c>
      <c r="AE902" s="75">
        <f t="shared" si="50"/>
        <v>0.89600000000000002</v>
      </c>
    </row>
    <row r="903" spans="20:31">
      <c r="T903" s="145">
        <v>8</v>
      </c>
      <c r="U903" s="145">
        <v>2012</v>
      </c>
      <c r="V903" s="145" t="s">
        <v>21</v>
      </c>
      <c r="W903" s="145" t="s">
        <v>624</v>
      </c>
      <c r="X903" s="145" t="s">
        <v>3363</v>
      </c>
      <c r="Y903" s="146" t="str">
        <f t="shared" si="49"/>
        <v>82012暖房店舗用有り</v>
      </c>
      <c r="Z903" s="145">
        <v>-0.82</v>
      </c>
      <c r="AA903" s="145">
        <v>1.82</v>
      </c>
      <c r="AB903" s="149">
        <v>1.0801000000000001</v>
      </c>
      <c r="AC903" s="149">
        <v>1.345</v>
      </c>
      <c r="AD903" s="147">
        <f>VLOOKUP(T903,'既存・導入予定 (5)'!$E$33:$S$44,13,0)</f>
        <v>0.58699999999999997</v>
      </c>
      <c r="AE903" s="75">
        <f t="shared" si="50"/>
        <v>1.3380000000000001</v>
      </c>
    </row>
    <row r="904" spans="20:31">
      <c r="T904" s="145">
        <v>8</v>
      </c>
      <c r="U904" s="145">
        <v>2012</v>
      </c>
      <c r="V904" s="145" t="s">
        <v>21</v>
      </c>
      <c r="W904" s="145" t="s">
        <v>618</v>
      </c>
      <c r="X904" s="145" t="s">
        <v>3363</v>
      </c>
      <c r="Y904" s="146" t="str">
        <f t="shared" si="49"/>
        <v>82012暖房ビル用マルチ有り</v>
      </c>
      <c r="Z904" s="145">
        <v>-0.98</v>
      </c>
      <c r="AA904" s="145">
        <v>1.98</v>
      </c>
      <c r="AB904" s="149">
        <v>1.042</v>
      </c>
      <c r="AC904" s="149">
        <v>1.4744999999999999</v>
      </c>
      <c r="AD904" s="147">
        <f>VLOOKUP(T904,'既存・導入予定 (5)'!$E$33:$S$44,13,0)</f>
        <v>0.58699999999999997</v>
      </c>
      <c r="AE904" s="75">
        <f t="shared" si="50"/>
        <v>1.4039999999999999</v>
      </c>
    </row>
    <row r="905" spans="20:31">
      <c r="T905" s="145">
        <v>8</v>
      </c>
      <c r="U905" s="145">
        <v>2012</v>
      </c>
      <c r="V905" s="145" t="s">
        <v>21</v>
      </c>
      <c r="W905" s="145" t="s">
        <v>619</v>
      </c>
      <c r="X905" s="145" t="s">
        <v>3363</v>
      </c>
      <c r="Y905" s="146" t="str">
        <f t="shared" si="49"/>
        <v>82012暖房設備用有り</v>
      </c>
      <c r="Z905" s="145">
        <v>-0.26</v>
      </c>
      <c r="AA905" s="145">
        <v>1.26</v>
      </c>
      <c r="AB905" s="149">
        <v>1.0266999999999999</v>
      </c>
      <c r="AC905" s="149">
        <v>0.93830000000000002</v>
      </c>
      <c r="AD905" s="147">
        <f>VLOOKUP(T905,'既存・導入予定 (5)'!$E$33:$S$44,13,0)</f>
        <v>0.58699999999999997</v>
      </c>
      <c r="AE905" s="75">
        <f t="shared" si="50"/>
        <v>1.107</v>
      </c>
    </row>
    <row r="906" spans="20:31">
      <c r="T906" s="145">
        <v>8</v>
      </c>
      <c r="U906" s="145">
        <v>2012</v>
      </c>
      <c r="V906" s="145" t="s">
        <v>21</v>
      </c>
      <c r="W906" s="145" t="s">
        <v>624</v>
      </c>
      <c r="X906" s="145" t="s">
        <v>3516</v>
      </c>
      <c r="Y906" s="146" t="str">
        <f t="shared" si="49"/>
        <v>82012暖房店舗用無し（一定速）</v>
      </c>
      <c r="Z906" s="145">
        <v>0.25</v>
      </c>
      <c r="AA906" s="145">
        <v>0.75</v>
      </c>
      <c r="AB906" s="149">
        <v>0.25</v>
      </c>
      <c r="AC906" s="149">
        <v>0.75</v>
      </c>
      <c r="AD906" s="147">
        <f>VLOOKUP(T906,'既存・導入予定 (5)'!$E$33:$S$44,13,0)</f>
        <v>0.58699999999999997</v>
      </c>
      <c r="AE906" s="75">
        <f t="shared" si="50"/>
        <v>0.89600000000000002</v>
      </c>
    </row>
    <row r="907" spans="20:31">
      <c r="T907" s="145">
        <v>8</v>
      </c>
      <c r="U907" s="145">
        <v>2012</v>
      </c>
      <c r="V907" s="145" t="s">
        <v>21</v>
      </c>
      <c r="W907" s="145" t="s">
        <v>618</v>
      </c>
      <c r="X907" s="145" t="s">
        <v>3516</v>
      </c>
      <c r="Y907" s="146" t="str">
        <f t="shared" si="49"/>
        <v>82012暖房ビル用マルチ無し（一定速）</v>
      </c>
      <c r="Z907" s="145">
        <v>0.25</v>
      </c>
      <c r="AA907" s="145">
        <v>0.75</v>
      </c>
      <c r="AB907" s="149">
        <v>0.25</v>
      </c>
      <c r="AC907" s="149">
        <v>0.75</v>
      </c>
      <c r="AD907" s="147">
        <f>VLOOKUP(T907,'既存・導入予定 (5)'!$E$33:$S$44,13,0)</f>
        <v>0.58699999999999997</v>
      </c>
      <c r="AE907" s="75">
        <f t="shared" si="50"/>
        <v>0.89600000000000002</v>
      </c>
    </row>
    <row r="908" spans="20:31">
      <c r="T908" s="145">
        <v>8</v>
      </c>
      <c r="U908" s="145">
        <v>2012</v>
      </c>
      <c r="V908" s="145" t="s">
        <v>21</v>
      </c>
      <c r="W908" s="145" t="s">
        <v>619</v>
      </c>
      <c r="X908" s="145" t="s">
        <v>3516</v>
      </c>
      <c r="Y908" s="146" t="str">
        <f t="shared" si="49"/>
        <v>82012暖房設備用無し（一定速）</v>
      </c>
      <c r="Z908" s="145">
        <v>0.25</v>
      </c>
      <c r="AA908" s="145">
        <v>0.75</v>
      </c>
      <c r="AB908" s="149">
        <v>0.25</v>
      </c>
      <c r="AC908" s="149">
        <v>0.75</v>
      </c>
      <c r="AD908" s="147">
        <f>VLOOKUP(T908,'既存・導入予定 (5)'!$E$33:$S$44,13,0)</f>
        <v>0.58699999999999997</v>
      </c>
      <c r="AE908" s="75">
        <f t="shared" si="50"/>
        <v>0.89600000000000002</v>
      </c>
    </row>
    <row r="909" spans="20:31">
      <c r="T909" s="145">
        <v>8</v>
      </c>
      <c r="U909" s="145">
        <v>2013</v>
      </c>
      <c r="V909" s="145" t="s">
        <v>20</v>
      </c>
      <c r="W909" s="145" t="s">
        <v>624</v>
      </c>
      <c r="X909" s="145" t="s">
        <v>3363</v>
      </c>
      <c r="Y909" s="146" t="str">
        <f t="shared" ref="Y909:Y972" si="51">T909&amp;U909&amp;V909&amp;W909&amp;X909</f>
        <v>82013冷房店舗用有り</v>
      </c>
      <c r="Z909" s="145">
        <v>-1.5</v>
      </c>
      <c r="AA909" s="145">
        <v>2.5</v>
      </c>
      <c r="AB909" s="149">
        <v>1.0609999999999999</v>
      </c>
      <c r="AC909" s="149">
        <v>1.8597999999999999</v>
      </c>
      <c r="AD909" s="147">
        <f>VLOOKUP(T909,'既存・導入予定 (5)'!$E$33:$S$44,13,0)</f>
        <v>0.58699999999999997</v>
      </c>
      <c r="AE909" s="75">
        <f t="shared" si="50"/>
        <v>1.619</v>
      </c>
    </row>
    <row r="910" spans="20:31">
      <c r="T910" s="145">
        <v>8</v>
      </c>
      <c r="U910" s="145">
        <v>2013</v>
      </c>
      <c r="V910" s="145" t="s">
        <v>20</v>
      </c>
      <c r="W910" s="145" t="s">
        <v>618</v>
      </c>
      <c r="X910" s="145" t="s">
        <v>3363</v>
      </c>
      <c r="Y910" s="146" t="str">
        <f t="shared" si="51"/>
        <v>82013冷房ビル用マルチ有り</v>
      </c>
      <c r="Z910" s="145">
        <v>-1.1399999999999999</v>
      </c>
      <c r="AA910" s="145">
        <v>2.14</v>
      </c>
      <c r="AB910" s="149">
        <v>1.0625</v>
      </c>
      <c r="AC910" s="149">
        <v>1.5893999999999999</v>
      </c>
      <c r="AD910" s="147">
        <f>VLOOKUP(T910,'既存・導入予定 (5)'!$E$33:$S$44,13,0)</f>
        <v>0.58699999999999997</v>
      </c>
      <c r="AE910" s="75">
        <f t="shared" si="50"/>
        <v>1.47</v>
      </c>
    </row>
    <row r="911" spans="20:31">
      <c r="T911" s="145">
        <v>8</v>
      </c>
      <c r="U911" s="145">
        <v>2013</v>
      </c>
      <c r="V911" s="145" t="s">
        <v>20</v>
      </c>
      <c r="W911" s="145" t="s">
        <v>619</v>
      </c>
      <c r="X911" s="145" t="s">
        <v>3363</v>
      </c>
      <c r="Y911" s="146" t="str">
        <f t="shared" si="51"/>
        <v>82013冷房設備用有り</v>
      </c>
      <c r="Z911" s="145">
        <v>-0.26</v>
      </c>
      <c r="AA911" s="145">
        <v>1.26</v>
      </c>
      <c r="AB911" s="149">
        <v>1.0367999999999999</v>
      </c>
      <c r="AC911" s="149">
        <v>0.93579999999999997</v>
      </c>
      <c r="AD911" s="147">
        <f>VLOOKUP(T911,'既存・導入予定 (5)'!$E$33:$S$44,13,0)</f>
        <v>0.58699999999999997</v>
      </c>
      <c r="AE911" s="75">
        <f t="shared" si="50"/>
        <v>1.107</v>
      </c>
    </row>
    <row r="912" spans="20:31">
      <c r="T912" s="145">
        <v>8</v>
      </c>
      <c r="U912" s="145">
        <v>2013</v>
      </c>
      <c r="V912" s="145" t="s">
        <v>20</v>
      </c>
      <c r="W912" s="145" t="s">
        <v>624</v>
      </c>
      <c r="X912" s="145" t="s">
        <v>3516</v>
      </c>
      <c r="Y912" s="146" t="str">
        <f t="shared" si="51"/>
        <v>82013冷房店舗用無し（一定速）</v>
      </c>
      <c r="Z912" s="145">
        <v>0.25</v>
      </c>
      <c r="AA912" s="145">
        <v>0.75</v>
      </c>
      <c r="AB912" s="149">
        <v>0.25</v>
      </c>
      <c r="AC912" s="149">
        <v>0.75</v>
      </c>
      <c r="AD912" s="147">
        <f>VLOOKUP(T912,'既存・導入予定 (5)'!$E$33:$S$44,13,0)</f>
        <v>0.58699999999999997</v>
      </c>
      <c r="AE912" s="75">
        <f t="shared" si="50"/>
        <v>0.89600000000000002</v>
      </c>
    </row>
    <row r="913" spans="20:31">
      <c r="T913" s="145">
        <v>8</v>
      </c>
      <c r="U913" s="145">
        <v>2013</v>
      </c>
      <c r="V913" s="145" t="s">
        <v>20</v>
      </c>
      <c r="W913" s="145" t="s">
        <v>618</v>
      </c>
      <c r="X913" s="145" t="s">
        <v>3516</v>
      </c>
      <c r="Y913" s="146" t="str">
        <f t="shared" si="51"/>
        <v>82013冷房ビル用マルチ無し（一定速）</v>
      </c>
      <c r="Z913" s="145">
        <v>0.25</v>
      </c>
      <c r="AA913" s="145">
        <v>0.75</v>
      </c>
      <c r="AB913" s="149">
        <v>0.25</v>
      </c>
      <c r="AC913" s="149">
        <v>0.75</v>
      </c>
      <c r="AD913" s="147">
        <f>VLOOKUP(T913,'既存・導入予定 (5)'!$E$33:$S$44,13,0)</f>
        <v>0.58699999999999997</v>
      </c>
      <c r="AE913" s="75">
        <f t="shared" si="50"/>
        <v>0.89600000000000002</v>
      </c>
    </row>
    <row r="914" spans="20:31">
      <c r="T914" s="145">
        <v>8</v>
      </c>
      <c r="U914" s="145">
        <v>2013</v>
      </c>
      <c r="V914" s="145" t="s">
        <v>20</v>
      </c>
      <c r="W914" s="145" t="s">
        <v>619</v>
      </c>
      <c r="X914" s="145" t="s">
        <v>3516</v>
      </c>
      <c r="Y914" s="146" t="str">
        <f t="shared" si="51"/>
        <v>82013冷房設備用無し（一定速）</v>
      </c>
      <c r="Z914" s="145">
        <v>0.25</v>
      </c>
      <c r="AA914" s="145">
        <v>0.75</v>
      </c>
      <c r="AB914" s="149">
        <v>0.25</v>
      </c>
      <c r="AC914" s="149">
        <v>0.75</v>
      </c>
      <c r="AD914" s="147">
        <f>VLOOKUP(T914,'既存・導入予定 (5)'!$E$33:$S$44,13,0)</f>
        <v>0.58699999999999997</v>
      </c>
      <c r="AE914" s="75">
        <f t="shared" si="50"/>
        <v>0.89600000000000002</v>
      </c>
    </row>
    <row r="915" spans="20:31">
      <c r="T915" s="145">
        <v>8</v>
      </c>
      <c r="U915" s="145">
        <v>2013</v>
      </c>
      <c r="V915" s="145" t="s">
        <v>21</v>
      </c>
      <c r="W915" s="145" t="s">
        <v>624</v>
      </c>
      <c r="X915" s="145" t="s">
        <v>3363</v>
      </c>
      <c r="Y915" s="146" t="str">
        <f t="shared" si="51"/>
        <v>82013暖房店舗用有り</v>
      </c>
      <c r="Z915" s="145">
        <v>-0.94</v>
      </c>
      <c r="AA915" s="145">
        <v>1.94</v>
      </c>
      <c r="AB915" s="149">
        <v>1.0853999999999999</v>
      </c>
      <c r="AC915" s="149">
        <v>1.4337</v>
      </c>
      <c r="AD915" s="147">
        <f>VLOOKUP(T915,'既存・導入予定 (5)'!$E$33:$S$44,13,0)</f>
        <v>0.58699999999999997</v>
      </c>
      <c r="AE915" s="75">
        <f t="shared" si="50"/>
        <v>1.3879999999999999</v>
      </c>
    </row>
    <row r="916" spans="20:31">
      <c r="T916" s="145">
        <v>8</v>
      </c>
      <c r="U916" s="145">
        <v>2013</v>
      </c>
      <c r="V916" s="145" t="s">
        <v>21</v>
      </c>
      <c r="W916" s="145" t="s">
        <v>618</v>
      </c>
      <c r="X916" s="145" t="s">
        <v>3363</v>
      </c>
      <c r="Y916" s="146" t="str">
        <f t="shared" si="51"/>
        <v>82013暖房ビル用マルチ有り</v>
      </c>
      <c r="Z916" s="145">
        <v>-0.98</v>
      </c>
      <c r="AA916" s="145">
        <v>1.98</v>
      </c>
      <c r="AB916" s="149">
        <v>1.042</v>
      </c>
      <c r="AC916" s="149">
        <v>1.4744999999999999</v>
      </c>
      <c r="AD916" s="147">
        <f>VLOOKUP(T916,'既存・導入予定 (5)'!$E$33:$S$44,13,0)</f>
        <v>0.58699999999999997</v>
      </c>
      <c r="AE916" s="75">
        <f t="shared" si="50"/>
        <v>1.4039999999999999</v>
      </c>
    </row>
    <row r="917" spans="20:31">
      <c r="T917" s="145">
        <v>8</v>
      </c>
      <c r="U917" s="145">
        <v>2013</v>
      </c>
      <c r="V917" s="145" t="s">
        <v>21</v>
      </c>
      <c r="W917" s="145" t="s">
        <v>619</v>
      </c>
      <c r="X917" s="145" t="s">
        <v>3363</v>
      </c>
      <c r="Y917" s="146" t="str">
        <f t="shared" si="51"/>
        <v>82013暖房設備用有り</v>
      </c>
      <c r="Z917" s="145">
        <v>-0.32</v>
      </c>
      <c r="AA917" s="145">
        <v>1.32</v>
      </c>
      <c r="AB917" s="149">
        <v>1.028</v>
      </c>
      <c r="AC917" s="149">
        <v>0.98299999999999998</v>
      </c>
      <c r="AD917" s="147">
        <f>VLOOKUP(T917,'既存・導入予定 (5)'!$E$33:$S$44,13,0)</f>
        <v>0.58699999999999997</v>
      </c>
      <c r="AE917" s="75">
        <f t="shared" si="50"/>
        <v>1.1319999999999999</v>
      </c>
    </row>
    <row r="918" spans="20:31">
      <c r="T918" s="145">
        <v>8</v>
      </c>
      <c r="U918" s="145">
        <v>2013</v>
      </c>
      <c r="V918" s="145" t="s">
        <v>21</v>
      </c>
      <c r="W918" s="145" t="s">
        <v>624</v>
      </c>
      <c r="X918" s="145" t="s">
        <v>3516</v>
      </c>
      <c r="Y918" s="146" t="str">
        <f t="shared" si="51"/>
        <v>82013暖房店舗用無し（一定速）</v>
      </c>
      <c r="Z918" s="145">
        <v>0.25</v>
      </c>
      <c r="AA918" s="145">
        <v>0.75</v>
      </c>
      <c r="AB918" s="149">
        <v>0.25</v>
      </c>
      <c r="AC918" s="149">
        <v>0.75</v>
      </c>
      <c r="AD918" s="147">
        <f>VLOOKUP(T918,'既存・導入予定 (5)'!$E$33:$S$44,13,0)</f>
        <v>0.58699999999999997</v>
      </c>
      <c r="AE918" s="75">
        <f t="shared" si="50"/>
        <v>0.89600000000000002</v>
      </c>
    </row>
    <row r="919" spans="20:31">
      <c r="T919" s="145">
        <v>8</v>
      </c>
      <c r="U919" s="145">
        <v>2013</v>
      </c>
      <c r="V919" s="145" t="s">
        <v>21</v>
      </c>
      <c r="W919" s="145" t="s">
        <v>618</v>
      </c>
      <c r="X919" s="145" t="s">
        <v>3516</v>
      </c>
      <c r="Y919" s="146" t="str">
        <f t="shared" si="51"/>
        <v>82013暖房ビル用マルチ無し（一定速）</v>
      </c>
      <c r="Z919" s="145">
        <v>0.25</v>
      </c>
      <c r="AA919" s="145">
        <v>0.75</v>
      </c>
      <c r="AB919" s="149">
        <v>0.25</v>
      </c>
      <c r="AC919" s="149">
        <v>0.75</v>
      </c>
      <c r="AD919" s="147">
        <f>VLOOKUP(T919,'既存・導入予定 (5)'!$E$33:$S$44,13,0)</f>
        <v>0.58699999999999997</v>
      </c>
      <c r="AE919" s="75">
        <f t="shared" si="50"/>
        <v>0.89600000000000002</v>
      </c>
    </row>
    <row r="920" spans="20:31">
      <c r="T920" s="145">
        <v>8</v>
      </c>
      <c r="U920" s="145">
        <v>2013</v>
      </c>
      <c r="V920" s="145" t="s">
        <v>21</v>
      </c>
      <c r="W920" s="145" t="s">
        <v>619</v>
      </c>
      <c r="X920" s="145" t="s">
        <v>3516</v>
      </c>
      <c r="Y920" s="146" t="str">
        <f t="shared" si="51"/>
        <v>82013暖房設備用無し（一定速）</v>
      </c>
      <c r="Z920" s="145">
        <v>0.25</v>
      </c>
      <c r="AA920" s="145">
        <v>0.75</v>
      </c>
      <c r="AB920" s="149">
        <v>0.25</v>
      </c>
      <c r="AC920" s="149">
        <v>0.75</v>
      </c>
      <c r="AD920" s="147">
        <f>VLOOKUP(T920,'既存・導入予定 (5)'!$E$33:$S$44,13,0)</f>
        <v>0.58699999999999997</v>
      </c>
      <c r="AE920" s="75">
        <f t="shared" si="50"/>
        <v>0.89600000000000002</v>
      </c>
    </row>
    <row r="921" spans="20:31">
      <c r="T921" s="145">
        <v>8</v>
      </c>
      <c r="U921" s="145">
        <v>2014</v>
      </c>
      <c r="V921" s="145" t="s">
        <v>20</v>
      </c>
      <c r="W921" s="145" t="s">
        <v>624</v>
      </c>
      <c r="X921" s="145" t="s">
        <v>3363</v>
      </c>
      <c r="Y921" s="146" t="str">
        <f t="shared" si="51"/>
        <v>82014冷房店舗用有り</v>
      </c>
      <c r="Z921" s="145">
        <v>-1.46</v>
      </c>
      <c r="AA921" s="145">
        <v>2.46</v>
      </c>
      <c r="AB921" s="149">
        <v>1.06</v>
      </c>
      <c r="AC921" s="149">
        <v>1.83</v>
      </c>
      <c r="AD921" s="147">
        <f>VLOOKUP(T921,'既存・導入予定 (5)'!$E$33:$S$44,13,0)</f>
        <v>0.58699999999999997</v>
      </c>
      <c r="AE921" s="75">
        <f t="shared" ref="AE921:AE984" si="52">ROUNDDOWN(IF(AD921&gt;=0.25,Z921*AD921+AA921,AB921*AD921+AC921),3)</f>
        <v>1.6020000000000001</v>
      </c>
    </row>
    <row r="922" spans="20:31">
      <c r="T922" s="145">
        <v>8</v>
      </c>
      <c r="U922" s="145">
        <v>2014</v>
      </c>
      <c r="V922" s="145" t="s">
        <v>20</v>
      </c>
      <c r="W922" s="145" t="s">
        <v>618</v>
      </c>
      <c r="X922" s="145" t="s">
        <v>3363</v>
      </c>
      <c r="Y922" s="146" t="str">
        <f t="shared" si="51"/>
        <v>82014冷房ビル用マルチ有り</v>
      </c>
      <c r="Z922" s="145">
        <v>-1.52</v>
      </c>
      <c r="AA922" s="145">
        <v>2.52</v>
      </c>
      <c r="AB922" s="149">
        <v>1.0736000000000001</v>
      </c>
      <c r="AC922" s="149">
        <v>1.8715999999999999</v>
      </c>
      <c r="AD922" s="147">
        <f>VLOOKUP(T922,'既存・導入予定 (5)'!$E$33:$S$44,13,0)</f>
        <v>0.58699999999999997</v>
      </c>
      <c r="AE922" s="75">
        <f t="shared" si="52"/>
        <v>1.627</v>
      </c>
    </row>
    <row r="923" spans="20:31">
      <c r="T923" s="145">
        <v>8</v>
      </c>
      <c r="U923" s="145">
        <v>2014</v>
      </c>
      <c r="V923" s="145" t="s">
        <v>20</v>
      </c>
      <c r="W923" s="145" t="s">
        <v>619</v>
      </c>
      <c r="X923" s="145" t="s">
        <v>3363</v>
      </c>
      <c r="Y923" s="146" t="str">
        <f t="shared" si="51"/>
        <v>82014冷房設備用有り</v>
      </c>
      <c r="Z923" s="145">
        <v>-0.32</v>
      </c>
      <c r="AA923" s="145">
        <v>1.32</v>
      </c>
      <c r="AB923" s="149">
        <v>1.0385</v>
      </c>
      <c r="AC923" s="149">
        <v>0.98040000000000005</v>
      </c>
      <c r="AD923" s="147">
        <f>VLOOKUP(T923,'既存・導入予定 (5)'!$E$33:$S$44,13,0)</f>
        <v>0.58699999999999997</v>
      </c>
      <c r="AE923" s="75">
        <f t="shared" si="52"/>
        <v>1.1319999999999999</v>
      </c>
    </row>
    <row r="924" spans="20:31">
      <c r="T924" s="145">
        <v>8</v>
      </c>
      <c r="U924" s="145">
        <v>2014</v>
      </c>
      <c r="V924" s="145" t="s">
        <v>20</v>
      </c>
      <c r="W924" s="145" t="s">
        <v>624</v>
      </c>
      <c r="X924" s="145" t="s">
        <v>3516</v>
      </c>
      <c r="Y924" s="146" t="str">
        <f t="shared" si="51"/>
        <v>82014冷房店舗用無し（一定速）</v>
      </c>
      <c r="Z924" s="145">
        <v>0.25</v>
      </c>
      <c r="AA924" s="145">
        <v>0.75</v>
      </c>
      <c r="AB924" s="149">
        <v>0.25</v>
      </c>
      <c r="AC924" s="149">
        <v>0.75</v>
      </c>
      <c r="AD924" s="147">
        <f>VLOOKUP(T924,'既存・導入予定 (5)'!$E$33:$S$44,13,0)</f>
        <v>0.58699999999999997</v>
      </c>
      <c r="AE924" s="75">
        <f t="shared" si="52"/>
        <v>0.89600000000000002</v>
      </c>
    </row>
    <row r="925" spans="20:31">
      <c r="T925" s="145">
        <v>8</v>
      </c>
      <c r="U925" s="145">
        <v>2014</v>
      </c>
      <c r="V925" s="145" t="s">
        <v>20</v>
      </c>
      <c r="W925" s="145" t="s">
        <v>618</v>
      </c>
      <c r="X925" s="145" t="s">
        <v>3516</v>
      </c>
      <c r="Y925" s="146" t="str">
        <f t="shared" si="51"/>
        <v>82014冷房ビル用マルチ無し（一定速）</v>
      </c>
      <c r="Z925" s="145">
        <v>0.25</v>
      </c>
      <c r="AA925" s="145">
        <v>0.75</v>
      </c>
      <c r="AB925" s="149">
        <v>0.25</v>
      </c>
      <c r="AC925" s="149">
        <v>0.75</v>
      </c>
      <c r="AD925" s="147">
        <f>VLOOKUP(T925,'既存・導入予定 (5)'!$E$33:$S$44,13,0)</f>
        <v>0.58699999999999997</v>
      </c>
      <c r="AE925" s="75">
        <f t="shared" si="52"/>
        <v>0.89600000000000002</v>
      </c>
    </row>
    <row r="926" spans="20:31">
      <c r="T926" s="145">
        <v>8</v>
      </c>
      <c r="U926" s="145">
        <v>2014</v>
      </c>
      <c r="V926" s="145" t="s">
        <v>20</v>
      </c>
      <c r="W926" s="145" t="s">
        <v>619</v>
      </c>
      <c r="X926" s="145" t="s">
        <v>3516</v>
      </c>
      <c r="Y926" s="146" t="str">
        <f t="shared" si="51"/>
        <v>82014冷房設備用無し（一定速）</v>
      </c>
      <c r="Z926" s="145">
        <v>0.25</v>
      </c>
      <c r="AA926" s="145">
        <v>0.75</v>
      </c>
      <c r="AB926" s="149">
        <v>0.25</v>
      </c>
      <c r="AC926" s="149">
        <v>0.75</v>
      </c>
      <c r="AD926" s="147">
        <f>VLOOKUP(T926,'既存・導入予定 (5)'!$E$33:$S$44,13,0)</f>
        <v>0.58699999999999997</v>
      </c>
      <c r="AE926" s="75">
        <f t="shared" si="52"/>
        <v>0.89600000000000002</v>
      </c>
    </row>
    <row r="927" spans="20:31">
      <c r="T927" s="145">
        <v>8</v>
      </c>
      <c r="U927" s="145">
        <v>2014</v>
      </c>
      <c r="V927" s="145" t="s">
        <v>21</v>
      </c>
      <c r="W927" s="145" t="s">
        <v>624</v>
      </c>
      <c r="X927" s="145" t="s">
        <v>3363</v>
      </c>
      <c r="Y927" s="146" t="str">
        <f t="shared" si="51"/>
        <v>82014暖房店舗用有り</v>
      </c>
      <c r="Z927" s="145">
        <v>-0.94</v>
      </c>
      <c r="AA927" s="145">
        <v>1.94</v>
      </c>
      <c r="AB927" s="149">
        <v>1.0853999999999999</v>
      </c>
      <c r="AC927" s="149">
        <v>1.4337</v>
      </c>
      <c r="AD927" s="147">
        <f>VLOOKUP(T927,'既存・導入予定 (5)'!$E$33:$S$44,13,0)</f>
        <v>0.58699999999999997</v>
      </c>
      <c r="AE927" s="75">
        <f t="shared" si="52"/>
        <v>1.3879999999999999</v>
      </c>
    </row>
    <row r="928" spans="20:31">
      <c r="T928" s="145">
        <v>8</v>
      </c>
      <c r="U928" s="145">
        <v>2014</v>
      </c>
      <c r="V928" s="145" t="s">
        <v>21</v>
      </c>
      <c r="W928" s="145" t="s">
        <v>618</v>
      </c>
      <c r="X928" s="145" t="s">
        <v>3363</v>
      </c>
      <c r="Y928" s="146" t="str">
        <f t="shared" si="51"/>
        <v>82014暖房ビル用マルチ有り</v>
      </c>
      <c r="Z928" s="145">
        <v>-0.96</v>
      </c>
      <c r="AA928" s="145">
        <v>1.96</v>
      </c>
      <c r="AB928" s="149">
        <v>1.0416000000000001</v>
      </c>
      <c r="AC928" s="149">
        <v>1.4596</v>
      </c>
      <c r="AD928" s="147">
        <f>VLOOKUP(T928,'既存・導入予定 (5)'!$E$33:$S$44,13,0)</f>
        <v>0.58699999999999997</v>
      </c>
      <c r="AE928" s="75">
        <f t="shared" si="52"/>
        <v>1.3959999999999999</v>
      </c>
    </row>
    <row r="929" spans="20:31">
      <c r="T929" s="145">
        <v>8</v>
      </c>
      <c r="U929" s="145">
        <v>2014</v>
      </c>
      <c r="V929" s="145" t="s">
        <v>21</v>
      </c>
      <c r="W929" s="145" t="s">
        <v>619</v>
      </c>
      <c r="X929" s="145" t="s">
        <v>3363</v>
      </c>
      <c r="Y929" s="146" t="str">
        <f t="shared" si="51"/>
        <v>82014暖房設備用有り</v>
      </c>
      <c r="Z929" s="145">
        <v>-0.36</v>
      </c>
      <c r="AA929" s="145">
        <v>1.36</v>
      </c>
      <c r="AB929" s="149">
        <v>1.0287999999999999</v>
      </c>
      <c r="AC929" s="149">
        <v>1.0127999999999999</v>
      </c>
      <c r="AD929" s="147">
        <f>VLOOKUP(T929,'既存・導入予定 (5)'!$E$33:$S$44,13,0)</f>
        <v>0.58699999999999997</v>
      </c>
      <c r="AE929" s="75">
        <f t="shared" si="52"/>
        <v>1.1479999999999999</v>
      </c>
    </row>
    <row r="930" spans="20:31">
      <c r="T930" s="145">
        <v>8</v>
      </c>
      <c r="U930" s="145">
        <v>2014</v>
      </c>
      <c r="V930" s="145" t="s">
        <v>21</v>
      </c>
      <c r="W930" s="145" t="s">
        <v>624</v>
      </c>
      <c r="X930" s="145" t="s">
        <v>3516</v>
      </c>
      <c r="Y930" s="146" t="str">
        <f t="shared" si="51"/>
        <v>82014暖房店舗用無し（一定速）</v>
      </c>
      <c r="Z930" s="145">
        <v>0.25</v>
      </c>
      <c r="AA930" s="145">
        <v>0.75</v>
      </c>
      <c r="AB930" s="149">
        <v>0.25</v>
      </c>
      <c r="AC930" s="149">
        <v>0.75</v>
      </c>
      <c r="AD930" s="147">
        <f>VLOOKUP(T930,'既存・導入予定 (5)'!$E$33:$S$44,13,0)</f>
        <v>0.58699999999999997</v>
      </c>
      <c r="AE930" s="75">
        <f t="shared" si="52"/>
        <v>0.89600000000000002</v>
      </c>
    </row>
    <row r="931" spans="20:31">
      <c r="T931" s="145">
        <v>8</v>
      </c>
      <c r="U931" s="145">
        <v>2014</v>
      </c>
      <c r="V931" s="145" t="s">
        <v>21</v>
      </c>
      <c r="W931" s="145" t="s">
        <v>618</v>
      </c>
      <c r="X931" s="145" t="s">
        <v>3516</v>
      </c>
      <c r="Y931" s="146" t="str">
        <f t="shared" si="51"/>
        <v>82014暖房ビル用マルチ無し（一定速）</v>
      </c>
      <c r="Z931" s="145">
        <v>0.25</v>
      </c>
      <c r="AA931" s="145">
        <v>0.75</v>
      </c>
      <c r="AB931" s="149">
        <v>0.25</v>
      </c>
      <c r="AC931" s="149">
        <v>0.75</v>
      </c>
      <c r="AD931" s="147">
        <f>VLOOKUP(T931,'既存・導入予定 (5)'!$E$33:$S$44,13,0)</f>
        <v>0.58699999999999997</v>
      </c>
      <c r="AE931" s="75">
        <f t="shared" si="52"/>
        <v>0.89600000000000002</v>
      </c>
    </row>
    <row r="932" spans="20:31">
      <c r="T932" s="145">
        <v>8</v>
      </c>
      <c r="U932" s="145">
        <v>2014</v>
      </c>
      <c r="V932" s="145" t="s">
        <v>21</v>
      </c>
      <c r="W932" s="145" t="s">
        <v>619</v>
      </c>
      <c r="X932" s="145" t="s">
        <v>3516</v>
      </c>
      <c r="Y932" s="146" t="str">
        <f t="shared" si="51"/>
        <v>82014暖房設備用無し（一定速）</v>
      </c>
      <c r="Z932" s="145">
        <v>0.25</v>
      </c>
      <c r="AA932" s="145">
        <v>0.75</v>
      </c>
      <c r="AB932" s="149">
        <v>0.25</v>
      </c>
      <c r="AC932" s="149">
        <v>0.75</v>
      </c>
      <c r="AD932" s="147">
        <f>VLOOKUP(T932,'既存・導入予定 (5)'!$E$33:$S$44,13,0)</f>
        <v>0.58699999999999997</v>
      </c>
      <c r="AE932" s="75">
        <f t="shared" si="52"/>
        <v>0.89600000000000002</v>
      </c>
    </row>
    <row r="933" spans="20:31">
      <c r="T933" s="90">
        <v>8</v>
      </c>
      <c r="U933" s="90">
        <v>2015</v>
      </c>
      <c r="V933" s="90" t="s">
        <v>20</v>
      </c>
      <c r="W933" s="90" t="s">
        <v>624</v>
      </c>
      <c r="X933" s="90" t="s">
        <v>3363</v>
      </c>
      <c r="Y933" s="198" t="str">
        <f t="shared" si="51"/>
        <v>82015冷房店舗用有り</v>
      </c>
      <c r="Z933" s="90">
        <v>-1.38</v>
      </c>
      <c r="AA933" s="90">
        <v>2.38</v>
      </c>
      <c r="AB933" s="143">
        <v>1.0581</v>
      </c>
      <c r="AC933" s="143">
        <v>1.7705</v>
      </c>
      <c r="AD933" s="150">
        <f>VLOOKUP(T933,'既存・導入予定 (5)'!$E$33:$S$44,13,0)</f>
        <v>0.58699999999999997</v>
      </c>
      <c r="AE933" s="151">
        <f t="shared" si="52"/>
        <v>1.569</v>
      </c>
    </row>
    <row r="934" spans="20:31">
      <c r="T934" s="90">
        <v>8</v>
      </c>
      <c r="U934" s="90">
        <v>2015</v>
      </c>
      <c r="V934" s="90" t="s">
        <v>20</v>
      </c>
      <c r="W934" s="90" t="s">
        <v>618</v>
      </c>
      <c r="X934" s="90" t="s">
        <v>3363</v>
      </c>
      <c r="Y934" s="198" t="str">
        <f t="shared" si="51"/>
        <v>82015冷房ビル用マルチ有り</v>
      </c>
      <c r="Z934" s="90">
        <v>-1.5740000000000001</v>
      </c>
      <c r="AA934" s="90">
        <v>2.5739999999999998</v>
      </c>
      <c r="AB934" s="143">
        <v>1.0751999999999999</v>
      </c>
      <c r="AC934" s="143">
        <v>1.9117</v>
      </c>
      <c r="AD934" s="150">
        <f>VLOOKUP(T934,'既存・導入予定 (5)'!$E$33:$S$44,13,0)</f>
        <v>0.58699999999999997</v>
      </c>
      <c r="AE934" s="151">
        <f t="shared" si="52"/>
        <v>1.65</v>
      </c>
    </row>
    <row r="935" spans="20:31">
      <c r="T935" s="90">
        <v>8</v>
      </c>
      <c r="U935" s="90">
        <v>2015</v>
      </c>
      <c r="V935" s="90" t="s">
        <v>20</v>
      </c>
      <c r="W935" s="90" t="s">
        <v>619</v>
      </c>
      <c r="X935" s="90" t="s">
        <v>3363</v>
      </c>
      <c r="Y935" s="198" t="str">
        <f t="shared" si="51"/>
        <v>82015冷房設備用有り</v>
      </c>
      <c r="Z935" s="90">
        <v>-0.62</v>
      </c>
      <c r="AA935" s="90">
        <v>1.62</v>
      </c>
      <c r="AB935" s="143">
        <v>1.0472999999999999</v>
      </c>
      <c r="AC935" s="143">
        <v>1.2032</v>
      </c>
      <c r="AD935" s="150">
        <f>VLOOKUP(T935,'既存・導入予定 (5)'!$E$33:$S$44,13,0)</f>
        <v>0.58699999999999997</v>
      </c>
      <c r="AE935" s="151">
        <f t="shared" si="52"/>
        <v>1.256</v>
      </c>
    </row>
    <row r="936" spans="20:31">
      <c r="T936" s="90">
        <v>8</v>
      </c>
      <c r="U936" s="90">
        <v>2015</v>
      </c>
      <c r="V936" s="90" t="s">
        <v>20</v>
      </c>
      <c r="W936" s="90" t="s">
        <v>624</v>
      </c>
      <c r="X936" s="90" t="s">
        <v>3516</v>
      </c>
      <c r="Y936" s="198" t="str">
        <f t="shared" si="51"/>
        <v>82015冷房店舗用無し（一定速）</v>
      </c>
      <c r="Z936" s="90">
        <v>0.25</v>
      </c>
      <c r="AA936" s="90">
        <v>0.75</v>
      </c>
      <c r="AB936" s="143">
        <v>0.25</v>
      </c>
      <c r="AC936" s="143">
        <v>0.75</v>
      </c>
      <c r="AD936" s="150">
        <f>VLOOKUP(T936,'既存・導入予定 (5)'!$E$33:$S$44,13,0)</f>
        <v>0.58699999999999997</v>
      </c>
      <c r="AE936" s="151">
        <f t="shared" si="52"/>
        <v>0.89600000000000002</v>
      </c>
    </row>
    <row r="937" spans="20:31">
      <c r="T937" s="90">
        <v>8</v>
      </c>
      <c r="U937" s="90">
        <v>2015</v>
      </c>
      <c r="V937" s="90" t="s">
        <v>20</v>
      </c>
      <c r="W937" s="90" t="s">
        <v>618</v>
      </c>
      <c r="X937" s="90" t="s">
        <v>3516</v>
      </c>
      <c r="Y937" s="198" t="str">
        <f t="shared" si="51"/>
        <v>82015冷房ビル用マルチ無し（一定速）</v>
      </c>
      <c r="Z937" s="90">
        <v>0.25</v>
      </c>
      <c r="AA937" s="90">
        <v>0.75</v>
      </c>
      <c r="AB937" s="143">
        <v>0.25</v>
      </c>
      <c r="AC937" s="143">
        <v>0.75</v>
      </c>
      <c r="AD937" s="150">
        <f>VLOOKUP(T937,'既存・導入予定 (5)'!$E$33:$S$44,13,0)</f>
        <v>0.58699999999999997</v>
      </c>
      <c r="AE937" s="151">
        <f t="shared" si="52"/>
        <v>0.89600000000000002</v>
      </c>
    </row>
    <row r="938" spans="20:31">
      <c r="T938" s="90">
        <v>8</v>
      </c>
      <c r="U938" s="90">
        <v>2015</v>
      </c>
      <c r="V938" s="90" t="s">
        <v>20</v>
      </c>
      <c r="W938" s="90" t="s">
        <v>619</v>
      </c>
      <c r="X938" s="90" t="s">
        <v>3516</v>
      </c>
      <c r="Y938" s="198" t="str">
        <f t="shared" si="51"/>
        <v>82015冷房設備用無し（一定速）</v>
      </c>
      <c r="Z938" s="90">
        <v>0.25</v>
      </c>
      <c r="AA938" s="90">
        <v>0.75</v>
      </c>
      <c r="AB938" s="143">
        <v>0.25</v>
      </c>
      <c r="AC938" s="143">
        <v>0.75</v>
      </c>
      <c r="AD938" s="150">
        <f>VLOOKUP(T938,'既存・導入予定 (5)'!$E$33:$S$44,13,0)</f>
        <v>0.58699999999999997</v>
      </c>
      <c r="AE938" s="151">
        <f t="shared" si="52"/>
        <v>0.89600000000000002</v>
      </c>
    </row>
    <row r="939" spans="20:31">
      <c r="T939" s="90">
        <v>8</v>
      </c>
      <c r="U939" s="90">
        <v>2015</v>
      </c>
      <c r="V939" s="90" t="s">
        <v>21</v>
      </c>
      <c r="W939" s="90" t="s">
        <v>624</v>
      </c>
      <c r="X939" s="90" t="s">
        <v>3363</v>
      </c>
      <c r="Y939" s="198" t="str">
        <f t="shared" si="51"/>
        <v>82015暖房店舗用有り</v>
      </c>
      <c r="Z939" s="90">
        <v>-0.97</v>
      </c>
      <c r="AA939" s="90">
        <v>1.97</v>
      </c>
      <c r="AB939" s="143">
        <v>1.0867</v>
      </c>
      <c r="AC939" s="143">
        <v>1.4558</v>
      </c>
      <c r="AD939" s="150">
        <f>VLOOKUP(T939,'既存・導入予定 (5)'!$E$33:$S$44,13,0)</f>
        <v>0.58699999999999997</v>
      </c>
      <c r="AE939" s="151">
        <f t="shared" si="52"/>
        <v>1.4</v>
      </c>
    </row>
    <row r="940" spans="20:31">
      <c r="T940" s="90">
        <v>8</v>
      </c>
      <c r="U940" s="90">
        <v>2015</v>
      </c>
      <c r="V940" s="90" t="s">
        <v>21</v>
      </c>
      <c r="W940" s="90" t="s">
        <v>618</v>
      </c>
      <c r="X940" s="90" t="s">
        <v>3363</v>
      </c>
      <c r="Y940" s="198" t="str">
        <f t="shared" si="51"/>
        <v>82015暖房ビル用マルチ有り</v>
      </c>
      <c r="Z940" s="90">
        <v>-0.876</v>
      </c>
      <c r="AA940" s="90">
        <v>1.8759999999999999</v>
      </c>
      <c r="AB940" s="143">
        <v>1.0398000000000001</v>
      </c>
      <c r="AC940" s="143">
        <v>1.3971</v>
      </c>
      <c r="AD940" s="150">
        <f>VLOOKUP(T940,'既存・導入予定 (5)'!$E$33:$S$44,13,0)</f>
        <v>0.58699999999999997</v>
      </c>
      <c r="AE940" s="151">
        <f t="shared" si="52"/>
        <v>1.361</v>
      </c>
    </row>
    <row r="941" spans="20:31">
      <c r="T941" s="90">
        <v>8</v>
      </c>
      <c r="U941" s="90">
        <v>2015</v>
      </c>
      <c r="V941" s="90" t="s">
        <v>21</v>
      </c>
      <c r="W941" s="90" t="s">
        <v>619</v>
      </c>
      <c r="X941" s="90" t="s">
        <v>3363</v>
      </c>
      <c r="Y941" s="198" t="str">
        <f t="shared" si="51"/>
        <v>82015暖房設備用有り</v>
      </c>
      <c r="Z941" s="90">
        <v>-0.59799999999999998</v>
      </c>
      <c r="AA941" s="90">
        <v>1.5980000000000001</v>
      </c>
      <c r="AB941" s="143">
        <v>1.0339</v>
      </c>
      <c r="AC941" s="143">
        <v>1.19</v>
      </c>
      <c r="AD941" s="150">
        <f>VLOOKUP(T941,'既存・導入予定 (5)'!$E$33:$S$44,13,0)</f>
        <v>0.58699999999999997</v>
      </c>
      <c r="AE941" s="151">
        <f t="shared" si="52"/>
        <v>1.246</v>
      </c>
    </row>
    <row r="942" spans="20:31">
      <c r="T942" s="90">
        <v>8</v>
      </c>
      <c r="U942" s="90">
        <v>2015</v>
      </c>
      <c r="V942" s="90" t="s">
        <v>21</v>
      </c>
      <c r="W942" s="90" t="s">
        <v>624</v>
      </c>
      <c r="X942" s="90" t="s">
        <v>3516</v>
      </c>
      <c r="Y942" s="198" t="str">
        <f t="shared" si="51"/>
        <v>82015暖房店舗用無し（一定速）</v>
      </c>
      <c r="Z942" s="90">
        <v>0.25</v>
      </c>
      <c r="AA942" s="90">
        <v>0.75</v>
      </c>
      <c r="AB942" s="143">
        <v>0.25</v>
      </c>
      <c r="AC942" s="143">
        <v>0.75</v>
      </c>
      <c r="AD942" s="150">
        <f>VLOOKUP(T942,'既存・導入予定 (5)'!$E$33:$S$44,13,0)</f>
        <v>0.58699999999999997</v>
      </c>
      <c r="AE942" s="151">
        <f t="shared" si="52"/>
        <v>0.89600000000000002</v>
      </c>
    </row>
    <row r="943" spans="20:31">
      <c r="T943" s="90">
        <v>8</v>
      </c>
      <c r="U943" s="90">
        <v>2015</v>
      </c>
      <c r="V943" s="90" t="s">
        <v>21</v>
      </c>
      <c r="W943" s="90" t="s">
        <v>618</v>
      </c>
      <c r="X943" s="90" t="s">
        <v>3516</v>
      </c>
      <c r="Y943" s="198" t="str">
        <f t="shared" si="51"/>
        <v>82015暖房ビル用マルチ無し（一定速）</v>
      </c>
      <c r="Z943" s="90">
        <v>0.25</v>
      </c>
      <c r="AA943" s="90">
        <v>0.75</v>
      </c>
      <c r="AB943" s="143">
        <v>0.25</v>
      </c>
      <c r="AC943" s="143">
        <v>0.75</v>
      </c>
      <c r="AD943" s="150">
        <f>VLOOKUP(T943,'既存・導入予定 (5)'!$E$33:$S$44,13,0)</f>
        <v>0.58699999999999997</v>
      </c>
      <c r="AE943" s="151">
        <f t="shared" si="52"/>
        <v>0.89600000000000002</v>
      </c>
    </row>
    <row r="944" spans="20:31">
      <c r="T944" s="90">
        <v>8</v>
      </c>
      <c r="U944" s="90">
        <v>2015</v>
      </c>
      <c r="V944" s="90" t="s">
        <v>21</v>
      </c>
      <c r="W944" s="90" t="s">
        <v>619</v>
      </c>
      <c r="X944" s="90" t="s">
        <v>3516</v>
      </c>
      <c r="Y944" s="198" t="str">
        <f t="shared" si="51"/>
        <v>82015暖房設備用無し（一定速）</v>
      </c>
      <c r="Z944" s="90">
        <v>0.25</v>
      </c>
      <c r="AA944" s="90">
        <v>0.75</v>
      </c>
      <c r="AB944" s="143">
        <v>0.25</v>
      </c>
      <c r="AC944" s="143">
        <v>0.75</v>
      </c>
      <c r="AD944" s="150">
        <f>VLOOKUP(T944,'既存・導入予定 (5)'!$E$33:$S$44,13,0)</f>
        <v>0.58699999999999997</v>
      </c>
      <c r="AE944" s="151">
        <f t="shared" si="52"/>
        <v>0.89600000000000002</v>
      </c>
    </row>
    <row r="945" spans="20:31">
      <c r="T945" s="90">
        <v>8</v>
      </c>
      <c r="U945" s="90">
        <v>2020</v>
      </c>
      <c r="V945" s="90" t="s">
        <v>626</v>
      </c>
      <c r="W945" s="90" t="s">
        <v>624</v>
      </c>
      <c r="X945" s="90" t="s">
        <v>3363</v>
      </c>
      <c r="Y945" s="198" t="str">
        <f t="shared" si="51"/>
        <v>82020冷房店舗用有り</v>
      </c>
      <c r="Z945" s="90">
        <v>-1.38</v>
      </c>
      <c r="AA945" s="90">
        <v>2.38</v>
      </c>
      <c r="AB945" s="143">
        <v>1.0581</v>
      </c>
      <c r="AC945" s="143">
        <v>1.7705</v>
      </c>
      <c r="AD945" s="150">
        <f>VLOOKUP(T945,'既存・導入予定 (5)'!$E$33:$S$44,13,0)</f>
        <v>0.58699999999999997</v>
      </c>
      <c r="AE945" s="151">
        <f t="shared" si="52"/>
        <v>1.569</v>
      </c>
    </row>
    <row r="946" spans="20:31">
      <c r="T946" s="90">
        <v>8</v>
      </c>
      <c r="U946" s="90">
        <v>2020</v>
      </c>
      <c r="V946" s="90" t="s">
        <v>626</v>
      </c>
      <c r="W946" s="90" t="s">
        <v>618</v>
      </c>
      <c r="X946" s="90" t="s">
        <v>3363</v>
      </c>
      <c r="Y946" s="198" t="str">
        <f t="shared" si="51"/>
        <v>82020冷房ビル用マルチ有り</v>
      </c>
      <c r="Z946" s="90">
        <v>-1.68</v>
      </c>
      <c r="AA946" s="90">
        <v>2.68</v>
      </c>
      <c r="AB946" s="143">
        <v>1.0788</v>
      </c>
      <c r="AC946" s="143">
        <v>2.0053000000000001</v>
      </c>
      <c r="AD946" s="150">
        <f>VLOOKUP(T946,'既存・導入予定 (5)'!$E$33:$S$44,13,0)</f>
        <v>0.58699999999999997</v>
      </c>
      <c r="AE946" s="151">
        <f t="shared" si="52"/>
        <v>1.6930000000000001</v>
      </c>
    </row>
    <row r="947" spans="20:31">
      <c r="T947" s="90">
        <v>8</v>
      </c>
      <c r="U947" s="90">
        <v>2020</v>
      </c>
      <c r="V947" s="90" t="s">
        <v>626</v>
      </c>
      <c r="W947" s="90" t="s">
        <v>619</v>
      </c>
      <c r="X947" s="90" t="s">
        <v>3363</v>
      </c>
      <c r="Y947" s="198" t="str">
        <f t="shared" si="51"/>
        <v>82020冷房設備用有り</v>
      </c>
      <c r="Z947" s="90">
        <v>-0.62</v>
      </c>
      <c r="AA947" s="90">
        <v>1.62</v>
      </c>
      <c r="AB947" s="143">
        <v>1.0472999999999999</v>
      </c>
      <c r="AC947" s="143">
        <v>1.2032</v>
      </c>
      <c r="AD947" s="150">
        <f>VLOOKUP(T947,'既存・導入予定 (5)'!$E$33:$S$44,13,0)</f>
        <v>0.58699999999999997</v>
      </c>
      <c r="AE947" s="151">
        <f t="shared" si="52"/>
        <v>1.256</v>
      </c>
    </row>
    <row r="948" spans="20:31">
      <c r="T948" s="90">
        <v>8</v>
      </c>
      <c r="U948" s="90">
        <v>2020</v>
      </c>
      <c r="V948" s="90" t="s">
        <v>626</v>
      </c>
      <c r="W948" s="90" t="s">
        <v>624</v>
      </c>
      <c r="X948" s="90" t="s">
        <v>3516</v>
      </c>
      <c r="Y948" s="198" t="str">
        <f t="shared" si="51"/>
        <v>82020冷房店舗用無し（一定速）</v>
      </c>
      <c r="Z948" s="90">
        <v>0.25</v>
      </c>
      <c r="AA948" s="90">
        <v>0.75</v>
      </c>
      <c r="AB948" s="143">
        <v>0.25</v>
      </c>
      <c r="AC948" s="143">
        <v>0.75</v>
      </c>
      <c r="AD948" s="150">
        <f>VLOOKUP(T948,'既存・導入予定 (5)'!$E$33:$S$44,13,0)</f>
        <v>0.58699999999999997</v>
      </c>
      <c r="AE948" s="151">
        <f t="shared" si="52"/>
        <v>0.89600000000000002</v>
      </c>
    </row>
    <row r="949" spans="20:31">
      <c r="T949" s="90">
        <v>8</v>
      </c>
      <c r="U949" s="90">
        <v>2020</v>
      </c>
      <c r="V949" s="90" t="s">
        <v>626</v>
      </c>
      <c r="W949" s="90" t="s">
        <v>618</v>
      </c>
      <c r="X949" s="90" t="s">
        <v>3516</v>
      </c>
      <c r="Y949" s="198" t="str">
        <f t="shared" si="51"/>
        <v>82020冷房ビル用マルチ無し（一定速）</v>
      </c>
      <c r="Z949" s="90">
        <v>0.25</v>
      </c>
      <c r="AA949" s="90">
        <v>0.75</v>
      </c>
      <c r="AB949" s="143">
        <v>0.25</v>
      </c>
      <c r="AC949" s="143">
        <v>0.75</v>
      </c>
      <c r="AD949" s="150">
        <f>VLOOKUP(T949,'既存・導入予定 (5)'!$E$33:$S$44,13,0)</f>
        <v>0.58699999999999997</v>
      </c>
      <c r="AE949" s="151">
        <f t="shared" si="52"/>
        <v>0.89600000000000002</v>
      </c>
    </row>
    <row r="950" spans="20:31">
      <c r="T950" s="90">
        <v>8</v>
      </c>
      <c r="U950" s="90">
        <v>2020</v>
      </c>
      <c r="V950" s="90" t="s">
        <v>626</v>
      </c>
      <c r="W950" s="90" t="s">
        <v>619</v>
      </c>
      <c r="X950" s="90" t="s">
        <v>3516</v>
      </c>
      <c r="Y950" s="198" t="str">
        <f t="shared" si="51"/>
        <v>82020冷房設備用無し（一定速）</v>
      </c>
      <c r="Z950" s="90">
        <v>0.25</v>
      </c>
      <c r="AA950" s="90">
        <v>0.75</v>
      </c>
      <c r="AB950" s="143">
        <v>0.25</v>
      </c>
      <c r="AC950" s="143">
        <v>0.75</v>
      </c>
      <c r="AD950" s="150">
        <f>VLOOKUP(T950,'既存・導入予定 (5)'!$E$33:$S$44,13,0)</f>
        <v>0.58699999999999997</v>
      </c>
      <c r="AE950" s="151">
        <f t="shared" si="52"/>
        <v>0.89600000000000002</v>
      </c>
    </row>
    <row r="951" spans="20:31">
      <c r="T951" s="90">
        <v>8</v>
      </c>
      <c r="U951" s="90">
        <v>2020</v>
      </c>
      <c r="V951" s="90" t="s">
        <v>627</v>
      </c>
      <c r="W951" s="90" t="s">
        <v>624</v>
      </c>
      <c r="X951" s="90" t="s">
        <v>3363</v>
      </c>
      <c r="Y951" s="198" t="str">
        <f t="shared" si="51"/>
        <v>82020暖房店舗用有り</v>
      </c>
      <c r="Z951" s="90">
        <v>-0.96</v>
      </c>
      <c r="AA951" s="90">
        <v>1.96</v>
      </c>
      <c r="AB951" s="143">
        <v>1.0862000000000001</v>
      </c>
      <c r="AC951" s="143">
        <v>1.4483999999999999</v>
      </c>
      <c r="AD951" s="150">
        <f>VLOOKUP(T951,'既存・導入予定 (5)'!$E$33:$S$44,13,0)</f>
        <v>0.58699999999999997</v>
      </c>
      <c r="AE951" s="151">
        <f t="shared" si="52"/>
        <v>1.3959999999999999</v>
      </c>
    </row>
    <row r="952" spans="20:31">
      <c r="T952" s="90">
        <v>8</v>
      </c>
      <c r="U952" s="90">
        <v>2020</v>
      </c>
      <c r="V952" s="90" t="s">
        <v>627</v>
      </c>
      <c r="W952" s="90" t="s">
        <v>618</v>
      </c>
      <c r="X952" s="90" t="s">
        <v>3363</v>
      </c>
      <c r="Y952" s="198" t="str">
        <f t="shared" si="51"/>
        <v>82020暖房ビル用マルチ有り</v>
      </c>
      <c r="Z952" s="90">
        <v>-1.1000000000000001</v>
      </c>
      <c r="AA952" s="90">
        <v>2.1</v>
      </c>
      <c r="AB952" s="143">
        <v>1.0416000000000001</v>
      </c>
      <c r="AC952" s="143">
        <v>1.4596</v>
      </c>
      <c r="AD952" s="150">
        <f>VLOOKUP(T952,'既存・導入予定 (5)'!$E$33:$S$44,13,0)</f>
        <v>0.58699999999999997</v>
      </c>
      <c r="AE952" s="151">
        <f t="shared" si="52"/>
        <v>1.454</v>
      </c>
    </row>
    <row r="953" spans="20:31">
      <c r="T953" s="90">
        <v>8</v>
      </c>
      <c r="U953" s="90">
        <v>2020</v>
      </c>
      <c r="V953" s="90" t="s">
        <v>627</v>
      </c>
      <c r="W953" s="90" t="s">
        <v>619</v>
      </c>
      <c r="X953" s="90" t="s">
        <v>3363</v>
      </c>
      <c r="Y953" s="198" t="str">
        <f t="shared" si="51"/>
        <v>82020暖房設備用有り</v>
      </c>
      <c r="Z953" s="90">
        <v>-0.46</v>
      </c>
      <c r="AA953" s="90">
        <v>1.46</v>
      </c>
      <c r="AB953" s="143">
        <v>0.94</v>
      </c>
      <c r="AC953" s="143">
        <v>1.1100000000000001</v>
      </c>
      <c r="AD953" s="150">
        <f>VLOOKUP(T953,'既存・導入予定 (5)'!$E$33:$S$44,13,0)</f>
        <v>0.58699999999999997</v>
      </c>
      <c r="AE953" s="151">
        <f t="shared" si="52"/>
        <v>1.1890000000000001</v>
      </c>
    </row>
    <row r="954" spans="20:31">
      <c r="T954" s="90">
        <v>8</v>
      </c>
      <c r="U954" s="90">
        <v>2020</v>
      </c>
      <c r="V954" s="90" t="s">
        <v>627</v>
      </c>
      <c r="W954" s="90" t="s">
        <v>624</v>
      </c>
      <c r="X954" s="90" t="s">
        <v>3516</v>
      </c>
      <c r="Y954" s="198" t="str">
        <f t="shared" si="51"/>
        <v>82020暖房店舗用無し（一定速）</v>
      </c>
      <c r="Z954" s="90">
        <v>0.25</v>
      </c>
      <c r="AA954" s="90">
        <v>0.75</v>
      </c>
      <c r="AB954" s="143">
        <v>0.25</v>
      </c>
      <c r="AC954" s="143">
        <v>0.75</v>
      </c>
      <c r="AD954" s="150">
        <f>VLOOKUP(T954,'既存・導入予定 (5)'!$E$33:$S$44,13,0)</f>
        <v>0.58699999999999997</v>
      </c>
      <c r="AE954" s="151">
        <f t="shared" si="52"/>
        <v>0.89600000000000002</v>
      </c>
    </row>
    <row r="955" spans="20:31">
      <c r="T955" s="90">
        <v>8</v>
      </c>
      <c r="U955" s="90">
        <v>2020</v>
      </c>
      <c r="V955" s="90" t="s">
        <v>627</v>
      </c>
      <c r="W955" s="90" t="s">
        <v>618</v>
      </c>
      <c r="X955" s="90" t="s">
        <v>3516</v>
      </c>
      <c r="Y955" s="198" t="str">
        <f t="shared" si="51"/>
        <v>82020暖房ビル用マルチ無し（一定速）</v>
      </c>
      <c r="Z955" s="90">
        <v>0.25</v>
      </c>
      <c r="AA955" s="90">
        <v>0.75</v>
      </c>
      <c r="AB955" s="143">
        <v>0.25</v>
      </c>
      <c r="AC955" s="143">
        <v>0.75</v>
      </c>
      <c r="AD955" s="150">
        <f>VLOOKUP(T955,'既存・導入予定 (5)'!$E$33:$S$44,13,0)</f>
        <v>0.58699999999999997</v>
      </c>
      <c r="AE955" s="151">
        <f t="shared" si="52"/>
        <v>0.89600000000000002</v>
      </c>
    </row>
    <row r="956" spans="20:31">
      <c r="T956" s="90">
        <v>8</v>
      </c>
      <c r="U956" s="90">
        <v>2020</v>
      </c>
      <c r="V956" s="90" t="s">
        <v>627</v>
      </c>
      <c r="W956" s="90" t="s">
        <v>619</v>
      </c>
      <c r="X956" s="90" t="s">
        <v>3516</v>
      </c>
      <c r="Y956" s="198" t="str">
        <f t="shared" si="51"/>
        <v>82020暖房設備用無し（一定速）</v>
      </c>
      <c r="Z956" s="90">
        <v>0.25</v>
      </c>
      <c r="AA956" s="90">
        <v>0.75</v>
      </c>
      <c r="AB956" s="143">
        <v>0.25</v>
      </c>
      <c r="AC956" s="143">
        <v>0.75</v>
      </c>
      <c r="AD956" s="150">
        <f>VLOOKUP(T956,'既存・導入予定 (5)'!$E$33:$S$44,13,0)</f>
        <v>0.58699999999999997</v>
      </c>
      <c r="AE956" s="151">
        <f t="shared" si="52"/>
        <v>0.89600000000000002</v>
      </c>
    </row>
    <row r="957" spans="20:31">
      <c r="T957" s="145">
        <v>8</v>
      </c>
      <c r="U957" s="145">
        <v>2024</v>
      </c>
      <c r="V957" s="145" t="s">
        <v>626</v>
      </c>
      <c r="W957" s="145" t="s">
        <v>624</v>
      </c>
      <c r="X957" s="145" t="s">
        <v>3363</v>
      </c>
      <c r="Y957" s="146" t="str">
        <f t="shared" si="51"/>
        <v>82024冷房店舗用有り</v>
      </c>
      <c r="Z957" s="145">
        <v>-1.58</v>
      </c>
      <c r="AA957" s="145">
        <v>2.58</v>
      </c>
      <c r="AB957" s="149">
        <v>1.0629999999999999</v>
      </c>
      <c r="AC957" s="149">
        <v>1.9193</v>
      </c>
      <c r="AD957" s="147">
        <f>VLOOKUP(T957,'既存・導入予定 (5)'!$E$33:$S$44,13,0)</f>
        <v>0.58699999999999997</v>
      </c>
      <c r="AE957" s="75">
        <f t="shared" si="52"/>
        <v>1.6519999999999999</v>
      </c>
    </row>
    <row r="958" spans="20:31">
      <c r="T958" s="145">
        <v>8</v>
      </c>
      <c r="U958" s="145">
        <v>2024</v>
      </c>
      <c r="V958" s="145" t="s">
        <v>626</v>
      </c>
      <c r="W958" s="145" t="s">
        <v>618</v>
      </c>
      <c r="X958" s="145" t="s">
        <v>3363</v>
      </c>
      <c r="Y958" s="146" t="str">
        <f t="shared" si="51"/>
        <v>82024冷房ビル用マルチ有り</v>
      </c>
      <c r="Z958" s="145">
        <v>-1.6</v>
      </c>
      <c r="AA958" s="145">
        <v>2.6</v>
      </c>
      <c r="AB958" s="149">
        <v>1.0759000000000001</v>
      </c>
      <c r="AC958" s="149">
        <v>1.931</v>
      </c>
      <c r="AD958" s="147">
        <f>VLOOKUP(T958,'既存・導入予定 (5)'!$E$33:$S$44,13,0)</f>
        <v>0.58699999999999997</v>
      </c>
      <c r="AE958" s="75">
        <f t="shared" si="52"/>
        <v>1.66</v>
      </c>
    </row>
    <row r="959" spans="20:31">
      <c r="T959" s="145">
        <v>8</v>
      </c>
      <c r="U959" s="145">
        <v>2024</v>
      </c>
      <c r="V959" s="145" t="s">
        <v>626</v>
      </c>
      <c r="W959" s="145" t="s">
        <v>619</v>
      </c>
      <c r="X959" s="145" t="s">
        <v>3363</v>
      </c>
      <c r="Y959" s="146" t="str">
        <f t="shared" si="51"/>
        <v>82024冷房設備用有り</v>
      </c>
      <c r="Z959" s="145">
        <v>-0.6</v>
      </c>
      <c r="AA959" s="145">
        <v>1.6</v>
      </c>
      <c r="AB959" s="149">
        <v>1.0467</v>
      </c>
      <c r="AC959" s="149">
        <v>1.1882999999999999</v>
      </c>
      <c r="AD959" s="147">
        <f>VLOOKUP(T959,'既存・導入予定 (5)'!$E$33:$S$44,13,0)</f>
        <v>0.58699999999999997</v>
      </c>
      <c r="AE959" s="75">
        <f t="shared" si="52"/>
        <v>1.2470000000000001</v>
      </c>
    </row>
    <row r="960" spans="20:31">
      <c r="T960" s="145">
        <v>8</v>
      </c>
      <c r="U960" s="145">
        <v>2024</v>
      </c>
      <c r="V960" s="145" t="s">
        <v>626</v>
      </c>
      <c r="W960" s="145" t="s">
        <v>624</v>
      </c>
      <c r="X960" s="145" t="s">
        <v>3516</v>
      </c>
      <c r="Y960" s="146" t="str">
        <f t="shared" si="51"/>
        <v>82024冷房店舗用無し（一定速）</v>
      </c>
      <c r="Z960" s="145">
        <v>0.25</v>
      </c>
      <c r="AA960" s="145">
        <v>0.75</v>
      </c>
      <c r="AB960" s="149">
        <v>0.25</v>
      </c>
      <c r="AC960" s="149">
        <v>0.75</v>
      </c>
      <c r="AD960" s="147">
        <f>VLOOKUP(T960,'既存・導入予定 (5)'!$E$33:$S$44,13,0)</f>
        <v>0.58699999999999997</v>
      </c>
      <c r="AE960" s="75">
        <f t="shared" si="52"/>
        <v>0.89600000000000002</v>
      </c>
    </row>
    <row r="961" spans="20:31">
      <c r="T961" s="145">
        <v>8</v>
      </c>
      <c r="U961" s="145">
        <v>2024</v>
      </c>
      <c r="V961" s="145" t="s">
        <v>626</v>
      </c>
      <c r="W961" s="145" t="s">
        <v>618</v>
      </c>
      <c r="X961" s="145" t="s">
        <v>3516</v>
      </c>
      <c r="Y961" s="146" t="str">
        <f t="shared" si="51"/>
        <v>82024冷房ビル用マルチ無し（一定速）</v>
      </c>
      <c r="Z961" s="145">
        <v>0.25</v>
      </c>
      <c r="AA961" s="145">
        <v>0.75</v>
      </c>
      <c r="AB961" s="149">
        <v>0.25</v>
      </c>
      <c r="AC961" s="149">
        <v>0.75</v>
      </c>
      <c r="AD961" s="147">
        <f>VLOOKUP(T961,'既存・導入予定 (5)'!$E$33:$S$44,13,0)</f>
        <v>0.58699999999999997</v>
      </c>
      <c r="AE961" s="75">
        <f t="shared" si="52"/>
        <v>0.89600000000000002</v>
      </c>
    </row>
    <row r="962" spans="20:31">
      <c r="T962" s="145">
        <v>8</v>
      </c>
      <c r="U962" s="145">
        <v>2024</v>
      </c>
      <c r="V962" s="145" t="s">
        <v>626</v>
      </c>
      <c r="W962" s="145" t="s">
        <v>619</v>
      </c>
      <c r="X962" s="145" t="s">
        <v>3516</v>
      </c>
      <c r="Y962" s="146" t="str">
        <f t="shared" si="51"/>
        <v>82024冷房設備用無し（一定速）</v>
      </c>
      <c r="Z962" s="145">
        <v>0.25</v>
      </c>
      <c r="AA962" s="145">
        <v>0.75</v>
      </c>
      <c r="AB962" s="149">
        <v>0.25</v>
      </c>
      <c r="AC962" s="149">
        <v>0.75</v>
      </c>
      <c r="AD962" s="147">
        <f>VLOOKUP(T962,'既存・導入予定 (5)'!$E$33:$S$44,13,0)</f>
        <v>0.58699999999999997</v>
      </c>
      <c r="AE962" s="75">
        <f t="shared" si="52"/>
        <v>0.89600000000000002</v>
      </c>
    </row>
    <row r="963" spans="20:31">
      <c r="T963" s="145">
        <v>8</v>
      </c>
      <c r="U963" s="145">
        <v>2024</v>
      </c>
      <c r="V963" s="145" t="s">
        <v>627</v>
      </c>
      <c r="W963" s="145" t="s">
        <v>624</v>
      </c>
      <c r="X963" s="145" t="s">
        <v>3363</v>
      </c>
      <c r="Y963" s="146" t="str">
        <f t="shared" si="51"/>
        <v>82024暖房店舗用有り</v>
      </c>
      <c r="Z963" s="145">
        <v>-1.04</v>
      </c>
      <c r="AA963" s="145">
        <v>2.04</v>
      </c>
      <c r="AB963" s="149">
        <v>1.0898000000000001</v>
      </c>
      <c r="AC963" s="149">
        <v>1.5076000000000001</v>
      </c>
      <c r="AD963" s="147">
        <f>VLOOKUP(T963,'既存・導入予定 (5)'!$E$33:$S$44,13,0)</f>
        <v>0.58699999999999997</v>
      </c>
      <c r="AE963" s="75">
        <f t="shared" si="52"/>
        <v>1.429</v>
      </c>
    </row>
    <row r="964" spans="20:31">
      <c r="T964" s="145">
        <v>8</v>
      </c>
      <c r="U964" s="145">
        <v>2024</v>
      </c>
      <c r="V964" s="145" t="s">
        <v>627</v>
      </c>
      <c r="W964" s="145" t="s">
        <v>618</v>
      </c>
      <c r="X964" s="145" t="s">
        <v>3363</v>
      </c>
      <c r="Y964" s="146" t="str">
        <f t="shared" si="51"/>
        <v>82024暖房ビル用マルチ有り</v>
      </c>
      <c r="Z964" s="145">
        <v>-1.1399999999999999</v>
      </c>
      <c r="AA964" s="145">
        <v>2.14</v>
      </c>
      <c r="AB964" s="149">
        <v>1.0454000000000001</v>
      </c>
      <c r="AC964" s="149">
        <v>1.5936999999999999</v>
      </c>
      <c r="AD964" s="147">
        <f>VLOOKUP(T964,'既存・導入予定 (5)'!$E$33:$S$44,13,0)</f>
        <v>0.58699999999999997</v>
      </c>
      <c r="AE964" s="75">
        <f t="shared" si="52"/>
        <v>1.47</v>
      </c>
    </row>
    <row r="965" spans="20:31">
      <c r="T965" s="145">
        <v>8</v>
      </c>
      <c r="U965" s="145">
        <v>2024</v>
      </c>
      <c r="V965" s="145" t="s">
        <v>627</v>
      </c>
      <c r="W965" s="145" t="s">
        <v>619</v>
      </c>
      <c r="X965" s="145" t="s">
        <v>3363</v>
      </c>
      <c r="Y965" s="146" t="str">
        <f t="shared" si="51"/>
        <v>82024暖房設備用有り</v>
      </c>
      <c r="Z965" s="145">
        <v>-0.57999999999999996</v>
      </c>
      <c r="AA965" s="145">
        <v>1.58</v>
      </c>
      <c r="AB965" s="149">
        <v>1.0335000000000001</v>
      </c>
      <c r="AC965" s="149">
        <v>1.1766000000000001</v>
      </c>
      <c r="AD965" s="147">
        <f>VLOOKUP(T965,'既存・導入予定 (5)'!$E$33:$S$44,13,0)</f>
        <v>0.58699999999999997</v>
      </c>
      <c r="AE965" s="75">
        <f t="shared" si="52"/>
        <v>1.2390000000000001</v>
      </c>
    </row>
    <row r="966" spans="20:31">
      <c r="T966" s="145">
        <v>8</v>
      </c>
      <c r="U966" s="145">
        <v>2024</v>
      </c>
      <c r="V966" s="145" t="s">
        <v>627</v>
      </c>
      <c r="W966" s="145" t="s">
        <v>624</v>
      </c>
      <c r="X966" s="145" t="s">
        <v>3516</v>
      </c>
      <c r="Y966" s="146" t="str">
        <f t="shared" si="51"/>
        <v>82024暖房店舗用無し（一定速）</v>
      </c>
      <c r="Z966" s="145">
        <v>0.25</v>
      </c>
      <c r="AA966" s="145">
        <v>0.75</v>
      </c>
      <c r="AB966" s="149">
        <v>0.25</v>
      </c>
      <c r="AC966" s="149">
        <v>0.75</v>
      </c>
      <c r="AD966" s="147">
        <f>VLOOKUP(T966,'既存・導入予定 (5)'!$E$33:$S$44,13,0)</f>
        <v>0.58699999999999997</v>
      </c>
      <c r="AE966" s="75">
        <f t="shared" si="52"/>
        <v>0.89600000000000002</v>
      </c>
    </row>
    <row r="967" spans="20:31">
      <c r="T967" s="145">
        <v>8</v>
      </c>
      <c r="U967" s="145">
        <v>2024</v>
      </c>
      <c r="V967" s="145" t="s">
        <v>627</v>
      </c>
      <c r="W967" s="145" t="s">
        <v>618</v>
      </c>
      <c r="X967" s="145" t="s">
        <v>3516</v>
      </c>
      <c r="Y967" s="146" t="str">
        <f t="shared" si="51"/>
        <v>82024暖房ビル用マルチ無し（一定速）</v>
      </c>
      <c r="Z967" s="145">
        <v>0.25</v>
      </c>
      <c r="AA967" s="145">
        <v>0.75</v>
      </c>
      <c r="AB967" s="149">
        <v>0.25</v>
      </c>
      <c r="AC967" s="149">
        <v>0.75</v>
      </c>
      <c r="AD967" s="147">
        <f>VLOOKUP(T967,'既存・導入予定 (5)'!$E$33:$S$44,13,0)</f>
        <v>0.58699999999999997</v>
      </c>
      <c r="AE967" s="75">
        <f t="shared" si="52"/>
        <v>0.89600000000000002</v>
      </c>
    </row>
    <row r="968" spans="20:31">
      <c r="T968" s="145">
        <v>8</v>
      </c>
      <c r="U968" s="145">
        <v>2024</v>
      </c>
      <c r="V968" s="145" t="s">
        <v>627</v>
      </c>
      <c r="W968" s="145" t="s">
        <v>619</v>
      </c>
      <c r="X968" s="145" t="s">
        <v>3516</v>
      </c>
      <c r="Y968" s="146" t="str">
        <f t="shared" si="51"/>
        <v>82024暖房設備用無し（一定速）</v>
      </c>
      <c r="Z968" s="145">
        <v>0.25</v>
      </c>
      <c r="AA968" s="145">
        <v>0.75</v>
      </c>
      <c r="AB968" s="149">
        <v>0.25</v>
      </c>
      <c r="AC968" s="149">
        <v>0.75</v>
      </c>
      <c r="AD968" s="147">
        <f>VLOOKUP(T968,'既存・導入予定 (5)'!$E$33:$S$44,13,0)</f>
        <v>0.58699999999999997</v>
      </c>
      <c r="AE968" s="75">
        <f t="shared" si="52"/>
        <v>0.89600000000000002</v>
      </c>
    </row>
    <row r="969" spans="20:31">
      <c r="T969" s="90">
        <v>9</v>
      </c>
      <c r="U969" s="90">
        <v>1995</v>
      </c>
      <c r="V969" s="90" t="s">
        <v>20</v>
      </c>
      <c r="W969" s="90" t="s">
        <v>624</v>
      </c>
      <c r="X969" s="90" t="s">
        <v>3363</v>
      </c>
      <c r="Y969" s="198" t="str">
        <f t="shared" si="51"/>
        <v>91995冷房店舗用有り</v>
      </c>
      <c r="Z969" s="90">
        <v>0.32</v>
      </c>
      <c r="AA969" s="90">
        <v>0.68</v>
      </c>
      <c r="AB969" s="143">
        <v>1.0165999999999999</v>
      </c>
      <c r="AC969" s="143">
        <v>0.50590000000000002</v>
      </c>
      <c r="AD969" s="150">
        <f>VLOOKUP(T969,'既存・導入予定 (5)'!$E$33:$S$44,13,0)</f>
        <v>0.372</v>
      </c>
      <c r="AE969" s="151">
        <f t="shared" si="52"/>
        <v>0.79900000000000004</v>
      </c>
    </row>
    <row r="970" spans="20:31">
      <c r="T970" s="90">
        <v>9</v>
      </c>
      <c r="U970" s="90">
        <v>1995</v>
      </c>
      <c r="V970" s="90" t="s">
        <v>20</v>
      </c>
      <c r="W970" s="90" t="s">
        <v>618</v>
      </c>
      <c r="X970" s="90" t="s">
        <v>3363</v>
      </c>
      <c r="Y970" s="198" t="str">
        <f t="shared" si="51"/>
        <v>91995冷房ビル用マルチ有り</v>
      </c>
      <c r="Z970" s="90">
        <v>-0.218</v>
      </c>
      <c r="AA970" s="90">
        <v>1.218</v>
      </c>
      <c r="AB970" s="143">
        <v>1.0356000000000001</v>
      </c>
      <c r="AC970" s="143">
        <v>0.90459999999999996</v>
      </c>
      <c r="AD970" s="150">
        <f>VLOOKUP(T970,'既存・導入予定 (5)'!$E$33:$S$44,13,0)</f>
        <v>0.372</v>
      </c>
      <c r="AE970" s="151">
        <f t="shared" si="52"/>
        <v>1.1359999999999999</v>
      </c>
    </row>
    <row r="971" spans="20:31">
      <c r="T971" s="90">
        <v>9</v>
      </c>
      <c r="U971" s="90">
        <v>1995</v>
      </c>
      <c r="V971" s="90" t="s">
        <v>20</v>
      </c>
      <c r="W971" s="90" t="s">
        <v>619</v>
      </c>
      <c r="X971" s="90" t="s">
        <v>3363</v>
      </c>
      <c r="Y971" s="198" t="str">
        <f t="shared" si="51"/>
        <v>91995冷房設備用有り</v>
      </c>
      <c r="Z971" s="90">
        <v>0.25</v>
      </c>
      <c r="AA971" s="90">
        <v>0.75</v>
      </c>
      <c r="AB971" s="143">
        <v>1.0219</v>
      </c>
      <c r="AC971" s="143">
        <v>0.55700000000000005</v>
      </c>
      <c r="AD971" s="150">
        <f>VLOOKUP(T971,'既存・導入予定 (5)'!$E$33:$S$44,13,0)</f>
        <v>0.372</v>
      </c>
      <c r="AE971" s="151">
        <f t="shared" si="52"/>
        <v>0.84299999999999997</v>
      </c>
    </row>
    <row r="972" spans="20:31">
      <c r="T972" s="90">
        <v>9</v>
      </c>
      <c r="U972" s="90">
        <v>1995</v>
      </c>
      <c r="V972" s="90" t="s">
        <v>20</v>
      </c>
      <c r="W972" s="90" t="s">
        <v>624</v>
      </c>
      <c r="X972" s="90" t="s">
        <v>3516</v>
      </c>
      <c r="Y972" s="198" t="str">
        <f t="shared" si="51"/>
        <v>91995冷房店舗用無し（一定速）</v>
      </c>
      <c r="Z972" s="90">
        <v>0.26</v>
      </c>
      <c r="AA972" s="90">
        <v>0.74</v>
      </c>
      <c r="AB972" s="143">
        <v>0.26</v>
      </c>
      <c r="AC972" s="143">
        <v>0.74</v>
      </c>
      <c r="AD972" s="150">
        <f>VLOOKUP(T972,'既存・導入予定 (5)'!$E$33:$S$44,13,0)</f>
        <v>0.372</v>
      </c>
      <c r="AE972" s="151">
        <f t="shared" si="52"/>
        <v>0.83599999999999997</v>
      </c>
    </row>
    <row r="973" spans="20:31">
      <c r="T973" s="90">
        <v>9</v>
      </c>
      <c r="U973" s="90">
        <v>1995</v>
      </c>
      <c r="V973" s="90" t="s">
        <v>20</v>
      </c>
      <c r="W973" s="90" t="s">
        <v>618</v>
      </c>
      <c r="X973" s="90" t="s">
        <v>3516</v>
      </c>
      <c r="Y973" s="198" t="str">
        <f t="shared" ref="Y973:Y1036" si="53">T973&amp;U973&amp;V973&amp;W973&amp;X973</f>
        <v>91995冷房ビル用マルチ無し（一定速）</v>
      </c>
      <c r="Z973" s="90">
        <v>0.26</v>
      </c>
      <c r="AA973" s="90">
        <v>0.74</v>
      </c>
      <c r="AB973" s="143">
        <v>0.26</v>
      </c>
      <c r="AC973" s="143">
        <v>0.74</v>
      </c>
      <c r="AD973" s="150">
        <f>VLOOKUP(T973,'既存・導入予定 (5)'!$E$33:$S$44,13,0)</f>
        <v>0.372</v>
      </c>
      <c r="AE973" s="151">
        <f t="shared" si="52"/>
        <v>0.83599999999999997</v>
      </c>
    </row>
    <row r="974" spans="20:31">
      <c r="T974" s="90">
        <v>9</v>
      </c>
      <c r="U974" s="90">
        <v>1995</v>
      </c>
      <c r="V974" s="90" t="s">
        <v>20</v>
      </c>
      <c r="W974" s="90" t="s">
        <v>619</v>
      </c>
      <c r="X974" s="90" t="s">
        <v>3516</v>
      </c>
      <c r="Y974" s="198" t="str">
        <f t="shared" si="53"/>
        <v>91995冷房設備用無し（一定速）</v>
      </c>
      <c r="Z974" s="90">
        <v>0.26</v>
      </c>
      <c r="AA974" s="90">
        <v>0.74</v>
      </c>
      <c r="AB974" s="143">
        <v>0.26</v>
      </c>
      <c r="AC974" s="143">
        <v>0.74</v>
      </c>
      <c r="AD974" s="150">
        <f>VLOOKUP(T974,'既存・導入予定 (5)'!$E$33:$S$44,13,0)</f>
        <v>0.372</v>
      </c>
      <c r="AE974" s="151">
        <f t="shared" si="52"/>
        <v>0.83599999999999997</v>
      </c>
    </row>
    <row r="975" spans="20:31">
      <c r="T975" s="90">
        <v>9</v>
      </c>
      <c r="U975" s="90">
        <v>1995</v>
      </c>
      <c r="V975" s="90" t="s">
        <v>21</v>
      </c>
      <c r="W975" s="90" t="s">
        <v>624</v>
      </c>
      <c r="X975" s="90" t="s">
        <v>3363</v>
      </c>
      <c r="Y975" s="198" t="str">
        <f t="shared" si="53"/>
        <v>91995暖房店舗用有り</v>
      </c>
      <c r="Z975" s="90">
        <v>0.374</v>
      </c>
      <c r="AA975" s="90">
        <v>0.626</v>
      </c>
      <c r="AB975" s="143">
        <v>1.0275000000000001</v>
      </c>
      <c r="AC975" s="143">
        <v>0.46260000000000001</v>
      </c>
      <c r="AD975" s="150">
        <f>VLOOKUP(T975,'既存・導入予定 (5)'!$E$33:$S$44,13,0)</f>
        <v>0.372</v>
      </c>
      <c r="AE975" s="151">
        <f t="shared" si="52"/>
        <v>0.76500000000000001</v>
      </c>
    </row>
    <row r="976" spans="20:31">
      <c r="T976" s="90">
        <v>9</v>
      </c>
      <c r="U976" s="90">
        <v>1995</v>
      </c>
      <c r="V976" s="90" t="s">
        <v>21</v>
      </c>
      <c r="W976" s="90" t="s">
        <v>618</v>
      </c>
      <c r="X976" s="90" t="s">
        <v>3363</v>
      </c>
      <c r="Y976" s="198" t="str">
        <f t="shared" si="53"/>
        <v>91995暖房ビル用マルチ有り</v>
      </c>
      <c r="Z976" s="90">
        <v>-0.112</v>
      </c>
      <c r="AA976" s="90">
        <v>1.1120000000000001</v>
      </c>
      <c r="AB976" s="143">
        <v>1.0236000000000001</v>
      </c>
      <c r="AC976" s="143">
        <v>0.82809999999999995</v>
      </c>
      <c r="AD976" s="150">
        <f>VLOOKUP(T976,'既存・導入予定 (5)'!$E$33:$S$44,13,0)</f>
        <v>0.372</v>
      </c>
      <c r="AE976" s="151">
        <f t="shared" si="52"/>
        <v>1.07</v>
      </c>
    </row>
    <row r="977" spans="20:31">
      <c r="T977" s="90">
        <v>9</v>
      </c>
      <c r="U977" s="90">
        <v>1995</v>
      </c>
      <c r="V977" s="90" t="s">
        <v>21</v>
      </c>
      <c r="W977" s="90" t="s">
        <v>619</v>
      </c>
      <c r="X977" s="90" t="s">
        <v>3363</v>
      </c>
      <c r="Y977" s="198" t="str">
        <f t="shared" si="53"/>
        <v>91995暖房設備用有り</v>
      </c>
      <c r="Z977" s="90">
        <v>0.25</v>
      </c>
      <c r="AA977" s="90">
        <v>0.75</v>
      </c>
      <c r="AB977" s="143">
        <v>1.0159</v>
      </c>
      <c r="AC977" s="143">
        <v>0.5585</v>
      </c>
      <c r="AD977" s="150">
        <f>VLOOKUP(T977,'既存・導入予定 (5)'!$E$33:$S$44,13,0)</f>
        <v>0.372</v>
      </c>
      <c r="AE977" s="151">
        <f t="shared" si="52"/>
        <v>0.84299999999999997</v>
      </c>
    </row>
    <row r="978" spans="20:31">
      <c r="T978" s="90">
        <v>9</v>
      </c>
      <c r="U978" s="90">
        <v>1995</v>
      </c>
      <c r="V978" s="90" t="s">
        <v>21</v>
      </c>
      <c r="W978" s="90" t="s">
        <v>624</v>
      </c>
      <c r="X978" s="90" t="s">
        <v>3516</v>
      </c>
      <c r="Y978" s="198" t="str">
        <f t="shared" si="53"/>
        <v>91995暖房店舗用無し（一定速）</v>
      </c>
      <c r="Z978" s="90">
        <v>0.26</v>
      </c>
      <c r="AA978" s="90">
        <v>0.74</v>
      </c>
      <c r="AB978" s="143">
        <v>0.26</v>
      </c>
      <c r="AC978" s="143">
        <v>0.74</v>
      </c>
      <c r="AD978" s="150">
        <f>VLOOKUP(T978,'既存・導入予定 (5)'!$E$33:$S$44,13,0)</f>
        <v>0.372</v>
      </c>
      <c r="AE978" s="151">
        <f t="shared" si="52"/>
        <v>0.83599999999999997</v>
      </c>
    </row>
    <row r="979" spans="20:31">
      <c r="T979" s="90">
        <v>9</v>
      </c>
      <c r="U979" s="90">
        <v>1995</v>
      </c>
      <c r="V979" s="90" t="s">
        <v>21</v>
      </c>
      <c r="W979" s="90" t="s">
        <v>618</v>
      </c>
      <c r="X979" s="90" t="s">
        <v>3516</v>
      </c>
      <c r="Y979" s="198" t="str">
        <f t="shared" si="53"/>
        <v>91995暖房ビル用マルチ無し（一定速）</v>
      </c>
      <c r="Z979" s="90">
        <v>0.26</v>
      </c>
      <c r="AA979" s="90">
        <v>0.74</v>
      </c>
      <c r="AB979" s="143">
        <v>0.26</v>
      </c>
      <c r="AC979" s="143">
        <v>0.74</v>
      </c>
      <c r="AD979" s="150">
        <f>VLOOKUP(T979,'既存・導入予定 (5)'!$E$33:$S$44,13,0)</f>
        <v>0.372</v>
      </c>
      <c r="AE979" s="151">
        <f t="shared" si="52"/>
        <v>0.83599999999999997</v>
      </c>
    </row>
    <row r="980" spans="20:31">
      <c r="T980" s="90">
        <v>9</v>
      </c>
      <c r="U980" s="90">
        <v>1995</v>
      </c>
      <c r="V980" s="90" t="s">
        <v>21</v>
      </c>
      <c r="W980" s="90" t="s">
        <v>619</v>
      </c>
      <c r="X980" s="90" t="s">
        <v>3516</v>
      </c>
      <c r="Y980" s="198" t="str">
        <f t="shared" si="53"/>
        <v>91995暖房設備用無し（一定速）</v>
      </c>
      <c r="Z980" s="90">
        <v>0.26</v>
      </c>
      <c r="AA980" s="90">
        <v>0.74</v>
      </c>
      <c r="AB980" s="143">
        <v>0.26</v>
      </c>
      <c r="AC980" s="143">
        <v>0.74</v>
      </c>
      <c r="AD980" s="150">
        <f>VLOOKUP(T980,'既存・導入予定 (5)'!$E$33:$S$44,13,0)</f>
        <v>0.372</v>
      </c>
      <c r="AE980" s="151">
        <f t="shared" si="52"/>
        <v>0.83599999999999997</v>
      </c>
    </row>
    <row r="981" spans="20:31">
      <c r="T981" s="90">
        <v>9</v>
      </c>
      <c r="U981" s="90">
        <v>2005</v>
      </c>
      <c r="V981" s="90" t="s">
        <v>20</v>
      </c>
      <c r="W981" s="90" t="s">
        <v>624</v>
      </c>
      <c r="X981" s="90" t="s">
        <v>3363</v>
      </c>
      <c r="Y981" s="198" t="str">
        <f t="shared" si="53"/>
        <v>92005冷房店舗用有り</v>
      </c>
      <c r="Z981" s="90">
        <v>-0.86599999999999999</v>
      </c>
      <c r="AA981" s="90">
        <v>1.8660000000000001</v>
      </c>
      <c r="AB981" s="143">
        <v>1.0455000000000001</v>
      </c>
      <c r="AC981" s="143">
        <v>1.3880999999999999</v>
      </c>
      <c r="AD981" s="150">
        <f>VLOOKUP(T981,'既存・導入予定 (5)'!$E$33:$S$44,13,0)</f>
        <v>0.372</v>
      </c>
      <c r="AE981" s="151">
        <f t="shared" si="52"/>
        <v>1.5429999999999999</v>
      </c>
    </row>
    <row r="982" spans="20:31">
      <c r="T982" s="90">
        <v>9</v>
      </c>
      <c r="U982" s="90">
        <v>2005</v>
      </c>
      <c r="V982" s="90" t="s">
        <v>20</v>
      </c>
      <c r="W982" s="90" t="s">
        <v>618</v>
      </c>
      <c r="X982" s="90" t="s">
        <v>3363</v>
      </c>
      <c r="Y982" s="198" t="str">
        <f t="shared" si="53"/>
        <v>92005冷房ビル用マルチ有り</v>
      </c>
      <c r="Z982" s="90">
        <v>-0.68200000000000005</v>
      </c>
      <c r="AA982" s="90">
        <v>1.6819999999999999</v>
      </c>
      <c r="AB982" s="143">
        <v>1.0490999999999999</v>
      </c>
      <c r="AC982" s="143">
        <v>1.2492000000000001</v>
      </c>
      <c r="AD982" s="150">
        <f>VLOOKUP(T982,'既存・導入予定 (5)'!$E$33:$S$44,13,0)</f>
        <v>0.372</v>
      </c>
      <c r="AE982" s="151">
        <f t="shared" si="52"/>
        <v>1.4279999999999999</v>
      </c>
    </row>
    <row r="983" spans="20:31">
      <c r="T983" s="90">
        <v>9</v>
      </c>
      <c r="U983" s="90">
        <v>2005</v>
      </c>
      <c r="V983" s="90" t="s">
        <v>20</v>
      </c>
      <c r="W983" s="90" t="s">
        <v>619</v>
      </c>
      <c r="X983" s="90" t="s">
        <v>3363</v>
      </c>
      <c r="Y983" s="198" t="str">
        <f t="shared" si="53"/>
        <v>92005冷房設備用有り</v>
      </c>
      <c r="Z983" s="90">
        <v>-0.114</v>
      </c>
      <c r="AA983" s="90">
        <v>1.1140000000000001</v>
      </c>
      <c r="AB983" s="143">
        <v>1.0325</v>
      </c>
      <c r="AC983" s="143">
        <v>0.82740000000000002</v>
      </c>
      <c r="AD983" s="150">
        <f>VLOOKUP(T983,'既存・導入予定 (5)'!$E$33:$S$44,13,0)</f>
        <v>0.372</v>
      </c>
      <c r="AE983" s="151">
        <f t="shared" si="52"/>
        <v>1.071</v>
      </c>
    </row>
    <row r="984" spans="20:31">
      <c r="T984" s="90">
        <v>9</v>
      </c>
      <c r="U984" s="90">
        <v>2005</v>
      </c>
      <c r="V984" s="90" t="s">
        <v>20</v>
      </c>
      <c r="W984" s="90" t="s">
        <v>624</v>
      </c>
      <c r="X984" s="90" t="s">
        <v>3516</v>
      </c>
      <c r="Y984" s="198" t="str">
        <f t="shared" si="53"/>
        <v>92005冷房店舗用無し（一定速）</v>
      </c>
      <c r="Z984" s="90">
        <v>0.25</v>
      </c>
      <c r="AA984" s="90">
        <v>0.75</v>
      </c>
      <c r="AB984" s="143">
        <v>0.25</v>
      </c>
      <c r="AC984" s="143">
        <v>0.75</v>
      </c>
      <c r="AD984" s="150">
        <f>VLOOKUP(T984,'既存・導入予定 (5)'!$E$33:$S$44,13,0)</f>
        <v>0.372</v>
      </c>
      <c r="AE984" s="151">
        <f t="shared" si="52"/>
        <v>0.84299999999999997</v>
      </c>
    </row>
    <row r="985" spans="20:31">
      <c r="T985" s="90">
        <v>9</v>
      </c>
      <c r="U985" s="90">
        <v>2005</v>
      </c>
      <c r="V985" s="90" t="s">
        <v>20</v>
      </c>
      <c r="W985" s="90" t="s">
        <v>618</v>
      </c>
      <c r="X985" s="90" t="s">
        <v>3516</v>
      </c>
      <c r="Y985" s="198" t="str">
        <f t="shared" si="53"/>
        <v>92005冷房ビル用マルチ無し（一定速）</v>
      </c>
      <c r="Z985" s="90">
        <v>0.25</v>
      </c>
      <c r="AA985" s="90">
        <v>0.75</v>
      </c>
      <c r="AB985" s="143">
        <v>0.25</v>
      </c>
      <c r="AC985" s="143">
        <v>0.75</v>
      </c>
      <c r="AD985" s="150">
        <f>VLOOKUP(T985,'既存・導入予定 (5)'!$E$33:$S$44,13,0)</f>
        <v>0.372</v>
      </c>
      <c r="AE985" s="151">
        <f t="shared" ref="AE985:AE1048" si="54">ROUNDDOWN(IF(AD985&gt;=0.25,Z985*AD985+AA985,AB985*AD985+AC985),3)</f>
        <v>0.84299999999999997</v>
      </c>
    </row>
    <row r="986" spans="20:31">
      <c r="T986" s="90">
        <v>9</v>
      </c>
      <c r="U986" s="90">
        <v>2005</v>
      </c>
      <c r="V986" s="90" t="s">
        <v>20</v>
      </c>
      <c r="W986" s="90" t="s">
        <v>619</v>
      </c>
      <c r="X986" s="90" t="s">
        <v>3516</v>
      </c>
      <c r="Y986" s="198" t="str">
        <f t="shared" si="53"/>
        <v>92005冷房設備用無し（一定速）</v>
      </c>
      <c r="Z986" s="90">
        <v>0.25</v>
      </c>
      <c r="AA986" s="90">
        <v>0.75</v>
      </c>
      <c r="AB986" s="143">
        <v>0.25</v>
      </c>
      <c r="AC986" s="143">
        <v>0.75</v>
      </c>
      <c r="AD986" s="150">
        <f>VLOOKUP(T986,'既存・導入予定 (5)'!$E$33:$S$44,13,0)</f>
        <v>0.372</v>
      </c>
      <c r="AE986" s="151">
        <f t="shared" si="54"/>
        <v>0.84299999999999997</v>
      </c>
    </row>
    <row r="987" spans="20:31">
      <c r="T987" s="90">
        <v>9</v>
      </c>
      <c r="U987" s="90">
        <v>2005</v>
      </c>
      <c r="V987" s="90" t="s">
        <v>21</v>
      </c>
      <c r="W987" s="90" t="s">
        <v>624</v>
      </c>
      <c r="X987" s="90" t="s">
        <v>3363</v>
      </c>
      <c r="Y987" s="198" t="str">
        <f t="shared" si="53"/>
        <v>92005暖房店舗用有り</v>
      </c>
      <c r="Z987" s="90">
        <v>-0.65</v>
      </c>
      <c r="AA987" s="90">
        <v>1.65</v>
      </c>
      <c r="AB987" s="143">
        <v>1.0726</v>
      </c>
      <c r="AC987" s="143">
        <v>1.2194</v>
      </c>
      <c r="AD987" s="150">
        <f>VLOOKUP(T987,'既存・導入予定 (5)'!$E$33:$S$44,13,0)</f>
        <v>0.372</v>
      </c>
      <c r="AE987" s="151">
        <f t="shared" si="54"/>
        <v>1.4079999999999999</v>
      </c>
    </row>
    <row r="988" spans="20:31">
      <c r="T988" s="90">
        <v>9</v>
      </c>
      <c r="U988" s="90">
        <v>2005</v>
      </c>
      <c r="V988" s="90" t="s">
        <v>21</v>
      </c>
      <c r="W988" s="90" t="s">
        <v>618</v>
      </c>
      <c r="X988" s="90" t="s">
        <v>3363</v>
      </c>
      <c r="Y988" s="198" t="str">
        <f t="shared" si="53"/>
        <v>92005暖房ビル用マルチ有り</v>
      </c>
      <c r="Z988" s="90">
        <v>-0.56000000000000005</v>
      </c>
      <c r="AA988" s="90">
        <v>1.56</v>
      </c>
      <c r="AB988" s="143">
        <v>1.0330999999999999</v>
      </c>
      <c r="AC988" s="143">
        <v>1.1617</v>
      </c>
      <c r="AD988" s="150">
        <f>VLOOKUP(T988,'既存・導入予定 (5)'!$E$33:$S$44,13,0)</f>
        <v>0.372</v>
      </c>
      <c r="AE988" s="151">
        <f t="shared" si="54"/>
        <v>1.351</v>
      </c>
    </row>
    <row r="989" spans="20:31">
      <c r="T989" s="90">
        <v>9</v>
      </c>
      <c r="U989" s="90">
        <v>2005</v>
      </c>
      <c r="V989" s="90" t="s">
        <v>21</v>
      </c>
      <c r="W989" s="90" t="s">
        <v>619</v>
      </c>
      <c r="X989" s="90" t="s">
        <v>3363</v>
      </c>
      <c r="Y989" s="198" t="str">
        <f t="shared" si="53"/>
        <v>92005暖房設備用有り</v>
      </c>
      <c r="Z989" s="90">
        <v>-0.126</v>
      </c>
      <c r="AA989" s="90">
        <v>1.1259999999999999</v>
      </c>
      <c r="AB989" s="143">
        <v>1.0239</v>
      </c>
      <c r="AC989" s="143">
        <v>0.83850000000000002</v>
      </c>
      <c r="AD989" s="150">
        <f>VLOOKUP(T989,'既存・導入予定 (5)'!$E$33:$S$44,13,0)</f>
        <v>0.372</v>
      </c>
      <c r="AE989" s="151">
        <f t="shared" si="54"/>
        <v>1.079</v>
      </c>
    </row>
    <row r="990" spans="20:31">
      <c r="T990" s="90">
        <v>9</v>
      </c>
      <c r="U990" s="90">
        <v>2005</v>
      </c>
      <c r="V990" s="90" t="s">
        <v>21</v>
      </c>
      <c r="W990" s="90" t="s">
        <v>624</v>
      </c>
      <c r="X990" s="90" t="s">
        <v>3516</v>
      </c>
      <c r="Y990" s="198" t="str">
        <f t="shared" si="53"/>
        <v>92005暖房店舗用無し（一定速）</v>
      </c>
      <c r="Z990" s="90">
        <v>0.25</v>
      </c>
      <c r="AA990" s="90">
        <v>0.75</v>
      </c>
      <c r="AB990" s="143">
        <v>0.25</v>
      </c>
      <c r="AC990" s="143">
        <v>0.75</v>
      </c>
      <c r="AD990" s="150">
        <f>VLOOKUP(T990,'既存・導入予定 (5)'!$E$33:$S$44,13,0)</f>
        <v>0.372</v>
      </c>
      <c r="AE990" s="151">
        <f t="shared" si="54"/>
        <v>0.84299999999999997</v>
      </c>
    </row>
    <row r="991" spans="20:31">
      <c r="T991" s="90">
        <v>9</v>
      </c>
      <c r="U991" s="90">
        <v>2005</v>
      </c>
      <c r="V991" s="90" t="s">
        <v>21</v>
      </c>
      <c r="W991" s="90" t="s">
        <v>618</v>
      </c>
      <c r="X991" s="90" t="s">
        <v>3516</v>
      </c>
      <c r="Y991" s="198" t="str">
        <f t="shared" si="53"/>
        <v>92005暖房ビル用マルチ無し（一定速）</v>
      </c>
      <c r="Z991" s="90">
        <v>0.25</v>
      </c>
      <c r="AA991" s="90">
        <v>0.75</v>
      </c>
      <c r="AB991" s="143">
        <v>0.25</v>
      </c>
      <c r="AC991" s="143">
        <v>0.75</v>
      </c>
      <c r="AD991" s="150">
        <f>VLOOKUP(T991,'既存・導入予定 (5)'!$E$33:$S$44,13,0)</f>
        <v>0.372</v>
      </c>
      <c r="AE991" s="151">
        <f t="shared" si="54"/>
        <v>0.84299999999999997</v>
      </c>
    </row>
    <row r="992" spans="20:31">
      <c r="T992" s="90">
        <v>9</v>
      </c>
      <c r="U992" s="90">
        <v>2005</v>
      </c>
      <c r="V992" s="90" t="s">
        <v>21</v>
      </c>
      <c r="W992" s="90" t="s">
        <v>619</v>
      </c>
      <c r="X992" s="90" t="s">
        <v>3516</v>
      </c>
      <c r="Y992" s="198" t="str">
        <f t="shared" si="53"/>
        <v>92005暖房設備用無し（一定速）</v>
      </c>
      <c r="Z992" s="90">
        <v>0.25</v>
      </c>
      <c r="AA992" s="90">
        <v>0.75</v>
      </c>
      <c r="AB992" s="143">
        <v>0.25</v>
      </c>
      <c r="AC992" s="143">
        <v>0.75</v>
      </c>
      <c r="AD992" s="150">
        <f>VLOOKUP(T992,'既存・導入予定 (5)'!$E$33:$S$44,13,0)</f>
        <v>0.372</v>
      </c>
      <c r="AE992" s="151">
        <f t="shared" si="54"/>
        <v>0.84299999999999997</v>
      </c>
    </row>
    <row r="993" spans="20:31">
      <c r="T993" s="90">
        <v>9</v>
      </c>
      <c r="U993" s="90">
        <v>2010</v>
      </c>
      <c r="V993" s="90" t="s">
        <v>20</v>
      </c>
      <c r="W993" s="90" t="s">
        <v>624</v>
      </c>
      <c r="X993" s="90" t="s">
        <v>3363</v>
      </c>
      <c r="Y993" s="198" t="str">
        <f t="shared" si="53"/>
        <v>92010冷房店舗用有り</v>
      </c>
      <c r="Z993" s="90">
        <v>-1.1000000000000001</v>
      </c>
      <c r="AA993" s="90">
        <v>2.1</v>
      </c>
      <c r="AB993" s="143">
        <v>1.0511999999999999</v>
      </c>
      <c r="AC993" s="143">
        <v>1.5622</v>
      </c>
      <c r="AD993" s="150">
        <f>VLOOKUP(T993,'既存・導入予定 (5)'!$E$33:$S$44,13,0)</f>
        <v>0.372</v>
      </c>
      <c r="AE993" s="151">
        <f t="shared" si="54"/>
        <v>1.69</v>
      </c>
    </row>
    <row r="994" spans="20:31">
      <c r="T994" s="90">
        <v>9</v>
      </c>
      <c r="U994" s="90">
        <v>2010</v>
      </c>
      <c r="V994" s="90" t="s">
        <v>20</v>
      </c>
      <c r="W994" s="90" t="s">
        <v>618</v>
      </c>
      <c r="X994" s="90" t="s">
        <v>3363</v>
      </c>
      <c r="Y994" s="198" t="str">
        <f t="shared" si="53"/>
        <v>92010冷房ビル用マルチ有り</v>
      </c>
      <c r="Z994" s="90">
        <v>-0.88</v>
      </c>
      <c r="AA994" s="90">
        <v>1.88</v>
      </c>
      <c r="AB994" s="143">
        <v>1.0548999999999999</v>
      </c>
      <c r="AC994" s="143">
        <v>1.3963000000000001</v>
      </c>
      <c r="AD994" s="150">
        <f>VLOOKUP(T994,'既存・導入予定 (5)'!$E$33:$S$44,13,0)</f>
        <v>0.372</v>
      </c>
      <c r="AE994" s="151">
        <f t="shared" si="54"/>
        <v>1.552</v>
      </c>
    </row>
    <row r="995" spans="20:31">
      <c r="T995" s="90">
        <v>9</v>
      </c>
      <c r="U995" s="90">
        <v>2010</v>
      </c>
      <c r="V995" s="90" t="s">
        <v>20</v>
      </c>
      <c r="W995" s="90" t="s">
        <v>619</v>
      </c>
      <c r="X995" s="90" t="s">
        <v>3363</v>
      </c>
      <c r="Y995" s="198" t="str">
        <f t="shared" si="53"/>
        <v>92010冷房設備用有り</v>
      </c>
      <c r="Z995" s="90">
        <v>-0.26</v>
      </c>
      <c r="AA995" s="90">
        <v>1.26</v>
      </c>
      <c r="AB995" s="143">
        <v>1.1929000000000001</v>
      </c>
      <c r="AC995" s="143">
        <v>0.89680000000000004</v>
      </c>
      <c r="AD995" s="150">
        <f>VLOOKUP(T995,'既存・導入予定 (5)'!$E$33:$S$44,13,0)</f>
        <v>0.372</v>
      </c>
      <c r="AE995" s="151">
        <f t="shared" si="54"/>
        <v>1.163</v>
      </c>
    </row>
    <row r="996" spans="20:31">
      <c r="T996" s="90">
        <v>9</v>
      </c>
      <c r="U996" s="90">
        <v>2010</v>
      </c>
      <c r="V996" s="90" t="s">
        <v>20</v>
      </c>
      <c r="W996" s="90" t="s">
        <v>624</v>
      </c>
      <c r="X996" s="90" t="s">
        <v>3516</v>
      </c>
      <c r="Y996" s="198" t="str">
        <f t="shared" si="53"/>
        <v>92010冷房店舗用無し（一定速）</v>
      </c>
      <c r="Z996" s="90">
        <v>0.25</v>
      </c>
      <c r="AA996" s="90">
        <v>0.75</v>
      </c>
      <c r="AB996" s="143">
        <v>0.25</v>
      </c>
      <c r="AC996" s="143">
        <v>0.75</v>
      </c>
      <c r="AD996" s="150">
        <f>VLOOKUP(T996,'既存・導入予定 (5)'!$E$33:$S$44,13,0)</f>
        <v>0.372</v>
      </c>
      <c r="AE996" s="151">
        <f t="shared" si="54"/>
        <v>0.84299999999999997</v>
      </c>
    </row>
    <row r="997" spans="20:31">
      <c r="T997" s="90">
        <v>9</v>
      </c>
      <c r="U997" s="90">
        <v>2010</v>
      </c>
      <c r="V997" s="90" t="s">
        <v>20</v>
      </c>
      <c r="W997" s="90" t="s">
        <v>618</v>
      </c>
      <c r="X997" s="90" t="s">
        <v>3516</v>
      </c>
      <c r="Y997" s="198" t="str">
        <f t="shared" si="53"/>
        <v>92010冷房ビル用マルチ無し（一定速）</v>
      </c>
      <c r="Z997" s="90">
        <v>0.25</v>
      </c>
      <c r="AA997" s="90">
        <v>0.75</v>
      </c>
      <c r="AB997" s="143">
        <v>0.25</v>
      </c>
      <c r="AC997" s="143">
        <v>0.75</v>
      </c>
      <c r="AD997" s="150">
        <f>VLOOKUP(T997,'既存・導入予定 (5)'!$E$33:$S$44,13,0)</f>
        <v>0.372</v>
      </c>
      <c r="AE997" s="151">
        <f t="shared" si="54"/>
        <v>0.84299999999999997</v>
      </c>
    </row>
    <row r="998" spans="20:31">
      <c r="T998" s="90">
        <v>9</v>
      </c>
      <c r="U998" s="90">
        <v>2010</v>
      </c>
      <c r="V998" s="90" t="s">
        <v>20</v>
      </c>
      <c r="W998" s="90" t="s">
        <v>619</v>
      </c>
      <c r="X998" s="90" t="s">
        <v>3516</v>
      </c>
      <c r="Y998" s="198" t="str">
        <f t="shared" si="53"/>
        <v>92010冷房設備用無し（一定速）</v>
      </c>
      <c r="Z998" s="90">
        <v>0.25</v>
      </c>
      <c r="AA998" s="90">
        <v>0.75</v>
      </c>
      <c r="AB998" s="143">
        <v>0.25</v>
      </c>
      <c r="AC998" s="143">
        <v>0.75</v>
      </c>
      <c r="AD998" s="150">
        <f>VLOOKUP(T998,'既存・導入予定 (5)'!$E$33:$S$44,13,0)</f>
        <v>0.372</v>
      </c>
      <c r="AE998" s="151">
        <f t="shared" si="54"/>
        <v>0.84299999999999997</v>
      </c>
    </row>
    <row r="999" spans="20:31">
      <c r="T999" s="90">
        <v>9</v>
      </c>
      <c r="U999" s="90">
        <v>2010</v>
      </c>
      <c r="V999" s="90" t="s">
        <v>21</v>
      </c>
      <c r="W999" s="90" t="s">
        <v>624</v>
      </c>
      <c r="X999" s="90" t="s">
        <v>3363</v>
      </c>
      <c r="Y999" s="198" t="str">
        <f t="shared" si="53"/>
        <v>92010暖房店舗用有り</v>
      </c>
      <c r="Z999" s="90">
        <v>-0.72</v>
      </c>
      <c r="AA999" s="90">
        <v>1.72</v>
      </c>
      <c r="AB999" s="143">
        <v>1.0757000000000001</v>
      </c>
      <c r="AC999" s="143">
        <v>1.2710999999999999</v>
      </c>
      <c r="AD999" s="150">
        <f>VLOOKUP(T999,'既存・導入予定 (5)'!$E$33:$S$44,13,0)</f>
        <v>0.372</v>
      </c>
      <c r="AE999" s="151">
        <f t="shared" si="54"/>
        <v>1.452</v>
      </c>
    </row>
    <row r="1000" spans="20:31">
      <c r="T1000" s="90">
        <v>9</v>
      </c>
      <c r="U1000" s="90">
        <v>2010</v>
      </c>
      <c r="V1000" s="90" t="s">
        <v>21</v>
      </c>
      <c r="W1000" s="90" t="s">
        <v>618</v>
      </c>
      <c r="X1000" s="90" t="s">
        <v>3363</v>
      </c>
      <c r="Y1000" s="198" t="str">
        <f t="shared" si="53"/>
        <v>92010暖房ビル用マルチ有り</v>
      </c>
      <c r="Z1000" s="90">
        <v>-0.7</v>
      </c>
      <c r="AA1000" s="90">
        <v>1.7</v>
      </c>
      <c r="AB1000" s="143">
        <v>1.036</v>
      </c>
      <c r="AC1000" s="143">
        <v>1.266</v>
      </c>
      <c r="AD1000" s="150">
        <f>VLOOKUP(T1000,'既存・導入予定 (5)'!$E$33:$S$44,13,0)</f>
        <v>0.372</v>
      </c>
      <c r="AE1000" s="151">
        <f t="shared" si="54"/>
        <v>1.4390000000000001</v>
      </c>
    </row>
    <row r="1001" spans="20:31">
      <c r="T1001" s="90">
        <v>9</v>
      </c>
      <c r="U1001" s="90">
        <v>2010</v>
      </c>
      <c r="V1001" s="90" t="s">
        <v>21</v>
      </c>
      <c r="W1001" s="90" t="s">
        <v>619</v>
      </c>
      <c r="X1001" s="90" t="s">
        <v>3363</v>
      </c>
      <c r="Y1001" s="198" t="str">
        <f t="shared" si="53"/>
        <v>92010暖房設備用有り</v>
      </c>
      <c r="Z1001" s="90">
        <v>-0.26</v>
      </c>
      <c r="AA1001" s="90">
        <v>1.26</v>
      </c>
      <c r="AB1001" s="143">
        <v>0.82779999999999998</v>
      </c>
      <c r="AC1001" s="143">
        <v>0.98809999999999998</v>
      </c>
      <c r="AD1001" s="150">
        <f>VLOOKUP(T1001,'既存・導入予定 (5)'!$E$33:$S$44,13,0)</f>
        <v>0.372</v>
      </c>
      <c r="AE1001" s="151">
        <f t="shared" si="54"/>
        <v>1.163</v>
      </c>
    </row>
    <row r="1002" spans="20:31">
      <c r="T1002" s="90">
        <v>9</v>
      </c>
      <c r="U1002" s="90">
        <v>2010</v>
      </c>
      <c r="V1002" s="90" t="s">
        <v>21</v>
      </c>
      <c r="W1002" s="90" t="s">
        <v>624</v>
      </c>
      <c r="X1002" s="90" t="s">
        <v>3516</v>
      </c>
      <c r="Y1002" s="198" t="str">
        <f t="shared" si="53"/>
        <v>92010暖房店舗用無し（一定速）</v>
      </c>
      <c r="Z1002" s="90">
        <v>0.25</v>
      </c>
      <c r="AA1002" s="90">
        <v>0.75</v>
      </c>
      <c r="AB1002" s="143">
        <v>0.25</v>
      </c>
      <c r="AC1002" s="143">
        <v>0.75</v>
      </c>
      <c r="AD1002" s="150">
        <f>VLOOKUP(T1002,'既存・導入予定 (5)'!$E$33:$S$44,13,0)</f>
        <v>0.372</v>
      </c>
      <c r="AE1002" s="151">
        <f t="shared" si="54"/>
        <v>0.84299999999999997</v>
      </c>
    </row>
    <row r="1003" spans="20:31">
      <c r="T1003" s="90">
        <v>9</v>
      </c>
      <c r="U1003" s="90">
        <v>2010</v>
      </c>
      <c r="V1003" s="90" t="s">
        <v>21</v>
      </c>
      <c r="W1003" s="90" t="s">
        <v>618</v>
      </c>
      <c r="X1003" s="90" t="s">
        <v>3516</v>
      </c>
      <c r="Y1003" s="198" t="str">
        <f t="shared" si="53"/>
        <v>92010暖房ビル用マルチ無し（一定速）</v>
      </c>
      <c r="Z1003" s="90">
        <v>0.25</v>
      </c>
      <c r="AA1003" s="90">
        <v>0.75</v>
      </c>
      <c r="AB1003" s="143">
        <v>0.25</v>
      </c>
      <c r="AC1003" s="143">
        <v>0.75</v>
      </c>
      <c r="AD1003" s="150">
        <f>VLOOKUP(T1003,'既存・導入予定 (5)'!$E$33:$S$44,13,0)</f>
        <v>0.372</v>
      </c>
      <c r="AE1003" s="151">
        <f t="shared" si="54"/>
        <v>0.84299999999999997</v>
      </c>
    </row>
    <row r="1004" spans="20:31">
      <c r="T1004" s="90">
        <v>9</v>
      </c>
      <c r="U1004" s="90">
        <v>2010</v>
      </c>
      <c r="V1004" s="90" t="s">
        <v>21</v>
      </c>
      <c r="W1004" s="90" t="s">
        <v>619</v>
      </c>
      <c r="X1004" s="90" t="s">
        <v>3516</v>
      </c>
      <c r="Y1004" s="198" t="str">
        <f t="shared" si="53"/>
        <v>92010暖房設備用無し（一定速）</v>
      </c>
      <c r="Z1004" s="90">
        <v>0.25</v>
      </c>
      <c r="AA1004" s="90">
        <v>0.75</v>
      </c>
      <c r="AB1004" s="143">
        <v>0.25</v>
      </c>
      <c r="AC1004" s="143">
        <v>0.75</v>
      </c>
      <c r="AD1004" s="150">
        <f>VLOOKUP(T1004,'既存・導入予定 (5)'!$E$33:$S$44,13,0)</f>
        <v>0.372</v>
      </c>
      <c r="AE1004" s="151">
        <f t="shared" si="54"/>
        <v>0.84299999999999997</v>
      </c>
    </row>
    <row r="1005" spans="20:31">
      <c r="T1005" s="145">
        <v>9</v>
      </c>
      <c r="U1005" s="145">
        <v>2011</v>
      </c>
      <c r="V1005" s="145" t="s">
        <v>20</v>
      </c>
      <c r="W1005" s="145" t="s">
        <v>624</v>
      </c>
      <c r="X1005" s="145" t="s">
        <v>3363</v>
      </c>
      <c r="Y1005" s="146" t="str">
        <f t="shared" si="53"/>
        <v>92011冷房店舗用有り</v>
      </c>
      <c r="Z1005" s="145">
        <v>-1.1200000000000001</v>
      </c>
      <c r="AA1005" s="145">
        <v>2.12</v>
      </c>
      <c r="AB1005" s="149">
        <v>1.0517000000000001</v>
      </c>
      <c r="AC1005" s="149">
        <v>1.5770999999999999</v>
      </c>
      <c r="AD1005" s="147">
        <f>VLOOKUP(T1005,'既存・導入予定 (5)'!$E$33:$S$44,13,0)</f>
        <v>0.372</v>
      </c>
      <c r="AE1005" s="75">
        <f t="shared" si="54"/>
        <v>1.7030000000000001</v>
      </c>
    </row>
    <row r="1006" spans="20:31">
      <c r="T1006" s="145">
        <v>9</v>
      </c>
      <c r="U1006" s="145">
        <v>2011</v>
      </c>
      <c r="V1006" s="145" t="s">
        <v>20</v>
      </c>
      <c r="W1006" s="145" t="s">
        <v>618</v>
      </c>
      <c r="X1006" s="145" t="s">
        <v>3363</v>
      </c>
      <c r="Y1006" s="146" t="str">
        <f t="shared" si="53"/>
        <v>92011冷房ビル用マルチ有り</v>
      </c>
      <c r="Z1006" s="148">
        <v>-1</v>
      </c>
      <c r="AA1006" s="148">
        <v>2</v>
      </c>
      <c r="AB1006" s="149">
        <v>1.0584</v>
      </c>
      <c r="AC1006" s="149">
        <v>1.4854000000000001</v>
      </c>
      <c r="AD1006" s="147">
        <f>VLOOKUP(T1006,'既存・導入予定 (5)'!$E$33:$S$44,13,0)</f>
        <v>0.372</v>
      </c>
      <c r="AE1006" s="75">
        <f t="shared" si="54"/>
        <v>1.6279999999999999</v>
      </c>
    </row>
    <row r="1007" spans="20:31">
      <c r="T1007" s="145">
        <v>9</v>
      </c>
      <c r="U1007" s="145">
        <v>2011</v>
      </c>
      <c r="V1007" s="145" t="s">
        <v>20</v>
      </c>
      <c r="W1007" s="145" t="s">
        <v>619</v>
      </c>
      <c r="X1007" s="145" t="s">
        <v>3363</v>
      </c>
      <c r="Y1007" s="146" t="str">
        <f t="shared" si="53"/>
        <v>92011冷房設備用有り</v>
      </c>
      <c r="Z1007" s="145">
        <v>-0.22</v>
      </c>
      <c r="AA1007" s="145">
        <v>1.22</v>
      </c>
      <c r="AB1007" s="149">
        <v>1.0356000000000001</v>
      </c>
      <c r="AC1007" s="149">
        <v>0.90610000000000002</v>
      </c>
      <c r="AD1007" s="147">
        <f>VLOOKUP(T1007,'既存・導入予定 (5)'!$E$33:$S$44,13,0)</f>
        <v>0.372</v>
      </c>
      <c r="AE1007" s="75">
        <f t="shared" si="54"/>
        <v>1.1379999999999999</v>
      </c>
    </row>
    <row r="1008" spans="20:31">
      <c r="T1008" s="145">
        <v>9</v>
      </c>
      <c r="U1008" s="145">
        <v>2011</v>
      </c>
      <c r="V1008" s="145" t="s">
        <v>20</v>
      </c>
      <c r="W1008" s="145" t="s">
        <v>624</v>
      </c>
      <c r="X1008" s="145" t="s">
        <v>3516</v>
      </c>
      <c r="Y1008" s="146" t="str">
        <f t="shared" si="53"/>
        <v>92011冷房店舗用無し（一定速）</v>
      </c>
      <c r="Z1008" s="145">
        <v>0.25</v>
      </c>
      <c r="AA1008" s="145">
        <v>0.75</v>
      </c>
      <c r="AB1008" s="149">
        <v>0.25</v>
      </c>
      <c r="AC1008" s="149">
        <v>0.75</v>
      </c>
      <c r="AD1008" s="147">
        <f>VLOOKUP(T1008,'既存・導入予定 (5)'!$E$33:$S$44,13,0)</f>
        <v>0.372</v>
      </c>
      <c r="AE1008" s="75">
        <f t="shared" si="54"/>
        <v>0.84299999999999997</v>
      </c>
    </row>
    <row r="1009" spans="20:31">
      <c r="T1009" s="145">
        <v>9</v>
      </c>
      <c r="U1009" s="145">
        <v>2011</v>
      </c>
      <c r="V1009" s="145" t="s">
        <v>20</v>
      </c>
      <c r="W1009" s="145" t="s">
        <v>618</v>
      </c>
      <c r="X1009" s="145" t="s">
        <v>3516</v>
      </c>
      <c r="Y1009" s="146" t="str">
        <f t="shared" si="53"/>
        <v>92011冷房ビル用マルチ無し（一定速）</v>
      </c>
      <c r="Z1009" s="145">
        <v>0.25</v>
      </c>
      <c r="AA1009" s="145">
        <v>0.75</v>
      </c>
      <c r="AB1009" s="149">
        <v>0.25</v>
      </c>
      <c r="AC1009" s="149">
        <v>0.75</v>
      </c>
      <c r="AD1009" s="147">
        <f>VLOOKUP(T1009,'既存・導入予定 (5)'!$E$33:$S$44,13,0)</f>
        <v>0.372</v>
      </c>
      <c r="AE1009" s="75">
        <f t="shared" si="54"/>
        <v>0.84299999999999997</v>
      </c>
    </row>
    <row r="1010" spans="20:31">
      <c r="T1010" s="145">
        <v>9</v>
      </c>
      <c r="U1010" s="145">
        <v>2011</v>
      </c>
      <c r="V1010" s="145" t="s">
        <v>20</v>
      </c>
      <c r="W1010" s="145" t="s">
        <v>619</v>
      </c>
      <c r="X1010" s="145" t="s">
        <v>3516</v>
      </c>
      <c r="Y1010" s="146" t="str">
        <f t="shared" si="53"/>
        <v>92011冷房設備用無し（一定速）</v>
      </c>
      <c r="Z1010" s="145">
        <v>0.25</v>
      </c>
      <c r="AA1010" s="145">
        <v>0.75</v>
      </c>
      <c r="AB1010" s="149">
        <v>0.25</v>
      </c>
      <c r="AC1010" s="149">
        <v>0.75</v>
      </c>
      <c r="AD1010" s="147">
        <f>VLOOKUP(T1010,'既存・導入予定 (5)'!$E$33:$S$44,13,0)</f>
        <v>0.372</v>
      </c>
      <c r="AE1010" s="75">
        <f t="shared" si="54"/>
        <v>0.84299999999999997</v>
      </c>
    </row>
    <row r="1011" spans="20:31">
      <c r="T1011" s="145">
        <v>9</v>
      </c>
      <c r="U1011" s="145">
        <v>2011</v>
      </c>
      <c r="V1011" s="145" t="s">
        <v>21</v>
      </c>
      <c r="W1011" s="145" t="s">
        <v>624</v>
      </c>
      <c r="X1011" s="145" t="s">
        <v>3363</v>
      </c>
      <c r="Y1011" s="146" t="str">
        <f t="shared" si="53"/>
        <v>92011暖房店舗用有り</v>
      </c>
      <c r="Z1011" s="145">
        <v>-0.76</v>
      </c>
      <c r="AA1011" s="145">
        <v>1.76</v>
      </c>
      <c r="AB1011" s="149">
        <v>1.0773999999999999</v>
      </c>
      <c r="AC1011" s="149">
        <v>1.3006</v>
      </c>
      <c r="AD1011" s="147">
        <f>VLOOKUP(T1011,'既存・導入予定 (5)'!$E$33:$S$44,13,0)</f>
        <v>0.372</v>
      </c>
      <c r="AE1011" s="75">
        <f t="shared" si="54"/>
        <v>1.4770000000000001</v>
      </c>
    </row>
    <row r="1012" spans="20:31">
      <c r="T1012" s="145">
        <v>9</v>
      </c>
      <c r="U1012" s="145">
        <v>2011</v>
      </c>
      <c r="V1012" s="145" t="s">
        <v>21</v>
      </c>
      <c r="W1012" s="145" t="s">
        <v>618</v>
      </c>
      <c r="X1012" s="145" t="s">
        <v>3363</v>
      </c>
      <c r="Y1012" s="146" t="str">
        <f t="shared" si="53"/>
        <v>92011暖房ビル用マルチ有り</v>
      </c>
      <c r="Z1012" s="145">
        <v>-0.78</v>
      </c>
      <c r="AA1012" s="145">
        <v>1.78</v>
      </c>
      <c r="AB1012" s="149">
        <v>1.0377000000000001</v>
      </c>
      <c r="AC1012" s="149">
        <v>1.3255999999999999</v>
      </c>
      <c r="AD1012" s="147">
        <f>VLOOKUP(T1012,'既存・導入予定 (5)'!$E$33:$S$44,13,0)</f>
        <v>0.372</v>
      </c>
      <c r="AE1012" s="75">
        <f t="shared" si="54"/>
        <v>1.4890000000000001</v>
      </c>
    </row>
    <row r="1013" spans="20:31">
      <c r="T1013" s="145">
        <v>9</v>
      </c>
      <c r="U1013" s="145">
        <v>2011</v>
      </c>
      <c r="V1013" s="145" t="s">
        <v>21</v>
      </c>
      <c r="W1013" s="145" t="s">
        <v>619</v>
      </c>
      <c r="X1013" s="145" t="s">
        <v>3363</v>
      </c>
      <c r="Y1013" s="146" t="str">
        <f t="shared" si="53"/>
        <v>92011暖房設備用有り</v>
      </c>
      <c r="Z1013" s="145">
        <v>-0.26</v>
      </c>
      <c r="AA1013" s="145">
        <v>1.26</v>
      </c>
      <c r="AB1013" s="149">
        <v>1.0266999999999999</v>
      </c>
      <c r="AC1013" s="149">
        <v>0.93830000000000002</v>
      </c>
      <c r="AD1013" s="147">
        <f>VLOOKUP(T1013,'既存・導入予定 (5)'!$E$33:$S$44,13,0)</f>
        <v>0.372</v>
      </c>
      <c r="AE1013" s="75">
        <f t="shared" si="54"/>
        <v>1.163</v>
      </c>
    </row>
    <row r="1014" spans="20:31">
      <c r="T1014" s="145">
        <v>9</v>
      </c>
      <c r="U1014" s="145">
        <v>2011</v>
      </c>
      <c r="V1014" s="145" t="s">
        <v>21</v>
      </c>
      <c r="W1014" s="145" t="s">
        <v>624</v>
      </c>
      <c r="X1014" s="145" t="s">
        <v>3516</v>
      </c>
      <c r="Y1014" s="146" t="str">
        <f t="shared" si="53"/>
        <v>92011暖房店舗用無し（一定速）</v>
      </c>
      <c r="Z1014" s="145">
        <v>0.25</v>
      </c>
      <c r="AA1014" s="145">
        <v>0.75</v>
      </c>
      <c r="AB1014" s="149">
        <v>0.25</v>
      </c>
      <c r="AC1014" s="149">
        <v>0.75</v>
      </c>
      <c r="AD1014" s="147">
        <f>VLOOKUP(T1014,'既存・導入予定 (5)'!$E$33:$S$44,13,0)</f>
        <v>0.372</v>
      </c>
      <c r="AE1014" s="75">
        <f t="shared" si="54"/>
        <v>0.84299999999999997</v>
      </c>
    </row>
    <row r="1015" spans="20:31">
      <c r="T1015" s="145">
        <v>9</v>
      </c>
      <c r="U1015" s="145">
        <v>2011</v>
      </c>
      <c r="V1015" s="145" t="s">
        <v>21</v>
      </c>
      <c r="W1015" s="145" t="s">
        <v>618</v>
      </c>
      <c r="X1015" s="145" t="s">
        <v>3516</v>
      </c>
      <c r="Y1015" s="146" t="str">
        <f t="shared" si="53"/>
        <v>92011暖房ビル用マルチ無し（一定速）</v>
      </c>
      <c r="Z1015" s="145">
        <v>0.25</v>
      </c>
      <c r="AA1015" s="145">
        <v>0.75</v>
      </c>
      <c r="AB1015" s="149">
        <v>0.25</v>
      </c>
      <c r="AC1015" s="149">
        <v>0.75</v>
      </c>
      <c r="AD1015" s="147">
        <f>VLOOKUP(T1015,'既存・導入予定 (5)'!$E$33:$S$44,13,0)</f>
        <v>0.372</v>
      </c>
      <c r="AE1015" s="75">
        <f t="shared" si="54"/>
        <v>0.84299999999999997</v>
      </c>
    </row>
    <row r="1016" spans="20:31">
      <c r="T1016" s="145">
        <v>9</v>
      </c>
      <c r="U1016" s="145">
        <v>2011</v>
      </c>
      <c r="V1016" s="145" t="s">
        <v>21</v>
      </c>
      <c r="W1016" s="145" t="s">
        <v>619</v>
      </c>
      <c r="X1016" s="145" t="s">
        <v>3516</v>
      </c>
      <c r="Y1016" s="146" t="str">
        <f t="shared" si="53"/>
        <v>92011暖房設備用無し（一定速）</v>
      </c>
      <c r="Z1016" s="145">
        <v>0.25</v>
      </c>
      <c r="AA1016" s="145">
        <v>0.75</v>
      </c>
      <c r="AB1016" s="149">
        <v>0.25</v>
      </c>
      <c r="AC1016" s="149">
        <v>0.75</v>
      </c>
      <c r="AD1016" s="147">
        <f>VLOOKUP(T1016,'既存・導入予定 (5)'!$E$33:$S$44,13,0)</f>
        <v>0.372</v>
      </c>
      <c r="AE1016" s="75">
        <f t="shared" si="54"/>
        <v>0.84299999999999997</v>
      </c>
    </row>
    <row r="1017" spans="20:31">
      <c r="T1017" s="145">
        <v>9</v>
      </c>
      <c r="U1017" s="145">
        <v>2012</v>
      </c>
      <c r="V1017" s="145" t="s">
        <v>20</v>
      </c>
      <c r="W1017" s="145" t="s">
        <v>624</v>
      </c>
      <c r="X1017" s="145" t="s">
        <v>3363</v>
      </c>
      <c r="Y1017" s="146" t="str">
        <f t="shared" si="53"/>
        <v>92012冷房店舗用有り</v>
      </c>
      <c r="Z1017" s="145">
        <v>-1.36</v>
      </c>
      <c r="AA1017" s="145">
        <v>2.36</v>
      </c>
      <c r="AB1017" s="149">
        <v>1.0576000000000001</v>
      </c>
      <c r="AC1017" s="149">
        <v>1.7556</v>
      </c>
      <c r="AD1017" s="147">
        <f>VLOOKUP(T1017,'既存・導入予定 (5)'!$E$33:$S$44,13,0)</f>
        <v>0.372</v>
      </c>
      <c r="AE1017" s="75">
        <f t="shared" si="54"/>
        <v>1.8540000000000001</v>
      </c>
    </row>
    <row r="1018" spans="20:31">
      <c r="T1018" s="145">
        <v>9</v>
      </c>
      <c r="U1018" s="145">
        <v>2012</v>
      </c>
      <c r="V1018" s="145" t="s">
        <v>20</v>
      </c>
      <c r="W1018" s="145" t="s">
        <v>618</v>
      </c>
      <c r="X1018" s="145" t="s">
        <v>3363</v>
      </c>
      <c r="Y1018" s="146" t="str">
        <f t="shared" si="53"/>
        <v>92012冷房ビル用マルチ有り</v>
      </c>
      <c r="Z1018" s="145">
        <v>-1.1399999999999999</v>
      </c>
      <c r="AA1018" s="145">
        <v>2.14</v>
      </c>
      <c r="AB1018" s="149">
        <v>1.0625</v>
      </c>
      <c r="AC1018" s="149">
        <v>1.5893999999999999</v>
      </c>
      <c r="AD1018" s="147">
        <f>VLOOKUP(T1018,'既存・導入予定 (5)'!$E$33:$S$44,13,0)</f>
        <v>0.372</v>
      </c>
      <c r="AE1018" s="75">
        <f t="shared" si="54"/>
        <v>1.7150000000000001</v>
      </c>
    </row>
    <row r="1019" spans="20:31">
      <c r="T1019" s="145">
        <v>9</v>
      </c>
      <c r="U1019" s="145">
        <v>2012</v>
      </c>
      <c r="V1019" s="145" t="s">
        <v>20</v>
      </c>
      <c r="W1019" s="145" t="s">
        <v>619</v>
      </c>
      <c r="X1019" s="145" t="s">
        <v>3363</v>
      </c>
      <c r="Y1019" s="146" t="str">
        <f t="shared" si="53"/>
        <v>92012冷房設備用有り</v>
      </c>
      <c r="Z1019" s="145">
        <v>-0.26</v>
      </c>
      <c r="AA1019" s="145">
        <v>1.26</v>
      </c>
      <c r="AB1019" s="149">
        <v>1.0367999999999999</v>
      </c>
      <c r="AC1019" s="149">
        <v>0.93579999999999997</v>
      </c>
      <c r="AD1019" s="147">
        <f>VLOOKUP(T1019,'既存・導入予定 (5)'!$E$33:$S$44,13,0)</f>
        <v>0.372</v>
      </c>
      <c r="AE1019" s="75">
        <f t="shared" si="54"/>
        <v>1.163</v>
      </c>
    </row>
    <row r="1020" spans="20:31">
      <c r="T1020" s="145">
        <v>9</v>
      </c>
      <c r="U1020" s="145">
        <v>2012</v>
      </c>
      <c r="V1020" s="145" t="s">
        <v>20</v>
      </c>
      <c r="W1020" s="145" t="s">
        <v>624</v>
      </c>
      <c r="X1020" s="145" t="s">
        <v>3516</v>
      </c>
      <c r="Y1020" s="146" t="str">
        <f t="shared" si="53"/>
        <v>92012冷房店舗用無し（一定速）</v>
      </c>
      <c r="Z1020" s="145">
        <v>0.25</v>
      </c>
      <c r="AA1020" s="145">
        <v>0.75</v>
      </c>
      <c r="AB1020" s="149">
        <v>0.25</v>
      </c>
      <c r="AC1020" s="149">
        <v>0.75</v>
      </c>
      <c r="AD1020" s="147">
        <f>VLOOKUP(T1020,'既存・導入予定 (5)'!$E$33:$S$44,13,0)</f>
        <v>0.372</v>
      </c>
      <c r="AE1020" s="75">
        <f t="shared" si="54"/>
        <v>0.84299999999999997</v>
      </c>
    </row>
    <row r="1021" spans="20:31">
      <c r="T1021" s="145">
        <v>9</v>
      </c>
      <c r="U1021" s="145">
        <v>2012</v>
      </c>
      <c r="V1021" s="145" t="s">
        <v>20</v>
      </c>
      <c r="W1021" s="145" t="s">
        <v>618</v>
      </c>
      <c r="X1021" s="145" t="s">
        <v>3516</v>
      </c>
      <c r="Y1021" s="146" t="str">
        <f t="shared" si="53"/>
        <v>92012冷房ビル用マルチ無し（一定速）</v>
      </c>
      <c r="Z1021" s="145">
        <v>0.25</v>
      </c>
      <c r="AA1021" s="145">
        <v>0.75</v>
      </c>
      <c r="AB1021" s="149">
        <v>0.25</v>
      </c>
      <c r="AC1021" s="149">
        <v>0.75</v>
      </c>
      <c r="AD1021" s="147">
        <f>VLOOKUP(T1021,'既存・導入予定 (5)'!$E$33:$S$44,13,0)</f>
        <v>0.372</v>
      </c>
      <c r="AE1021" s="75">
        <f t="shared" si="54"/>
        <v>0.84299999999999997</v>
      </c>
    </row>
    <row r="1022" spans="20:31">
      <c r="T1022" s="145">
        <v>9</v>
      </c>
      <c r="U1022" s="145">
        <v>2012</v>
      </c>
      <c r="V1022" s="145" t="s">
        <v>20</v>
      </c>
      <c r="W1022" s="145" t="s">
        <v>619</v>
      </c>
      <c r="X1022" s="145" t="s">
        <v>3516</v>
      </c>
      <c r="Y1022" s="146" t="str">
        <f t="shared" si="53"/>
        <v>92012冷房設備用無し（一定速）</v>
      </c>
      <c r="Z1022" s="145">
        <v>0.25</v>
      </c>
      <c r="AA1022" s="145">
        <v>0.75</v>
      </c>
      <c r="AB1022" s="149">
        <v>0.25</v>
      </c>
      <c r="AC1022" s="149">
        <v>0.75</v>
      </c>
      <c r="AD1022" s="147">
        <f>VLOOKUP(T1022,'既存・導入予定 (5)'!$E$33:$S$44,13,0)</f>
        <v>0.372</v>
      </c>
      <c r="AE1022" s="75">
        <f t="shared" si="54"/>
        <v>0.84299999999999997</v>
      </c>
    </row>
    <row r="1023" spans="20:31">
      <c r="T1023" s="145">
        <v>9</v>
      </c>
      <c r="U1023" s="145">
        <v>2012</v>
      </c>
      <c r="V1023" s="145" t="s">
        <v>21</v>
      </c>
      <c r="W1023" s="145" t="s">
        <v>624</v>
      </c>
      <c r="X1023" s="145" t="s">
        <v>3363</v>
      </c>
      <c r="Y1023" s="146" t="str">
        <f t="shared" si="53"/>
        <v>92012暖房店舗用有り</v>
      </c>
      <c r="Z1023" s="145">
        <v>-0.82</v>
      </c>
      <c r="AA1023" s="145">
        <v>1.82</v>
      </c>
      <c r="AB1023" s="149">
        <v>1.0801000000000001</v>
      </c>
      <c r="AC1023" s="149">
        <v>1.345</v>
      </c>
      <c r="AD1023" s="147">
        <f>VLOOKUP(T1023,'既存・導入予定 (5)'!$E$33:$S$44,13,0)</f>
        <v>0.372</v>
      </c>
      <c r="AE1023" s="75">
        <f t="shared" si="54"/>
        <v>1.514</v>
      </c>
    </row>
    <row r="1024" spans="20:31">
      <c r="T1024" s="145">
        <v>9</v>
      </c>
      <c r="U1024" s="145">
        <v>2012</v>
      </c>
      <c r="V1024" s="145" t="s">
        <v>21</v>
      </c>
      <c r="W1024" s="145" t="s">
        <v>618</v>
      </c>
      <c r="X1024" s="145" t="s">
        <v>3363</v>
      </c>
      <c r="Y1024" s="146" t="str">
        <f t="shared" si="53"/>
        <v>92012暖房ビル用マルチ有り</v>
      </c>
      <c r="Z1024" s="145">
        <v>-0.98</v>
      </c>
      <c r="AA1024" s="145">
        <v>1.98</v>
      </c>
      <c r="AB1024" s="149">
        <v>1.042</v>
      </c>
      <c r="AC1024" s="149">
        <v>1.4744999999999999</v>
      </c>
      <c r="AD1024" s="147">
        <f>VLOOKUP(T1024,'既存・導入予定 (5)'!$E$33:$S$44,13,0)</f>
        <v>0.372</v>
      </c>
      <c r="AE1024" s="75">
        <f t="shared" si="54"/>
        <v>1.615</v>
      </c>
    </row>
    <row r="1025" spans="20:31">
      <c r="T1025" s="145">
        <v>9</v>
      </c>
      <c r="U1025" s="145">
        <v>2012</v>
      </c>
      <c r="V1025" s="145" t="s">
        <v>21</v>
      </c>
      <c r="W1025" s="145" t="s">
        <v>619</v>
      </c>
      <c r="X1025" s="145" t="s">
        <v>3363</v>
      </c>
      <c r="Y1025" s="146" t="str">
        <f t="shared" si="53"/>
        <v>92012暖房設備用有り</v>
      </c>
      <c r="Z1025" s="145">
        <v>-0.26</v>
      </c>
      <c r="AA1025" s="145">
        <v>1.26</v>
      </c>
      <c r="AB1025" s="149">
        <v>1.0266999999999999</v>
      </c>
      <c r="AC1025" s="149">
        <v>0.93830000000000002</v>
      </c>
      <c r="AD1025" s="147">
        <f>VLOOKUP(T1025,'既存・導入予定 (5)'!$E$33:$S$44,13,0)</f>
        <v>0.372</v>
      </c>
      <c r="AE1025" s="75">
        <f t="shared" si="54"/>
        <v>1.163</v>
      </c>
    </row>
    <row r="1026" spans="20:31">
      <c r="T1026" s="145">
        <v>9</v>
      </c>
      <c r="U1026" s="145">
        <v>2012</v>
      </c>
      <c r="V1026" s="145" t="s">
        <v>21</v>
      </c>
      <c r="W1026" s="145" t="s">
        <v>624</v>
      </c>
      <c r="X1026" s="145" t="s">
        <v>3516</v>
      </c>
      <c r="Y1026" s="146" t="str">
        <f t="shared" si="53"/>
        <v>92012暖房店舗用無し（一定速）</v>
      </c>
      <c r="Z1026" s="145">
        <v>0.25</v>
      </c>
      <c r="AA1026" s="145">
        <v>0.75</v>
      </c>
      <c r="AB1026" s="149">
        <v>0.25</v>
      </c>
      <c r="AC1026" s="149">
        <v>0.75</v>
      </c>
      <c r="AD1026" s="147">
        <f>VLOOKUP(T1026,'既存・導入予定 (5)'!$E$33:$S$44,13,0)</f>
        <v>0.372</v>
      </c>
      <c r="AE1026" s="75">
        <f t="shared" si="54"/>
        <v>0.84299999999999997</v>
      </c>
    </row>
    <row r="1027" spans="20:31">
      <c r="T1027" s="145">
        <v>9</v>
      </c>
      <c r="U1027" s="145">
        <v>2012</v>
      </c>
      <c r="V1027" s="145" t="s">
        <v>21</v>
      </c>
      <c r="W1027" s="145" t="s">
        <v>618</v>
      </c>
      <c r="X1027" s="145" t="s">
        <v>3516</v>
      </c>
      <c r="Y1027" s="146" t="str">
        <f t="shared" si="53"/>
        <v>92012暖房ビル用マルチ無し（一定速）</v>
      </c>
      <c r="Z1027" s="145">
        <v>0.25</v>
      </c>
      <c r="AA1027" s="145">
        <v>0.75</v>
      </c>
      <c r="AB1027" s="149">
        <v>0.25</v>
      </c>
      <c r="AC1027" s="149">
        <v>0.75</v>
      </c>
      <c r="AD1027" s="147">
        <f>VLOOKUP(T1027,'既存・導入予定 (5)'!$E$33:$S$44,13,0)</f>
        <v>0.372</v>
      </c>
      <c r="AE1027" s="75">
        <f t="shared" si="54"/>
        <v>0.84299999999999997</v>
      </c>
    </row>
    <row r="1028" spans="20:31">
      <c r="T1028" s="145">
        <v>9</v>
      </c>
      <c r="U1028" s="145">
        <v>2012</v>
      </c>
      <c r="V1028" s="145" t="s">
        <v>21</v>
      </c>
      <c r="W1028" s="145" t="s">
        <v>619</v>
      </c>
      <c r="X1028" s="145" t="s">
        <v>3516</v>
      </c>
      <c r="Y1028" s="146" t="str">
        <f t="shared" si="53"/>
        <v>92012暖房設備用無し（一定速）</v>
      </c>
      <c r="Z1028" s="145">
        <v>0.25</v>
      </c>
      <c r="AA1028" s="145">
        <v>0.75</v>
      </c>
      <c r="AB1028" s="149">
        <v>0.25</v>
      </c>
      <c r="AC1028" s="149">
        <v>0.75</v>
      </c>
      <c r="AD1028" s="147">
        <f>VLOOKUP(T1028,'既存・導入予定 (5)'!$E$33:$S$44,13,0)</f>
        <v>0.372</v>
      </c>
      <c r="AE1028" s="75">
        <f t="shared" si="54"/>
        <v>0.84299999999999997</v>
      </c>
    </row>
    <row r="1029" spans="20:31">
      <c r="T1029" s="145">
        <v>9</v>
      </c>
      <c r="U1029" s="145">
        <v>2013</v>
      </c>
      <c r="V1029" s="145" t="s">
        <v>20</v>
      </c>
      <c r="W1029" s="145" t="s">
        <v>624</v>
      </c>
      <c r="X1029" s="145" t="s">
        <v>3363</v>
      </c>
      <c r="Y1029" s="146" t="str">
        <f t="shared" si="53"/>
        <v>92013冷房店舗用有り</v>
      </c>
      <c r="Z1029" s="145">
        <v>-1.5</v>
      </c>
      <c r="AA1029" s="145">
        <v>2.5</v>
      </c>
      <c r="AB1029" s="149">
        <v>1.0609999999999999</v>
      </c>
      <c r="AC1029" s="149">
        <v>1.8597999999999999</v>
      </c>
      <c r="AD1029" s="147">
        <f>VLOOKUP(T1029,'既存・導入予定 (5)'!$E$33:$S$44,13,0)</f>
        <v>0.372</v>
      </c>
      <c r="AE1029" s="75">
        <f t="shared" si="54"/>
        <v>1.9419999999999999</v>
      </c>
    </row>
    <row r="1030" spans="20:31">
      <c r="T1030" s="145">
        <v>9</v>
      </c>
      <c r="U1030" s="145">
        <v>2013</v>
      </c>
      <c r="V1030" s="145" t="s">
        <v>20</v>
      </c>
      <c r="W1030" s="145" t="s">
        <v>618</v>
      </c>
      <c r="X1030" s="145" t="s">
        <v>3363</v>
      </c>
      <c r="Y1030" s="146" t="str">
        <f t="shared" si="53"/>
        <v>92013冷房ビル用マルチ有り</v>
      </c>
      <c r="Z1030" s="145">
        <v>-1.1399999999999999</v>
      </c>
      <c r="AA1030" s="145">
        <v>2.14</v>
      </c>
      <c r="AB1030" s="149">
        <v>1.0625</v>
      </c>
      <c r="AC1030" s="149">
        <v>1.5893999999999999</v>
      </c>
      <c r="AD1030" s="147">
        <f>VLOOKUP(T1030,'既存・導入予定 (5)'!$E$33:$S$44,13,0)</f>
        <v>0.372</v>
      </c>
      <c r="AE1030" s="75">
        <f t="shared" si="54"/>
        <v>1.7150000000000001</v>
      </c>
    </row>
    <row r="1031" spans="20:31">
      <c r="T1031" s="145">
        <v>9</v>
      </c>
      <c r="U1031" s="145">
        <v>2013</v>
      </c>
      <c r="V1031" s="145" t="s">
        <v>20</v>
      </c>
      <c r="W1031" s="145" t="s">
        <v>619</v>
      </c>
      <c r="X1031" s="145" t="s">
        <v>3363</v>
      </c>
      <c r="Y1031" s="146" t="str">
        <f t="shared" si="53"/>
        <v>92013冷房設備用有り</v>
      </c>
      <c r="Z1031" s="145">
        <v>-0.26</v>
      </c>
      <c r="AA1031" s="145">
        <v>1.26</v>
      </c>
      <c r="AB1031" s="149">
        <v>1.0367999999999999</v>
      </c>
      <c r="AC1031" s="149">
        <v>0.93579999999999997</v>
      </c>
      <c r="AD1031" s="147">
        <f>VLOOKUP(T1031,'既存・導入予定 (5)'!$E$33:$S$44,13,0)</f>
        <v>0.372</v>
      </c>
      <c r="AE1031" s="75">
        <f t="shared" si="54"/>
        <v>1.163</v>
      </c>
    </row>
    <row r="1032" spans="20:31">
      <c r="T1032" s="145">
        <v>9</v>
      </c>
      <c r="U1032" s="145">
        <v>2013</v>
      </c>
      <c r="V1032" s="145" t="s">
        <v>20</v>
      </c>
      <c r="W1032" s="145" t="s">
        <v>624</v>
      </c>
      <c r="X1032" s="145" t="s">
        <v>3516</v>
      </c>
      <c r="Y1032" s="146" t="str">
        <f t="shared" si="53"/>
        <v>92013冷房店舗用無し（一定速）</v>
      </c>
      <c r="Z1032" s="145">
        <v>0.25</v>
      </c>
      <c r="AA1032" s="145">
        <v>0.75</v>
      </c>
      <c r="AB1032" s="149">
        <v>0.25</v>
      </c>
      <c r="AC1032" s="149">
        <v>0.75</v>
      </c>
      <c r="AD1032" s="147">
        <f>VLOOKUP(T1032,'既存・導入予定 (5)'!$E$33:$S$44,13,0)</f>
        <v>0.372</v>
      </c>
      <c r="AE1032" s="75">
        <f t="shared" si="54"/>
        <v>0.84299999999999997</v>
      </c>
    </row>
    <row r="1033" spans="20:31">
      <c r="T1033" s="145">
        <v>9</v>
      </c>
      <c r="U1033" s="145">
        <v>2013</v>
      </c>
      <c r="V1033" s="145" t="s">
        <v>20</v>
      </c>
      <c r="W1033" s="145" t="s">
        <v>618</v>
      </c>
      <c r="X1033" s="145" t="s">
        <v>3516</v>
      </c>
      <c r="Y1033" s="146" t="str">
        <f t="shared" si="53"/>
        <v>92013冷房ビル用マルチ無し（一定速）</v>
      </c>
      <c r="Z1033" s="145">
        <v>0.25</v>
      </c>
      <c r="AA1033" s="145">
        <v>0.75</v>
      </c>
      <c r="AB1033" s="149">
        <v>0.25</v>
      </c>
      <c r="AC1033" s="149">
        <v>0.75</v>
      </c>
      <c r="AD1033" s="147">
        <f>VLOOKUP(T1033,'既存・導入予定 (5)'!$E$33:$S$44,13,0)</f>
        <v>0.372</v>
      </c>
      <c r="AE1033" s="75">
        <f t="shared" si="54"/>
        <v>0.84299999999999997</v>
      </c>
    </row>
    <row r="1034" spans="20:31">
      <c r="T1034" s="145">
        <v>9</v>
      </c>
      <c r="U1034" s="145">
        <v>2013</v>
      </c>
      <c r="V1034" s="145" t="s">
        <v>20</v>
      </c>
      <c r="W1034" s="145" t="s">
        <v>619</v>
      </c>
      <c r="X1034" s="145" t="s">
        <v>3516</v>
      </c>
      <c r="Y1034" s="146" t="str">
        <f t="shared" si="53"/>
        <v>92013冷房設備用無し（一定速）</v>
      </c>
      <c r="Z1034" s="145">
        <v>0.25</v>
      </c>
      <c r="AA1034" s="145">
        <v>0.75</v>
      </c>
      <c r="AB1034" s="149">
        <v>0.25</v>
      </c>
      <c r="AC1034" s="149">
        <v>0.75</v>
      </c>
      <c r="AD1034" s="147">
        <f>VLOOKUP(T1034,'既存・導入予定 (5)'!$E$33:$S$44,13,0)</f>
        <v>0.372</v>
      </c>
      <c r="AE1034" s="75">
        <f t="shared" si="54"/>
        <v>0.84299999999999997</v>
      </c>
    </row>
    <row r="1035" spans="20:31">
      <c r="T1035" s="145">
        <v>9</v>
      </c>
      <c r="U1035" s="145">
        <v>2013</v>
      </c>
      <c r="V1035" s="145" t="s">
        <v>21</v>
      </c>
      <c r="W1035" s="145" t="s">
        <v>624</v>
      </c>
      <c r="X1035" s="145" t="s">
        <v>3363</v>
      </c>
      <c r="Y1035" s="146" t="str">
        <f t="shared" si="53"/>
        <v>92013暖房店舗用有り</v>
      </c>
      <c r="Z1035" s="145">
        <v>-0.94</v>
      </c>
      <c r="AA1035" s="145">
        <v>1.94</v>
      </c>
      <c r="AB1035" s="149">
        <v>1.0853999999999999</v>
      </c>
      <c r="AC1035" s="149">
        <v>1.4337</v>
      </c>
      <c r="AD1035" s="147">
        <f>VLOOKUP(T1035,'既存・導入予定 (5)'!$E$33:$S$44,13,0)</f>
        <v>0.372</v>
      </c>
      <c r="AE1035" s="75">
        <f t="shared" si="54"/>
        <v>1.59</v>
      </c>
    </row>
    <row r="1036" spans="20:31">
      <c r="T1036" s="145">
        <v>9</v>
      </c>
      <c r="U1036" s="145">
        <v>2013</v>
      </c>
      <c r="V1036" s="145" t="s">
        <v>21</v>
      </c>
      <c r="W1036" s="145" t="s">
        <v>618</v>
      </c>
      <c r="X1036" s="145" t="s">
        <v>3363</v>
      </c>
      <c r="Y1036" s="146" t="str">
        <f t="shared" si="53"/>
        <v>92013暖房ビル用マルチ有り</v>
      </c>
      <c r="Z1036" s="145">
        <v>-0.98</v>
      </c>
      <c r="AA1036" s="145">
        <v>1.98</v>
      </c>
      <c r="AB1036" s="149">
        <v>1.042</v>
      </c>
      <c r="AC1036" s="149">
        <v>1.4744999999999999</v>
      </c>
      <c r="AD1036" s="147">
        <f>VLOOKUP(T1036,'既存・導入予定 (5)'!$E$33:$S$44,13,0)</f>
        <v>0.372</v>
      </c>
      <c r="AE1036" s="75">
        <f t="shared" si="54"/>
        <v>1.615</v>
      </c>
    </row>
    <row r="1037" spans="20:31">
      <c r="T1037" s="145">
        <v>9</v>
      </c>
      <c r="U1037" s="145">
        <v>2013</v>
      </c>
      <c r="V1037" s="145" t="s">
        <v>21</v>
      </c>
      <c r="W1037" s="145" t="s">
        <v>619</v>
      </c>
      <c r="X1037" s="145" t="s">
        <v>3363</v>
      </c>
      <c r="Y1037" s="146" t="str">
        <f t="shared" ref="Y1037:Y1100" si="55">T1037&amp;U1037&amp;V1037&amp;W1037&amp;X1037</f>
        <v>92013暖房設備用有り</v>
      </c>
      <c r="Z1037" s="145">
        <v>-0.32</v>
      </c>
      <c r="AA1037" s="145">
        <v>1.32</v>
      </c>
      <c r="AB1037" s="149">
        <v>1.028</v>
      </c>
      <c r="AC1037" s="149">
        <v>0.98299999999999998</v>
      </c>
      <c r="AD1037" s="147">
        <f>VLOOKUP(T1037,'既存・導入予定 (5)'!$E$33:$S$44,13,0)</f>
        <v>0.372</v>
      </c>
      <c r="AE1037" s="75">
        <f t="shared" si="54"/>
        <v>1.2</v>
      </c>
    </row>
    <row r="1038" spans="20:31">
      <c r="T1038" s="145">
        <v>9</v>
      </c>
      <c r="U1038" s="145">
        <v>2013</v>
      </c>
      <c r="V1038" s="145" t="s">
        <v>21</v>
      </c>
      <c r="W1038" s="145" t="s">
        <v>624</v>
      </c>
      <c r="X1038" s="145" t="s">
        <v>3516</v>
      </c>
      <c r="Y1038" s="146" t="str">
        <f t="shared" si="55"/>
        <v>92013暖房店舗用無し（一定速）</v>
      </c>
      <c r="Z1038" s="145">
        <v>0.25</v>
      </c>
      <c r="AA1038" s="145">
        <v>0.75</v>
      </c>
      <c r="AB1038" s="149">
        <v>0.25</v>
      </c>
      <c r="AC1038" s="149">
        <v>0.75</v>
      </c>
      <c r="AD1038" s="147">
        <f>VLOOKUP(T1038,'既存・導入予定 (5)'!$E$33:$S$44,13,0)</f>
        <v>0.372</v>
      </c>
      <c r="AE1038" s="75">
        <f t="shared" si="54"/>
        <v>0.84299999999999997</v>
      </c>
    </row>
    <row r="1039" spans="20:31">
      <c r="T1039" s="145">
        <v>9</v>
      </c>
      <c r="U1039" s="145">
        <v>2013</v>
      </c>
      <c r="V1039" s="145" t="s">
        <v>21</v>
      </c>
      <c r="W1039" s="145" t="s">
        <v>618</v>
      </c>
      <c r="X1039" s="145" t="s">
        <v>3516</v>
      </c>
      <c r="Y1039" s="146" t="str">
        <f t="shared" si="55"/>
        <v>92013暖房ビル用マルチ無し（一定速）</v>
      </c>
      <c r="Z1039" s="145">
        <v>0.25</v>
      </c>
      <c r="AA1039" s="145">
        <v>0.75</v>
      </c>
      <c r="AB1039" s="149">
        <v>0.25</v>
      </c>
      <c r="AC1039" s="149">
        <v>0.75</v>
      </c>
      <c r="AD1039" s="147">
        <f>VLOOKUP(T1039,'既存・導入予定 (5)'!$E$33:$S$44,13,0)</f>
        <v>0.372</v>
      </c>
      <c r="AE1039" s="75">
        <f t="shared" si="54"/>
        <v>0.84299999999999997</v>
      </c>
    </row>
    <row r="1040" spans="20:31">
      <c r="T1040" s="145">
        <v>9</v>
      </c>
      <c r="U1040" s="145">
        <v>2013</v>
      </c>
      <c r="V1040" s="145" t="s">
        <v>21</v>
      </c>
      <c r="W1040" s="145" t="s">
        <v>619</v>
      </c>
      <c r="X1040" s="145" t="s">
        <v>3516</v>
      </c>
      <c r="Y1040" s="146" t="str">
        <f t="shared" si="55"/>
        <v>92013暖房設備用無し（一定速）</v>
      </c>
      <c r="Z1040" s="145">
        <v>0.25</v>
      </c>
      <c r="AA1040" s="145">
        <v>0.75</v>
      </c>
      <c r="AB1040" s="149">
        <v>0.25</v>
      </c>
      <c r="AC1040" s="149">
        <v>0.75</v>
      </c>
      <c r="AD1040" s="147">
        <f>VLOOKUP(T1040,'既存・導入予定 (5)'!$E$33:$S$44,13,0)</f>
        <v>0.372</v>
      </c>
      <c r="AE1040" s="75">
        <f t="shared" si="54"/>
        <v>0.84299999999999997</v>
      </c>
    </row>
    <row r="1041" spans="20:31">
      <c r="T1041" s="145">
        <v>9</v>
      </c>
      <c r="U1041" s="145">
        <v>2014</v>
      </c>
      <c r="V1041" s="145" t="s">
        <v>20</v>
      </c>
      <c r="W1041" s="145" t="s">
        <v>624</v>
      </c>
      <c r="X1041" s="145" t="s">
        <v>3363</v>
      </c>
      <c r="Y1041" s="146" t="str">
        <f t="shared" si="55"/>
        <v>92014冷房店舗用有り</v>
      </c>
      <c r="Z1041" s="145">
        <v>-1.46</v>
      </c>
      <c r="AA1041" s="145">
        <v>2.46</v>
      </c>
      <c r="AB1041" s="149">
        <v>1.06</v>
      </c>
      <c r="AC1041" s="149">
        <v>1.83</v>
      </c>
      <c r="AD1041" s="147">
        <f>VLOOKUP(T1041,'既存・導入予定 (5)'!$E$33:$S$44,13,0)</f>
        <v>0.372</v>
      </c>
      <c r="AE1041" s="75">
        <f t="shared" si="54"/>
        <v>1.9159999999999999</v>
      </c>
    </row>
    <row r="1042" spans="20:31">
      <c r="T1042" s="145">
        <v>9</v>
      </c>
      <c r="U1042" s="145">
        <v>2014</v>
      </c>
      <c r="V1042" s="145" t="s">
        <v>20</v>
      </c>
      <c r="W1042" s="145" t="s">
        <v>618</v>
      </c>
      <c r="X1042" s="145" t="s">
        <v>3363</v>
      </c>
      <c r="Y1042" s="146" t="str">
        <f t="shared" si="55"/>
        <v>92014冷房ビル用マルチ有り</v>
      </c>
      <c r="Z1042" s="145">
        <v>-1.52</v>
      </c>
      <c r="AA1042" s="145">
        <v>2.52</v>
      </c>
      <c r="AB1042" s="149">
        <v>1.0736000000000001</v>
      </c>
      <c r="AC1042" s="149">
        <v>1.8715999999999999</v>
      </c>
      <c r="AD1042" s="147">
        <f>VLOOKUP(T1042,'既存・導入予定 (5)'!$E$33:$S$44,13,0)</f>
        <v>0.372</v>
      </c>
      <c r="AE1042" s="75">
        <f t="shared" si="54"/>
        <v>1.954</v>
      </c>
    </row>
    <row r="1043" spans="20:31">
      <c r="T1043" s="145">
        <v>9</v>
      </c>
      <c r="U1043" s="145">
        <v>2014</v>
      </c>
      <c r="V1043" s="145" t="s">
        <v>20</v>
      </c>
      <c r="W1043" s="145" t="s">
        <v>619</v>
      </c>
      <c r="X1043" s="145" t="s">
        <v>3363</v>
      </c>
      <c r="Y1043" s="146" t="str">
        <f t="shared" si="55"/>
        <v>92014冷房設備用有り</v>
      </c>
      <c r="Z1043" s="145">
        <v>-0.32</v>
      </c>
      <c r="AA1043" s="145">
        <v>1.32</v>
      </c>
      <c r="AB1043" s="149">
        <v>1.0385</v>
      </c>
      <c r="AC1043" s="149">
        <v>0.98040000000000005</v>
      </c>
      <c r="AD1043" s="147">
        <f>VLOOKUP(T1043,'既存・導入予定 (5)'!$E$33:$S$44,13,0)</f>
        <v>0.372</v>
      </c>
      <c r="AE1043" s="75">
        <f t="shared" si="54"/>
        <v>1.2</v>
      </c>
    </row>
    <row r="1044" spans="20:31">
      <c r="T1044" s="145">
        <v>9</v>
      </c>
      <c r="U1044" s="145">
        <v>2014</v>
      </c>
      <c r="V1044" s="145" t="s">
        <v>20</v>
      </c>
      <c r="W1044" s="145" t="s">
        <v>624</v>
      </c>
      <c r="X1044" s="145" t="s">
        <v>3516</v>
      </c>
      <c r="Y1044" s="146" t="str">
        <f t="shared" si="55"/>
        <v>92014冷房店舗用無し（一定速）</v>
      </c>
      <c r="Z1044" s="145">
        <v>0.25</v>
      </c>
      <c r="AA1044" s="145">
        <v>0.75</v>
      </c>
      <c r="AB1044" s="149">
        <v>0.25</v>
      </c>
      <c r="AC1044" s="149">
        <v>0.75</v>
      </c>
      <c r="AD1044" s="147">
        <f>VLOOKUP(T1044,'既存・導入予定 (5)'!$E$33:$S$44,13,0)</f>
        <v>0.372</v>
      </c>
      <c r="AE1044" s="75">
        <f t="shared" si="54"/>
        <v>0.84299999999999997</v>
      </c>
    </row>
    <row r="1045" spans="20:31">
      <c r="T1045" s="145">
        <v>9</v>
      </c>
      <c r="U1045" s="145">
        <v>2014</v>
      </c>
      <c r="V1045" s="145" t="s">
        <v>20</v>
      </c>
      <c r="W1045" s="145" t="s">
        <v>618</v>
      </c>
      <c r="X1045" s="145" t="s">
        <v>3516</v>
      </c>
      <c r="Y1045" s="146" t="str">
        <f t="shared" si="55"/>
        <v>92014冷房ビル用マルチ無し（一定速）</v>
      </c>
      <c r="Z1045" s="145">
        <v>0.25</v>
      </c>
      <c r="AA1045" s="145">
        <v>0.75</v>
      </c>
      <c r="AB1045" s="149">
        <v>0.25</v>
      </c>
      <c r="AC1045" s="149">
        <v>0.75</v>
      </c>
      <c r="AD1045" s="147">
        <f>VLOOKUP(T1045,'既存・導入予定 (5)'!$E$33:$S$44,13,0)</f>
        <v>0.372</v>
      </c>
      <c r="AE1045" s="75">
        <f t="shared" si="54"/>
        <v>0.84299999999999997</v>
      </c>
    </row>
    <row r="1046" spans="20:31">
      <c r="T1046" s="145">
        <v>9</v>
      </c>
      <c r="U1046" s="145">
        <v>2014</v>
      </c>
      <c r="V1046" s="145" t="s">
        <v>20</v>
      </c>
      <c r="W1046" s="145" t="s">
        <v>619</v>
      </c>
      <c r="X1046" s="145" t="s">
        <v>3516</v>
      </c>
      <c r="Y1046" s="146" t="str">
        <f t="shared" si="55"/>
        <v>92014冷房設備用無し（一定速）</v>
      </c>
      <c r="Z1046" s="145">
        <v>0.25</v>
      </c>
      <c r="AA1046" s="145">
        <v>0.75</v>
      </c>
      <c r="AB1046" s="149">
        <v>0.25</v>
      </c>
      <c r="AC1046" s="149">
        <v>0.75</v>
      </c>
      <c r="AD1046" s="147">
        <f>VLOOKUP(T1046,'既存・導入予定 (5)'!$E$33:$S$44,13,0)</f>
        <v>0.372</v>
      </c>
      <c r="AE1046" s="75">
        <f t="shared" si="54"/>
        <v>0.84299999999999997</v>
      </c>
    </row>
    <row r="1047" spans="20:31">
      <c r="T1047" s="145">
        <v>9</v>
      </c>
      <c r="U1047" s="145">
        <v>2014</v>
      </c>
      <c r="V1047" s="145" t="s">
        <v>21</v>
      </c>
      <c r="W1047" s="145" t="s">
        <v>624</v>
      </c>
      <c r="X1047" s="145" t="s">
        <v>3363</v>
      </c>
      <c r="Y1047" s="146" t="str">
        <f t="shared" si="55"/>
        <v>92014暖房店舗用有り</v>
      </c>
      <c r="Z1047" s="145">
        <v>-0.94</v>
      </c>
      <c r="AA1047" s="145">
        <v>1.94</v>
      </c>
      <c r="AB1047" s="149">
        <v>1.0853999999999999</v>
      </c>
      <c r="AC1047" s="149">
        <v>1.4337</v>
      </c>
      <c r="AD1047" s="147">
        <f>VLOOKUP(T1047,'既存・導入予定 (5)'!$E$33:$S$44,13,0)</f>
        <v>0.372</v>
      </c>
      <c r="AE1047" s="75">
        <f t="shared" si="54"/>
        <v>1.59</v>
      </c>
    </row>
    <row r="1048" spans="20:31">
      <c r="T1048" s="145">
        <v>9</v>
      </c>
      <c r="U1048" s="145">
        <v>2014</v>
      </c>
      <c r="V1048" s="145" t="s">
        <v>21</v>
      </c>
      <c r="W1048" s="145" t="s">
        <v>618</v>
      </c>
      <c r="X1048" s="145" t="s">
        <v>3363</v>
      </c>
      <c r="Y1048" s="146" t="str">
        <f t="shared" si="55"/>
        <v>92014暖房ビル用マルチ有り</v>
      </c>
      <c r="Z1048" s="145">
        <v>-0.96</v>
      </c>
      <c r="AA1048" s="145">
        <v>1.96</v>
      </c>
      <c r="AB1048" s="149">
        <v>1.0416000000000001</v>
      </c>
      <c r="AC1048" s="149">
        <v>1.4596</v>
      </c>
      <c r="AD1048" s="147">
        <f>VLOOKUP(T1048,'既存・導入予定 (5)'!$E$33:$S$44,13,0)</f>
        <v>0.372</v>
      </c>
      <c r="AE1048" s="75">
        <f t="shared" si="54"/>
        <v>1.6020000000000001</v>
      </c>
    </row>
    <row r="1049" spans="20:31">
      <c r="T1049" s="145">
        <v>9</v>
      </c>
      <c r="U1049" s="145">
        <v>2014</v>
      </c>
      <c r="V1049" s="145" t="s">
        <v>21</v>
      </c>
      <c r="W1049" s="145" t="s">
        <v>619</v>
      </c>
      <c r="X1049" s="145" t="s">
        <v>3363</v>
      </c>
      <c r="Y1049" s="146" t="str">
        <f t="shared" si="55"/>
        <v>92014暖房設備用有り</v>
      </c>
      <c r="Z1049" s="145">
        <v>-0.36</v>
      </c>
      <c r="AA1049" s="145">
        <v>1.36</v>
      </c>
      <c r="AB1049" s="149">
        <v>1.0287999999999999</v>
      </c>
      <c r="AC1049" s="149">
        <v>1.0127999999999999</v>
      </c>
      <c r="AD1049" s="147">
        <f>VLOOKUP(T1049,'既存・導入予定 (5)'!$E$33:$S$44,13,0)</f>
        <v>0.372</v>
      </c>
      <c r="AE1049" s="75">
        <f t="shared" ref="AE1049:AE1112" si="56">ROUNDDOWN(IF(AD1049&gt;=0.25,Z1049*AD1049+AA1049,AB1049*AD1049+AC1049),3)</f>
        <v>1.226</v>
      </c>
    </row>
    <row r="1050" spans="20:31">
      <c r="T1050" s="145">
        <v>9</v>
      </c>
      <c r="U1050" s="145">
        <v>2014</v>
      </c>
      <c r="V1050" s="145" t="s">
        <v>21</v>
      </c>
      <c r="W1050" s="145" t="s">
        <v>624</v>
      </c>
      <c r="X1050" s="145" t="s">
        <v>3516</v>
      </c>
      <c r="Y1050" s="146" t="str">
        <f t="shared" si="55"/>
        <v>92014暖房店舗用無し（一定速）</v>
      </c>
      <c r="Z1050" s="145">
        <v>0.25</v>
      </c>
      <c r="AA1050" s="145">
        <v>0.75</v>
      </c>
      <c r="AB1050" s="149">
        <v>0.25</v>
      </c>
      <c r="AC1050" s="149">
        <v>0.75</v>
      </c>
      <c r="AD1050" s="147">
        <f>VLOOKUP(T1050,'既存・導入予定 (5)'!$E$33:$S$44,13,0)</f>
        <v>0.372</v>
      </c>
      <c r="AE1050" s="75">
        <f t="shared" si="56"/>
        <v>0.84299999999999997</v>
      </c>
    </row>
    <row r="1051" spans="20:31">
      <c r="T1051" s="145">
        <v>9</v>
      </c>
      <c r="U1051" s="145">
        <v>2014</v>
      </c>
      <c r="V1051" s="145" t="s">
        <v>21</v>
      </c>
      <c r="W1051" s="145" t="s">
        <v>618</v>
      </c>
      <c r="X1051" s="145" t="s">
        <v>3516</v>
      </c>
      <c r="Y1051" s="146" t="str">
        <f t="shared" si="55"/>
        <v>92014暖房ビル用マルチ無し（一定速）</v>
      </c>
      <c r="Z1051" s="145">
        <v>0.25</v>
      </c>
      <c r="AA1051" s="145">
        <v>0.75</v>
      </c>
      <c r="AB1051" s="149">
        <v>0.25</v>
      </c>
      <c r="AC1051" s="149">
        <v>0.75</v>
      </c>
      <c r="AD1051" s="147">
        <f>VLOOKUP(T1051,'既存・導入予定 (5)'!$E$33:$S$44,13,0)</f>
        <v>0.372</v>
      </c>
      <c r="AE1051" s="75">
        <f t="shared" si="56"/>
        <v>0.84299999999999997</v>
      </c>
    </row>
    <row r="1052" spans="20:31">
      <c r="T1052" s="145">
        <v>9</v>
      </c>
      <c r="U1052" s="145">
        <v>2014</v>
      </c>
      <c r="V1052" s="145" t="s">
        <v>21</v>
      </c>
      <c r="W1052" s="145" t="s">
        <v>619</v>
      </c>
      <c r="X1052" s="145" t="s">
        <v>3516</v>
      </c>
      <c r="Y1052" s="146" t="str">
        <f t="shared" si="55"/>
        <v>92014暖房設備用無し（一定速）</v>
      </c>
      <c r="Z1052" s="145">
        <v>0.25</v>
      </c>
      <c r="AA1052" s="145">
        <v>0.75</v>
      </c>
      <c r="AB1052" s="149">
        <v>0.25</v>
      </c>
      <c r="AC1052" s="149">
        <v>0.75</v>
      </c>
      <c r="AD1052" s="147">
        <f>VLOOKUP(T1052,'既存・導入予定 (5)'!$E$33:$S$44,13,0)</f>
        <v>0.372</v>
      </c>
      <c r="AE1052" s="75">
        <f t="shared" si="56"/>
        <v>0.84299999999999997</v>
      </c>
    </row>
    <row r="1053" spans="20:31">
      <c r="T1053" s="90">
        <v>9</v>
      </c>
      <c r="U1053" s="90">
        <v>2015</v>
      </c>
      <c r="V1053" s="90" t="s">
        <v>20</v>
      </c>
      <c r="W1053" s="90" t="s">
        <v>624</v>
      </c>
      <c r="X1053" s="90" t="s">
        <v>3363</v>
      </c>
      <c r="Y1053" s="198" t="str">
        <f t="shared" si="55"/>
        <v>92015冷房店舗用有り</v>
      </c>
      <c r="Z1053" s="90">
        <v>-1.38</v>
      </c>
      <c r="AA1053" s="90">
        <v>2.38</v>
      </c>
      <c r="AB1053" s="143">
        <v>1.0581</v>
      </c>
      <c r="AC1053" s="143">
        <v>1.7705</v>
      </c>
      <c r="AD1053" s="150">
        <f>VLOOKUP(T1053,'既存・導入予定 (5)'!$E$33:$S$44,13,0)</f>
        <v>0.372</v>
      </c>
      <c r="AE1053" s="151">
        <f t="shared" si="56"/>
        <v>1.8660000000000001</v>
      </c>
    </row>
    <row r="1054" spans="20:31">
      <c r="T1054" s="90">
        <v>9</v>
      </c>
      <c r="U1054" s="90">
        <v>2015</v>
      </c>
      <c r="V1054" s="90" t="s">
        <v>20</v>
      </c>
      <c r="W1054" s="90" t="s">
        <v>618</v>
      </c>
      <c r="X1054" s="90" t="s">
        <v>3363</v>
      </c>
      <c r="Y1054" s="198" t="str">
        <f t="shared" si="55"/>
        <v>92015冷房ビル用マルチ有り</v>
      </c>
      <c r="Z1054" s="90">
        <v>-1.5740000000000001</v>
      </c>
      <c r="AA1054" s="90">
        <v>2.5739999999999998</v>
      </c>
      <c r="AB1054" s="143">
        <v>1.0751999999999999</v>
      </c>
      <c r="AC1054" s="143">
        <v>1.9117</v>
      </c>
      <c r="AD1054" s="150">
        <f>VLOOKUP(T1054,'既存・導入予定 (5)'!$E$33:$S$44,13,0)</f>
        <v>0.372</v>
      </c>
      <c r="AE1054" s="151">
        <f t="shared" si="56"/>
        <v>1.988</v>
      </c>
    </row>
    <row r="1055" spans="20:31">
      <c r="T1055" s="90">
        <v>9</v>
      </c>
      <c r="U1055" s="90">
        <v>2015</v>
      </c>
      <c r="V1055" s="90" t="s">
        <v>20</v>
      </c>
      <c r="W1055" s="90" t="s">
        <v>619</v>
      </c>
      <c r="X1055" s="90" t="s">
        <v>3363</v>
      </c>
      <c r="Y1055" s="198" t="str">
        <f t="shared" si="55"/>
        <v>92015冷房設備用有り</v>
      </c>
      <c r="Z1055" s="90">
        <v>-0.62</v>
      </c>
      <c r="AA1055" s="90">
        <v>1.62</v>
      </c>
      <c r="AB1055" s="143">
        <v>1.0472999999999999</v>
      </c>
      <c r="AC1055" s="143">
        <v>1.2032</v>
      </c>
      <c r="AD1055" s="150">
        <f>VLOOKUP(T1055,'既存・導入予定 (5)'!$E$33:$S$44,13,0)</f>
        <v>0.372</v>
      </c>
      <c r="AE1055" s="151">
        <f t="shared" si="56"/>
        <v>1.389</v>
      </c>
    </row>
    <row r="1056" spans="20:31">
      <c r="T1056" s="90">
        <v>9</v>
      </c>
      <c r="U1056" s="90">
        <v>2015</v>
      </c>
      <c r="V1056" s="90" t="s">
        <v>20</v>
      </c>
      <c r="W1056" s="90" t="s">
        <v>624</v>
      </c>
      <c r="X1056" s="90" t="s">
        <v>3516</v>
      </c>
      <c r="Y1056" s="198" t="str">
        <f t="shared" si="55"/>
        <v>92015冷房店舗用無し（一定速）</v>
      </c>
      <c r="Z1056" s="90">
        <v>0.25</v>
      </c>
      <c r="AA1056" s="90">
        <v>0.75</v>
      </c>
      <c r="AB1056" s="143">
        <v>0.25</v>
      </c>
      <c r="AC1056" s="143">
        <v>0.75</v>
      </c>
      <c r="AD1056" s="150">
        <f>VLOOKUP(T1056,'既存・導入予定 (5)'!$E$33:$S$44,13,0)</f>
        <v>0.372</v>
      </c>
      <c r="AE1056" s="151">
        <f t="shared" si="56"/>
        <v>0.84299999999999997</v>
      </c>
    </row>
    <row r="1057" spans="20:31">
      <c r="T1057" s="90">
        <v>9</v>
      </c>
      <c r="U1057" s="90">
        <v>2015</v>
      </c>
      <c r="V1057" s="90" t="s">
        <v>20</v>
      </c>
      <c r="W1057" s="90" t="s">
        <v>618</v>
      </c>
      <c r="X1057" s="90" t="s">
        <v>3516</v>
      </c>
      <c r="Y1057" s="198" t="str">
        <f t="shared" si="55"/>
        <v>92015冷房ビル用マルチ無し（一定速）</v>
      </c>
      <c r="Z1057" s="90">
        <v>0.25</v>
      </c>
      <c r="AA1057" s="90">
        <v>0.75</v>
      </c>
      <c r="AB1057" s="143">
        <v>0.25</v>
      </c>
      <c r="AC1057" s="143">
        <v>0.75</v>
      </c>
      <c r="AD1057" s="150">
        <f>VLOOKUP(T1057,'既存・導入予定 (5)'!$E$33:$S$44,13,0)</f>
        <v>0.372</v>
      </c>
      <c r="AE1057" s="151">
        <f t="shared" si="56"/>
        <v>0.84299999999999997</v>
      </c>
    </row>
    <row r="1058" spans="20:31">
      <c r="T1058" s="90">
        <v>9</v>
      </c>
      <c r="U1058" s="90">
        <v>2015</v>
      </c>
      <c r="V1058" s="90" t="s">
        <v>20</v>
      </c>
      <c r="W1058" s="90" t="s">
        <v>619</v>
      </c>
      <c r="X1058" s="90" t="s">
        <v>3516</v>
      </c>
      <c r="Y1058" s="198" t="str">
        <f t="shared" si="55"/>
        <v>92015冷房設備用無し（一定速）</v>
      </c>
      <c r="Z1058" s="90">
        <v>0.25</v>
      </c>
      <c r="AA1058" s="90">
        <v>0.75</v>
      </c>
      <c r="AB1058" s="143">
        <v>0.25</v>
      </c>
      <c r="AC1058" s="143">
        <v>0.75</v>
      </c>
      <c r="AD1058" s="150">
        <f>VLOOKUP(T1058,'既存・導入予定 (5)'!$E$33:$S$44,13,0)</f>
        <v>0.372</v>
      </c>
      <c r="AE1058" s="151">
        <f t="shared" si="56"/>
        <v>0.84299999999999997</v>
      </c>
    </row>
    <row r="1059" spans="20:31">
      <c r="T1059" s="90">
        <v>9</v>
      </c>
      <c r="U1059" s="90">
        <v>2015</v>
      </c>
      <c r="V1059" s="90" t="s">
        <v>21</v>
      </c>
      <c r="W1059" s="90" t="s">
        <v>624</v>
      </c>
      <c r="X1059" s="90" t="s">
        <v>3363</v>
      </c>
      <c r="Y1059" s="198" t="str">
        <f t="shared" si="55"/>
        <v>92015暖房店舗用有り</v>
      </c>
      <c r="Z1059" s="90">
        <v>-0.97</v>
      </c>
      <c r="AA1059" s="90">
        <v>1.97</v>
      </c>
      <c r="AB1059" s="143">
        <v>1.0867</v>
      </c>
      <c r="AC1059" s="143">
        <v>1.4558</v>
      </c>
      <c r="AD1059" s="150">
        <f>VLOOKUP(T1059,'既存・導入予定 (5)'!$E$33:$S$44,13,0)</f>
        <v>0.372</v>
      </c>
      <c r="AE1059" s="151">
        <f t="shared" si="56"/>
        <v>1.609</v>
      </c>
    </row>
    <row r="1060" spans="20:31">
      <c r="T1060" s="90">
        <v>9</v>
      </c>
      <c r="U1060" s="90">
        <v>2015</v>
      </c>
      <c r="V1060" s="90" t="s">
        <v>21</v>
      </c>
      <c r="W1060" s="90" t="s">
        <v>618</v>
      </c>
      <c r="X1060" s="90" t="s">
        <v>3363</v>
      </c>
      <c r="Y1060" s="198" t="str">
        <f t="shared" si="55"/>
        <v>92015暖房ビル用マルチ有り</v>
      </c>
      <c r="Z1060" s="90">
        <v>-0.876</v>
      </c>
      <c r="AA1060" s="90">
        <v>1.8759999999999999</v>
      </c>
      <c r="AB1060" s="143">
        <v>1.0398000000000001</v>
      </c>
      <c r="AC1060" s="143">
        <v>1.3971</v>
      </c>
      <c r="AD1060" s="150">
        <f>VLOOKUP(T1060,'既存・導入予定 (5)'!$E$33:$S$44,13,0)</f>
        <v>0.372</v>
      </c>
      <c r="AE1060" s="151">
        <f t="shared" si="56"/>
        <v>1.55</v>
      </c>
    </row>
    <row r="1061" spans="20:31">
      <c r="T1061" s="90">
        <v>9</v>
      </c>
      <c r="U1061" s="90">
        <v>2015</v>
      </c>
      <c r="V1061" s="90" t="s">
        <v>21</v>
      </c>
      <c r="W1061" s="90" t="s">
        <v>619</v>
      </c>
      <c r="X1061" s="90" t="s">
        <v>3363</v>
      </c>
      <c r="Y1061" s="198" t="str">
        <f t="shared" si="55"/>
        <v>92015暖房設備用有り</v>
      </c>
      <c r="Z1061" s="90">
        <v>-0.59799999999999998</v>
      </c>
      <c r="AA1061" s="90">
        <v>1.5980000000000001</v>
      </c>
      <c r="AB1061" s="143">
        <v>1.0339</v>
      </c>
      <c r="AC1061" s="143">
        <v>1.19</v>
      </c>
      <c r="AD1061" s="150">
        <f>VLOOKUP(T1061,'既存・導入予定 (5)'!$E$33:$S$44,13,0)</f>
        <v>0.372</v>
      </c>
      <c r="AE1061" s="151">
        <f t="shared" si="56"/>
        <v>1.375</v>
      </c>
    </row>
    <row r="1062" spans="20:31">
      <c r="T1062" s="90">
        <v>9</v>
      </c>
      <c r="U1062" s="90">
        <v>2015</v>
      </c>
      <c r="V1062" s="90" t="s">
        <v>21</v>
      </c>
      <c r="W1062" s="90" t="s">
        <v>624</v>
      </c>
      <c r="X1062" s="90" t="s">
        <v>3516</v>
      </c>
      <c r="Y1062" s="198" t="str">
        <f t="shared" si="55"/>
        <v>92015暖房店舗用無し（一定速）</v>
      </c>
      <c r="Z1062" s="90">
        <v>0.25</v>
      </c>
      <c r="AA1062" s="90">
        <v>0.75</v>
      </c>
      <c r="AB1062" s="143">
        <v>0.25</v>
      </c>
      <c r="AC1062" s="143">
        <v>0.75</v>
      </c>
      <c r="AD1062" s="150">
        <f>VLOOKUP(T1062,'既存・導入予定 (5)'!$E$33:$S$44,13,0)</f>
        <v>0.372</v>
      </c>
      <c r="AE1062" s="151">
        <f t="shared" si="56"/>
        <v>0.84299999999999997</v>
      </c>
    </row>
    <row r="1063" spans="20:31">
      <c r="T1063" s="90">
        <v>9</v>
      </c>
      <c r="U1063" s="90">
        <v>2015</v>
      </c>
      <c r="V1063" s="90" t="s">
        <v>21</v>
      </c>
      <c r="W1063" s="90" t="s">
        <v>618</v>
      </c>
      <c r="X1063" s="90" t="s">
        <v>3516</v>
      </c>
      <c r="Y1063" s="198" t="str">
        <f t="shared" si="55"/>
        <v>92015暖房ビル用マルチ無し（一定速）</v>
      </c>
      <c r="Z1063" s="90">
        <v>0.25</v>
      </c>
      <c r="AA1063" s="90">
        <v>0.75</v>
      </c>
      <c r="AB1063" s="143">
        <v>0.25</v>
      </c>
      <c r="AC1063" s="143">
        <v>0.75</v>
      </c>
      <c r="AD1063" s="150">
        <f>VLOOKUP(T1063,'既存・導入予定 (5)'!$E$33:$S$44,13,0)</f>
        <v>0.372</v>
      </c>
      <c r="AE1063" s="151">
        <f t="shared" si="56"/>
        <v>0.84299999999999997</v>
      </c>
    </row>
    <row r="1064" spans="20:31">
      <c r="T1064" s="90">
        <v>9</v>
      </c>
      <c r="U1064" s="90">
        <v>2015</v>
      </c>
      <c r="V1064" s="90" t="s">
        <v>21</v>
      </c>
      <c r="W1064" s="90" t="s">
        <v>619</v>
      </c>
      <c r="X1064" s="90" t="s">
        <v>3516</v>
      </c>
      <c r="Y1064" s="198" t="str">
        <f t="shared" si="55"/>
        <v>92015暖房設備用無し（一定速）</v>
      </c>
      <c r="Z1064" s="90">
        <v>0.25</v>
      </c>
      <c r="AA1064" s="90">
        <v>0.75</v>
      </c>
      <c r="AB1064" s="143">
        <v>0.25</v>
      </c>
      <c r="AC1064" s="143">
        <v>0.75</v>
      </c>
      <c r="AD1064" s="150">
        <f>VLOOKUP(T1064,'既存・導入予定 (5)'!$E$33:$S$44,13,0)</f>
        <v>0.372</v>
      </c>
      <c r="AE1064" s="151">
        <f t="shared" si="56"/>
        <v>0.84299999999999997</v>
      </c>
    </row>
    <row r="1065" spans="20:31">
      <c r="T1065" s="90">
        <v>9</v>
      </c>
      <c r="U1065" s="90">
        <v>2020</v>
      </c>
      <c r="V1065" s="90" t="s">
        <v>626</v>
      </c>
      <c r="W1065" s="90" t="s">
        <v>624</v>
      </c>
      <c r="X1065" s="90" t="s">
        <v>3363</v>
      </c>
      <c r="Y1065" s="198" t="str">
        <f t="shared" si="55"/>
        <v>92020冷房店舗用有り</v>
      </c>
      <c r="Z1065" s="90">
        <v>-1.38</v>
      </c>
      <c r="AA1065" s="90">
        <v>2.38</v>
      </c>
      <c r="AB1065" s="143">
        <v>1.0581</v>
      </c>
      <c r="AC1065" s="143">
        <v>1.7705</v>
      </c>
      <c r="AD1065" s="150">
        <f>VLOOKUP(T1065,'既存・導入予定 (5)'!$E$33:$S$44,13,0)</f>
        <v>0.372</v>
      </c>
      <c r="AE1065" s="151">
        <f t="shared" si="56"/>
        <v>1.8660000000000001</v>
      </c>
    </row>
    <row r="1066" spans="20:31">
      <c r="T1066" s="90">
        <v>9</v>
      </c>
      <c r="U1066" s="90">
        <v>2020</v>
      </c>
      <c r="V1066" s="90" t="s">
        <v>626</v>
      </c>
      <c r="W1066" s="90" t="s">
        <v>618</v>
      </c>
      <c r="X1066" s="90" t="s">
        <v>3363</v>
      </c>
      <c r="Y1066" s="198" t="str">
        <f t="shared" si="55"/>
        <v>92020冷房ビル用マルチ有り</v>
      </c>
      <c r="Z1066" s="90">
        <v>-1.68</v>
      </c>
      <c r="AA1066" s="90">
        <v>2.68</v>
      </c>
      <c r="AB1066" s="143">
        <v>1.0788</v>
      </c>
      <c r="AC1066" s="143">
        <v>2.0053000000000001</v>
      </c>
      <c r="AD1066" s="150">
        <f>VLOOKUP(T1066,'既存・導入予定 (5)'!$E$33:$S$44,13,0)</f>
        <v>0.372</v>
      </c>
      <c r="AE1066" s="151">
        <f t="shared" si="56"/>
        <v>2.0550000000000002</v>
      </c>
    </row>
    <row r="1067" spans="20:31">
      <c r="T1067" s="90">
        <v>9</v>
      </c>
      <c r="U1067" s="90">
        <v>2020</v>
      </c>
      <c r="V1067" s="90" t="s">
        <v>626</v>
      </c>
      <c r="W1067" s="90" t="s">
        <v>619</v>
      </c>
      <c r="X1067" s="90" t="s">
        <v>3363</v>
      </c>
      <c r="Y1067" s="198" t="str">
        <f t="shared" si="55"/>
        <v>92020冷房設備用有り</v>
      </c>
      <c r="Z1067" s="90">
        <v>-0.62</v>
      </c>
      <c r="AA1067" s="90">
        <v>1.62</v>
      </c>
      <c r="AB1067" s="143">
        <v>1.0472999999999999</v>
      </c>
      <c r="AC1067" s="143">
        <v>1.2032</v>
      </c>
      <c r="AD1067" s="150">
        <f>VLOOKUP(T1067,'既存・導入予定 (5)'!$E$33:$S$44,13,0)</f>
        <v>0.372</v>
      </c>
      <c r="AE1067" s="151">
        <f t="shared" si="56"/>
        <v>1.389</v>
      </c>
    </row>
    <row r="1068" spans="20:31">
      <c r="T1068" s="90">
        <v>9</v>
      </c>
      <c r="U1068" s="90">
        <v>2020</v>
      </c>
      <c r="V1068" s="90" t="s">
        <v>626</v>
      </c>
      <c r="W1068" s="90" t="s">
        <v>624</v>
      </c>
      <c r="X1068" s="90" t="s">
        <v>3516</v>
      </c>
      <c r="Y1068" s="198" t="str">
        <f t="shared" si="55"/>
        <v>92020冷房店舗用無し（一定速）</v>
      </c>
      <c r="Z1068" s="90">
        <v>0.25</v>
      </c>
      <c r="AA1068" s="90">
        <v>0.75</v>
      </c>
      <c r="AB1068" s="143">
        <v>0.25</v>
      </c>
      <c r="AC1068" s="143">
        <v>0.75</v>
      </c>
      <c r="AD1068" s="150">
        <f>VLOOKUP(T1068,'既存・導入予定 (5)'!$E$33:$S$44,13,0)</f>
        <v>0.372</v>
      </c>
      <c r="AE1068" s="151">
        <f t="shared" si="56"/>
        <v>0.84299999999999997</v>
      </c>
    </row>
    <row r="1069" spans="20:31">
      <c r="T1069" s="90">
        <v>9</v>
      </c>
      <c r="U1069" s="90">
        <v>2020</v>
      </c>
      <c r="V1069" s="90" t="s">
        <v>626</v>
      </c>
      <c r="W1069" s="90" t="s">
        <v>618</v>
      </c>
      <c r="X1069" s="90" t="s">
        <v>3516</v>
      </c>
      <c r="Y1069" s="198" t="str">
        <f t="shared" si="55"/>
        <v>92020冷房ビル用マルチ無し（一定速）</v>
      </c>
      <c r="Z1069" s="90">
        <v>0.25</v>
      </c>
      <c r="AA1069" s="90">
        <v>0.75</v>
      </c>
      <c r="AB1069" s="143">
        <v>0.25</v>
      </c>
      <c r="AC1069" s="143">
        <v>0.75</v>
      </c>
      <c r="AD1069" s="150">
        <f>VLOOKUP(T1069,'既存・導入予定 (5)'!$E$33:$S$44,13,0)</f>
        <v>0.372</v>
      </c>
      <c r="AE1069" s="151">
        <f t="shared" si="56"/>
        <v>0.84299999999999997</v>
      </c>
    </row>
    <row r="1070" spans="20:31">
      <c r="T1070" s="90">
        <v>9</v>
      </c>
      <c r="U1070" s="90">
        <v>2020</v>
      </c>
      <c r="V1070" s="90" t="s">
        <v>626</v>
      </c>
      <c r="W1070" s="90" t="s">
        <v>619</v>
      </c>
      <c r="X1070" s="90" t="s">
        <v>3516</v>
      </c>
      <c r="Y1070" s="198" t="str">
        <f t="shared" si="55"/>
        <v>92020冷房設備用無し（一定速）</v>
      </c>
      <c r="Z1070" s="90">
        <v>0.25</v>
      </c>
      <c r="AA1070" s="90">
        <v>0.75</v>
      </c>
      <c r="AB1070" s="143">
        <v>0.25</v>
      </c>
      <c r="AC1070" s="143">
        <v>0.75</v>
      </c>
      <c r="AD1070" s="150">
        <f>VLOOKUP(T1070,'既存・導入予定 (5)'!$E$33:$S$44,13,0)</f>
        <v>0.372</v>
      </c>
      <c r="AE1070" s="151">
        <f t="shared" si="56"/>
        <v>0.84299999999999997</v>
      </c>
    </row>
    <row r="1071" spans="20:31">
      <c r="T1071" s="90">
        <v>9</v>
      </c>
      <c r="U1071" s="90">
        <v>2020</v>
      </c>
      <c r="V1071" s="90" t="s">
        <v>627</v>
      </c>
      <c r="W1071" s="90" t="s">
        <v>624</v>
      </c>
      <c r="X1071" s="90" t="s">
        <v>3363</v>
      </c>
      <c r="Y1071" s="198" t="str">
        <f t="shared" si="55"/>
        <v>92020暖房店舗用有り</v>
      </c>
      <c r="Z1071" s="90">
        <v>-0.96</v>
      </c>
      <c r="AA1071" s="90">
        <v>1.96</v>
      </c>
      <c r="AB1071" s="143">
        <v>1.0862000000000001</v>
      </c>
      <c r="AC1071" s="143">
        <v>1.4483999999999999</v>
      </c>
      <c r="AD1071" s="150">
        <f>VLOOKUP(T1071,'既存・導入予定 (5)'!$E$33:$S$44,13,0)</f>
        <v>0.372</v>
      </c>
      <c r="AE1071" s="151">
        <f t="shared" si="56"/>
        <v>1.6020000000000001</v>
      </c>
    </row>
    <row r="1072" spans="20:31">
      <c r="T1072" s="90">
        <v>9</v>
      </c>
      <c r="U1072" s="90">
        <v>2020</v>
      </c>
      <c r="V1072" s="90" t="s">
        <v>627</v>
      </c>
      <c r="W1072" s="90" t="s">
        <v>618</v>
      </c>
      <c r="X1072" s="90" t="s">
        <v>3363</v>
      </c>
      <c r="Y1072" s="198" t="str">
        <f t="shared" si="55"/>
        <v>92020暖房ビル用マルチ有り</v>
      </c>
      <c r="Z1072" s="90">
        <v>-1.1000000000000001</v>
      </c>
      <c r="AA1072" s="90">
        <v>2.1</v>
      </c>
      <c r="AB1072" s="143">
        <v>1.0416000000000001</v>
      </c>
      <c r="AC1072" s="143">
        <v>1.4596</v>
      </c>
      <c r="AD1072" s="150">
        <f>VLOOKUP(T1072,'既存・導入予定 (5)'!$E$33:$S$44,13,0)</f>
        <v>0.372</v>
      </c>
      <c r="AE1072" s="151">
        <f t="shared" si="56"/>
        <v>1.69</v>
      </c>
    </row>
    <row r="1073" spans="20:31">
      <c r="T1073" s="90">
        <v>9</v>
      </c>
      <c r="U1073" s="90">
        <v>2020</v>
      </c>
      <c r="V1073" s="90" t="s">
        <v>627</v>
      </c>
      <c r="W1073" s="90" t="s">
        <v>619</v>
      </c>
      <c r="X1073" s="90" t="s">
        <v>3363</v>
      </c>
      <c r="Y1073" s="198" t="str">
        <f t="shared" si="55"/>
        <v>92020暖房設備用有り</v>
      </c>
      <c r="Z1073" s="90">
        <v>-0.46</v>
      </c>
      <c r="AA1073" s="90">
        <v>1.46</v>
      </c>
      <c r="AB1073" s="143">
        <v>0.94</v>
      </c>
      <c r="AC1073" s="143">
        <v>1.1100000000000001</v>
      </c>
      <c r="AD1073" s="150">
        <f>VLOOKUP(T1073,'既存・導入予定 (5)'!$E$33:$S$44,13,0)</f>
        <v>0.372</v>
      </c>
      <c r="AE1073" s="151">
        <f t="shared" si="56"/>
        <v>1.288</v>
      </c>
    </row>
    <row r="1074" spans="20:31">
      <c r="T1074" s="90">
        <v>9</v>
      </c>
      <c r="U1074" s="90">
        <v>2020</v>
      </c>
      <c r="V1074" s="90" t="s">
        <v>627</v>
      </c>
      <c r="W1074" s="90" t="s">
        <v>624</v>
      </c>
      <c r="X1074" s="90" t="s">
        <v>3516</v>
      </c>
      <c r="Y1074" s="198" t="str">
        <f t="shared" si="55"/>
        <v>92020暖房店舗用無し（一定速）</v>
      </c>
      <c r="Z1074" s="90">
        <v>0.25</v>
      </c>
      <c r="AA1074" s="90">
        <v>0.75</v>
      </c>
      <c r="AB1074" s="143">
        <v>0.25</v>
      </c>
      <c r="AC1074" s="143">
        <v>0.75</v>
      </c>
      <c r="AD1074" s="150">
        <f>VLOOKUP(T1074,'既存・導入予定 (5)'!$E$33:$S$44,13,0)</f>
        <v>0.372</v>
      </c>
      <c r="AE1074" s="151">
        <f t="shared" si="56"/>
        <v>0.84299999999999997</v>
      </c>
    </row>
    <row r="1075" spans="20:31">
      <c r="T1075" s="90">
        <v>9</v>
      </c>
      <c r="U1075" s="90">
        <v>2020</v>
      </c>
      <c r="V1075" s="90" t="s">
        <v>627</v>
      </c>
      <c r="W1075" s="90" t="s">
        <v>618</v>
      </c>
      <c r="X1075" s="90" t="s">
        <v>3516</v>
      </c>
      <c r="Y1075" s="198" t="str">
        <f t="shared" si="55"/>
        <v>92020暖房ビル用マルチ無し（一定速）</v>
      </c>
      <c r="Z1075" s="90">
        <v>0.25</v>
      </c>
      <c r="AA1075" s="90">
        <v>0.75</v>
      </c>
      <c r="AB1075" s="143">
        <v>0.25</v>
      </c>
      <c r="AC1075" s="143">
        <v>0.75</v>
      </c>
      <c r="AD1075" s="150">
        <f>VLOOKUP(T1075,'既存・導入予定 (5)'!$E$33:$S$44,13,0)</f>
        <v>0.372</v>
      </c>
      <c r="AE1075" s="151">
        <f t="shared" si="56"/>
        <v>0.84299999999999997</v>
      </c>
    </row>
    <row r="1076" spans="20:31">
      <c r="T1076" s="90">
        <v>9</v>
      </c>
      <c r="U1076" s="90">
        <v>2020</v>
      </c>
      <c r="V1076" s="90" t="s">
        <v>627</v>
      </c>
      <c r="W1076" s="90" t="s">
        <v>619</v>
      </c>
      <c r="X1076" s="90" t="s">
        <v>3516</v>
      </c>
      <c r="Y1076" s="198" t="str">
        <f t="shared" si="55"/>
        <v>92020暖房設備用無し（一定速）</v>
      </c>
      <c r="Z1076" s="90">
        <v>0.25</v>
      </c>
      <c r="AA1076" s="90">
        <v>0.75</v>
      </c>
      <c r="AB1076" s="143">
        <v>0.25</v>
      </c>
      <c r="AC1076" s="143">
        <v>0.75</v>
      </c>
      <c r="AD1076" s="150">
        <f>VLOOKUP(T1076,'既存・導入予定 (5)'!$E$33:$S$44,13,0)</f>
        <v>0.372</v>
      </c>
      <c r="AE1076" s="151">
        <f t="shared" si="56"/>
        <v>0.84299999999999997</v>
      </c>
    </row>
    <row r="1077" spans="20:31">
      <c r="T1077" s="145">
        <v>9</v>
      </c>
      <c r="U1077" s="145">
        <v>2024</v>
      </c>
      <c r="V1077" s="145" t="s">
        <v>626</v>
      </c>
      <c r="W1077" s="145" t="s">
        <v>624</v>
      </c>
      <c r="X1077" s="145" t="s">
        <v>3363</v>
      </c>
      <c r="Y1077" s="146" t="str">
        <f t="shared" si="55"/>
        <v>92024冷房店舗用有り</v>
      </c>
      <c r="Z1077" s="145">
        <v>-1.58</v>
      </c>
      <c r="AA1077" s="145">
        <v>2.58</v>
      </c>
      <c r="AB1077" s="149">
        <v>1.0629999999999999</v>
      </c>
      <c r="AC1077" s="149">
        <v>1.9193</v>
      </c>
      <c r="AD1077" s="147">
        <f>VLOOKUP(T1077,'既存・導入予定 (5)'!$E$33:$S$44,13,0)</f>
        <v>0.372</v>
      </c>
      <c r="AE1077" s="75">
        <f t="shared" si="56"/>
        <v>1.992</v>
      </c>
    </row>
    <row r="1078" spans="20:31">
      <c r="T1078" s="145">
        <v>9</v>
      </c>
      <c r="U1078" s="145">
        <v>2024</v>
      </c>
      <c r="V1078" s="145" t="s">
        <v>626</v>
      </c>
      <c r="W1078" s="145" t="s">
        <v>618</v>
      </c>
      <c r="X1078" s="145" t="s">
        <v>3363</v>
      </c>
      <c r="Y1078" s="146" t="str">
        <f t="shared" si="55"/>
        <v>92024冷房ビル用マルチ有り</v>
      </c>
      <c r="Z1078" s="145">
        <v>-1.6</v>
      </c>
      <c r="AA1078" s="145">
        <v>2.6</v>
      </c>
      <c r="AB1078" s="149">
        <v>1.0759000000000001</v>
      </c>
      <c r="AC1078" s="149">
        <v>1.931</v>
      </c>
      <c r="AD1078" s="147">
        <f>VLOOKUP(T1078,'既存・導入予定 (5)'!$E$33:$S$44,13,0)</f>
        <v>0.372</v>
      </c>
      <c r="AE1078" s="75">
        <f t="shared" si="56"/>
        <v>2.004</v>
      </c>
    </row>
    <row r="1079" spans="20:31">
      <c r="T1079" s="145">
        <v>9</v>
      </c>
      <c r="U1079" s="145">
        <v>2024</v>
      </c>
      <c r="V1079" s="145" t="s">
        <v>626</v>
      </c>
      <c r="W1079" s="145" t="s">
        <v>619</v>
      </c>
      <c r="X1079" s="145" t="s">
        <v>3363</v>
      </c>
      <c r="Y1079" s="146" t="str">
        <f t="shared" si="55"/>
        <v>92024冷房設備用有り</v>
      </c>
      <c r="Z1079" s="145">
        <v>-0.6</v>
      </c>
      <c r="AA1079" s="145">
        <v>1.6</v>
      </c>
      <c r="AB1079" s="149">
        <v>1.0467</v>
      </c>
      <c r="AC1079" s="149">
        <v>1.1882999999999999</v>
      </c>
      <c r="AD1079" s="147">
        <f>VLOOKUP(T1079,'既存・導入予定 (5)'!$E$33:$S$44,13,0)</f>
        <v>0.372</v>
      </c>
      <c r="AE1079" s="75">
        <f t="shared" si="56"/>
        <v>1.3759999999999999</v>
      </c>
    </row>
    <row r="1080" spans="20:31">
      <c r="T1080" s="145">
        <v>9</v>
      </c>
      <c r="U1080" s="145">
        <v>2024</v>
      </c>
      <c r="V1080" s="145" t="s">
        <v>626</v>
      </c>
      <c r="W1080" s="145" t="s">
        <v>624</v>
      </c>
      <c r="X1080" s="145" t="s">
        <v>3516</v>
      </c>
      <c r="Y1080" s="146" t="str">
        <f t="shared" si="55"/>
        <v>92024冷房店舗用無し（一定速）</v>
      </c>
      <c r="Z1080" s="145">
        <v>0.25</v>
      </c>
      <c r="AA1080" s="145">
        <v>0.75</v>
      </c>
      <c r="AB1080" s="149">
        <v>0.25</v>
      </c>
      <c r="AC1080" s="149">
        <v>0.75</v>
      </c>
      <c r="AD1080" s="147">
        <f>VLOOKUP(T1080,'既存・導入予定 (5)'!$E$33:$S$44,13,0)</f>
        <v>0.372</v>
      </c>
      <c r="AE1080" s="75">
        <f t="shared" si="56"/>
        <v>0.84299999999999997</v>
      </c>
    </row>
    <row r="1081" spans="20:31">
      <c r="T1081" s="145">
        <v>9</v>
      </c>
      <c r="U1081" s="145">
        <v>2024</v>
      </c>
      <c r="V1081" s="145" t="s">
        <v>626</v>
      </c>
      <c r="W1081" s="145" t="s">
        <v>618</v>
      </c>
      <c r="X1081" s="145" t="s">
        <v>3516</v>
      </c>
      <c r="Y1081" s="146" t="str">
        <f t="shared" si="55"/>
        <v>92024冷房ビル用マルチ無し（一定速）</v>
      </c>
      <c r="Z1081" s="145">
        <v>0.25</v>
      </c>
      <c r="AA1081" s="145">
        <v>0.75</v>
      </c>
      <c r="AB1081" s="149">
        <v>0.25</v>
      </c>
      <c r="AC1081" s="149">
        <v>0.75</v>
      </c>
      <c r="AD1081" s="147">
        <f>VLOOKUP(T1081,'既存・導入予定 (5)'!$E$33:$S$44,13,0)</f>
        <v>0.372</v>
      </c>
      <c r="AE1081" s="75">
        <f t="shared" si="56"/>
        <v>0.84299999999999997</v>
      </c>
    </row>
    <row r="1082" spans="20:31">
      <c r="T1082" s="145">
        <v>9</v>
      </c>
      <c r="U1082" s="145">
        <v>2024</v>
      </c>
      <c r="V1082" s="145" t="s">
        <v>626</v>
      </c>
      <c r="W1082" s="145" t="s">
        <v>619</v>
      </c>
      <c r="X1082" s="145" t="s">
        <v>3516</v>
      </c>
      <c r="Y1082" s="146" t="str">
        <f t="shared" si="55"/>
        <v>92024冷房設備用無し（一定速）</v>
      </c>
      <c r="Z1082" s="145">
        <v>0.25</v>
      </c>
      <c r="AA1082" s="145">
        <v>0.75</v>
      </c>
      <c r="AB1082" s="149">
        <v>0.25</v>
      </c>
      <c r="AC1082" s="149">
        <v>0.75</v>
      </c>
      <c r="AD1082" s="147">
        <f>VLOOKUP(T1082,'既存・導入予定 (5)'!$E$33:$S$44,13,0)</f>
        <v>0.372</v>
      </c>
      <c r="AE1082" s="75">
        <f t="shared" si="56"/>
        <v>0.84299999999999997</v>
      </c>
    </row>
    <row r="1083" spans="20:31">
      <c r="T1083" s="145">
        <v>9</v>
      </c>
      <c r="U1083" s="145">
        <v>2024</v>
      </c>
      <c r="V1083" s="145" t="s">
        <v>627</v>
      </c>
      <c r="W1083" s="145" t="s">
        <v>624</v>
      </c>
      <c r="X1083" s="145" t="s">
        <v>3363</v>
      </c>
      <c r="Y1083" s="146" t="str">
        <f t="shared" si="55"/>
        <v>92024暖房店舗用有り</v>
      </c>
      <c r="Z1083" s="145">
        <v>-1.04</v>
      </c>
      <c r="AA1083" s="145">
        <v>2.04</v>
      </c>
      <c r="AB1083" s="149">
        <v>1.0898000000000001</v>
      </c>
      <c r="AC1083" s="149">
        <v>1.5076000000000001</v>
      </c>
      <c r="AD1083" s="147">
        <f>VLOOKUP(T1083,'既存・導入予定 (5)'!$E$33:$S$44,13,0)</f>
        <v>0.372</v>
      </c>
      <c r="AE1083" s="75">
        <f t="shared" si="56"/>
        <v>1.653</v>
      </c>
    </row>
    <row r="1084" spans="20:31">
      <c r="T1084" s="145">
        <v>9</v>
      </c>
      <c r="U1084" s="145">
        <v>2024</v>
      </c>
      <c r="V1084" s="145" t="s">
        <v>627</v>
      </c>
      <c r="W1084" s="145" t="s">
        <v>618</v>
      </c>
      <c r="X1084" s="145" t="s">
        <v>3363</v>
      </c>
      <c r="Y1084" s="146" t="str">
        <f t="shared" si="55"/>
        <v>92024暖房ビル用マルチ有り</v>
      </c>
      <c r="Z1084" s="145">
        <v>-1.1399999999999999</v>
      </c>
      <c r="AA1084" s="145">
        <v>2.14</v>
      </c>
      <c r="AB1084" s="149">
        <v>1.0454000000000001</v>
      </c>
      <c r="AC1084" s="149">
        <v>1.5936999999999999</v>
      </c>
      <c r="AD1084" s="147">
        <f>VLOOKUP(T1084,'既存・導入予定 (5)'!$E$33:$S$44,13,0)</f>
        <v>0.372</v>
      </c>
      <c r="AE1084" s="75">
        <f t="shared" si="56"/>
        <v>1.7150000000000001</v>
      </c>
    </row>
    <row r="1085" spans="20:31">
      <c r="T1085" s="145">
        <v>9</v>
      </c>
      <c r="U1085" s="145">
        <v>2024</v>
      </c>
      <c r="V1085" s="145" t="s">
        <v>627</v>
      </c>
      <c r="W1085" s="145" t="s">
        <v>619</v>
      </c>
      <c r="X1085" s="145" t="s">
        <v>3363</v>
      </c>
      <c r="Y1085" s="146" t="str">
        <f t="shared" si="55"/>
        <v>92024暖房設備用有り</v>
      </c>
      <c r="Z1085" s="145">
        <v>-0.57999999999999996</v>
      </c>
      <c r="AA1085" s="145">
        <v>1.58</v>
      </c>
      <c r="AB1085" s="149">
        <v>1.0335000000000001</v>
      </c>
      <c r="AC1085" s="149">
        <v>1.1766000000000001</v>
      </c>
      <c r="AD1085" s="147">
        <f>VLOOKUP(T1085,'既存・導入予定 (5)'!$E$33:$S$44,13,0)</f>
        <v>0.372</v>
      </c>
      <c r="AE1085" s="75">
        <f t="shared" si="56"/>
        <v>1.3640000000000001</v>
      </c>
    </row>
    <row r="1086" spans="20:31">
      <c r="T1086" s="145">
        <v>9</v>
      </c>
      <c r="U1086" s="145">
        <v>2024</v>
      </c>
      <c r="V1086" s="145" t="s">
        <v>627</v>
      </c>
      <c r="W1086" s="145" t="s">
        <v>624</v>
      </c>
      <c r="X1086" s="145" t="s">
        <v>3516</v>
      </c>
      <c r="Y1086" s="146" t="str">
        <f t="shared" si="55"/>
        <v>92024暖房店舗用無し（一定速）</v>
      </c>
      <c r="Z1086" s="145">
        <v>0.25</v>
      </c>
      <c r="AA1086" s="145">
        <v>0.75</v>
      </c>
      <c r="AB1086" s="149">
        <v>0.25</v>
      </c>
      <c r="AC1086" s="149">
        <v>0.75</v>
      </c>
      <c r="AD1086" s="147">
        <f>VLOOKUP(T1086,'既存・導入予定 (5)'!$E$33:$S$44,13,0)</f>
        <v>0.372</v>
      </c>
      <c r="AE1086" s="75">
        <f t="shared" si="56"/>
        <v>0.84299999999999997</v>
      </c>
    </row>
    <row r="1087" spans="20:31">
      <c r="T1087" s="145">
        <v>9</v>
      </c>
      <c r="U1087" s="145">
        <v>2024</v>
      </c>
      <c r="V1087" s="145" t="s">
        <v>627</v>
      </c>
      <c r="W1087" s="145" t="s">
        <v>618</v>
      </c>
      <c r="X1087" s="145" t="s">
        <v>3516</v>
      </c>
      <c r="Y1087" s="146" t="str">
        <f t="shared" si="55"/>
        <v>92024暖房ビル用マルチ無し（一定速）</v>
      </c>
      <c r="Z1087" s="145">
        <v>0.25</v>
      </c>
      <c r="AA1087" s="145">
        <v>0.75</v>
      </c>
      <c r="AB1087" s="149">
        <v>0.25</v>
      </c>
      <c r="AC1087" s="149">
        <v>0.75</v>
      </c>
      <c r="AD1087" s="147">
        <f>VLOOKUP(T1087,'既存・導入予定 (5)'!$E$33:$S$44,13,0)</f>
        <v>0.372</v>
      </c>
      <c r="AE1087" s="75">
        <f t="shared" si="56"/>
        <v>0.84299999999999997</v>
      </c>
    </row>
    <row r="1088" spans="20:31">
      <c r="T1088" s="145">
        <v>9</v>
      </c>
      <c r="U1088" s="145">
        <v>2024</v>
      </c>
      <c r="V1088" s="145" t="s">
        <v>627</v>
      </c>
      <c r="W1088" s="145" t="s">
        <v>619</v>
      </c>
      <c r="X1088" s="145" t="s">
        <v>3516</v>
      </c>
      <c r="Y1088" s="146" t="str">
        <f t="shared" si="55"/>
        <v>92024暖房設備用無し（一定速）</v>
      </c>
      <c r="Z1088" s="145">
        <v>0.25</v>
      </c>
      <c r="AA1088" s="145">
        <v>0.75</v>
      </c>
      <c r="AB1088" s="149">
        <v>0.25</v>
      </c>
      <c r="AC1088" s="149">
        <v>0.75</v>
      </c>
      <c r="AD1088" s="147">
        <f>VLOOKUP(T1088,'既存・導入予定 (5)'!$E$33:$S$44,13,0)</f>
        <v>0.372</v>
      </c>
      <c r="AE1088" s="75">
        <f t="shared" si="56"/>
        <v>0.84299999999999997</v>
      </c>
    </row>
    <row r="1089" spans="20:31">
      <c r="T1089" s="90">
        <v>10</v>
      </c>
      <c r="U1089" s="90">
        <v>1995</v>
      </c>
      <c r="V1089" s="90" t="s">
        <v>20</v>
      </c>
      <c r="W1089" s="90" t="s">
        <v>624</v>
      </c>
      <c r="X1089" s="90" t="s">
        <v>3363</v>
      </c>
      <c r="Y1089" s="198" t="str">
        <f t="shared" si="55"/>
        <v>101995冷房店舗用有り</v>
      </c>
      <c r="Z1089" s="90">
        <v>0.32</v>
      </c>
      <c r="AA1089" s="90">
        <v>0.68</v>
      </c>
      <c r="AB1089" s="143">
        <v>1.0165999999999999</v>
      </c>
      <c r="AC1089" s="143">
        <v>0.50590000000000002</v>
      </c>
      <c r="AD1089" s="150">
        <f>VLOOKUP(T1089,'既存・導入予定 (5)'!$E$33:$S$44,13,0)</f>
        <v>0.14799999999999999</v>
      </c>
      <c r="AE1089" s="151">
        <f t="shared" si="56"/>
        <v>0.65600000000000003</v>
      </c>
    </row>
    <row r="1090" spans="20:31">
      <c r="T1090" s="90">
        <v>10</v>
      </c>
      <c r="U1090" s="90">
        <v>1995</v>
      </c>
      <c r="V1090" s="90" t="s">
        <v>20</v>
      </c>
      <c r="W1090" s="90" t="s">
        <v>618</v>
      </c>
      <c r="X1090" s="90" t="s">
        <v>3363</v>
      </c>
      <c r="Y1090" s="198" t="str">
        <f t="shared" si="55"/>
        <v>101995冷房ビル用マルチ有り</v>
      </c>
      <c r="Z1090" s="90">
        <v>-0.218</v>
      </c>
      <c r="AA1090" s="90">
        <v>1.218</v>
      </c>
      <c r="AB1090" s="143">
        <v>1.0356000000000001</v>
      </c>
      <c r="AC1090" s="143">
        <v>0.90459999999999996</v>
      </c>
      <c r="AD1090" s="150">
        <f>VLOOKUP(T1090,'既存・導入予定 (5)'!$E$33:$S$44,13,0)</f>
        <v>0.14799999999999999</v>
      </c>
      <c r="AE1090" s="151">
        <f t="shared" si="56"/>
        <v>1.0569999999999999</v>
      </c>
    </row>
    <row r="1091" spans="20:31">
      <c r="T1091" s="90">
        <v>10</v>
      </c>
      <c r="U1091" s="90">
        <v>1995</v>
      </c>
      <c r="V1091" s="90" t="s">
        <v>20</v>
      </c>
      <c r="W1091" s="90" t="s">
        <v>619</v>
      </c>
      <c r="X1091" s="90" t="s">
        <v>3363</v>
      </c>
      <c r="Y1091" s="198" t="str">
        <f t="shared" si="55"/>
        <v>101995冷房設備用有り</v>
      </c>
      <c r="Z1091" s="90">
        <v>0.25</v>
      </c>
      <c r="AA1091" s="90">
        <v>0.75</v>
      </c>
      <c r="AB1091" s="143">
        <v>1.0219</v>
      </c>
      <c r="AC1091" s="143">
        <v>0.55700000000000005</v>
      </c>
      <c r="AD1091" s="150">
        <f>VLOOKUP(T1091,'既存・導入予定 (5)'!$E$33:$S$44,13,0)</f>
        <v>0.14799999999999999</v>
      </c>
      <c r="AE1091" s="151">
        <f t="shared" si="56"/>
        <v>0.70799999999999996</v>
      </c>
    </row>
    <row r="1092" spans="20:31">
      <c r="T1092" s="90">
        <v>10</v>
      </c>
      <c r="U1092" s="90">
        <v>1995</v>
      </c>
      <c r="V1092" s="90" t="s">
        <v>20</v>
      </c>
      <c r="W1092" s="90" t="s">
        <v>624</v>
      </c>
      <c r="X1092" s="90" t="s">
        <v>3516</v>
      </c>
      <c r="Y1092" s="198" t="str">
        <f t="shared" si="55"/>
        <v>101995冷房店舗用無し（一定速）</v>
      </c>
      <c r="Z1092" s="90">
        <v>0.26</v>
      </c>
      <c r="AA1092" s="90">
        <v>0.74</v>
      </c>
      <c r="AB1092" s="143">
        <v>0.26</v>
      </c>
      <c r="AC1092" s="143">
        <v>0.74</v>
      </c>
      <c r="AD1092" s="150">
        <f>VLOOKUP(T1092,'既存・導入予定 (5)'!$E$33:$S$44,13,0)</f>
        <v>0.14799999999999999</v>
      </c>
      <c r="AE1092" s="151">
        <f t="shared" si="56"/>
        <v>0.77800000000000002</v>
      </c>
    </row>
    <row r="1093" spans="20:31">
      <c r="T1093" s="90">
        <v>10</v>
      </c>
      <c r="U1093" s="90">
        <v>1995</v>
      </c>
      <c r="V1093" s="90" t="s">
        <v>20</v>
      </c>
      <c r="W1093" s="90" t="s">
        <v>618</v>
      </c>
      <c r="X1093" s="90" t="s">
        <v>3516</v>
      </c>
      <c r="Y1093" s="198" t="str">
        <f t="shared" si="55"/>
        <v>101995冷房ビル用マルチ無し（一定速）</v>
      </c>
      <c r="Z1093" s="90">
        <v>0.26</v>
      </c>
      <c r="AA1093" s="90">
        <v>0.74</v>
      </c>
      <c r="AB1093" s="143">
        <v>0.26</v>
      </c>
      <c r="AC1093" s="143">
        <v>0.74</v>
      </c>
      <c r="AD1093" s="150">
        <f>VLOOKUP(T1093,'既存・導入予定 (5)'!$E$33:$S$44,13,0)</f>
        <v>0.14799999999999999</v>
      </c>
      <c r="AE1093" s="151">
        <f t="shared" si="56"/>
        <v>0.77800000000000002</v>
      </c>
    </row>
    <row r="1094" spans="20:31">
      <c r="T1094" s="90">
        <v>10</v>
      </c>
      <c r="U1094" s="90">
        <v>1995</v>
      </c>
      <c r="V1094" s="90" t="s">
        <v>20</v>
      </c>
      <c r="W1094" s="90" t="s">
        <v>619</v>
      </c>
      <c r="X1094" s="90" t="s">
        <v>3516</v>
      </c>
      <c r="Y1094" s="198" t="str">
        <f t="shared" si="55"/>
        <v>101995冷房設備用無し（一定速）</v>
      </c>
      <c r="Z1094" s="90">
        <v>0.26</v>
      </c>
      <c r="AA1094" s="90">
        <v>0.74</v>
      </c>
      <c r="AB1094" s="143">
        <v>0.26</v>
      </c>
      <c r="AC1094" s="143">
        <v>0.74</v>
      </c>
      <c r="AD1094" s="150">
        <f>VLOOKUP(T1094,'既存・導入予定 (5)'!$E$33:$S$44,13,0)</f>
        <v>0.14799999999999999</v>
      </c>
      <c r="AE1094" s="151">
        <f t="shared" si="56"/>
        <v>0.77800000000000002</v>
      </c>
    </row>
    <row r="1095" spans="20:31">
      <c r="T1095" s="90">
        <v>10</v>
      </c>
      <c r="U1095" s="90">
        <v>1995</v>
      </c>
      <c r="V1095" s="90" t="s">
        <v>21</v>
      </c>
      <c r="W1095" s="90" t="s">
        <v>624</v>
      </c>
      <c r="X1095" s="90" t="s">
        <v>3363</v>
      </c>
      <c r="Y1095" s="198" t="str">
        <f t="shared" si="55"/>
        <v>101995暖房店舗用有り</v>
      </c>
      <c r="Z1095" s="90">
        <v>0.374</v>
      </c>
      <c r="AA1095" s="90">
        <v>0.626</v>
      </c>
      <c r="AB1095" s="143">
        <v>1.0275000000000001</v>
      </c>
      <c r="AC1095" s="143">
        <v>0.46260000000000001</v>
      </c>
      <c r="AD1095" s="150">
        <f>VLOOKUP(T1095,'既存・導入予定 (5)'!$E$33:$S$44,13,0)</f>
        <v>0.14799999999999999</v>
      </c>
      <c r="AE1095" s="151">
        <f t="shared" si="56"/>
        <v>0.61399999999999999</v>
      </c>
    </row>
    <row r="1096" spans="20:31">
      <c r="T1096" s="90">
        <v>10</v>
      </c>
      <c r="U1096" s="90">
        <v>1995</v>
      </c>
      <c r="V1096" s="90" t="s">
        <v>21</v>
      </c>
      <c r="W1096" s="90" t="s">
        <v>618</v>
      </c>
      <c r="X1096" s="90" t="s">
        <v>3363</v>
      </c>
      <c r="Y1096" s="198" t="str">
        <f t="shared" si="55"/>
        <v>101995暖房ビル用マルチ有り</v>
      </c>
      <c r="Z1096" s="90">
        <v>-0.112</v>
      </c>
      <c r="AA1096" s="90">
        <v>1.1120000000000001</v>
      </c>
      <c r="AB1096" s="143">
        <v>1.0236000000000001</v>
      </c>
      <c r="AC1096" s="143">
        <v>0.82809999999999995</v>
      </c>
      <c r="AD1096" s="150">
        <f>VLOOKUP(T1096,'既存・導入予定 (5)'!$E$33:$S$44,13,0)</f>
        <v>0.14799999999999999</v>
      </c>
      <c r="AE1096" s="151">
        <f t="shared" si="56"/>
        <v>0.97899999999999998</v>
      </c>
    </row>
    <row r="1097" spans="20:31">
      <c r="T1097" s="90">
        <v>10</v>
      </c>
      <c r="U1097" s="90">
        <v>1995</v>
      </c>
      <c r="V1097" s="90" t="s">
        <v>21</v>
      </c>
      <c r="W1097" s="90" t="s">
        <v>619</v>
      </c>
      <c r="X1097" s="90" t="s">
        <v>3363</v>
      </c>
      <c r="Y1097" s="198" t="str">
        <f t="shared" si="55"/>
        <v>101995暖房設備用有り</v>
      </c>
      <c r="Z1097" s="90">
        <v>0.25</v>
      </c>
      <c r="AA1097" s="90">
        <v>0.75</v>
      </c>
      <c r="AB1097" s="143">
        <v>1.0159</v>
      </c>
      <c r="AC1097" s="143">
        <v>0.5585</v>
      </c>
      <c r="AD1097" s="150">
        <f>VLOOKUP(T1097,'既存・導入予定 (5)'!$E$33:$S$44,13,0)</f>
        <v>0.14799999999999999</v>
      </c>
      <c r="AE1097" s="151">
        <f t="shared" si="56"/>
        <v>0.70799999999999996</v>
      </c>
    </row>
    <row r="1098" spans="20:31">
      <c r="T1098" s="90">
        <v>10</v>
      </c>
      <c r="U1098" s="90">
        <v>1995</v>
      </c>
      <c r="V1098" s="90" t="s">
        <v>21</v>
      </c>
      <c r="W1098" s="90" t="s">
        <v>624</v>
      </c>
      <c r="X1098" s="90" t="s">
        <v>3516</v>
      </c>
      <c r="Y1098" s="198" t="str">
        <f t="shared" si="55"/>
        <v>101995暖房店舗用無し（一定速）</v>
      </c>
      <c r="Z1098" s="90">
        <v>0.26</v>
      </c>
      <c r="AA1098" s="90">
        <v>0.74</v>
      </c>
      <c r="AB1098" s="143">
        <v>0.26</v>
      </c>
      <c r="AC1098" s="143">
        <v>0.74</v>
      </c>
      <c r="AD1098" s="150">
        <f>VLOOKUP(T1098,'既存・導入予定 (5)'!$E$33:$S$44,13,0)</f>
        <v>0.14799999999999999</v>
      </c>
      <c r="AE1098" s="151">
        <f t="shared" si="56"/>
        <v>0.77800000000000002</v>
      </c>
    </row>
    <row r="1099" spans="20:31">
      <c r="T1099" s="90">
        <v>10</v>
      </c>
      <c r="U1099" s="90">
        <v>1995</v>
      </c>
      <c r="V1099" s="90" t="s">
        <v>21</v>
      </c>
      <c r="W1099" s="90" t="s">
        <v>618</v>
      </c>
      <c r="X1099" s="90" t="s">
        <v>3516</v>
      </c>
      <c r="Y1099" s="198" t="str">
        <f t="shared" si="55"/>
        <v>101995暖房ビル用マルチ無し（一定速）</v>
      </c>
      <c r="Z1099" s="90">
        <v>0.26</v>
      </c>
      <c r="AA1099" s="90">
        <v>0.74</v>
      </c>
      <c r="AB1099" s="143">
        <v>0.26</v>
      </c>
      <c r="AC1099" s="143">
        <v>0.74</v>
      </c>
      <c r="AD1099" s="150">
        <f>VLOOKUP(T1099,'既存・導入予定 (5)'!$E$33:$S$44,13,0)</f>
        <v>0.14799999999999999</v>
      </c>
      <c r="AE1099" s="151">
        <f t="shared" si="56"/>
        <v>0.77800000000000002</v>
      </c>
    </row>
    <row r="1100" spans="20:31">
      <c r="T1100" s="90">
        <v>10</v>
      </c>
      <c r="U1100" s="90">
        <v>1995</v>
      </c>
      <c r="V1100" s="90" t="s">
        <v>21</v>
      </c>
      <c r="W1100" s="90" t="s">
        <v>619</v>
      </c>
      <c r="X1100" s="90" t="s">
        <v>3516</v>
      </c>
      <c r="Y1100" s="198" t="str">
        <f t="shared" si="55"/>
        <v>101995暖房設備用無し（一定速）</v>
      </c>
      <c r="Z1100" s="90">
        <v>0.26</v>
      </c>
      <c r="AA1100" s="90">
        <v>0.74</v>
      </c>
      <c r="AB1100" s="143">
        <v>0.26</v>
      </c>
      <c r="AC1100" s="143">
        <v>0.74</v>
      </c>
      <c r="AD1100" s="150">
        <f>VLOOKUP(T1100,'既存・導入予定 (5)'!$E$33:$S$44,13,0)</f>
        <v>0.14799999999999999</v>
      </c>
      <c r="AE1100" s="151">
        <f t="shared" si="56"/>
        <v>0.77800000000000002</v>
      </c>
    </row>
    <row r="1101" spans="20:31">
      <c r="T1101" s="90">
        <v>10</v>
      </c>
      <c r="U1101" s="90">
        <v>2005</v>
      </c>
      <c r="V1101" s="90" t="s">
        <v>20</v>
      </c>
      <c r="W1101" s="90" t="s">
        <v>624</v>
      </c>
      <c r="X1101" s="90" t="s">
        <v>3363</v>
      </c>
      <c r="Y1101" s="198" t="str">
        <f t="shared" ref="Y1101:Y1164" si="57">T1101&amp;U1101&amp;V1101&amp;W1101&amp;X1101</f>
        <v>102005冷房店舗用有り</v>
      </c>
      <c r="Z1101" s="90">
        <v>-0.86599999999999999</v>
      </c>
      <c r="AA1101" s="90">
        <v>1.8660000000000001</v>
      </c>
      <c r="AB1101" s="143">
        <v>1.0455000000000001</v>
      </c>
      <c r="AC1101" s="143">
        <v>1.3880999999999999</v>
      </c>
      <c r="AD1101" s="150">
        <f>VLOOKUP(T1101,'既存・導入予定 (5)'!$E$33:$S$44,13,0)</f>
        <v>0.14799999999999999</v>
      </c>
      <c r="AE1101" s="151">
        <f t="shared" si="56"/>
        <v>1.542</v>
      </c>
    </row>
    <row r="1102" spans="20:31">
      <c r="T1102" s="90">
        <v>10</v>
      </c>
      <c r="U1102" s="90">
        <v>2005</v>
      </c>
      <c r="V1102" s="90" t="s">
        <v>20</v>
      </c>
      <c r="W1102" s="90" t="s">
        <v>618</v>
      </c>
      <c r="X1102" s="90" t="s">
        <v>3363</v>
      </c>
      <c r="Y1102" s="198" t="str">
        <f t="shared" si="57"/>
        <v>102005冷房ビル用マルチ有り</v>
      </c>
      <c r="Z1102" s="90">
        <v>-0.68200000000000005</v>
      </c>
      <c r="AA1102" s="90">
        <v>1.6819999999999999</v>
      </c>
      <c r="AB1102" s="143">
        <v>1.0490999999999999</v>
      </c>
      <c r="AC1102" s="143">
        <v>1.2492000000000001</v>
      </c>
      <c r="AD1102" s="150">
        <f>VLOOKUP(T1102,'既存・導入予定 (5)'!$E$33:$S$44,13,0)</f>
        <v>0.14799999999999999</v>
      </c>
      <c r="AE1102" s="151">
        <f t="shared" si="56"/>
        <v>1.4039999999999999</v>
      </c>
    </row>
    <row r="1103" spans="20:31">
      <c r="T1103" s="90">
        <v>10</v>
      </c>
      <c r="U1103" s="90">
        <v>2005</v>
      </c>
      <c r="V1103" s="90" t="s">
        <v>20</v>
      </c>
      <c r="W1103" s="90" t="s">
        <v>619</v>
      </c>
      <c r="X1103" s="90" t="s">
        <v>3363</v>
      </c>
      <c r="Y1103" s="198" t="str">
        <f t="shared" si="57"/>
        <v>102005冷房設備用有り</v>
      </c>
      <c r="Z1103" s="90">
        <v>-0.114</v>
      </c>
      <c r="AA1103" s="90">
        <v>1.1140000000000001</v>
      </c>
      <c r="AB1103" s="143">
        <v>1.0325</v>
      </c>
      <c r="AC1103" s="143">
        <v>0.82740000000000002</v>
      </c>
      <c r="AD1103" s="150">
        <f>VLOOKUP(T1103,'既存・導入予定 (5)'!$E$33:$S$44,13,0)</f>
        <v>0.14799999999999999</v>
      </c>
      <c r="AE1103" s="151">
        <f t="shared" si="56"/>
        <v>0.98</v>
      </c>
    </row>
    <row r="1104" spans="20:31">
      <c r="T1104" s="90">
        <v>10</v>
      </c>
      <c r="U1104" s="90">
        <v>2005</v>
      </c>
      <c r="V1104" s="90" t="s">
        <v>20</v>
      </c>
      <c r="W1104" s="90" t="s">
        <v>624</v>
      </c>
      <c r="X1104" s="90" t="s">
        <v>3516</v>
      </c>
      <c r="Y1104" s="198" t="str">
        <f t="shared" si="57"/>
        <v>102005冷房店舗用無し（一定速）</v>
      </c>
      <c r="Z1104" s="90">
        <v>0.25</v>
      </c>
      <c r="AA1104" s="90">
        <v>0.75</v>
      </c>
      <c r="AB1104" s="143">
        <v>0.25</v>
      </c>
      <c r="AC1104" s="143">
        <v>0.75</v>
      </c>
      <c r="AD1104" s="150">
        <f>VLOOKUP(T1104,'既存・導入予定 (5)'!$E$33:$S$44,13,0)</f>
        <v>0.14799999999999999</v>
      </c>
      <c r="AE1104" s="151">
        <f t="shared" si="56"/>
        <v>0.78700000000000003</v>
      </c>
    </row>
    <row r="1105" spans="20:31">
      <c r="T1105" s="90">
        <v>10</v>
      </c>
      <c r="U1105" s="90">
        <v>2005</v>
      </c>
      <c r="V1105" s="90" t="s">
        <v>20</v>
      </c>
      <c r="W1105" s="90" t="s">
        <v>618</v>
      </c>
      <c r="X1105" s="90" t="s">
        <v>3516</v>
      </c>
      <c r="Y1105" s="198" t="str">
        <f t="shared" si="57"/>
        <v>102005冷房ビル用マルチ無し（一定速）</v>
      </c>
      <c r="Z1105" s="90">
        <v>0.25</v>
      </c>
      <c r="AA1105" s="90">
        <v>0.75</v>
      </c>
      <c r="AB1105" s="143">
        <v>0.25</v>
      </c>
      <c r="AC1105" s="143">
        <v>0.75</v>
      </c>
      <c r="AD1105" s="150">
        <f>VLOOKUP(T1105,'既存・導入予定 (5)'!$E$33:$S$44,13,0)</f>
        <v>0.14799999999999999</v>
      </c>
      <c r="AE1105" s="151">
        <f t="shared" si="56"/>
        <v>0.78700000000000003</v>
      </c>
    </row>
    <row r="1106" spans="20:31">
      <c r="T1106" s="90">
        <v>10</v>
      </c>
      <c r="U1106" s="90">
        <v>2005</v>
      </c>
      <c r="V1106" s="90" t="s">
        <v>20</v>
      </c>
      <c r="W1106" s="90" t="s">
        <v>619</v>
      </c>
      <c r="X1106" s="90" t="s">
        <v>3516</v>
      </c>
      <c r="Y1106" s="198" t="str">
        <f t="shared" si="57"/>
        <v>102005冷房設備用無し（一定速）</v>
      </c>
      <c r="Z1106" s="90">
        <v>0.25</v>
      </c>
      <c r="AA1106" s="90">
        <v>0.75</v>
      </c>
      <c r="AB1106" s="143">
        <v>0.25</v>
      </c>
      <c r="AC1106" s="143">
        <v>0.75</v>
      </c>
      <c r="AD1106" s="150">
        <f>VLOOKUP(T1106,'既存・導入予定 (5)'!$E$33:$S$44,13,0)</f>
        <v>0.14799999999999999</v>
      </c>
      <c r="AE1106" s="151">
        <f t="shared" si="56"/>
        <v>0.78700000000000003</v>
      </c>
    </row>
    <row r="1107" spans="20:31">
      <c r="T1107" s="90">
        <v>10</v>
      </c>
      <c r="U1107" s="90">
        <v>2005</v>
      </c>
      <c r="V1107" s="90" t="s">
        <v>21</v>
      </c>
      <c r="W1107" s="90" t="s">
        <v>624</v>
      </c>
      <c r="X1107" s="90" t="s">
        <v>3363</v>
      </c>
      <c r="Y1107" s="198" t="str">
        <f t="shared" si="57"/>
        <v>102005暖房店舗用有り</v>
      </c>
      <c r="Z1107" s="90">
        <v>-0.65</v>
      </c>
      <c r="AA1107" s="90">
        <v>1.65</v>
      </c>
      <c r="AB1107" s="143">
        <v>1.0726</v>
      </c>
      <c r="AC1107" s="143">
        <v>1.2194</v>
      </c>
      <c r="AD1107" s="150">
        <f>VLOOKUP(T1107,'既存・導入予定 (5)'!$E$33:$S$44,13,0)</f>
        <v>0.14799999999999999</v>
      </c>
      <c r="AE1107" s="151">
        <f t="shared" si="56"/>
        <v>1.3779999999999999</v>
      </c>
    </row>
    <row r="1108" spans="20:31">
      <c r="T1108" s="90">
        <v>10</v>
      </c>
      <c r="U1108" s="90">
        <v>2005</v>
      </c>
      <c r="V1108" s="90" t="s">
        <v>21</v>
      </c>
      <c r="W1108" s="90" t="s">
        <v>618</v>
      </c>
      <c r="X1108" s="90" t="s">
        <v>3363</v>
      </c>
      <c r="Y1108" s="198" t="str">
        <f t="shared" si="57"/>
        <v>102005暖房ビル用マルチ有り</v>
      </c>
      <c r="Z1108" s="90">
        <v>-0.56000000000000005</v>
      </c>
      <c r="AA1108" s="90">
        <v>1.56</v>
      </c>
      <c r="AB1108" s="143">
        <v>1.0330999999999999</v>
      </c>
      <c r="AC1108" s="143">
        <v>1.1617</v>
      </c>
      <c r="AD1108" s="150">
        <f>VLOOKUP(T1108,'既存・導入予定 (5)'!$E$33:$S$44,13,0)</f>
        <v>0.14799999999999999</v>
      </c>
      <c r="AE1108" s="151">
        <f t="shared" si="56"/>
        <v>1.3140000000000001</v>
      </c>
    </row>
    <row r="1109" spans="20:31">
      <c r="T1109" s="90">
        <v>10</v>
      </c>
      <c r="U1109" s="90">
        <v>2005</v>
      </c>
      <c r="V1109" s="90" t="s">
        <v>21</v>
      </c>
      <c r="W1109" s="90" t="s">
        <v>619</v>
      </c>
      <c r="X1109" s="90" t="s">
        <v>3363</v>
      </c>
      <c r="Y1109" s="198" t="str">
        <f t="shared" si="57"/>
        <v>102005暖房設備用有り</v>
      </c>
      <c r="Z1109" s="90">
        <v>-0.126</v>
      </c>
      <c r="AA1109" s="90">
        <v>1.1259999999999999</v>
      </c>
      <c r="AB1109" s="143">
        <v>1.0239</v>
      </c>
      <c r="AC1109" s="143">
        <v>0.83850000000000002</v>
      </c>
      <c r="AD1109" s="150">
        <f>VLOOKUP(T1109,'既存・導入予定 (5)'!$E$33:$S$44,13,0)</f>
        <v>0.14799999999999999</v>
      </c>
      <c r="AE1109" s="151">
        <f t="shared" si="56"/>
        <v>0.99</v>
      </c>
    </row>
    <row r="1110" spans="20:31">
      <c r="T1110" s="90">
        <v>10</v>
      </c>
      <c r="U1110" s="90">
        <v>2005</v>
      </c>
      <c r="V1110" s="90" t="s">
        <v>21</v>
      </c>
      <c r="W1110" s="90" t="s">
        <v>624</v>
      </c>
      <c r="X1110" s="90" t="s">
        <v>3516</v>
      </c>
      <c r="Y1110" s="198" t="str">
        <f t="shared" si="57"/>
        <v>102005暖房店舗用無し（一定速）</v>
      </c>
      <c r="Z1110" s="90">
        <v>0.25</v>
      </c>
      <c r="AA1110" s="90">
        <v>0.75</v>
      </c>
      <c r="AB1110" s="143">
        <v>0.25</v>
      </c>
      <c r="AC1110" s="143">
        <v>0.75</v>
      </c>
      <c r="AD1110" s="150">
        <f>VLOOKUP(T1110,'既存・導入予定 (5)'!$E$33:$S$44,13,0)</f>
        <v>0.14799999999999999</v>
      </c>
      <c r="AE1110" s="151">
        <f t="shared" si="56"/>
        <v>0.78700000000000003</v>
      </c>
    </row>
    <row r="1111" spans="20:31">
      <c r="T1111" s="90">
        <v>10</v>
      </c>
      <c r="U1111" s="90">
        <v>2005</v>
      </c>
      <c r="V1111" s="90" t="s">
        <v>21</v>
      </c>
      <c r="W1111" s="90" t="s">
        <v>618</v>
      </c>
      <c r="X1111" s="90" t="s">
        <v>3516</v>
      </c>
      <c r="Y1111" s="198" t="str">
        <f t="shared" si="57"/>
        <v>102005暖房ビル用マルチ無し（一定速）</v>
      </c>
      <c r="Z1111" s="90">
        <v>0.25</v>
      </c>
      <c r="AA1111" s="90">
        <v>0.75</v>
      </c>
      <c r="AB1111" s="143">
        <v>0.25</v>
      </c>
      <c r="AC1111" s="143">
        <v>0.75</v>
      </c>
      <c r="AD1111" s="150">
        <f>VLOOKUP(T1111,'既存・導入予定 (5)'!$E$33:$S$44,13,0)</f>
        <v>0.14799999999999999</v>
      </c>
      <c r="AE1111" s="151">
        <f t="shared" si="56"/>
        <v>0.78700000000000003</v>
      </c>
    </row>
    <row r="1112" spans="20:31">
      <c r="T1112" s="90">
        <v>10</v>
      </c>
      <c r="U1112" s="90">
        <v>2005</v>
      </c>
      <c r="V1112" s="90" t="s">
        <v>21</v>
      </c>
      <c r="W1112" s="90" t="s">
        <v>619</v>
      </c>
      <c r="X1112" s="90" t="s">
        <v>3516</v>
      </c>
      <c r="Y1112" s="198" t="str">
        <f t="shared" si="57"/>
        <v>102005暖房設備用無し（一定速）</v>
      </c>
      <c r="Z1112" s="90">
        <v>0.25</v>
      </c>
      <c r="AA1112" s="90">
        <v>0.75</v>
      </c>
      <c r="AB1112" s="143">
        <v>0.25</v>
      </c>
      <c r="AC1112" s="143">
        <v>0.75</v>
      </c>
      <c r="AD1112" s="150">
        <f>VLOOKUP(T1112,'既存・導入予定 (5)'!$E$33:$S$44,13,0)</f>
        <v>0.14799999999999999</v>
      </c>
      <c r="AE1112" s="151">
        <f t="shared" si="56"/>
        <v>0.78700000000000003</v>
      </c>
    </row>
    <row r="1113" spans="20:31">
      <c r="T1113" s="90">
        <v>10</v>
      </c>
      <c r="U1113" s="90">
        <v>2010</v>
      </c>
      <c r="V1113" s="90" t="s">
        <v>20</v>
      </c>
      <c r="W1113" s="90" t="s">
        <v>624</v>
      </c>
      <c r="X1113" s="90" t="s">
        <v>3363</v>
      </c>
      <c r="Y1113" s="198" t="str">
        <f t="shared" si="57"/>
        <v>102010冷房店舗用有り</v>
      </c>
      <c r="Z1113" s="90">
        <v>-1.1000000000000001</v>
      </c>
      <c r="AA1113" s="90">
        <v>2.1</v>
      </c>
      <c r="AB1113" s="143">
        <v>1.0511999999999999</v>
      </c>
      <c r="AC1113" s="143">
        <v>1.5622</v>
      </c>
      <c r="AD1113" s="150">
        <f>VLOOKUP(T1113,'既存・導入予定 (5)'!$E$33:$S$44,13,0)</f>
        <v>0.14799999999999999</v>
      </c>
      <c r="AE1113" s="151">
        <f t="shared" ref="AE1113:AE1176" si="58">ROUNDDOWN(IF(AD1113&gt;=0.25,Z1113*AD1113+AA1113,AB1113*AD1113+AC1113),3)</f>
        <v>1.7170000000000001</v>
      </c>
    </row>
    <row r="1114" spans="20:31">
      <c r="T1114" s="90">
        <v>10</v>
      </c>
      <c r="U1114" s="90">
        <v>2010</v>
      </c>
      <c r="V1114" s="90" t="s">
        <v>20</v>
      </c>
      <c r="W1114" s="90" t="s">
        <v>618</v>
      </c>
      <c r="X1114" s="90" t="s">
        <v>3363</v>
      </c>
      <c r="Y1114" s="198" t="str">
        <f t="shared" si="57"/>
        <v>102010冷房ビル用マルチ有り</v>
      </c>
      <c r="Z1114" s="90">
        <v>-0.88</v>
      </c>
      <c r="AA1114" s="90">
        <v>1.88</v>
      </c>
      <c r="AB1114" s="143">
        <v>1.0548999999999999</v>
      </c>
      <c r="AC1114" s="143">
        <v>1.3963000000000001</v>
      </c>
      <c r="AD1114" s="150">
        <f>VLOOKUP(T1114,'既存・導入予定 (5)'!$E$33:$S$44,13,0)</f>
        <v>0.14799999999999999</v>
      </c>
      <c r="AE1114" s="151">
        <f t="shared" si="58"/>
        <v>1.552</v>
      </c>
    </row>
    <row r="1115" spans="20:31">
      <c r="T1115" s="90">
        <v>10</v>
      </c>
      <c r="U1115" s="90">
        <v>2010</v>
      </c>
      <c r="V1115" s="90" t="s">
        <v>20</v>
      </c>
      <c r="W1115" s="90" t="s">
        <v>619</v>
      </c>
      <c r="X1115" s="90" t="s">
        <v>3363</v>
      </c>
      <c r="Y1115" s="198" t="str">
        <f t="shared" si="57"/>
        <v>102010冷房設備用有り</v>
      </c>
      <c r="Z1115" s="90">
        <v>-0.26</v>
      </c>
      <c r="AA1115" s="90">
        <v>1.26</v>
      </c>
      <c r="AB1115" s="143">
        <v>1.1929000000000001</v>
      </c>
      <c r="AC1115" s="143">
        <v>0.89680000000000004</v>
      </c>
      <c r="AD1115" s="150">
        <f>VLOOKUP(T1115,'既存・導入予定 (5)'!$E$33:$S$44,13,0)</f>
        <v>0.14799999999999999</v>
      </c>
      <c r="AE1115" s="151">
        <f t="shared" si="58"/>
        <v>1.073</v>
      </c>
    </row>
    <row r="1116" spans="20:31">
      <c r="T1116" s="90">
        <v>10</v>
      </c>
      <c r="U1116" s="90">
        <v>2010</v>
      </c>
      <c r="V1116" s="90" t="s">
        <v>20</v>
      </c>
      <c r="W1116" s="90" t="s">
        <v>624</v>
      </c>
      <c r="X1116" s="90" t="s">
        <v>3516</v>
      </c>
      <c r="Y1116" s="198" t="str">
        <f t="shared" si="57"/>
        <v>102010冷房店舗用無し（一定速）</v>
      </c>
      <c r="Z1116" s="90">
        <v>0.25</v>
      </c>
      <c r="AA1116" s="90">
        <v>0.75</v>
      </c>
      <c r="AB1116" s="143">
        <v>0.25</v>
      </c>
      <c r="AC1116" s="143">
        <v>0.75</v>
      </c>
      <c r="AD1116" s="150">
        <f>VLOOKUP(T1116,'既存・導入予定 (5)'!$E$33:$S$44,13,0)</f>
        <v>0.14799999999999999</v>
      </c>
      <c r="AE1116" s="151">
        <f t="shared" si="58"/>
        <v>0.78700000000000003</v>
      </c>
    </row>
    <row r="1117" spans="20:31">
      <c r="T1117" s="90">
        <v>10</v>
      </c>
      <c r="U1117" s="90">
        <v>2010</v>
      </c>
      <c r="V1117" s="90" t="s">
        <v>20</v>
      </c>
      <c r="W1117" s="90" t="s">
        <v>618</v>
      </c>
      <c r="X1117" s="90" t="s">
        <v>3516</v>
      </c>
      <c r="Y1117" s="198" t="str">
        <f t="shared" si="57"/>
        <v>102010冷房ビル用マルチ無し（一定速）</v>
      </c>
      <c r="Z1117" s="90">
        <v>0.25</v>
      </c>
      <c r="AA1117" s="90">
        <v>0.75</v>
      </c>
      <c r="AB1117" s="143">
        <v>0.25</v>
      </c>
      <c r="AC1117" s="143">
        <v>0.75</v>
      </c>
      <c r="AD1117" s="150">
        <f>VLOOKUP(T1117,'既存・導入予定 (5)'!$E$33:$S$44,13,0)</f>
        <v>0.14799999999999999</v>
      </c>
      <c r="AE1117" s="151">
        <f t="shared" si="58"/>
        <v>0.78700000000000003</v>
      </c>
    </row>
    <row r="1118" spans="20:31">
      <c r="T1118" s="90">
        <v>10</v>
      </c>
      <c r="U1118" s="90">
        <v>2010</v>
      </c>
      <c r="V1118" s="90" t="s">
        <v>20</v>
      </c>
      <c r="W1118" s="90" t="s">
        <v>619</v>
      </c>
      <c r="X1118" s="90" t="s">
        <v>3516</v>
      </c>
      <c r="Y1118" s="198" t="str">
        <f t="shared" si="57"/>
        <v>102010冷房設備用無し（一定速）</v>
      </c>
      <c r="Z1118" s="90">
        <v>0.25</v>
      </c>
      <c r="AA1118" s="90">
        <v>0.75</v>
      </c>
      <c r="AB1118" s="143">
        <v>0.25</v>
      </c>
      <c r="AC1118" s="143">
        <v>0.75</v>
      </c>
      <c r="AD1118" s="150">
        <f>VLOOKUP(T1118,'既存・導入予定 (5)'!$E$33:$S$44,13,0)</f>
        <v>0.14799999999999999</v>
      </c>
      <c r="AE1118" s="151">
        <f t="shared" si="58"/>
        <v>0.78700000000000003</v>
      </c>
    </row>
    <row r="1119" spans="20:31">
      <c r="T1119" s="90">
        <v>10</v>
      </c>
      <c r="U1119" s="90">
        <v>2010</v>
      </c>
      <c r="V1119" s="90" t="s">
        <v>21</v>
      </c>
      <c r="W1119" s="90" t="s">
        <v>624</v>
      </c>
      <c r="X1119" s="90" t="s">
        <v>3363</v>
      </c>
      <c r="Y1119" s="198" t="str">
        <f t="shared" si="57"/>
        <v>102010暖房店舗用有り</v>
      </c>
      <c r="Z1119" s="90">
        <v>-0.72</v>
      </c>
      <c r="AA1119" s="90">
        <v>1.72</v>
      </c>
      <c r="AB1119" s="143">
        <v>1.0757000000000001</v>
      </c>
      <c r="AC1119" s="143">
        <v>1.2710999999999999</v>
      </c>
      <c r="AD1119" s="150">
        <f>VLOOKUP(T1119,'既存・導入予定 (5)'!$E$33:$S$44,13,0)</f>
        <v>0.14799999999999999</v>
      </c>
      <c r="AE1119" s="151">
        <f t="shared" si="58"/>
        <v>1.43</v>
      </c>
    </row>
    <row r="1120" spans="20:31">
      <c r="T1120" s="90">
        <v>10</v>
      </c>
      <c r="U1120" s="90">
        <v>2010</v>
      </c>
      <c r="V1120" s="90" t="s">
        <v>21</v>
      </c>
      <c r="W1120" s="90" t="s">
        <v>618</v>
      </c>
      <c r="X1120" s="90" t="s">
        <v>3363</v>
      </c>
      <c r="Y1120" s="198" t="str">
        <f t="shared" si="57"/>
        <v>102010暖房ビル用マルチ有り</v>
      </c>
      <c r="Z1120" s="90">
        <v>-0.7</v>
      </c>
      <c r="AA1120" s="90">
        <v>1.7</v>
      </c>
      <c r="AB1120" s="143">
        <v>1.036</v>
      </c>
      <c r="AC1120" s="143">
        <v>1.266</v>
      </c>
      <c r="AD1120" s="150">
        <f>VLOOKUP(T1120,'既存・導入予定 (5)'!$E$33:$S$44,13,0)</f>
        <v>0.14799999999999999</v>
      </c>
      <c r="AE1120" s="151">
        <f t="shared" si="58"/>
        <v>1.419</v>
      </c>
    </row>
    <row r="1121" spans="20:31">
      <c r="T1121" s="90">
        <v>10</v>
      </c>
      <c r="U1121" s="90">
        <v>2010</v>
      </c>
      <c r="V1121" s="90" t="s">
        <v>21</v>
      </c>
      <c r="W1121" s="90" t="s">
        <v>619</v>
      </c>
      <c r="X1121" s="90" t="s">
        <v>3363</v>
      </c>
      <c r="Y1121" s="198" t="str">
        <f t="shared" si="57"/>
        <v>102010暖房設備用有り</v>
      </c>
      <c r="Z1121" s="90">
        <v>-0.26</v>
      </c>
      <c r="AA1121" s="90">
        <v>1.26</v>
      </c>
      <c r="AB1121" s="143">
        <v>0.82779999999999998</v>
      </c>
      <c r="AC1121" s="143">
        <v>0.98809999999999998</v>
      </c>
      <c r="AD1121" s="150">
        <f>VLOOKUP(T1121,'既存・導入予定 (5)'!$E$33:$S$44,13,0)</f>
        <v>0.14799999999999999</v>
      </c>
      <c r="AE1121" s="151">
        <f t="shared" si="58"/>
        <v>1.1100000000000001</v>
      </c>
    </row>
    <row r="1122" spans="20:31">
      <c r="T1122" s="90">
        <v>10</v>
      </c>
      <c r="U1122" s="90">
        <v>2010</v>
      </c>
      <c r="V1122" s="90" t="s">
        <v>21</v>
      </c>
      <c r="W1122" s="90" t="s">
        <v>624</v>
      </c>
      <c r="X1122" s="90" t="s">
        <v>3516</v>
      </c>
      <c r="Y1122" s="198" t="str">
        <f t="shared" si="57"/>
        <v>102010暖房店舗用無し（一定速）</v>
      </c>
      <c r="Z1122" s="90">
        <v>0.25</v>
      </c>
      <c r="AA1122" s="90">
        <v>0.75</v>
      </c>
      <c r="AB1122" s="143">
        <v>0.25</v>
      </c>
      <c r="AC1122" s="143">
        <v>0.75</v>
      </c>
      <c r="AD1122" s="150">
        <f>VLOOKUP(T1122,'既存・導入予定 (5)'!$E$33:$S$44,13,0)</f>
        <v>0.14799999999999999</v>
      </c>
      <c r="AE1122" s="151">
        <f t="shared" si="58"/>
        <v>0.78700000000000003</v>
      </c>
    </row>
    <row r="1123" spans="20:31">
      <c r="T1123" s="90">
        <v>10</v>
      </c>
      <c r="U1123" s="90">
        <v>2010</v>
      </c>
      <c r="V1123" s="90" t="s">
        <v>21</v>
      </c>
      <c r="W1123" s="90" t="s">
        <v>618</v>
      </c>
      <c r="X1123" s="90" t="s">
        <v>3516</v>
      </c>
      <c r="Y1123" s="198" t="str">
        <f t="shared" si="57"/>
        <v>102010暖房ビル用マルチ無し（一定速）</v>
      </c>
      <c r="Z1123" s="90">
        <v>0.25</v>
      </c>
      <c r="AA1123" s="90">
        <v>0.75</v>
      </c>
      <c r="AB1123" s="143">
        <v>0.25</v>
      </c>
      <c r="AC1123" s="143">
        <v>0.75</v>
      </c>
      <c r="AD1123" s="150">
        <f>VLOOKUP(T1123,'既存・導入予定 (5)'!$E$33:$S$44,13,0)</f>
        <v>0.14799999999999999</v>
      </c>
      <c r="AE1123" s="151">
        <f t="shared" si="58"/>
        <v>0.78700000000000003</v>
      </c>
    </row>
    <row r="1124" spans="20:31">
      <c r="T1124" s="90">
        <v>10</v>
      </c>
      <c r="U1124" s="90">
        <v>2010</v>
      </c>
      <c r="V1124" s="90" t="s">
        <v>21</v>
      </c>
      <c r="W1124" s="90" t="s">
        <v>619</v>
      </c>
      <c r="X1124" s="90" t="s">
        <v>3516</v>
      </c>
      <c r="Y1124" s="198" t="str">
        <f t="shared" si="57"/>
        <v>102010暖房設備用無し（一定速）</v>
      </c>
      <c r="Z1124" s="90">
        <v>0.25</v>
      </c>
      <c r="AA1124" s="90">
        <v>0.75</v>
      </c>
      <c r="AB1124" s="143">
        <v>0.25</v>
      </c>
      <c r="AC1124" s="143">
        <v>0.75</v>
      </c>
      <c r="AD1124" s="150">
        <f>VLOOKUP(T1124,'既存・導入予定 (5)'!$E$33:$S$44,13,0)</f>
        <v>0.14799999999999999</v>
      </c>
      <c r="AE1124" s="151">
        <f t="shared" si="58"/>
        <v>0.78700000000000003</v>
      </c>
    </row>
    <row r="1125" spans="20:31">
      <c r="T1125" s="145">
        <v>10</v>
      </c>
      <c r="U1125" s="145">
        <v>2011</v>
      </c>
      <c r="V1125" s="145" t="s">
        <v>20</v>
      </c>
      <c r="W1125" s="145" t="s">
        <v>624</v>
      </c>
      <c r="X1125" s="145" t="s">
        <v>3363</v>
      </c>
      <c r="Y1125" s="146" t="str">
        <f t="shared" si="57"/>
        <v>102011冷房店舗用有り</v>
      </c>
      <c r="Z1125" s="145">
        <v>-1.1200000000000001</v>
      </c>
      <c r="AA1125" s="145">
        <v>2.12</v>
      </c>
      <c r="AB1125" s="149">
        <v>1.0517000000000001</v>
      </c>
      <c r="AC1125" s="149">
        <v>1.5770999999999999</v>
      </c>
      <c r="AD1125" s="147">
        <f>VLOOKUP(T1125,'既存・導入予定 (5)'!$E$33:$S$44,13,0)</f>
        <v>0.14799999999999999</v>
      </c>
      <c r="AE1125" s="75">
        <f t="shared" si="58"/>
        <v>1.732</v>
      </c>
    </row>
    <row r="1126" spans="20:31">
      <c r="T1126" s="145">
        <v>10</v>
      </c>
      <c r="U1126" s="145">
        <v>2011</v>
      </c>
      <c r="V1126" s="145" t="s">
        <v>20</v>
      </c>
      <c r="W1126" s="145" t="s">
        <v>618</v>
      </c>
      <c r="X1126" s="145" t="s">
        <v>3363</v>
      </c>
      <c r="Y1126" s="146" t="str">
        <f t="shared" si="57"/>
        <v>102011冷房ビル用マルチ有り</v>
      </c>
      <c r="Z1126" s="148">
        <v>-1</v>
      </c>
      <c r="AA1126" s="148">
        <v>2</v>
      </c>
      <c r="AB1126" s="149">
        <v>1.0584</v>
      </c>
      <c r="AC1126" s="149">
        <v>1.4854000000000001</v>
      </c>
      <c r="AD1126" s="147">
        <f>VLOOKUP(T1126,'既存・導入予定 (5)'!$E$33:$S$44,13,0)</f>
        <v>0.14799999999999999</v>
      </c>
      <c r="AE1126" s="75">
        <f t="shared" si="58"/>
        <v>1.6419999999999999</v>
      </c>
    </row>
    <row r="1127" spans="20:31">
      <c r="T1127" s="145">
        <v>10</v>
      </c>
      <c r="U1127" s="145">
        <v>2011</v>
      </c>
      <c r="V1127" s="145" t="s">
        <v>20</v>
      </c>
      <c r="W1127" s="145" t="s">
        <v>619</v>
      </c>
      <c r="X1127" s="145" t="s">
        <v>3363</v>
      </c>
      <c r="Y1127" s="146" t="str">
        <f t="shared" si="57"/>
        <v>102011冷房設備用有り</v>
      </c>
      <c r="Z1127" s="145">
        <v>-0.22</v>
      </c>
      <c r="AA1127" s="145">
        <v>1.22</v>
      </c>
      <c r="AB1127" s="149">
        <v>1.0356000000000001</v>
      </c>
      <c r="AC1127" s="149">
        <v>0.90610000000000002</v>
      </c>
      <c r="AD1127" s="147">
        <f>VLOOKUP(T1127,'既存・導入予定 (5)'!$E$33:$S$44,13,0)</f>
        <v>0.14799999999999999</v>
      </c>
      <c r="AE1127" s="75">
        <f t="shared" si="58"/>
        <v>1.0589999999999999</v>
      </c>
    </row>
    <row r="1128" spans="20:31">
      <c r="T1128" s="145">
        <v>10</v>
      </c>
      <c r="U1128" s="145">
        <v>2011</v>
      </c>
      <c r="V1128" s="145" t="s">
        <v>20</v>
      </c>
      <c r="W1128" s="145" t="s">
        <v>624</v>
      </c>
      <c r="X1128" s="145" t="s">
        <v>3516</v>
      </c>
      <c r="Y1128" s="146" t="str">
        <f t="shared" si="57"/>
        <v>102011冷房店舗用無し（一定速）</v>
      </c>
      <c r="Z1128" s="145">
        <v>0.25</v>
      </c>
      <c r="AA1128" s="145">
        <v>0.75</v>
      </c>
      <c r="AB1128" s="149">
        <v>0.25</v>
      </c>
      <c r="AC1128" s="149">
        <v>0.75</v>
      </c>
      <c r="AD1128" s="147">
        <f>VLOOKUP(T1128,'既存・導入予定 (5)'!$E$33:$S$44,13,0)</f>
        <v>0.14799999999999999</v>
      </c>
      <c r="AE1128" s="75">
        <f t="shared" si="58"/>
        <v>0.78700000000000003</v>
      </c>
    </row>
    <row r="1129" spans="20:31">
      <c r="T1129" s="145">
        <v>10</v>
      </c>
      <c r="U1129" s="145">
        <v>2011</v>
      </c>
      <c r="V1129" s="145" t="s">
        <v>20</v>
      </c>
      <c r="W1129" s="145" t="s">
        <v>618</v>
      </c>
      <c r="X1129" s="145" t="s">
        <v>3516</v>
      </c>
      <c r="Y1129" s="146" t="str">
        <f t="shared" si="57"/>
        <v>102011冷房ビル用マルチ無し（一定速）</v>
      </c>
      <c r="Z1129" s="145">
        <v>0.25</v>
      </c>
      <c r="AA1129" s="145">
        <v>0.75</v>
      </c>
      <c r="AB1129" s="149">
        <v>0.25</v>
      </c>
      <c r="AC1129" s="149">
        <v>0.75</v>
      </c>
      <c r="AD1129" s="147">
        <f>VLOOKUP(T1129,'既存・導入予定 (5)'!$E$33:$S$44,13,0)</f>
        <v>0.14799999999999999</v>
      </c>
      <c r="AE1129" s="75">
        <f t="shared" si="58"/>
        <v>0.78700000000000003</v>
      </c>
    </row>
    <row r="1130" spans="20:31">
      <c r="T1130" s="145">
        <v>10</v>
      </c>
      <c r="U1130" s="145">
        <v>2011</v>
      </c>
      <c r="V1130" s="145" t="s">
        <v>20</v>
      </c>
      <c r="W1130" s="145" t="s">
        <v>619</v>
      </c>
      <c r="X1130" s="145" t="s">
        <v>3516</v>
      </c>
      <c r="Y1130" s="146" t="str">
        <f t="shared" si="57"/>
        <v>102011冷房設備用無し（一定速）</v>
      </c>
      <c r="Z1130" s="145">
        <v>0.25</v>
      </c>
      <c r="AA1130" s="145">
        <v>0.75</v>
      </c>
      <c r="AB1130" s="149">
        <v>0.25</v>
      </c>
      <c r="AC1130" s="149">
        <v>0.75</v>
      </c>
      <c r="AD1130" s="147">
        <f>VLOOKUP(T1130,'既存・導入予定 (5)'!$E$33:$S$44,13,0)</f>
        <v>0.14799999999999999</v>
      </c>
      <c r="AE1130" s="75">
        <f t="shared" si="58"/>
        <v>0.78700000000000003</v>
      </c>
    </row>
    <row r="1131" spans="20:31">
      <c r="T1131" s="145">
        <v>10</v>
      </c>
      <c r="U1131" s="145">
        <v>2011</v>
      </c>
      <c r="V1131" s="145" t="s">
        <v>21</v>
      </c>
      <c r="W1131" s="145" t="s">
        <v>624</v>
      </c>
      <c r="X1131" s="145" t="s">
        <v>3363</v>
      </c>
      <c r="Y1131" s="146" t="str">
        <f t="shared" si="57"/>
        <v>102011暖房店舗用有り</v>
      </c>
      <c r="Z1131" s="145">
        <v>-0.76</v>
      </c>
      <c r="AA1131" s="145">
        <v>1.76</v>
      </c>
      <c r="AB1131" s="149">
        <v>1.0773999999999999</v>
      </c>
      <c r="AC1131" s="149">
        <v>1.3006</v>
      </c>
      <c r="AD1131" s="147">
        <f>VLOOKUP(T1131,'既存・導入予定 (5)'!$E$33:$S$44,13,0)</f>
        <v>0.14799999999999999</v>
      </c>
      <c r="AE1131" s="75">
        <f t="shared" si="58"/>
        <v>1.46</v>
      </c>
    </row>
    <row r="1132" spans="20:31">
      <c r="T1132" s="145">
        <v>10</v>
      </c>
      <c r="U1132" s="145">
        <v>2011</v>
      </c>
      <c r="V1132" s="145" t="s">
        <v>21</v>
      </c>
      <c r="W1132" s="145" t="s">
        <v>618</v>
      </c>
      <c r="X1132" s="145" t="s">
        <v>3363</v>
      </c>
      <c r="Y1132" s="146" t="str">
        <f t="shared" si="57"/>
        <v>102011暖房ビル用マルチ有り</v>
      </c>
      <c r="Z1132" s="145">
        <v>-0.78</v>
      </c>
      <c r="AA1132" s="145">
        <v>1.78</v>
      </c>
      <c r="AB1132" s="149">
        <v>1.0377000000000001</v>
      </c>
      <c r="AC1132" s="149">
        <v>1.3255999999999999</v>
      </c>
      <c r="AD1132" s="147">
        <f>VLOOKUP(T1132,'既存・導入予定 (5)'!$E$33:$S$44,13,0)</f>
        <v>0.14799999999999999</v>
      </c>
      <c r="AE1132" s="75">
        <f t="shared" si="58"/>
        <v>1.4790000000000001</v>
      </c>
    </row>
    <row r="1133" spans="20:31">
      <c r="T1133" s="145">
        <v>10</v>
      </c>
      <c r="U1133" s="145">
        <v>2011</v>
      </c>
      <c r="V1133" s="145" t="s">
        <v>21</v>
      </c>
      <c r="W1133" s="145" t="s">
        <v>619</v>
      </c>
      <c r="X1133" s="145" t="s">
        <v>3363</v>
      </c>
      <c r="Y1133" s="146" t="str">
        <f t="shared" si="57"/>
        <v>102011暖房設備用有り</v>
      </c>
      <c r="Z1133" s="145">
        <v>-0.26</v>
      </c>
      <c r="AA1133" s="145">
        <v>1.26</v>
      </c>
      <c r="AB1133" s="149">
        <v>1.0266999999999999</v>
      </c>
      <c r="AC1133" s="149">
        <v>0.93830000000000002</v>
      </c>
      <c r="AD1133" s="147">
        <f>VLOOKUP(T1133,'既存・導入予定 (5)'!$E$33:$S$44,13,0)</f>
        <v>0.14799999999999999</v>
      </c>
      <c r="AE1133" s="75">
        <f t="shared" si="58"/>
        <v>1.0900000000000001</v>
      </c>
    </row>
    <row r="1134" spans="20:31">
      <c r="T1134" s="145">
        <v>10</v>
      </c>
      <c r="U1134" s="145">
        <v>2011</v>
      </c>
      <c r="V1134" s="145" t="s">
        <v>21</v>
      </c>
      <c r="W1134" s="145" t="s">
        <v>624</v>
      </c>
      <c r="X1134" s="145" t="s">
        <v>3516</v>
      </c>
      <c r="Y1134" s="146" t="str">
        <f t="shared" si="57"/>
        <v>102011暖房店舗用無し（一定速）</v>
      </c>
      <c r="Z1134" s="145">
        <v>0.25</v>
      </c>
      <c r="AA1134" s="145">
        <v>0.75</v>
      </c>
      <c r="AB1134" s="149">
        <v>0.25</v>
      </c>
      <c r="AC1134" s="149">
        <v>0.75</v>
      </c>
      <c r="AD1134" s="147">
        <f>VLOOKUP(T1134,'既存・導入予定 (5)'!$E$33:$S$44,13,0)</f>
        <v>0.14799999999999999</v>
      </c>
      <c r="AE1134" s="75">
        <f t="shared" si="58"/>
        <v>0.78700000000000003</v>
      </c>
    </row>
    <row r="1135" spans="20:31">
      <c r="T1135" s="145">
        <v>10</v>
      </c>
      <c r="U1135" s="145">
        <v>2011</v>
      </c>
      <c r="V1135" s="145" t="s">
        <v>21</v>
      </c>
      <c r="W1135" s="145" t="s">
        <v>618</v>
      </c>
      <c r="X1135" s="145" t="s">
        <v>3516</v>
      </c>
      <c r="Y1135" s="146" t="str">
        <f t="shared" si="57"/>
        <v>102011暖房ビル用マルチ無し（一定速）</v>
      </c>
      <c r="Z1135" s="145">
        <v>0.25</v>
      </c>
      <c r="AA1135" s="145">
        <v>0.75</v>
      </c>
      <c r="AB1135" s="149">
        <v>0.25</v>
      </c>
      <c r="AC1135" s="149">
        <v>0.75</v>
      </c>
      <c r="AD1135" s="147">
        <f>VLOOKUP(T1135,'既存・導入予定 (5)'!$E$33:$S$44,13,0)</f>
        <v>0.14799999999999999</v>
      </c>
      <c r="AE1135" s="75">
        <f t="shared" si="58"/>
        <v>0.78700000000000003</v>
      </c>
    </row>
    <row r="1136" spans="20:31">
      <c r="T1136" s="145">
        <v>10</v>
      </c>
      <c r="U1136" s="145">
        <v>2011</v>
      </c>
      <c r="V1136" s="145" t="s">
        <v>21</v>
      </c>
      <c r="W1136" s="145" t="s">
        <v>619</v>
      </c>
      <c r="X1136" s="145" t="s">
        <v>3516</v>
      </c>
      <c r="Y1136" s="146" t="str">
        <f t="shared" si="57"/>
        <v>102011暖房設備用無し（一定速）</v>
      </c>
      <c r="Z1136" s="145">
        <v>0.25</v>
      </c>
      <c r="AA1136" s="145">
        <v>0.75</v>
      </c>
      <c r="AB1136" s="149">
        <v>0.25</v>
      </c>
      <c r="AC1136" s="149">
        <v>0.75</v>
      </c>
      <c r="AD1136" s="147">
        <f>VLOOKUP(T1136,'既存・導入予定 (5)'!$E$33:$S$44,13,0)</f>
        <v>0.14799999999999999</v>
      </c>
      <c r="AE1136" s="75">
        <f t="shared" si="58"/>
        <v>0.78700000000000003</v>
      </c>
    </row>
    <row r="1137" spans="20:31">
      <c r="T1137" s="145">
        <v>10</v>
      </c>
      <c r="U1137" s="145">
        <v>2012</v>
      </c>
      <c r="V1137" s="145" t="s">
        <v>20</v>
      </c>
      <c r="W1137" s="145" t="s">
        <v>624</v>
      </c>
      <c r="X1137" s="145" t="s">
        <v>3363</v>
      </c>
      <c r="Y1137" s="146" t="str">
        <f t="shared" si="57"/>
        <v>102012冷房店舗用有り</v>
      </c>
      <c r="Z1137" s="145">
        <v>-1.36</v>
      </c>
      <c r="AA1137" s="145">
        <v>2.36</v>
      </c>
      <c r="AB1137" s="149">
        <v>1.0576000000000001</v>
      </c>
      <c r="AC1137" s="149">
        <v>1.7556</v>
      </c>
      <c r="AD1137" s="147">
        <f>VLOOKUP(T1137,'既存・導入予定 (5)'!$E$33:$S$44,13,0)</f>
        <v>0.14799999999999999</v>
      </c>
      <c r="AE1137" s="75">
        <f t="shared" si="58"/>
        <v>1.9119999999999999</v>
      </c>
    </row>
    <row r="1138" spans="20:31">
      <c r="T1138" s="145">
        <v>10</v>
      </c>
      <c r="U1138" s="145">
        <v>2012</v>
      </c>
      <c r="V1138" s="145" t="s">
        <v>20</v>
      </c>
      <c r="W1138" s="145" t="s">
        <v>618</v>
      </c>
      <c r="X1138" s="145" t="s">
        <v>3363</v>
      </c>
      <c r="Y1138" s="146" t="str">
        <f t="shared" si="57"/>
        <v>102012冷房ビル用マルチ有り</v>
      </c>
      <c r="Z1138" s="145">
        <v>-1.1399999999999999</v>
      </c>
      <c r="AA1138" s="145">
        <v>2.14</v>
      </c>
      <c r="AB1138" s="149">
        <v>1.0625</v>
      </c>
      <c r="AC1138" s="149">
        <v>1.5893999999999999</v>
      </c>
      <c r="AD1138" s="147">
        <f>VLOOKUP(T1138,'既存・導入予定 (5)'!$E$33:$S$44,13,0)</f>
        <v>0.14799999999999999</v>
      </c>
      <c r="AE1138" s="75">
        <f t="shared" si="58"/>
        <v>1.746</v>
      </c>
    </row>
    <row r="1139" spans="20:31">
      <c r="T1139" s="145">
        <v>10</v>
      </c>
      <c r="U1139" s="145">
        <v>2012</v>
      </c>
      <c r="V1139" s="145" t="s">
        <v>20</v>
      </c>
      <c r="W1139" s="145" t="s">
        <v>619</v>
      </c>
      <c r="X1139" s="145" t="s">
        <v>3363</v>
      </c>
      <c r="Y1139" s="146" t="str">
        <f t="shared" si="57"/>
        <v>102012冷房設備用有り</v>
      </c>
      <c r="Z1139" s="145">
        <v>-0.26</v>
      </c>
      <c r="AA1139" s="145">
        <v>1.26</v>
      </c>
      <c r="AB1139" s="149">
        <v>1.0367999999999999</v>
      </c>
      <c r="AC1139" s="149">
        <v>0.93579999999999997</v>
      </c>
      <c r="AD1139" s="147">
        <f>VLOOKUP(T1139,'既存・導入予定 (5)'!$E$33:$S$44,13,0)</f>
        <v>0.14799999999999999</v>
      </c>
      <c r="AE1139" s="75">
        <f t="shared" si="58"/>
        <v>1.089</v>
      </c>
    </row>
    <row r="1140" spans="20:31">
      <c r="T1140" s="145">
        <v>10</v>
      </c>
      <c r="U1140" s="145">
        <v>2012</v>
      </c>
      <c r="V1140" s="145" t="s">
        <v>20</v>
      </c>
      <c r="W1140" s="145" t="s">
        <v>624</v>
      </c>
      <c r="X1140" s="145" t="s">
        <v>3516</v>
      </c>
      <c r="Y1140" s="146" t="str">
        <f t="shared" si="57"/>
        <v>102012冷房店舗用無し（一定速）</v>
      </c>
      <c r="Z1140" s="145">
        <v>0.25</v>
      </c>
      <c r="AA1140" s="145">
        <v>0.75</v>
      </c>
      <c r="AB1140" s="149">
        <v>0.25</v>
      </c>
      <c r="AC1140" s="149">
        <v>0.75</v>
      </c>
      <c r="AD1140" s="147">
        <f>VLOOKUP(T1140,'既存・導入予定 (5)'!$E$33:$S$44,13,0)</f>
        <v>0.14799999999999999</v>
      </c>
      <c r="AE1140" s="75">
        <f t="shared" si="58"/>
        <v>0.78700000000000003</v>
      </c>
    </row>
    <row r="1141" spans="20:31">
      <c r="T1141" s="145">
        <v>10</v>
      </c>
      <c r="U1141" s="145">
        <v>2012</v>
      </c>
      <c r="V1141" s="145" t="s">
        <v>20</v>
      </c>
      <c r="W1141" s="145" t="s">
        <v>618</v>
      </c>
      <c r="X1141" s="145" t="s">
        <v>3516</v>
      </c>
      <c r="Y1141" s="146" t="str">
        <f t="shared" si="57"/>
        <v>102012冷房ビル用マルチ無し（一定速）</v>
      </c>
      <c r="Z1141" s="145">
        <v>0.25</v>
      </c>
      <c r="AA1141" s="145">
        <v>0.75</v>
      </c>
      <c r="AB1141" s="149">
        <v>0.25</v>
      </c>
      <c r="AC1141" s="149">
        <v>0.75</v>
      </c>
      <c r="AD1141" s="147">
        <f>VLOOKUP(T1141,'既存・導入予定 (5)'!$E$33:$S$44,13,0)</f>
        <v>0.14799999999999999</v>
      </c>
      <c r="AE1141" s="75">
        <f t="shared" si="58"/>
        <v>0.78700000000000003</v>
      </c>
    </row>
    <row r="1142" spans="20:31">
      <c r="T1142" s="145">
        <v>10</v>
      </c>
      <c r="U1142" s="145">
        <v>2012</v>
      </c>
      <c r="V1142" s="145" t="s">
        <v>20</v>
      </c>
      <c r="W1142" s="145" t="s">
        <v>619</v>
      </c>
      <c r="X1142" s="145" t="s">
        <v>3516</v>
      </c>
      <c r="Y1142" s="146" t="str">
        <f t="shared" si="57"/>
        <v>102012冷房設備用無し（一定速）</v>
      </c>
      <c r="Z1142" s="145">
        <v>0.25</v>
      </c>
      <c r="AA1142" s="145">
        <v>0.75</v>
      </c>
      <c r="AB1142" s="149">
        <v>0.25</v>
      </c>
      <c r="AC1142" s="149">
        <v>0.75</v>
      </c>
      <c r="AD1142" s="147">
        <f>VLOOKUP(T1142,'既存・導入予定 (5)'!$E$33:$S$44,13,0)</f>
        <v>0.14799999999999999</v>
      </c>
      <c r="AE1142" s="75">
        <f t="shared" si="58"/>
        <v>0.78700000000000003</v>
      </c>
    </row>
    <row r="1143" spans="20:31">
      <c r="T1143" s="145">
        <v>10</v>
      </c>
      <c r="U1143" s="145">
        <v>2012</v>
      </c>
      <c r="V1143" s="145" t="s">
        <v>21</v>
      </c>
      <c r="W1143" s="145" t="s">
        <v>624</v>
      </c>
      <c r="X1143" s="145" t="s">
        <v>3363</v>
      </c>
      <c r="Y1143" s="146" t="str">
        <f t="shared" si="57"/>
        <v>102012暖房店舗用有り</v>
      </c>
      <c r="Z1143" s="145">
        <v>-0.82</v>
      </c>
      <c r="AA1143" s="145">
        <v>1.82</v>
      </c>
      <c r="AB1143" s="149">
        <v>1.0801000000000001</v>
      </c>
      <c r="AC1143" s="149">
        <v>1.345</v>
      </c>
      <c r="AD1143" s="147">
        <f>VLOOKUP(T1143,'既存・導入予定 (5)'!$E$33:$S$44,13,0)</f>
        <v>0.14799999999999999</v>
      </c>
      <c r="AE1143" s="75">
        <f t="shared" si="58"/>
        <v>1.504</v>
      </c>
    </row>
    <row r="1144" spans="20:31">
      <c r="T1144" s="145">
        <v>10</v>
      </c>
      <c r="U1144" s="145">
        <v>2012</v>
      </c>
      <c r="V1144" s="145" t="s">
        <v>21</v>
      </c>
      <c r="W1144" s="145" t="s">
        <v>618</v>
      </c>
      <c r="X1144" s="145" t="s">
        <v>3363</v>
      </c>
      <c r="Y1144" s="146" t="str">
        <f t="shared" si="57"/>
        <v>102012暖房ビル用マルチ有り</v>
      </c>
      <c r="Z1144" s="145">
        <v>-0.98</v>
      </c>
      <c r="AA1144" s="145">
        <v>1.98</v>
      </c>
      <c r="AB1144" s="149">
        <v>1.042</v>
      </c>
      <c r="AC1144" s="149">
        <v>1.4744999999999999</v>
      </c>
      <c r="AD1144" s="147">
        <f>VLOOKUP(T1144,'既存・導入予定 (5)'!$E$33:$S$44,13,0)</f>
        <v>0.14799999999999999</v>
      </c>
      <c r="AE1144" s="75">
        <f t="shared" si="58"/>
        <v>1.6279999999999999</v>
      </c>
    </row>
    <row r="1145" spans="20:31">
      <c r="T1145" s="145">
        <v>10</v>
      </c>
      <c r="U1145" s="145">
        <v>2012</v>
      </c>
      <c r="V1145" s="145" t="s">
        <v>21</v>
      </c>
      <c r="W1145" s="145" t="s">
        <v>619</v>
      </c>
      <c r="X1145" s="145" t="s">
        <v>3363</v>
      </c>
      <c r="Y1145" s="146" t="str">
        <f t="shared" si="57"/>
        <v>102012暖房設備用有り</v>
      </c>
      <c r="Z1145" s="145">
        <v>-0.26</v>
      </c>
      <c r="AA1145" s="145">
        <v>1.26</v>
      </c>
      <c r="AB1145" s="149">
        <v>1.0266999999999999</v>
      </c>
      <c r="AC1145" s="149">
        <v>0.93830000000000002</v>
      </c>
      <c r="AD1145" s="147">
        <f>VLOOKUP(T1145,'既存・導入予定 (5)'!$E$33:$S$44,13,0)</f>
        <v>0.14799999999999999</v>
      </c>
      <c r="AE1145" s="75">
        <f t="shared" si="58"/>
        <v>1.0900000000000001</v>
      </c>
    </row>
    <row r="1146" spans="20:31">
      <c r="T1146" s="145">
        <v>10</v>
      </c>
      <c r="U1146" s="145">
        <v>2012</v>
      </c>
      <c r="V1146" s="145" t="s">
        <v>21</v>
      </c>
      <c r="W1146" s="145" t="s">
        <v>624</v>
      </c>
      <c r="X1146" s="145" t="s">
        <v>3516</v>
      </c>
      <c r="Y1146" s="146" t="str">
        <f t="shared" si="57"/>
        <v>102012暖房店舗用無し（一定速）</v>
      </c>
      <c r="Z1146" s="145">
        <v>0.25</v>
      </c>
      <c r="AA1146" s="145">
        <v>0.75</v>
      </c>
      <c r="AB1146" s="149">
        <v>0.25</v>
      </c>
      <c r="AC1146" s="149">
        <v>0.75</v>
      </c>
      <c r="AD1146" s="147">
        <f>VLOOKUP(T1146,'既存・導入予定 (5)'!$E$33:$S$44,13,0)</f>
        <v>0.14799999999999999</v>
      </c>
      <c r="AE1146" s="75">
        <f t="shared" si="58"/>
        <v>0.78700000000000003</v>
      </c>
    </row>
    <row r="1147" spans="20:31">
      <c r="T1147" s="145">
        <v>10</v>
      </c>
      <c r="U1147" s="145">
        <v>2012</v>
      </c>
      <c r="V1147" s="145" t="s">
        <v>21</v>
      </c>
      <c r="W1147" s="145" t="s">
        <v>618</v>
      </c>
      <c r="X1147" s="145" t="s">
        <v>3516</v>
      </c>
      <c r="Y1147" s="146" t="str">
        <f t="shared" si="57"/>
        <v>102012暖房ビル用マルチ無し（一定速）</v>
      </c>
      <c r="Z1147" s="145">
        <v>0.25</v>
      </c>
      <c r="AA1147" s="145">
        <v>0.75</v>
      </c>
      <c r="AB1147" s="149">
        <v>0.25</v>
      </c>
      <c r="AC1147" s="149">
        <v>0.75</v>
      </c>
      <c r="AD1147" s="147">
        <f>VLOOKUP(T1147,'既存・導入予定 (5)'!$E$33:$S$44,13,0)</f>
        <v>0.14799999999999999</v>
      </c>
      <c r="AE1147" s="75">
        <f t="shared" si="58"/>
        <v>0.78700000000000003</v>
      </c>
    </row>
    <row r="1148" spans="20:31">
      <c r="T1148" s="145">
        <v>10</v>
      </c>
      <c r="U1148" s="145">
        <v>2012</v>
      </c>
      <c r="V1148" s="145" t="s">
        <v>21</v>
      </c>
      <c r="W1148" s="145" t="s">
        <v>619</v>
      </c>
      <c r="X1148" s="145" t="s">
        <v>3516</v>
      </c>
      <c r="Y1148" s="146" t="str">
        <f t="shared" si="57"/>
        <v>102012暖房設備用無し（一定速）</v>
      </c>
      <c r="Z1148" s="145">
        <v>0.25</v>
      </c>
      <c r="AA1148" s="145">
        <v>0.75</v>
      </c>
      <c r="AB1148" s="149">
        <v>0.25</v>
      </c>
      <c r="AC1148" s="149">
        <v>0.75</v>
      </c>
      <c r="AD1148" s="147">
        <f>VLOOKUP(T1148,'既存・導入予定 (5)'!$E$33:$S$44,13,0)</f>
        <v>0.14799999999999999</v>
      </c>
      <c r="AE1148" s="75">
        <f t="shared" si="58"/>
        <v>0.78700000000000003</v>
      </c>
    </row>
    <row r="1149" spans="20:31">
      <c r="T1149" s="145">
        <v>10</v>
      </c>
      <c r="U1149" s="145">
        <v>2013</v>
      </c>
      <c r="V1149" s="145" t="s">
        <v>20</v>
      </c>
      <c r="W1149" s="145" t="s">
        <v>624</v>
      </c>
      <c r="X1149" s="145" t="s">
        <v>3363</v>
      </c>
      <c r="Y1149" s="146" t="str">
        <f t="shared" si="57"/>
        <v>102013冷房店舗用有り</v>
      </c>
      <c r="Z1149" s="145">
        <v>-1.5</v>
      </c>
      <c r="AA1149" s="145">
        <v>2.5</v>
      </c>
      <c r="AB1149" s="149">
        <v>1.0609999999999999</v>
      </c>
      <c r="AC1149" s="149">
        <v>1.8597999999999999</v>
      </c>
      <c r="AD1149" s="147">
        <f>VLOOKUP(T1149,'既存・導入予定 (5)'!$E$33:$S$44,13,0)</f>
        <v>0.14799999999999999</v>
      </c>
      <c r="AE1149" s="75">
        <f t="shared" si="58"/>
        <v>2.016</v>
      </c>
    </row>
    <row r="1150" spans="20:31">
      <c r="T1150" s="145">
        <v>10</v>
      </c>
      <c r="U1150" s="145">
        <v>2013</v>
      </c>
      <c r="V1150" s="145" t="s">
        <v>20</v>
      </c>
      <c r="W1150" s="145" t="s">
        <v>618</v>
      </c>
      <c r="X1150" s="145" t="s">
        <v>3363</v>
      </c>
      <c r="Y1150" s="146" t="str">
        <f t="shared" si="57"/>
        <v>102013冷房ビル用マルチ有り</v>
      </c>
      <c r="Z1150" s="145">
        <v>-1.1399999999999999</v>
      </c>
      <c r="AA1150" s="145">
        <v>2.14</v>
      </c>
      <c r="AB1150" s="149">
        <v>1.0625</v>
      </c>
      <c r="AC1150" s="149">
        <v>1.5893999999999999</v>
      </c>
      <c r="AD1150" s="147">
        <f>VLOOKUP(T1150,'既存・導入予定 (5)'!$E$33:$S$44,13,0)</f>
        <v>0.14799999999999999</v>
      </c>
      <c r="AE1150" s="75">
        <f t="shared" si="58"/>
        <v>1.746</v>
      </c>
    </row>
    <row r="1151" spans="20:31">
      <c r="T1151" s="145">
        <v>10</v>
      </c>
      <c r="U1151" s="145">
        <v>2013</v>
      </c>
      <c r="V1151" s="145" t="s">
        <v>20</v>
      </c>
      <c r="W1151" s="145" t="s">
        <v>619</v>
      </c>
      <c r="X1151" s="145" t="s">
        <v>3363</v>
      </c>
      <c r="Y1151" s="146" t="str">
        <f t="shared" si="57"/>
        <v>102013冷房設備用有り</v>
      </c>
      <c r="Z1151" s="145">
        <v>-0.26</v>
      </c>
      <c r="AA1151" s="145">
        <v>1.26</v>
      </c>
      <c r="AB1151" s="149">
        <v>1.0367999999999999</v>
      </c>
      <c r="AC1151" s="149">
        <v>0.93579999999999997</v>
      </c>
      <c r="AD1151" s="147">
        <f>VLOOKUP(T1151,'既存・導入予定 (5)'!$E$33:$S$44,13,0)</f>
        <v>0.14799999999999999</v>
      </c>
      <c r="AE1151" s="75">
        <f t="shared" si="58"/>
        <v>1.089</v>
      </c>
    </row>
    <row r="1152" spans="20:31">
      <c r="T1152" s="145">
        <v>10</v>
      </c>
      <c r="U1152" s="145">
        <v>2013</v>
      </c>
      <c r="V1152" s="145" t="s">
        <v>20</v>
      </c>
      <c r="W1152" s="145" t="s">
        <v>624</v>
      </c>
      <c r="X1152" s="145" t="s">
        <v>3516</v>
      </c>
      <c r="Y1152" s="146" t="str">
        <f t="shared" si="57"/>
        <v>102013冷房店舗用無し（一定速）</v>
      </c>
      <c r="Z1152" s="145">
        <v>0.25</v>
      </c>
      <c r="AA1152" s="145">
        <v>0.75</v>
      </c>
      <c r="AB1152" s="149">
        <v>0.25</v>
      </c>
      <c r="AC1152" s="149">
        <v>0.75</v>
      </c>
      <c r="AD1152" s="147">
        <f>VLOOKUP(T1152,'既存・導入予定 (5)'!$E$33:$S$44,13,0)</f>
        <v>0.14799999999999999</v>
      </c>
      <c r="AE1152" s="75">
        <f t="shared" si="58"/>
        <v>0.78700000000000003</v>
      </c>
    </row>
    <row r="1153" spans="20:31">
      <c r="T1153" s="145">
        <v>10</v>
      </c>
      <c r="U1153" s="145">
        <v>2013</v>
      </c>
      <c r="V1153" s="145" t="s">
        <v>20</v>
      </c>
      <c r="W1153" s="145" t="s">
        <v>618</v>
      </c>
      <c r="X1153" s="145" t="s">
        <v>3516</v>
      </c>
      <c r="Y1153" s="146" t="str">
        <f t="shared" si="57"/>
        <v>102013冷房ビル用マルチ無し（一定速）</v>
      </c>
      <c r="Z1153" s="145">
        <v>0.25</v>
      </c>
      <c r="AA1153" s="145">
        <v>0.75</v>
      </c>
      <c r="AB1153" s="149">
        <v>0.25</v>
      </c>
      <c r="AC1153" s="149">
        <v>0.75</v>
      </c>
      <c r="AD1153" s="147">
        <f>VLOOKUP(T1153,'既存・導入予定 (5)'!$E$33:$S$44,13,0)</f>
        <v>0.14799999999999999</v>
      </c>
      <c r="AE1153" s="75">
        <f t="shared" si="58"/>
        <v>0.78700000000000003</v>
      </c>
    </row>
    <row r="1154" spans="20:31">
      <c r="T1154" s="145">
        <v>10</v>
      </c>
      <c r="U1154" s="145">
        <v>2013</v>
      </c>
      <c r="V1154" s="145" t="s">
        <v>20</v>
      </c>
      <c r="W1154" s="145" t="s">
        <v>619</v>
      </c>
      <c r="X1154" s="145" t="s">
        <v>3516</v>
      </c>
      <c r="Y1154" s="146" t="str">
        <f t="shared" si="57"/>
        <v>102013冷房設備用無し（一定速）</v>
      </c>
      <c r="Z1154" s="145">
        <v>0.25</v>
      </c>
      <c r="AA1154" s="145">
        <v>0.75</v>
      </c>
      <c r="AB1154" s="149">
        <v>0.25</v>
      </c>
      <c r="AC1154" s="149">
        <v>0.75</v>
      </c>
      <c r="AD1154" s="147">
        <f>VLOOKUP(T1154,'既存・導入予定 (5)'!$E$33:$S$44,13,0)</f>
        <v>0.14799999999999999</v>
      </c>
      <c r="AE1154" s="75">
        <f t="shared" si="58"/>
        <v>0.78700000000000003</v>
      </c>
    </row>
    <row r="1155" spans="20:31">
      <c r="T1155" s="145">
        <v>10</v>
      </c>
      <c r="U1155" s="145">
        <v>2013</v>
      </c>
      <c r="V1155" s="145" t="s">
        <v>21</v>
      </c>
      <c r="W1155" s="145" t="s">
        <v>624</v>
      </c>
      <c r="X1155" s="145" t="s">
        <v>3363</v>
      </c>
      <c r="Y1155" s="146" t="str">
        <f t="shared" si="57"/>
        <v>102013暖房店舗用有り</v>
      </c>
      <c r="Z1155" s="145">
        <v>-0.94</v>
      </c>
      <c r="AA1155" s="145">
        <v>1.94</v>
      </c>
      <c r="AB1155" s="149">
        <v>1.0853999999999999</v>
      </c>
      <c r="AC1155" s="149">
        <v>1.4337</v>
      </c>
      <c r="AD1155" s="147">
        <f>VLOOKUP(T1155,'既存・導入予定 (5)'!$E$33:$S$44,13,0)</f>
        <v>0.14799999999999999</v>
      </c>
      <c r="AE1155" s="75">
        <f t="shared" si="58"/>
        <v>1.5940000000000001</v>
      </c>
    </row>
    <row r="1156" spans="20:31">
      <c r="T1156" s="145">
        <v>10</v>
      </c>
      <c r="U1156" s="145">
        <v>2013</v>
      </c>
      <c r="V1156" s="145" t="s">
        <v>21</v>
      </c>
      <c r="W1156" s="145" t="s">
        <v>618</v>
      </c>
      <c r="X1156" s="145" t="s">
        <v>3363</v>
      </c>
      <c r="Y1156" s="146" t="str">
        <f t="shared" si="57"/>
        <v>102013暖房ビル用マルチ有り</v>
      </c>
      <c r="Z1156" s="145">
        <v>-0.98</v>
      </c>
      <c r="AA1156" s="145">
        <v>1.98</v>
      </c>
      <c r="AB1156" s="149">
        <v>1.042</v>
      </c>
      <c r="AC1156" s="149">
        <v>1.4744999999999999</v>
      </c>
      <c r="AD1156" s="147">
        <f>VLOOKUP(T1156,'既存・導入予定 (5)'!$E$33:$S$44,13,0)</f>
        <v>0.14799999999999999</v>
      </c>
      <c r="AE1156" s="75">
        <f t="shared" si="58"/>
        <v>1.6279999999999999</v>
      </c>
    </row>
    <row r="1157" spans="20:31">
      <c r="T1157" s="145">
        <v>10</v>
      </c>
      <c r="U1157" s="145">
        <v>2013</v>
      </c>
      <c r="V1157" s="145" t="s">
        <v>21</v>
      </c>
      <c r="W1157" s="145" t="s">
        <v>619</v>
      </c>
      <c r="X1157" s="145" t="s">
        <v>3363</v>
      </c>
      <c r="Y1157" s="146" t="str">
        <f t="shared" si="57"/>
        <v>102013暖房設備用有り</v>
      </c>
      <c r="Z1157" s="145">
        <v>-0.32</v>
      </c>
      <c r="AA1157" s="145">
        <v>1.32</v>
      </c>
      <c r="AB1157" s="149">
        <v>1.028</v>
      </c>
      <c r="AC1157" s="149">
        <v>0.98299999999999998</v>
      </c>
      <c r="AD1157" s="147">
        <f>VLOOKUP(T1157,'既存・導入予定 (5)'!$E$33:$S$44,13,0)</f>
        <v>0.14799999999999999</v>
      </c>
      <c r="AE1157" s="75">
        <f t="shared" si="58"/>
        <v>1.135</v>
      </c>
    </row>
    <row r="1158" spans="20:31">
      <c r="T1158" s="145">
        <v>10</v>
      </c>
      <c r="U1158" s="145">
        <v>2013</v>
      </c>
      <c r="V1158" s="145" t="s">
        <v>21</v>
      </c>
      <c r="W1158" s="145" t="s">
        <v>624</v>
      </c>
      <c r="X1158" s="145" t="s">
        <v>3516</v>
      </c>
      <c r="Y1158" s="146" t="str">
        <f t="shared" si="57"/>
        <v>102013暖房店舗用無し（一定速）</v>
      </c>
      <c r="Z1158" s="145">
        <v>0.25</v>
      </c>
      <c r="AA1158" s="145">
        <v>0.75</v>
      </c>
      <c r="AB1158" s="149">
        <v>0.25</v>
      </c>
      <c r="AC1158" s="149">
        <v>0.75</v>
      </c>
      <c r="AD1158" s="147">
        <f>VLOOKUP(T1158,'既存・導入予定 (5)'!$E$33:$S$44,13,0)</f>
        <v>0.14799999999999999</v>
      </c>
      <c r="AE1158" s="75">
        <f t="shared" si="58"/>
        <v>0.78700000000000003</v>
      </c>
    </row>
    <row r="1159" spans="20:31">
      <c r="T1159" s="145">
        <v>10</v>
      </c>
      <c r="U1159" s="145">
        <v>2013</v>
      </c>
      <c r="V1159" s="145" t="s">
        <v>21</v>
      </c>
      <c r="W1159" s="145" t="s">
        <v>618</v>
      </c>
      <c r="X1159" s="145" t="s">
        <v>3516</v>
      </c>
      <c r="Y1159" s="146" t="str">
        <f t="shared" si="57"/>
        <v>102013暖房ビル用マルチ無し（一定速）</v>
      </c>
      <c r="Z1159" s="145">
        <v>0.25</v>
      </c>
      <c r="AA1159" s="145">
        <v>0.75</v>
      </c>
      <c r="AB1159" s="149">
        <v>0.25</v>
      </c>
      <c r="AC1159" s="149">
        <v>0.75</v>
      </c>
      <c r="AD1159" s="147">
        <f>VLOOKUP(T1159,'既存・導入予定 (5)'!$E$33:$S$44,13,0)</f>
        <v>0.14799999999999999</v>
      </c>
      <c r="AE1159" s="75">
        <f t="shared" si="58"/>
        <v>0.78700000000000003</v>
      </c>
    </row>
    <row r="1160" spans="20:31">
      <c r="T1160" s="145">
        <v>10</v>
      </c>
      <c r="U1160" s="145">
        <v>2013</v>
      </c>
      <c r="V1160" s="145" t="s">
        <v>21</v>
      </c>
      <c r="W1160" s="145" t="s">
        <v>619</v>
      </c>
      <c r="X1160" s="145" t="s">
        <v>3516</v>
      </c>
      <c r="Y1160" s="146" t="str">
        <f t="shared" si="57"/>
        <v>102013暖房設備用無し（一定速）</v>
      </c>
      <c r="Z1160" s="145">
        <v>0.25</v>
      </c>
      <c r="AA1160" s="145">
        <v>0.75</v>
      </c>
      <c r="AB1160" s="149">
        <v>0.25</v>
      </c>
      <c r="AC1160" s="149">
        <v>0.75</v>
      </c>
      <c r="AD1160" s="147">
        <f>VLOOKUP(T1160,'既存・導入予定 (5)'!$E$33:$S$44,13,0)</f>
        <v>0.14799999999999999</v>
      </c>
      <c r="AE1160" s="75">
        <f t="shared" si="58"/>
        <v>0.78700000000000003</v>
      </c>
    </row>
    <row r="1161" spans="20:31">
      <c r="T1161" s="145">
        <v>10</v>
      </c>
      <c r="U1161" s="145">
        <v>2014</v>
      </c>
      <c r="V1161" s="145" t="s">
        <v>20</v>
      </c>
      <c r="W1161" s="145" t="s">
        <v>624</v>
      </c>
      <c r="X1161" s="145" t="s">
        <v>3363</v>
      </c>
      <c r="Y1161" s="146" t="str">
        <f t="shared" si="57"/>
        <v>102014冷房店舗用有り</v>
      </c>
      <c r="Z1161" s="145">
        <v>-1.46</v>
      </c>
      <c r="AA1161" s="145">
        <v>2.46</v>
      </c>
      <c r="AB1161" s="149">
        <v>1.06</v>
      </c>
      <c r="AC1161" s="149">
        <v>1.83</v>
      </c>
      <c r="AD1161" s="147">
        <f>VLOOKUP(T1161,'既存・導入予定 (5)'!$E$33:$S$44,13,0)</f>
        <v>0.14799999999999999</v>
      </c>
      <c r="AE1161" s="75">
        <f t="shared" si="58"/>
        <v>1.986</v>
      </c>
    </row>
    <row r="1162" spans="20:31">
      <c r="T1162" s="145">
        <v>10</v>
      </c>
      <c r="U1162" s="145">
        <v>2014</v>
      </c>
      <c r="V1162" s="145" t="s">
        <v>20</v>
      </c>
      <c r="W1162" s="145" t="s">
        <v>618</v>
      </c>
      <c r="X1162" s="145" t="s">
        <v>3363</v>
      </c>
      <c r="Y1162" s="146" t="str">
        <f t="shared" si="57"/>
        <v>102014冷房ビル用マルチ有り</v>
      </c>
      <c r="Z1162" s="145">
        <v>-1.52</v>
      </c>
      <c r="AA1162" s="145">
        <v>2.52</v>
      </c>
      <c r="AB1162" s="149">
        <v>1.0736000000000001</v>
      </c>
      <c r="AC1162" s="149">
        <v>1.8715999999999999</v>
      </c>
      <c r="AD1162" s="147">
        <f>VLOOKUP(T1162,'既存・導入予定 (5)'!$E$33:$S$44,13,0)</f>
        <v>0.14799999999999999</v>
      </c>
      <c r="AE1162" s="75">
        <f t="shared" si="58"/>
        <v>2.0299999999999998</v>
      </c>
    </row>
    <row r="1163" spans="20:31">
      <c r="T1163" s="145">
        <v>10</v>
      </c>
      <c r="U1163" s="145">
        <v>2014</v>
      </c>
      <c r="V1163" s="145" t="s">
        <v>20</v>
      </c>
      <c r="W1163" s="145" t="s">
        <v>619</v>
      </c>
      <c r="X1163" s="145" t="s">
        <v>3363</v>
      </c>
      <c r="Y1163" s="146" t="str">
        <f t="shared" si="57"/>
        <v>102014冷房設備用有り</v>
      </c>
      <c r="Z1163" s="145">
        <v>-0.32</v>
      </c>
      <c r="AA1163" s="145">
        <v>1.32</v>
      </c>
      <c r="AB1163" s="149">
        <v>1.0385</v>
      </c>
      <c r="AC1163" s="149">
        <v>0.98040000000000005</v>
      </c>
      <c r="AD1163" s="147">
        <f>VLOOKUP(T1163,'既存・導入予定 (5)'!$E$33:$S$44,13,0)</f>
        <v>0.14799999999999999</v>
      </c>
      <c r="AE1163" s="75">
        <f t="shared" si="58"/>
        <v>1.1339999999999999</v>
      </c>
    </row>
    <row r="1164" spans="20:31">
      <c r="T1164" s="145">
        <v>10</v>
      </c>
      <c r="U1164" s="145">
        <v>2014</v>
      </c>
      <c r="V1164" s="145" t="s">
        <v>20</v>
      </c>
      <c r="W1164" s="145" t="s">
        <v>624</v>
      </c>
      <c r="X1164" s="145" t="s">
        <v>3516</v>
      </c>
      <c r="Y1164" s="146" t="str">
        <f t="shared" si="57"/>
        <v>102014冷房店舗用無し（一定速）</v>
      </c>
      <c r="Z1164" s="145">
        <v>0.25</v>
      </c>
      <c r="AA1164" s="145">
        <v>0.75</v>
      </c>
      <c r="AB1164" s="149">
        <v>0.25</v>
      </c>
      <c r="AC1164" s="149">
        <v>0.75</v>
      </c>
      <c r="AD1164" s="147">
        <f>VLOOKUP(T1164,'既存・導入予定 (5)'!$E$33:$S$44,13,0)</f>
        <v>0.14799999999999999</v>
      </c>
      <c r="AE1164" s="75">
        <f t="shared" si="58"/>
        <v>0.78700000000000003</v>
      </c>
    </row>
    <row r="1165" spans="20:31">
      <c r="T1165" s="145">
        <v>10</v>
      </c>
      <c r="U1165" s="145">
        <v>2014</v>
      </c>
      <c r="V1165" s="145" t="s">
        <v>20</v>
      </c>
      <c r="W1165" s="145" t="s">
        <v>618</v>
      </c>
      <c r="X1165" s="145" t="s">
        <v>3516</v>
      </c>
      <c r="Y1165" s="146" t="str">
        <f t="shared" ref="Y1165:Y1228" si="59">T1165&amp;U1165&amp;V1165&amp;W1165&amp;X1165</f>
        <v>102014冷房ビル用マルチ無し（一定速）</v>
      </c>
      <c r="Z1165" s="145">
        <v>0.25</v>
      </c>
      <c r="AA1165" s="145">
        <v>0.75</v>
      </c>
      <c r="AB1165" s="149">
        <v>0.25</v>
      </c>
      <c r="AC1165" s="149">
        <v>0.75</v>
      </c>
      <c r="AD1165" s="147">
        <f>VLOOKUP(T1165,'既存・導入予定 (5)'!$E$33:$S$44,13,0)</f>
        <v>0.14799999999999999</v>
      </c>
      <c r="AE1165" s="75">
        <f t="shared" si="58"/>
        <v>0.78700000000000003</v>
      </c>
    </row>
    <row r="1166" spans="20:31">
      <c r="T1166" s="145">
        <v>10</v>
      </c>
      <c r="U1166" s="145">
        <v>2014</v>
      </c>
      <c r="V1166" s="145" t="s">
        <v>20</v>
      </c>
      <c r="W1166" s="145" t="s">
        <v>619</v>
      </c>
      <c r="X1166" s="145" t="s">
        <v>3516</v>
      </c>
      <c r="Y1166" s="146" t="str">
        <f t="shared" si="59"/>
        <v>102014冷房設備用無し（一定速）</v>
      </c>
      <c r="Z1166" s="145">
        <v>0.25</v>
      </c>
      <c r="AA1166" s="145">
        <v>0.75</v>
      </c>
      <c r="AB1166" s="149">
        <v>0.25</v>
      </c>
      <c r="AC1166" s="149">
        <v>0.75</v>
      </c>
      <c r="AD1166" s="147">
        <f>VLOOKUP(T1166,'既存・導入予定 (5)'!$E$33:$S$44,13,0)</f>
        <v>0.14799999999999999</v>
      </c>
      <c r="AE1166" s="75">
        <f t="shared" si="58"/>
        <v>0.78700000000000003</v>
      </c>
    </row>
    <row r="1167" spans="20:31">
      <c r="T1167" s="145">
        <v>10</v>
      </c>
      <c r="U1167" s="145">
        <v>2014</v>
      </c>
      <c r="V1167" s="145" t="s">
        <v>21</v>
      </c>
      <c r="W1167" s="145" t="s">
        <v>624</v>
      </c>
      <c r="X1167" s="145" t="s">
        <v>3363</v>
      </c>
      <c r="Y1167" s="146" t="str">
        <f t="shared" si="59"/>
        <v>102014暖房店舗用有り</v>
      </c>
      <c r="Z1167" s="145">
        <v>-0.94</v>
      </c>
      <c r="AA1167" s="145">
        <v>1.94</v>
      </c>
      <c r="AB1167" s="149">
        <v>1.0853999999999999</v>
      </c>
      <c r="AC1167" s="149">
        <v>1.4337</v>
      </c>
      <c r="AD1167" s="147">
        <f>VLOOKUP(T1167,'既存・導入予定 (5)'!$E$33:$S$44,13,0)</f>
        <v>0.14799999999999999</v>
      </c>
      <c r="AE1167" s="75">
        <f t="shared" si="58"/>
        <v>1.5940000000000001</v>
      </c>
    </row>
    <row r="1168" spans="20:31">
      <c r="T1168" s="145">
        <v>10</v>
      </c>
      <c r="U1168" s="145">
        <v>2014</v>
      </c>
      <c r="V1168" s="145" t="s">
        <v>21</v>
      </c>
      <c r="W1168" s="145" t="s">
        <v>618</v>
      </c>
      <c r="X1168" s="145" t="s">
        <v>3363</v>
      </c>
      <c r="Y1168" s="146" t="str">
        <f t="shared" si="59"/>
        <v>102014暖房ビル用マルチ有り</v>
      </c>
      <c r="Z1168" s="145">
        <v>-0.96</v>
      </c>
      <c r="AA1168" s="145">
        <v>1.96</v>
      </c>
      <c r="AB1168" s="149">
        <v>1.0416000000000001</v>
      </c>
      <c r="AC1168" s="149">
        <v>1.4596</v>
      </c>
      <c r="AD1168" s="147">
        <f>VLOOKUP(T1168,'既存・導入予定 (5)'!$E$33:$S$44,13,0)</f>
        <v>0.14799999999999999</v>
      </c>
      <c r="AE1168" s="75">
        <f t="shared" si="58"/>
        <v>1.613</v>
      </c>
    </row>
    <row r="1169" spans="20:31">
      <c r="T1169" s="145">
        <v>10</v>
      </c>
      <c r="U1169" s="145">
        <v>2014</v>
      </c>
      <c r="V1169" s="145" t="s">
        <v>21</v>
      </c>
      <c r="W1169" s="145" t="s">
        <v>619</v>
      </c>
      <c r="X1169" s="145" t="s">
        <v>3363</v>
      </c>
      <c r="Y1169" s="146" t="str">
        <f t="shared" si="59"/>
        <v>102014暖房設備用有り</v>
      </c>
      <c r="Z1169" s="145">
        <v>-0.36</v>
      </c>
      <c r="AA1169" s="145">
        <v>1.36</v>
      </c>
      <c r="AB1169" s="149">
        <v>1.0287999999999999</v>
      </c>
      <c r="AC1169" s="149">
        <v>1.0127999999999999</v>
      </c>
      <c r="AD1169" s="147">
        <f>VLOOKUP(T1169,'既存・導入予定 (5)'!$E$33:$S$44,13,0)</f>
        <v>0.14799999999999999</v>
      </c>
      <c r="AE1169" s="75">
        <f t="shared" si="58"/>
        <v>1.165</v>
      </c>
    </row>
    <row r="1170" spans="20:31">
      <c r="T1170" s="145">
        <v>10</v>
      </c>
      <c r="U1170" s="145">
        <v>2014</v>
      </c>
      <c r="V1170" s="145" t="s">
        <v>21</v>
      </c>
      <c r="W1170" s="145" t="s">
        <v>624</v>
      </c>
      <c r="X1170" s="145" t="s">
        <v>3516</v>
      </c>
      <c r="Y1170" s="146" t="str">
        <f t="shared" si="59"/>
        <v>102014暖房店舗用無し（一定速）</v>
      </c>
      <c r="Z1170" s="145">
        <v>0.25</v>
      </c>
      <c r="AA1170" s="145">
        <v>0.75</v>
      </c>
      <c r="AB1170" s="149">
        <v>0.25</v>
      </c>
      <c r="AC1170" s="149">
        <v>0.75</v>
      </c>
      <c r="AD1170" s="147">
        <f>VLOOKUP(T1170,'既存・導入予定 (5)'!$E$33:$S$44,13,0)</f>
        <v>0.14799999999999999</v>
      </c>
      <c r="AE1170" s="75">
        <f t="shared" si="58"/>
        <v>0.78700000000000003</v>
      </c>
    </row>
    <row r="1171" spans="20:31">
      <c r="T1171" s="145">
        <v>10</v>
      </c>
      <c r="U1171" s="145">
        <v>2014</v>
      </c>
      <c r="V1171" s="145" t="s">
        <v>21</v>
      </c>
      <c r="W1171" s="145" t="s">
        <v>618</v>
      </c>
      <c r="X1171" s="145" t="s">
        <v>3516</v>
      </c>
      <c r="Y1171" s="146" t="str">
        <f t="shared" si="59"/>
        <v>102014暖房ビル用マルチ無し（一定速）</v>
      </c>
      <c r="Z1171" s="145">
        <v>0.25</v>
      </c>
      <c r="AA1171" s="145">
        <v>0.75</v>
      </c>
      <c r="AB1171" s="149">
        <v>0.25</v>
      </c>
      <c r="AC1171" s="149">
        <v>0.75</v>
      </c>
      <c r="AD1171" s="147">
        <f>VLOOKUP(T1171,'既存・導入予定 (5)'!$E$33:$S$44,13,0)</f>
        <v>0.14799999999999999</v>
      </c>
      <c r="AE1171" s="75">
        <f t="shared" si="58"/>
        <v>0.78700000000000003</v>
      </c>
    </row>
    <row r="1172" spans="20:31">
      <c r="T1172" s="145">
        <v>10</v>
      </c>
      <c r="U1172" s="145">
        <v>2014</v>
      </c>
      <c r="V1172" s="145" t="s">
        <v>21</v>
      </c>
      <c r="W1172" s="145" t="s">
        <v>619</v>
      </c>
      <c r="X1172" s="145" t="s">
        <v>3516</v>
      </c>
      <c r="Y1172" s="146" t="str">
        <f t="shared" si="59"/>
        <v>102014暖房設備用無し（一定速）</v>
      </c>
      <c r="Z1172" s="145">
        <v>0.25</v>
      </c>
      <c r="AA1172" s="145">
        <v>0.75</v>
      </c>
      <c r="AB1172" s="149">
        <v>0.25</v>
      </c>
      <c r="AC1172" s="149">
        <v>0.75</v>
      </c>
      <c r="AD1172" s="147">
        <f>VLOOKUP(T1172,'既存・導入予定 (5)'!$E$33:$S$44,13,0)</f>
        <v>0.14799999999999999</v>
      </c>
      <c r="AE1172" s="75">
        <f t="shared" si="58"/>
        <v>0.78700000000000003</v>
      </c>
    </row>
    <row r="1173" spans="20:31">
      <c r="T1173" s="90">
        <v>10</v>
      </c>
      <c r="U1173" s="90">
        <v>2015</v>
      </c>
      <c r="V1173" s="90" t="s">
        <v>20</v>
      </c>
      <c r="W1173" s="90" t="s">
        <v>624</v>
      </c>
      <c r="X1173" s="90" t="s">
        <v>3363</v>
      </c>
      <c r="Y1173" s="198" t="str">
        <f t="shared" si="59"/>
        <v>102015冷房店舗用有り</v>
      </c>
      <c r="Z1173" s="90">
        <v>-1.38</v>
      </c>
      <c r="AA1173" s="90">
        <v>2.38</v>
      </c>
      <c r="AB1173" s="143">
        <v>1.0581</v>
      </c>
      <c r="AC1173" s="143">
        <v>1.7705</v>
      </c>
      <c r="AD1173" s="150">
        <f>VLOOKUP(T1173,'既存・導入予定 (5)'!$E$33:$S$44,13,0)</f>
        <v>0.14799999999999999</v>
      </c>
      <c r="AE1173" s="151">
        <f t="shared" si="58"/>
        <v>1.927</v>
      </c>
    </row>
    <row r="1174" spans="20:31">
      <c r="T1174" s="90">
        <v>10</v>
      </c>
      <c r="U1174" s="90">
        <v>2015</v>
      </c>
      <c r="V1174" s="90" t="s">
        <v>20</v>
      </c>
      <c r="W1174" s="90" t="s">
        <v>618</v>
      </c>
      <c r="X1174" s="90" t="s">
        <v>3363</v>
      </c>
      <c r="Y1174" s="198" t="str">
        <f t="shared" si="59"/>
        <v>102015冷房ビル用マルチ有り</v>
      </c>
      <c r="Z1174" s="90">
        <v>-1.5740000000000001</v>
      </c>
      <c r="AA1174" s="90">
        <v>2.5739999999999998</v>
      </c>
      <c r="AB1174" s="143">
        <v>1.0751999999999999</v>
      </c>
      <c r="AC1174" s="143">
        <v>1.9117</v>
      </c>
      <c r="AD1174" s="150">
        <f>VLOOKUP(T1174,'既存・導入予定 (5)'!$E$33:$S$44,13,0)</f>
        <v>0.14799999999999999</v>
      </c>
      <c r="AE1174" s="151">
        <f t="shared" si="58"/>
        <v>2.0699999999999998</v>
      </c>
    </row>
    <row r="1175" spans="20:31">
      <c r="T1175" s="90">
        <v>10</v>
      </c>
      <c r="U1175" s="90">
        <v>2015</v>
      </c>
      <c r="V1175" s="90" t="s">
        <v>20</v>
      </c>
      <c r="W1175" s="90" t="s">
        <v>619</v>
      </c>
      <c r="X1175" s="90" t="s">
        <v>3363</v>
      </c>
      <c r="Y1175" s="198" t="str">
        <f t="shared" si="59"/>
        <v>102015冷房設備用有り</v>
      </c>
      <c r="Z1175" s="90">
        <v>-0.62</v>
      </c>
      <c r="AA1175" s="90">
        <v>1.62</v>
      </c>
      <c r="AB1175" s="143">
        <v>1.0472999999999999</v>
      </c>
      <c r="AC1175" s="143">
        <v>1.2032</v>
      </c>
      <c r="AD1175" s="150">
        <f>VLOOKUP(T1175,'既存・導入予定 (5)'!$E$33:$S$44,13,0)</f>
        <v>0.14799999999999999</v>
      </c>
      <c r="AE1175" s="151">
        <f t="shared" si="58"/>
        <v>1.3580000000000001</v>
      </c>
    </row>
    <row r="1176" spans="20:31">
      <c r="T1176" s="90">
        <v>10</v>
      </c>
      <c r="U1176" s="90">
        <v>2015</v>
      </c>
      <c r="V1176" s="90" t="s">
        <v>20</v>
      </c>
      <c r="W1176" s="90" t="s">
        <v>624</v>
      </c>
      <c r="X1176" s="90" t="s">
        <v>3516</v>
      </c>
      <c r="Y1176" s="198" t="str">
        <f t="shared" si="59"/>
        <v>102015冷房店舗用無し（一定速）</v>
      </c>
      <c r="Z1176" s="90">
        <v>0.25</v>
      </c>
      <c r="AA1176" s="90">
        <v>0.75</v>
      </c>
      <c r="AB1176" s="143">
        <v>0.25</v>
      </c>
      <c r="AC1176" s="143">
        <v>0.75</v>
      </c>
      <c r="AD1176" s="150">
        <f>VLOOKUP(T1176,'既存・導入予定 (5)'!$E$33:$S$44,13,0)</f>
        <v>0.14799999999999999</v>
      </c>
      <c r="AE1176" s="151">
        <f t="shared" si="58"/>
        <v>0.78700000000000003</v>
      </c>
    </row>
    <row r="1177" spans="20:31">
      <c r="T1177" s="90">
        <v>10</v>
      </c>
      <c r="U1177" s="90">
        <v>2015</v>
      </c>
      <c r="V1177" s="90" t="s">
        <v>20</v>
      </c>
      <c r="W1177" s="90" t="s">
        <v>618</v>
      </c>
      <c r="X1177" s="90" t="s">
        <v>3516</v>
      </c>
      <c r="Y1177" s="198" t="str">
        <f t="shared" si="59"/>
        <v>102015冷房ビル用マルチ無し（一定速）</v>
      </c>
      <c r="Z1177" s="90">
        <v>0.25</v>
      </c>
      <c r="AA1177" s="90">
        <v>0.75</v>
      </c>
      <c r="AB1177" s="143">
        <v>0.25</v>
      </c>
      <c r="AC1177" s="143">
        <v>0.75</v>
      </c>
      <c r="AD1177" s="150">
        <f>VLOOKUP(T1177,'既存・導入予定 (5)'!$E$33:$S$44,13,0)</f>
        <v>0.14799999999999999</v>
      </c>
      <c r="AE1177" s="151">
        <f t="shared" ref="AE1177:AE1240" si="60">ROUNDDOWN(IF(AD1177&gt;=0.25,Z1177*AD1177+AA1177,AB1177*AD1177+AC1177),3)</f>
        <v>0.78700000000000003</v>
      </c>
    </row>
    <row r="1178" spans="20:31">
      <c r="T1178" s="90">
        <v>10</v>
      </c>
      <c r="U1178" s="90">
        <v>2015</v>
      </c>
      <c r="V1178" s="90" t="s">
        <v>20</v>
      </c>
      <c r="W1178" s="90" t="s">
        <v>619</v>
      </c>
      <c r="X1178" s="90" t="s">
        <v>3516</v>
      </c>
      <c r="Y1178" s="198" t="str">
        <f t="shared" si="59"/>
        <v>102015冷房設備用無し（一定速）</v>
      </c>
      <c r="Z1178" s="90">
        <v>0.25</v>
      </c>
      <c r="AA1178" s="90">
        <v>0.75</v>
      </c>
      <c r="AB1178" s="143">
        <v>0.25</v>
      </c>
      <c r="AC1178" s="143">
        <v>0.75</v>
      </c>
      <c r="AD1178" s="150">
        <f>VLOOKUP(T1178,'既存・導入予定 (5)'!$E$33:$S$44,13,0)</f>
        <v>0.14799999999999999</v>
      </c>
      <c r="AE1178" s="151">
        <f t="shared" si="60"/>
        <v>0.78700000000000003</v>
      </c>
    </row>
    <row r="1179" spans="20:31">
      <c r="T1179" s="90">
        <v>10</v>
      </c>
      <c r="U1179" s="90">
        <v>2015</v>
      </c>
      <c r="V1179" s="90" t="s">
        <v>21</v>
      </c>
      <c r="W1179" s="90" t="s">
        <v>624</v>
      </c>
      <c r="X1179" s="90" t="s">
        <v>3363</v>
      </c>
      <c r="Y1179" s="198" t="str">
        <f t="shared" si="59"/>
        <v>102015暖房店舗用有り</v>
      </c>
      <c r="Z1179" s="90">
        <v>-0.97</v>
      </c>
      <c r="AA1179" s="90">
        <v>1.97</v>
      </c>
      <c r="AB1179" s="143">
        <v>1.0867</v>
      </c>
      <c r="AC1179" s="143">
        <v>1.4558</v>
      </c>
      <c r="AD1179" s="150">
        <f>VLOOKUP(T1179,'既存・導入予定 (5)'!$E$33:$S$44,13,0)</f>
        <v>0.14799999999999999</v>
      </c>
      <c r="AE1179" s="151">
        <f t="shared" si="60"/>
        <v>1.6160000000000001</v>
      </c>
    </row>
    <row r="1180" spans="20:31">
      <c r="T1180" s="90">
        <v>10</v>
      </c>
      <c r="U1180" s="90">
        <v>2015</v>
      </c>
      <c r="V1180" s="90" t="s">
        <v>21</v>
      </c>
      <c r="W1180" s="90" t="s">
        <v>618</v>
      </c>
      <c r="X1180" s="90" t="s">
        <v>3363</v>
      </c>
      <c r="Y1180" s="198" t="str">
        <f t="shared" si="59"/>
        <v>102015暖房ビル用マルチ有り</v>
      </c>
      <c r="Z1180" s="90">
        <v>-0.876</v>
      </c>
      <c r="AA1180" s="90">
        <v>1.8759999999999999</v>
      </c>
      <c r="AB1180" s="143">
        <v>1.0398000000000001</v>
      </c>
      <c r="AC1180" s="143">
        <v>1.3971</v>
      </c>
      <c r="AD1180" s="150">
        <f>VLOOKUP(T1180,'既存・導入予定 (5)'!$E$33:$S$44,13,0)</f>
        <v>0.14799999999999999</v>
      </c>
      <c r="AE1180" s="151">
        <f t="shared" si="60"/>
        <v>1.55</v>
      </c>
    </row>
    <row r="1181" spans="20:31">
      <c r="T1181" s="90">
        <v>10</v>
      </c>
      <c r="U1181" s="90">
        <v>2015</v>
      </c>
      <c r="V1181" s="90" t="s">
        <v>21</v>
      </c>
      <c r="W1181" s="90" t="s">
        <v>619</v>
      </c>
      <c r="X1181" s="90" t="s">
        <v>3363</v>
      </c>
      <c r="Y1181" s="198" t="str">
        <f t="shared" si="59"/>
        <v>102015暖房設備用有り</v>
      </c>
      <c r="Z1181" s="90">
        <v>-0.59799999999999998</v>
      </c>
      <c r="AA1181" s="90">
        <v>1.5980000000000001</v>
      </c>
      <c r="AB1181" s="143">
        <v>1.0339</v>
      </c>
      <c r="AC1181" s="143">
        <v>1.19</v>
      </c>
      <c r="AD1181" s="150">
        <f>VLOOKUP(T1181,'既存・導入予定 (5)'!$E$33:$S$44,13,0)</f>
        <v>0.14799999999999999</v>
      </c>
      <c r="AE1181" s="151">
        <f t="shared" si="60"/>
        <v>1.343</v>
      </c>
    </row>
    <row r="1182" spans="20:31">
      <c r="T1182" s="90">
        <v>10</v>
      </c>
      <c r="U1182" s="90">
        <v>2015</v>
      </c>
      <c r="V1182" s="90" t="s">
        <v>21</v>
      </c>
      <c r="W1182" s="90" t="s">
        <v>624</v>
      </c>
      <c r="X1182" s="90" t="s">
        <v>3516</v>
      </c>
      <c r="Y1182" s="198" t="str">
        <f t="shared" si="59"/>
        <v>102015暖房店舗用無し（一定速）</v>
      </c>
      <c r="Z1182" s="90">
        <v>0.25</v>
      </c>
      <c r="AA1182" s="90">
        <v>0.75</v>
      </c>
      <c r="AB1182" s="143">
        <v>0.25</v>
      </c>
      <c r="AC1182" s="143">
        <v>0.75</v>
      </c>
      <c r="AD1182" s="150">
        <f>VLOOKUP(T1182,'既存・導入予定 (5)'!$E$33:$S$44,13,0)</f>
        <v>0.14799999999999999</v>
      </c>
      <c r="AE1182" s="151">
        <f t="shared" si="60"/>
        <v>0.78700000000000003</v>
      </c>
    </row>
    <row r="1183" spans="20:31">
      <c r="T1183" s="90">
        <v>10</v>
      </c>
      <c r="U1183" s="90">
        <v>2015</v>
      </c>
      <c r="V1183" s="90" t="s">
        <v>21</v>
      </c>
      <c r="W1183" s="90" t="s">
        <v>618</v>
      </c>
      <c r="X1183" s="90" t="s">
        <v>3516</v>
      </c>
      <c r="Y1183" s="198" t="str">
        <f t="shared" si="59"/>
        <v>102015暖房ビル用マルチ無し（一定速）</v>
      </c>
      <c r="Z1183" s="90">
        <v>0.25</v>
      </c>
      <c r="AA1183" s="90">
        <v>0.75</v>
      </c>
      <c r="AB1183" s="143">
        <v>0.25</v>
      </c>
      <c r="AC1183" s="143">
        <v>0.75</v>
      </c>
      <c r="AD1183" s="150">
        <f>VLOOKUP(T1183,'既存・導入予定 (5)'!$E$33:$S$44,13,0)</f>
        <v>0.14799999999999999</v>
      </c>
      <c r="AE1183" s="151">
        <f t="shared" si="60"/>
        <v>0.78700000000000003</v>
      </c>
    </row>
    <row r="1184" spans="20:31">
      <c r="T1184" s="90">
        <v>10</v>
      </c>
      <c r="U1184" s="90">
        <v>2015</v>
      </c>
      <c r="V1184" s="90" t="s">
        <v>21</v>
      </c>
      <c r="W1184" s="90" t="s">
        <v>619</v>
      </c>
      <c r="X1184" s="90" t="s">
        <v>3516</v>
      </c>
      <c r="Y1184" s="198" t="str">
        <f t="shared" si="59"/>
        <v>102015暖房設備用無し（一定速）</v>
      </c>
      <c r="Z1184" s="90">
        <v>0.25</v>
      </c>
      <c r="AA1184" s="90">
        <v>0.75</v>
      </c>
      <c r="AB1184" s="143">
        <v>0.25</v>
      </c>
      <c r="AC1184" s="143">
        <v>0.75</v>
      </c>
      <c r="AD1184" s="150">
        <f>VLOOKUP(T1184,'既存・導入予定 (5)'!$E$33:$S$44,13,0)</f>
        <v>0.14799999999999999</v>
      </c>
      <c r="AE1184" s="151">
        <f t="shared" si="60"/>
        <v>0.78700000000000003</v>
      </c>
    </row>
    <row r="1185" spans="20:31">
      <c r="T1185" s="90">
        <v>10</v>
      </c>
      <c r="U1185" s="90">
        <v>2020</v>
      </c>
      <c r="V1185" s="90" t="s">
        <v>626</v>
      </c>
      <c r="W1185" s="90" t="s">
        <v>624</v>
      </c>
      <c r="X1185" s="90" t="s">
        <v>3363</v>
      </c>
      <c r="Y1185" s="198" t="str">
        <f t="shared" si="59"/>
        <v>102020冷房店舗用有り</v>
      </c>
      <c r="Z1185" s="90">
        <v>-1.38</v>
      </c>
      <c r="AA1185" s="90">
        <v>2.38</v>
      </c>
      <c r="AB1185" s="143">
        <v>1.0581</v>
      </c>
      <c r="AC1185" s="143">
        <v>1.7705</v>
      </c>
      <c r="AD1185" s="150">
        <f>VLOOKUP(T1185,'既存・導入予定 (5)'!$E$33:$S$44,13,0)</f>
        <v>0.14799999999999999</v>
      </c>
      <c r="AE1185" s="151">
        <f t="shared" si="60"/>
        <v>1.927</v>
      </c>
    </row>
    <row r="1186" spans="20:31">
      <c r="T1186" s="90">
        <v>10</v>
      </c>
      <c r="U1186" s="90">
        <v>2020</v>
      </c>
      <c r="V1186" s="90" t="s">
        <v>626</v>
      </c>
      <c r="W1186" s="90" t="s">
        <v>618</v>
      </c>
      <c r="X1186" s="90" t="s">
        <v>3363</v>
      </c>
      <c r="Y1186" s="198" t="str">
        <f t="shared" si="59"/>
        <v>102020冷房ビル用マルチ有り</v>
      </c>
      <c r="Z1186" s="90">
        <v>-1.68</v>
      </c>
      <c r="AA1186" s="90">
        <v>2.68</v>
      </c>
      <c r="AB1186" s="143">
        <v>1.0788</v>
      </c>
      <c r="AC1186" s="143">
        <v>2.0053000000000001</v>
      </c>
      <c r="AD1186" s="150">
        <f>VLOOKUP(T1186,'既存・導入予定 (5)'!$E$33:$S$44,13,0)</f>
        <v>0.14799999999999999</v>
      </c>
      <c r="AE1186" s="151">
        <f t="shared" si="60"/>
        <v>2.1640000000000001</v>
      </c>
    </row>
    <row r="1187" spans="20:31">
      <c r="T1187" s="90">
        <v>10</v>
      </c>
      <c r="U1187" s="90">
        <v>2020</v>
      </c>
      <c r="V1187" s="90" t="s">
        <v>626</v>
      </c>
      <c r="W1187" s="90" t="s">
        <v>619</v>
      </c>
      <c r="X1187" s="90" t="s">
        <v>3363</v>
      </c>
      <c r="Y1187" s="198" t="str">
        <f t="shared" si="59"/>
        <v>102020冷房設備用有り</v>
      </c>
      <c r="Z1187" s="90">
        <v>-0.62</v>
      </c>
      <c r="AA1187" s="90">
        <v>1.62</v>
      </c>
      <c r="AB1187" s="143">
        <v>1.0472999999999999</v>
      </c>
      <c r="AC1187" s="143">
        <v>1.2032</v>
      </c>
      <c r="AD1187" s="150">
        <f>VLOOKUP(T1187,'既存・導入予定 (5)'!$E$33:$S$44,13,0)</f>
        <v>0.14799999999999999</v>
      </c>
      <c r="AE1187" s="151">
        <f t="shared" si="60"/>
        <v>1.3580000000000001</v>
      </c>
    </row>
    <row r="1188" spans="20:31">
      <c r="T1188" s="90">
        <v>10</v>
      </c>
      <c r="U1188" s="90">
        <v>2020</v>
      </c>
      <c r="V1188" s="90" t="s">
        <v>626</v>
      </c>
      <c r="W1188" s="90" t="s">
        <v>624</v>
      </c>
      <c r="X1188" s="90" t="s">
        <v>3516</v>
      </c>
      <c r="Y1188" s="198" t="str">
        <f t="shared" si="59"/>
        <v>102020冷房店舗用無し（一定速）</v>
      </c>
      <c r="Z1188" s="90">
        <v>0.25</v>
      </c>
      <c r="AA1188" s="90">
        <v>0.75</v>
      </c>
      <c r="AB1188" s="143">
        <v>0.25</v>
      </c>
      <c r="AC1188" s="143">
        <v>0.75</v>
      </c>
      <c r="AD1188" s="150">
        <f>VLOOKUP(T1188,'既存・導入予定 (5)'!$E$33:$S$44,13,0)</f>
        <v>0.14799999999999999</v>
      </c>
      <c r="AE1188" s="151">
        <f t="shared" si="60"/>
        <v>0.78700000000000003</v>
      </c>
    </row>
    <row r="1189" spans="20:31">
      <c r="T1189" s="90">
        <v>10</v>
      </c>
      <c r="U1189" s="90">
        <v>2020</v>
      </c>
      <c r="V1189" s="90" t="s">
        <v>626</v>
      </c>
      <c r="W1189" s="90" t="s">
        <v>618</v>
      </c>
      <c r="X1189" s="90" t="s">
        <v>3516</v>
      </c>
      <c r="Y1189" s="198" t="str">
        <f t="shared" si="59"/>
        <v>102020冷房ビル用マルチ無し（一定速）</v>
      </c>
      <c r="Z1189" s="90">
        <v>0.25</v>
      </c>
      <c r="AA1189" s="90">
        <v>0.75</v>
      </c>
      <c r="AB1189" s="143">
        <v>0.25</v>
      </c>
      <c r="AC1189" s="143">
        <v>0.75</v>
      </c>
      <c r="AD1189" s="150">
        <f>VLOOKUP(T1189,'既存・導入予定 (5)'!$E$33:$S$44,13,0)</f>
        <v>0.14799999999999999</v>
      </c>
      <c r="AE1189" s="151">
        <f t="shared" si="60"/>
        <v>0.78700000000000003</v>
      </c>
    </row>
    <row r="1190" spans="20:31">
      <c r="T1190" s="90">
        <v>10</v>
      </c>
      <c r="U1190" s="90">
        <v>2020</v>
      </c>
      <c r="V1190" s="90" t="s">
        <v>626</v>
      </c>
      <c r="W1190" s="90" t="s">
        <v>619</v>
      </c>
      <c r="X1190" s="90" t="s">
        <v>3516</v>
      </c>
      <c r="Y1190" s="198" t="str">
        <f t="shared" si="59"/>
        <v>102020冷房設備用無し（一定速）</v>
      </c>
      <c r="Z1190" s="90">
        <v>0.25</v>
      </c>
      <c r="AA1190" s="90">
        <v>0.75</v>
      </c>
      <c r="AB1190" s="143">
        <v>0.25</v>
      </c>
      <c r="AC1190" s="143">
        <v>0.75</v>
      </c>
      <c r="AD1190" s="150">
        <f>VLOOKUP(T1190,'既存・導入予定 (5)'!$E$33:$S$44,13,0)</f>
        <v>0.14799999999999999</v>
      </c>
      <c r="AE1190" s="151">
        <f t="shared" si="60"/>
        <v>0.78700000000000003</v>
      </c>
    </row>
    <row r="1191" spans="20:31">
      <c r="T1191" s="90">
        <v>10</v>
      </c>
      <c r="U1191" s="90">
        <v>2020</v>
      </c>
      <c r="V1191" s="90" t="s">
        <v>627</v>
      </c>
      <c r="W1191" s="90" t="s">
        <v>624</v>
      </c>
      <c r="X1191" s="90" t="s">
        <v>3363</v>
      </c>
      <c r="Y1191" s="198" t="str">
        <f t="shared" si="59"/>
        <v>102020暖房店舗用有り</v>
      </c>
      <c r="Z1191" s="90">
        <v>-0.96</v>
      </c>
      <c r="AA1191" s="90">
        <v>1.96</v>
      </c>
      <c r="AB1191" s="143">
        <v>1.0862000000000001</v>
      </c>
      <c r="AC1191" s="143">
        <v>1.4483999999999999</v>
      </c>
      <c r="AD1191" s="150">
        <f>VLOOKUP(T1191,'既存・導入予定 (5)'!$E$33:$S$44,13,0)</f>
        <v>0.14799999999999999</v>
      </c>
      <c r="AE1191" s="151">
        <f t="shared" si="60"/>
        <v>1.609</v>
      </c>
    </row>
    <row r="1192" spans="20:31">
      <c r="T1192" s="90">
        <v>10</v>
      </c>
      <c r="U1192" s="90">
        <v>2020</v>
      </c>
      <c r="V1192" s="90" t="s">
        <v>627</v>
      </c>
      <c r="W1192" s="90" t="s">
        <v>618</v>
      </c>
      <c r="X1192" s="90" t="s">
        <v>3363</v>
      </c>
      <c r="Y1192" s="198" t="str">
        <f t="shared" si="59"/>
        <v>102020暖房ビル用マルチ有り</v>
      </c>
      <c r="Z1192" s="90">
        <v>-1.1000000000000001</v>
      </c>
      <c r="AA1192" s="90">
        <v>2.1</v>
      </c>
      <c r="AB1192" s="143">
        <v>1.0416000000000001</v>
      </c>
      <c r="AC1192" s="143">
        <v>1.4596</v>
      </c>
      <c r="AD1192" s="150">
        <f>VLOOKUP(T1192,'既存・導入予定 (5)'!$E$33:$S$44,13,0)</f>
        <v>0.14799999999999999</v>
      </c>
      <c r="AE1192" s="151">
        <f t="shared" si="60"/>
        <v>1.613</v>
      </c>
    </row>
    <row r="1193" spans="20:31">
      <c r="T1193" s="90">
        <v>10</v>
      </c>
      <c r="U1193" s="90">
        <v>2020</v>
      </c>
      <c r="V1193" s="90" t="s">
        <v>627</v>
      </c>
      <c r="W1193" s="90" t="s">
        <v>619</v>
      </c>
      <c r="X1193" s="90" t="s">
        <v>3363</v>
      </c>
      <c r="Y1193" s="198" t="str">
        <f t="shared" si="59"/>
        <v>102020暖房設備用有り</v>
      </c>
      <c r="Z1193" s="90">
        <v>-0.46</v>
      </c>
      <c r="AA1193" s="90">
        <v>1.46</v>
      </c>
      <c r="AB1193" s="143">
        <v>0.94</v>
      </c>
      <c r="AC1193" s="143">
        <v>1.1100000000000001</v>
      </c>
      <c r="AD1193" s="150">
        <f>VLOOKUP(T1193,'既存・導入予定 (5)'!$E$33:$S$44,13,0)</f>
        <v>0.14799999999999999</v>
      </c>
      <c r="AE1193" s="151">
        <f t="shared" si="60"/>
        <v>1.2490000000000001</v>
      </c>
    </row>
    <row r="1194" spans="20:31">
      <c r="T1194" s="90">
        <v>10</v>
      </c>
      <c r="U1194" s="90">
        <v>2020</v>
      </c>
      <c r="V1194" s="90" t="s">
        <v>627</v>
      </c>
      <c r="W1194" s="90" t="s">
        <v>624</v>
      </c>
      <c r="X1194" s="90" t="s">
        <v>3516</v>
      </c>
      <c r="Y1194" s="198" t="str">
        <f t="shared" si="59"/>
        <v>102020暖房店舗用無し（一定速）</v>
      </c>
      <c r="Z1194" s="90">
        <v>0.25</v>
      </c>
      <c r="AA1194" s="90">
        <v>0.75</v>
      </c>
      <c r="AB1194" s="143">
        <v>0.25</v>
      </c>
      <c r="AC1194" s="143">
        <v>0.75</v>
      </c>
      <c r="AD1194" s="150">
        <f>VLOOKUP(T1194,'既存・導入予定 (5)'!$E$33:$S$44,13,0)</f>
        <v>0.14799999999999999</v>
      </c>
      <c r="AE1194" s="151">
        <f t="shared" si="60"/>
        <v>0.78700000000000003</v>
      </c>
    </row>
    <row r="1195" spans="20:31">
      <c r="T1195" s="90">
        <v>10</v>
      </c>
      <c r="U1195" s="90">
        <v>2020</v>
      </c>
      <c r="V1195" s="90" t="s">
        <v>627</v>
      </c>
      <c r="W1195" s="90" t="s">
        <v>618</v>
      </c>
      <c r="X1195" s="90" t="s">
        <v>3516</v>
      </c>
      <c r="Y1195" s="198" t="str">
        <f t="shared" si="59"/>
        <v>102020暖房ビル用マルチ無し（一定速）</v>
      </c>
      <c r="Z1195" s="90">
        <v>0.25</v>
      </c>
      <c r="AA1195" s="90">
        <v>0.75</v>
      </c>
      <c r="AB1195" s="143">
        <v>0.25</v>
      </c>
      <c r="AC1195" s="143">
        <v>0.75</v>
      </c>
      <c r="AD1195" s="150">
        <f>VLOOKUP(T1195,'既存・導入予定 (5)'!$E$33:$S$44,13,0)</f>
        <v>0.14799999999999999</v>
      </c>
      <c r="AE1195" s="151">
        <f t="shared" si="60"/>
        <v>0.78700000000000003</v>
      </c>
    </row>
    <row r="1196" spans="20:31">
      <c r="T1196" s="90">
        <v>10</v>
      </c>
      <c r="U1196" s="90">
        <v>2020</v>
      </c>
      <c r="V1196" s="90" t="s">
        <v>627</v>
      </c>
      <c r="W1196" s="90" t="s">
        <v>619</v>
      </c>
      <c r="X1196" s="90" t="s">
        <v>3516</v>
      </c>
      <c r="Y1196" s="198" t="str">
        <f t="shared" si="59"/>
        <v>102020暖房設備用無し（一定速）</v>
      </c>
      <c r="Z1196" s="90">
        <v>0.25</v>
      </c>
      <c r="AA1196" s="90">
        <v>0.75</v>
      </c>
      <c r="AB1196" s="143">
        <v>0.25</v>
      </c>
      <c r="AC1196" s="143">
        <v>0.75</v>
      </c>
      <c r="AD1196" s="150">
        <f>VLOOKUP(T1196,'既存・導入予定 (5)'!$E$33:$S$44,13,0)</f>
        <v>0.14799999999999999</v>
      </c>
      <c r="AE1196" s="151">
        <f t="shared" si="60"/>
        <v>0.78700000000000003</v>
      </c>
    </row>
    <row r="1197" spans="20:31">
      <c r="T1197" s="145">
        <v>10</v>
      </c>
      <c r="U1197" s="145">
        <v>2024</v>
      </c>
      <c r="V1197" s="145" t="s">
        <v>626</v>
      </c>
      <c r="W1197" s="145" t="s">
        <v>624</v>
      </c>
      <c r="X1197" s="145" t="s">
        <v>3363</v>
      </c>
      <c r="Y1197" s="146" t="str">
        <f t="shared" si="59"/>
        <v>102024冷房店舗用有り</v>
      </c>
      <c r="Z1197" s="145">
        <v>-1.58</v>
      </c>
      <c r="AA1197" s="145">
        <v>2.58</v>
      </c>
      <c r="AB1197" s="149">
        <v>1.0629999999999999</v>
      </c>
      <c r="AC1197" s="149">
        <v>1.9193</v>
      </c>
      <c r="AD1197" s="147">
        <f>VLOOKUP(T1197,'既存・導入予定 (5)'!$E$33:$S$44,13,0)</f>
        <v>0.14799999999999999</v>
      </c>
      <c r="AE1197" s="75">
        <f t="shared" si="60"/>
        <v>2.0760000000000001</v>
      </c>
    </row>
    <row r="1198" spans="20:31">
      <c r="T1198" s="145">
        <v>10</v>
      </c>
      <c r="U1198" s="145">
        <v>2024</v>
      </c>
      <c r="V1198" s="145" t="s">
        <v>626</v>
      </c>
      <c r="W1198" s="145" t="s">
        <v>618</v>
      </c>
      <c r="X1198" s="145" t="s">
        <v>3363</v>
      </c>
      <c r="Y1198" s="146" t="str">
        <f t="shared" si="59"/>
        <v>102024冷房ビル用マルチ有り</v>
      </c>
      <c r="Z1198" s="145">
        <v>-1.6</v>
      </c>
      <c r="AA1198" s="145">
        <v>2.6</v>
      </c>
      <c r="AB1198" s="149">
        <v>1.0759000000000001</v>
      </c>
      <c r="AC1198" s="149">
        <v>1.931</v>
      </c>
      <c r="AD1198" s="147">
        <f>VLOOKUP(T1198,'既存・導入予定 (5)'!$E$33:$S$44,13,0)</f>
        <v>0.14799999999999999</v>
      </c>
      <c r="AE1198" s="75">
        <f t="shared" si="60"/>
        <v>2.09</v>
      </c>
    </row>
    <row r="1199" spans="20:31">
      <c r="T1199" s="145">
        <v>10</v>
      </c>
      <c r="U1199" s="145">
        <v>2024</v>
      </c>
      <c r="V1199" s="145" t="s">
        <v>626</v>
      </c>
      <c r="W1199" s="145" t="s">
        <v>619</v>
      </c>
      <c r="X1199" s="145" t="s">
        <v>3363</v>
      </c>
      <c r="Y1199" s="146" t="str">
        <f t="shared" si="59"/>
        <v>102024冷房設備用有り</v>
      </c>
      <c r="Z1199" s="145">
        <v>-0.6</v>
      </c>
      <c r="AA1199" s="145">
        <v>1.6</v>
      </c>
      <c r="AB1199" s="149">
        <v>1.0467</v>
      </c>
      <c r="AC1199" s="149">
        <v>1.1882999999999999</v>
      </c>
      <c r="AD1199" s="147">
        <f>VLOOKUP(T1199,'既存・導入予定 (5)'!$E$33:$S$44,13,0)</f>
        <v>0.14799999999999999</v>
      </c>
      <c r="AE1199" s="75">
        <f t="shared" si="60"/>
        <v>1.343</v>
      </c>
    </row>
    <row r="1200" spans="20:31">
      <c r="T1200" s="145">
        <v>10</v>
      </c>
      <c r="U1200" s="145">
        <v>2024</v>
      </c>
      <c r="V1200" s="145" t="s">
        <v>626</v>
      </c>
      <c r="W1200" s="145" t="s">
        <v>624</v>
      </c>
      <c r="X1200" s="145" t="s">
        <v>3516</v>
      </c>
      <c r="Y1200" s="146" t="str">
        <f t="shared" si="59"/>
        <v>102024冷房店舗用無し（一定速）</v>
      </c>
      <c r="Z1200" s="145">
        <v>0.25</v>
      </c>
      <c r="AA1200" s="145">
        <v>0.75</v>
      </c>
      <c r="AB1200" s="149">
        <v>0.25</v>
      </c>
      <c r="AC1200" s="149">
        <v>0.75</v>
      </c>
      <c r="AD1200" s="147">
        <f>VLOOKUP(T1200,'既存・導入予定 (5)'!$E$33:$S$44,13,0)</f>
        <v>0.14799999999999999</v>
      </c>
      <c r="AE1200" s="75">
        <f t="shared" si="60"/>
        <v>0.78700000000000003</v>
      </c>
    </row>
    <row r="1201" spans="20:31">
      <c r="T1201" s="145">
        <v>10</v>
      </c>
      <c r="U1201" s="145">
        <v>2024</v>
      </c>
      <c r="V1201" s="145" t="s">
        <v>626</v>
      </c>
      <c r="W1201" s="145" t="s">
        <v>618</v>
      </c>
      <c r="X1201" s="145" t="s">
        <v>3516</v>
      </c>
      <c r="Y1201" s="146" t="str">
        <f t="shared" si="59"/>
        <v>102024冷房ビル用マルチ無し（一定速）</v>
      </c>
      <c r="Z1201" s="145">
        <v>0.25</v>
      </c>
      <c r="AA1201" s="145">
        <v>0.75</v>
      </c>
      <c r="AB1201" s="149">
        <v>0.25</v>
      </c>
      <c r="AC1201" s="149">
        <v>0.75</v>
      </c>
      <c r="AD1201" s="147">
        <f>VLOOKUP(T1201,'既存・導入予定 (5)'!$E$33:$S$44,13,0)</f>
        <v>0.14799999999999999</v>
      </c>
      <c r="AE1201" s="75">
        <f t="shared" si="60"/>
        <v>0.78700000000000003</v>
      </c>
    </row>
    <row r="1202" spans="20:31">
      <c r="T1202" s="145">
        <v>10</v>
      </c>
      <c r="U1202" s="145">
        <v>2024</v>
      </c>
      <c r="V1202" s="145" t="s">
        <v>626</v>
      </c>
      <c r="W1202" s="145" t="s">
        <v>619</v>
      </c>
      <c r="X1202" s="145" t="s">
        <v>3516</v>
      </c>
      <c r="Y1202" s="146" t="str">
        <f t="shared" si="59"/>
        <v>102024冷房設備用無し（一定速）</v>
      </c>
      <c r="Z1202" s="145">
        <v>0.25</v>
      </c>
      <c r="AA1202" s="145">
        <v>0.75</v>
      </c>
      <c r="AB1202" s="149">
        <v>0.25</v>
      </c>
      <c r="AC1202" s="149">
        <v>0.75</v>
      </c>
      <c r="AD1202" s="147">
        <f>VLOOKUP(T1202,'既存・導入予定 (5)'!$E$33:$S$44,13,0)</f>
        <v>0.14799999999999999</v>
      </c>
      <c r="AE1202" s="75">
        <f t="shared" si="60"/>
        <v>0.78700000000000003</v>
      </c>
    </row>
    <row r="1203" spans="20:31">
      <c r="T1203" s="145">
        <v>10</v>
      </c>
      <c r="U1203" s="145">
        <v>2024</v>
      </c>
      <c r="V1203" s="145" t="s">
        <v>627</v>
      </c>
      <c r="W1203" s="145" t="s">
        <v>624</v>
      </c>
      <c r="X1203" s="145" t="s">
        <v>3363</v>
      </c>
      <c r="Y1203" s="146" t="str">
        <f t="shared" si="59"/>
        <v>102024暖房店舗用有り</v>
      </c>
      <c r="Z1203" s="145">
        <v>-1.04</v>
      </c>
      <c r="AA1203" s="145">
        <v>2.04</v>
      </c>
      <c r="AB1203" s="149">
        <v>1.0898000000000001</v>
      </c>
      <c r="AC1203" s="149">
        <v>1.5076000000000001</v>
      </c>
      <c r="AD1203" s="147">
        <f>VLOOKUP(T1203,'既存・導入予定 (5)'!$E$33:$S$44,13,0)</f>
        <v>0.14799999999999999</v>
      </c>
      <c r="AE1203" s="75">
        <f t="shared" si="60"/>
        <v>1.6679999999999999</v>
      </c>
    </row>
    <row r="1204" spans="20:31">
      <c r="T1204" s="145">
        <v>10</v>
      </c>
      <c r="U1204" s="145">
        <v>2024</v>
      </c>
      <c r="V1204" s="145" t="s">
        <v>627</v>
      </c>
      <c r="W1204" s="145" t="s">
        <v>618</v>
      </c>
      <c r="X1204" s="145" t="s">
        <v>3363</v>
      </c>
      <c r="Y1204" s="146" t="str">
        <f t="shared" si="59"/>
        <v>102024暖房ビル用マルチ有り</v>
      </c>
      <c r="Z1204" s="145">
        <v>-1.1399999999999999</v>
      </c>
      <c r="AA1204" s="145">
        <v>2.14</v>
      </c>
      <c r="AB1204" s="149">
        <v>1.0454000000000001</v>
      </c>
      <c r="AC1204" s="149">
        <v>1.5936999999999999</v>
      </c>
      <c r="AD1204" s="147">
        <f>VLOOKUP(T1204,'既存・導入予定 (5)'!$E$33:$S$44,13,0)</f>
        <v>0.14799999999999999</v>
      </c>
      <c r="AE1204" s="75">
        <f t="shared" si="60"/>
        <v>1.748</v>
      </c>
    </row>
    <row r="1205" spans="20:31">
      <c r="T1205" s="145">
        <v>10</v>
      </c>
      <c r="U1205" s="145">
        <v>2024</v>
      </c>
      <c r="V1205" s="145" t="s">
        <v>627</v>
      </c>
      <c r="W1205" s="145" t="s">
        <v>619</v>
      </c>
      <c r="X1205" s="145" t="s">
        <v>3363</v>
      </c>
      <c r="Y1205" s="146" t="str">
        <f t="shared" si="59"/>
        <v>102024暖房設備用有り</v>
      </c>
      <c r="Z1205" s="145">
        <v>-0.57999999999999996</v>
      </c>
      <c r="AA1205" s="145">
        <v>1.58</v>
      </c>
      <c r="AB1205" s="149">
        <v>1.0335000000000001</v>
      </c>
      <c r="AC1205" s="149">
        <v>1.1766000000000001</v>
      </c>
      <c r="AD1205" s="147">
        <f>VLOOKUP(T1205,'既存・導入予定 (5)'!$E$33:$S$44,13,0)</f>
        <v>0.14799999999999999</v>
      </c>
      <c r="AE1205" s="75">
        <f t="shared" si="60"/>
        <v>1.329</v>
      </c>
    </row>
    <row r="1206" spans="20:31">
      <c r="T1206" s="145">
        <v>10</v>
      </c>
      <c r="U1206" s="145">
        <v>2024</v>
      </c>
      <c r="V1206" s="145" t="s">
        <v>627</v>
      </c>
      <c r="W1206" s="145" t="s">
        <v>624</v>
      </c>
      <c r="X1206" s="145" t="s">
        <v>3516</v>
      </c>
      <c r="Y1206" s="146" t="str">
        <f t="shared" si="59"/>
        <v>102024暖房店舗用無し（一定速）</v>
      </c>
      <c r="Z1206" s="145">
        <v>0.25</v>
      </c>
      <c r="AA1206" s="145">
        <v>0.75</v>
      </c>
      <c r="AB1206" s="149">
        <v>0.25</v>
      </c>
      <c r="AC1206" s="149">
        <v>0.75</v>
      </c>
      <c r="AD1206" s="147">
        <f>VLOOKUP(T1206,'既存・導入予定 (5)'!$E$33:$S$44,13,0)</f>
        <v>0.14799999999999999</v>
      </c>
      <c r="AE1206" s="75">
        <f t="shared" si="60"/>
        <v>0.78700000000000003</v>
      </c>
    </row>
    <row r="1207" spans="20:31">
      <c r="T1207" s="145">
        <v>10</v>
      </c>
      <c r="U1207" s="145">
        <v>2024</v>
      </c>
      <c r="V1207" s="145" t="s">
        <v>627</v>
      </c>
      <c r="W1207" s="145" t="s">
        <v>618</v>
      </c>
      <c r="X1207" s="145" t="s">
        <v>3516</v>
      </c>
      <c r="Y1207" s="146" t="str">
        <f t="shared" si="59"/>
        <v>102024暖房ビル用マルチ無し（一定速）</v>
      </c>
      <c r="Z1207" s="145">
        <v>0.25</v>
      </c>
      <c r="AA1207" s="145">
        <v>0.75</v>
      </c>
      <c r="AB1207" s="149">
        <v>0.25</v>
      </c>
      <c r="AC1207" s="149">
        <v>0.75</v>
      </c>
      <c r="AD1207" s="147">
        <f>VLOOKUP(T1207,'既存・導入予定 (5)'!$E$33:$S$44,13,0)</f>
        <v>0.14799999999999999</v>
      </c>
      <c r="AE1207" s="75">
        <f t="shared" si="60"/>
        <v>0.78700000000000003</v>
      </c>
    </row>
    <row r="1208" spans="20:31">
      <c r="T1208" s="145">
        <v>10</v>
      </c>
      <c r="U1208" s="145">
        <v>2024</v>
      </c>
      <c r="V1208" s="145" t="s">
        <v>627</v>
      </c>
      <c r="W1208" s="145" t="s">
        <v>619</v>
      </c>
      <c r="X1208" s="145" t="s">
        <v>3516</v>
      </c>
      <c r="Y1208" s="146" t="str">
        <f t="shared" si="59"/>
        <v>102024暖房設備用無し（一定速）</v>
      </c>
      <c r="Z1208" s="145">
        <v>0.25</v>
      </c>
      <c r="AA1208" s="145">
        <v>0.75</v>
      </c>
      <c r="AB1208" s="149">
        <v>0.25</v>
      </c>
      <c r="AC1208" s="149">
        <v>0.75</v>
      </c>
      <c r="AD1208" s="147">
        <f>VLOOKUP(T1208,'既存・導入予定 (5)'!$E$33:$S$44,13,0)</f>
        <v>0.14799999999999999</v>
      </c>
      <c r="AE1208" s="75">
        <f t="shared" si="60"/>
        <v>0.78700000000000003</v>
      </c>
    </row>
    <row r="1209" spans="20:31">
      <c r="T1209" s="90">
        <v>11</v>
      </c>
      <c r="U1209" s="90">
        <v>1995</v>
      </c>
      <c r="V1209" s="90" t="s">
        <v>20</v>
      </c>
      <c r="W1209" s="90" t="s">
        <v>624</v>
      </c>
      <c r="X1209" s="90" t="s">
        <v>3363</v>
      </c>
      <c r="Y1209" s="198" t="str">
        <f t="shared" si="59"/>
        <v>111995冷房店舗用有り</v>
      </c>
      <c r="Z1209" s="90">
        <v>0.32</v>
      </c>
      <c r="AA1209" s="90">
        <v>0.68</v>
      </c>
      <c r="AB1209" s="143">
        <v>1.0165999999999999</v>
      </c>
      <c r="AC1209" s="143">
        <v>0.50590000000000002</v>
      </c>
      <c r="AD1209" s="150">
        <f>VLOOKUP(T1209,'既存・導入予定 (5)'!$E$33:$S$44,13,0)</f>
        <v>0.245</v>
      </c>
      <c r="AE1209" s="151">
        <f t="shared" si="60"/>
        <v>0.754</v>
      </c>
    </row>
    <row r="1210" spans="20:31">
      <c r="T1210" s="90">
        <v>11</v>
      </c>
      <c r="U1210" s="90">
        <v>1995</v>
      </c>
      <c r="V1210" s="90" t="s">
        <v>20</v>
      </c>
      <c r="W1210" s="90" t="s">
        <v>618</v>
      </c>
      <c r="X1210" s="90" t="s">
        <v>3363</v>
      </c>
      <c r="Y1210" s="198" t="str">
        <f t="shared" si="59"/>
        <v>111995冷房ビル用マルチ有り</v>
      </c>
      <c r="Z1210" s="90">
        <v>-0.218</v>
      </c>
      <c r="AA1210" s="90">
        <v>1.218</v>
      </c>
      <c r="AB1210" s="143">
        <v>1.0356000000000001</v>
      </c>
      <c r="AC1210" s="143">
        <v>0.90459999999999996</v>
      </c>
      <c r="AD1210" s="150">
        <f>VLOOKUP(T1210,'既存・導入予定 (5)'!$E$33:$S$44,13,0)</f>
        <v>0.245</v>
      </c>
      <c r="AE1210" s="151">
        <f t="shared" si="60"/>
        <v>1.1579999999999999</v>
      </c>
    </row>
    <row r="1211" spans="20:31">
      <c r="T1211" s="90">
        <v>11</v>
      </c>
      <c r="U1211" s="90">
        <v>1995</v>
      </c>
      <c r="V1211" s="90" t="s">
        <v>20</v>
      </c>
      <c r="W1211" s="90" t="s">
        <v>619</v>
      </c>
      <c r="X1211" s="90" t="s">
        <v>3363</v>
      </c>
      <c r="Y1211" s="198" t="str">
        <f t="shared" si="59"/>
        <v>111995冷房設備用有り</v>
      </c>
      <c r="Z1211" s="90">
        <v>0.25</v>
      </c>
      <c r="AA1211" s="90">
        <v>0.75</v>
      </c>
      <c r="AB1211" s="143">
        <v>1.0219</v>
      </c>
      <c r="AC1211" s="143">
        <v>0.55700000000000005</v>
      </c>
      <c r="AD1211" s="150">
        <f>VLOOKUP(T1211,'既存・導入予定 (5)'!$E$33:$S$44,13,0)</f>
        <v>0.245</v>
      </c>
      <c r="AE1211" s="151">
        <f t="shared" si="60"/>
        <v>0.80700000000000005</v>
      </c>
    </row>
    <row r="1212" spans="20:31">
      <c r="T1212" s="90">
        <v>11</v>
      </c>
      <c r="U1212" s="90">
        <v>1995</v>
      </c>
      <c r="V1212" s="90" t="s">
        <v>20</v>
      </c>
      <c r="W1212" s="90" t="s">
        <v>624</v>
      </c>
      <c r="X1212" s="90" t="s">
        <v>3516</v>
      </c>
      <c r="Y1212" s="198" t="str">
        <f t="shared" si="59"/>
        <v>111995冷房店舗用無し（一定速）</v>
      </c>
      <c r="Z1212" s="90">
        <v>0.26</v>
      </c>
      <c r="AA1212" s="90">
        <v>0.74</v>
      </c>
      <c r="AB1212" s="143">
        <v>0.26</v>
      </c>
      <c r="AC1212" s="143">
        <v>0.74</v>
      </c>
      <c r="AD1212" s="150">
        <f>VLOOKUP(T1212,'既存・導入予定 (5)'!$E$33:$S$44,13,0)</f>
        <v>0.245</v>
      </c>
      <c r="AE1212" s="151">
        <f t="shared" si="60"/>
        <v>0.80300000000000005</v>
      </c>
    </row>
    <row r="1213" spans="20:31">
      <c r="T1213" s="90">
        <v>11</v>
      </c>
      <c r="U1213" s="90">
        <v>1995</v>
      </c>
      <c r="V1213" s="90" t="s">
        <v>20</v>
      </c>
      <c r="W1213" s="90" t="s">
        <v>618</v>
      </c>
      <c r="X1213" s="90" t="s">
        <v>3516</v>
      </c>
      <c r="Y1213" s="198" t="str">
        <f t="shared" si="59"/>
        <v>111995冷房ビル用マルチ無し（一定速）</v>
      </c>
      <c r="Z1213" s="90">
        <v>0.26</v>
      </c>
      <c r="AA1213" s="90">
        <v>0.74</v>
      </c>
      <c r="AB1213" s="143">
        <v>0.26</v>
      </c>
      <c r="AC1213" s="143">
        <v>0.74</v>
      </c>
      <c r="AD1213" s="150">
        <f>VLOOKUP(T1213,'既存・導入予定 (5)'!$E$33:$S$44,13,0)</f>
        <v>0.245</v>
      </c>
      <c r="AE1213" s="151">
        <f t="shared" si="60"/>
        <v>0.80300000000000005</v>
      </c>
    </row>
    <row r="1214" spans="20:31">
      <c r="T1214" s="90">
        <v>11</v>
      </c>
      <c r="U1214" s="90">
        <v>1995</v>
      </c>
      <c r="V1214" s="90" t="s">
        <v>20</v>
      </c>
      <c r="W1214" s="90" t="s">
        <v>619</v>
      </c>
      <c r="X1214" s="90" t="s">
        <v>3516</v>
      </c>
      <c r="Y1214" s="198" t="str">
        <f t="shared" si="59"/>
        <v>111995冷房設備用無し（一定速）</v>
      </c>
      <c r="Z1214" s="90">
        <v>0.26</v>
      </c>
      <c r="AA1214" s="90">
        <v>0.74</v>
      </c>
      <c r="AB1214" s="143">
        <v>0.26</v>
      </c>
      <c r="AC1214" s="143">
        <v>0.74</v>
      </c>
      <c r="AD1214" s="150">
        <f>VLOOKUP(T1214,'既存・導入予定 (5)'!$E$33:$S$44,13,0)</f>
        <v>0.245</v>
      </c>
      <c r="AE1214" s="151">
        <f t="shared" si="60"/>
        <v>0.80300000000000005</v>
      </c>
    </row>
    <row r="1215" spans="20:31">
      <c r="T1215" s="90">
        <v>11</v>
      </c>
      <c r="U1215" s="90">
        <v>1995</v>
      </c>
      <c r="V1215" s="90" t="s">
        <v>21</v>
      </c>
      <c r="W1215" s="90" t="s">
        <v>624</v>
      </c>
      <c r="X1215" s="90" t="s">
        <v>3363</v>
      </c>
      <c r="Y1215" s="198" t="str">
        <f t="shared" si="59"/>
        <v>111995暖房店舗用有り</v>
      </c>
      <c r="Z1215" s="90">
        <v>0.374</v>
      </c>
      <c r="AA1215" s="90">
        <v>0.626</v>
      </c>
      <c r="AB1215" s="143">
        <v>1.0275000000000001</v>
      </c>
      <c r="AC1215" s="143">
        <v>0.46260000000000001</v>
      </c>
      <c r="AD1215" s="150">
        <f>VLOOKUP(T1215,'既存・導入予定 (5)'!$E$33:$S$44,13,0)</f>
        <v>0.245</v>
      </c>
      <c r="AE1215" s="151">
        <f t="shared" si="60"/>
        <v>0.71399999999999997</v>
      </c>
    </row>
    <row r="1216" spans="20:31">
      <c r="T1216" s="90">
        <v>11</v>
      </c>
      <c r="U1216" s="90">
        <v>1995</v>
      </c>
      <c r="V1216" s="90" t="s">
        <v>21</v>
      </c>
      <c r="W1216" s="90" t="s">
        <v>618</v>
      </c>
      <c r="X1216" s="90" t="s">
        <v>3363</v>
      </c>
      <c r="Y1216" s="198" t="str">
        <f t="shared" si="59"/>
        <v>111995暖房ビル用マルチ有り</v>
      </c>
      <c r="Z1216" s="90">
        <v>-0.112</v>
      </c>
      <c r="AA1216" s="90">
        <v>1.1120000000000001</v>
      </c>
      <c r="AB1216" s="143">
        <v>1.0236000000000001</v>
      </c>
      <c r="AC1216" s="143">
        <v>0.82809999999999995</v>
      </c>
      <c r="AD1216" s="150">
        <f>VLOOKUP(T1216,'既存・導入予定 (5)'!$E$33:$S$44,13,0)</f>
        <v>0.245</v>
      </c>
      <c r="AE1216" s="151">
        <f t="shared" si="60"/>
        <v>1.0780000000000001</v>
      </c>
    </row>
    <row r="1217" spans="20:31">
      <c r="T1217" s="90">
        <v>11</v>
      </c>
      <c r="U1217" s="90">
        <v>1995</v>
      </c>
      <c r="V1217" s="90" t="s">
        <v>21</v>
      </c>
      <c r="W1217" s="90" t="s">
        <v>619</v>
      </c>
      <c r="X1217" s="90" t="s">
        <v>3363</v>
      </c>
      <c r="Y1217" s="198" t="str">
        <f t="shared" si="59"/>
        <v>111995暖房設備用有り</v>
      </c>
      <c r="Z1217" s="90">
        <v>0.25</v>
      </c>
      <c r="AA1217" s="90">
        <v>0.75</v>
      </c>
      <c r="AB1217" s="143">
        <v>1.0159</v>
      </c>
      <c r="AC1217" s="143">
        <v>0.5585</v>
      </c>
      <c r="AD1217" s="150">
        <f>VLOOKUP(T1217,'既存・導入予定 (5)'!$E$33:$S$44,13,0)</f>
        <v>0.245</v>
      </c>
      <c r="AE1217" s="151">
        <f t="shared" si="60"/>
        <v>0.80700000000000005</v>
      </c>
    </row>
    <row r="1218" spans="20:31">
      <c r="T1218" s="90">
        <v>11</v>
      </c>
      <c r="U1218" s="90">
        <v>1995</v>
      </c>
      <c r="V1218" s="90" t="s">
        <v>21</v>
      </c>
      <c r="W1218" s="90" t="s">
        <v>624</v>
      </c>
      <c r="X1218" s="90" t="s">
        <v>3516</v>
      </c>
      <c r="Y1218" s="198" t="str">
        <f t="shared" si="59"/>
        <v>111995暖房店舗用無し（一定速）</v>
      </c>
      <c r="Z1218" s="90">
        <v>0.26</v>
      </c>
      <c r="AA1218" s="90">
        <v>0.74</v>
      </c>
      <c r="AB1218" s="143">
        <v>0.26</v>
      </c>
      <c r="AC1218" s="143">
        <v>0.74</v>
      </c>
      <c r="AD1218" s="150">
        <f>VLOOKUP(T1218,'既存・導入予定 (5)'!$E$33:$S$44,13,0)</f>
        <v>0.245</v>
      </c>
      <c r="AE1218" s="151">
        <f t="shared" si="60"/>
        <v>0.80300000000000005</v>
      </c>
    </row>
    <row r="1219" spans="20:31">
      <c r="T1219" s="90">
        <v>11</v>
      </c>
      <c r="U1219" s="90">
        <v>1995</v>
      </c>
      <c r="V1219" s="90" t="s">
        <v>21</v>
      </c>
      <c r="W1219" s="90" t="s">
        <v>618</v>
      </c>
      <c r="X1219" s="90" t="s">
        <v>3516</v>
      </c>
      <c r="Y1219" s="198" t="str">
        <f t="shared" si="59"/>
        <v>111995暖房ビル用マルチ無し（一定速）</v>
      </c>
      <c r="Z1219" s="90">
        <v>0.26</v>
      </c>
      <c r="AA1219" s="90">
        <v>0.74</v>
      </c>
      <c r="AB1219" s="143">
        <v>0.26</v>
      </c>
      <c r="AC1219" s="143">
        <v>0.74</v>
      </c>
      <c r="AD1219" s="150">
        <f>VLOOKUP(T1219,'既存・導入予定 (5)'!$E$33:$S$44,13,0)</f>
        <v>0.245</v>
      </c>
      <c r="AE1219" s="151">
        <f t="shared" si="60"/>
        <v>0.80300000000000005</v>
      </c>
    </row>
    <row r="1220" spans="20:31">
      <c r="T1220" s="90">
        <v>11</v>
      </c>
      <c r="U1220" s="90">
        <v>1995</v>
      </c>
      <c r="V1220" s="90" t="s">
        <v>21</v>
      </c>
      <c r="W1220" s="90" t="s">
        <v>619</v>
      </c>
      <c r="X1220" s="90" t="s">
        <v>3516</v>
      </c>
      <c r="Y1220" s="198" t="str">
        <f t="shared" si="59"/>
        <v>111995暖房設備用無し（一定速）</v>
      </c>
      <c r="Z1220" s="90">
        <v>0.26</v>
      </c>
      <c r="AA1220" s="90">
        <v>0.74</v>
      </c>
      <c r="AB1220" s="143">
        <v>0.26</v>
      </c>
      <c r="AC1220" s="143">
        <v>0.74</v>
      </c>
      <c r="AD1220" s="150">
        <f>VLOOKUP(T1220,'既存・導入予定 (5)'!$E$33:$S$44,13,0)</f>
        <v>0.245</v>
      </c>
      <c r="AE1220" s="151">
        <f t="shared" si="60"/>
        <v>0.80300000000000005</v>
      </c>
    </row>
    <row r="1221" spans="20:31">
      <c r="T1221" s="90">
        <v>11</v>
      </c>
      <c r="U1221" s="90">
        <v>2005</v>
      </c>
      <c r="V1221" s="90" t="s">
        <v>20</v>
      </c>
      <c r="W1221" s="90" t="s">
        <v>624</v>
      </c>
      <c r="X1221" s="90" t="s">
        <v>3363</v>
      </c>
      <c r="Y1221" s="198" t="str">
        <f t="shared" si="59"/>
        <v>112005冷房店舗用有り</v>
      </c>
      <c r="Z1221" s="90">
        <v>-0.86599999999999999</v>
      </c>
      <c r="AA1221" s="90">
        <v>1.8660000000000001</v>
      </c>
      <c r="AB1221" s="143">
        <v>1.0455000000000001</v>
      </c>
      <c r="AC1221" s="143">
        <v>1.3880999999999999</v>
      </c>
      <c r="AD1221" s="150">
        <f>VLOOKUP(T1221,'既存・導入予定 (5)'!$E$33:$S$44,13,0)</f>
        <v>0.245</v>
      </c>
      <c r="AE1221" s="151">
        <f t="shared" si="60"/>
        <v>1.6439999999999999</v>
      </c>
    </row>
    <row r="1222" spans="20:31">
      <c r="T1222" s="90">
        <v>11</v>
      </c>
      <c r="U1222" s="90">
        <v>2005</v>
      </c>
      <c r="V1222" s="90" t="s">
        <v>20</v>
      </c>
      <c r="W1222" s="90" t="s">
        <v>618</v>
      </c>
      <c r="X1222" s="90" t="s">
        <v>3363</v>
      </c>
      <c r="Y1222" s="198" t="str">
        <f t="shared" si="59"/>
        <v>112005冷房ビル用マルチ有り</v>
      </c>
      <c r="Z1222" s="90">
        <v>-0.68200000000000005</v>
      </c>
      <c r="AA1222" s="90">
        <v>1.6819999999999999</v>
      </c>
      <c r="AB1222" s="143">
        <v>1.0490999999999999</v>
      </c>
      <c r="AC1222" s="143">
        <v>1.2492000000000001</v>
      </c>
      <c r="AD1222" s="150">
        <f>VLOOKUP(T1222,'既存・導入予定 (5)'!$E$33:$S$44,13,0)</f>
        <v>0.245</v>
      </c>
      <c r="AE1222" s="151">
        <f t="shared" si="60"/>
        <v>1.506</v>
      </c>
    </row>
    <row r="1223" spans="20:31">
      <c r="T1223" s="90">
        <v>11</v>
      </c>
      <c r="U1223" s="90">
        <v>2005</v>
      </c>
      <c r="V1223" s="90" t="s">
        <v>20</v>
      </c>
      <c r="W1223" s="90" t="s">
        <v>619</v>
      </c>
      <c r="X1223" s="90" t="s">
        <v>3363</v>
      </c>
      <c r="Y1223" s="198" t="str">
        <f t="shared" si="59"/>
        <v>112005冷房設備用有り</v>
      </c>
      <c r="Z1223" s="90">
        <v>-0.114</v>
      </c>
      <c r="AA1223" s="90">
        <v>1.1140000000000001</v>
      </c>
      <c r="AB1223" s="143">
        <v>1.0325</v>
      </c>
      <c r="AC1223" s="143">
        <v>0.82740000000000002</v>
      </c>
      <c r="AD1223" s="150">
        <f>VLOOKUP(T1223,'既存・導入予定 (5)'!$E$33:$S$44,13,0)</f>
        <v>0.245</v>
      </c>
      <c r="AE1223" s="151">
        <f t="shared" si="60"/>
        <v>1.08</v>
      </c>
    </row>
    <row r="1224" spans="20:31">
      <c r="T1224" s="90">
        <v>11</v>
      </c>
      <c r="U1224" s="90">
        <v>2005</v>
      </c>
      <c r="V1224" s="90" t="s">
        <v>20</v>
      </c>
      <c r="W1224" s="90" t="s">
        <v>624</v>
      </c>
      <c r="X1224" s="90" t="s">
        <v>3516</v>
      </c>
      <c r="Y1224" s="198" t="str">
        <f t="shared" si="59"/>
        <v>112005冷房店舗用無し（一定速）</v>
      </c>
      <c r="Z1224" s="90">
        <v>0.25</v>
      </c>
      <c r="AA1224" s="90">
        <v>0.75</v>
      </c>
      <c r="AB1224" s="143">
        <v>0.25</v>
      </c>
      <c r="AC1224" s="143">
        <v>0.75</v>
      </c>
      <c r="AD1224" s="150">
        <f>VLOOKUP(T1224,'既存・導入予定 (5)'!$E$33:$S$44,13,0)</f>
        <v>0.245</v>
      </c>
      <c r="AE1224" s="151">
        <f t="shared" si="60"/>
        <v>0.81100000000000005</v>
      </c>
    </row>
    <row r="1225" spans="20:31">
      <c r="T1225" s="90">
        <v>11</v>
      </c>
      <c r="U1225" s="90">
        <v>2005</v>
      </c>
      <c r="V1225" s="90" t="s">
        <v>20</v>
      </c>
      <c r="W1225" s="90" t="s">
        <v>618</v>
      </c>
      <c r="X1225" s="90" t="s">
        <v>3516</v>
      </c>
      <c r="Y1225" s="198" t="str">
        <f t="shared" si="59"/>
        <v>112005冷房ビル用マルチ無し（一定速）</v>
      </c>
      <c r="Z1225" s="90">
        <v>0.25</v>
      </c>
      <c r="AA1225" s="90">
        <v>0.75</v>
      </c>
      <c r="AB1225" s="143">
        <v>0.25</v>
      </c>
      <c r="AC1225" s="143">
        <v>0.75</v>
      </c>
      <c r="AD1225" s="150">
        <f>VLOOKUP(T1225,'既存・導入予定 (5)'!$E$33:$S$44,13,0)</f>
        <v>0.245</v>
      </c>
      <c r="AE1225" s="151">
        <f t="shared" si="60"/>
        <v>0.81100000000000005</v>
      </c>
    </row>
    <row r="1226" spans="20:31">
      <c r="T1226" s="90">
        <v>11</v>
      </c>
      <c r="U1226" s="90">
        <v>2005</v>
      </c>
      <c r="V1226" s="90" t="s">
        <v>20</v>
      </c>
      <c r="W1226" s="90" t="s">
        <v>619</v>
      </c>
      <c r="X1226" s="90" t="s">
        <v>3516</v>
      </c>
      <c r="Y1226" s="198" t="str">
        <f t="shared" si="59"/>
        <v>112005冷房設備用無し（一定速）</v>
      </c>
      <c r="Z1226" s="90">
        <v>0.25</v>
      </c>
      <c r="AA1226" s="90">
        <v>0.75</v>
      </c>
      <c r="AB1226" s="143">
        <v>0.25</v>
      </c>
      <c r="AC1226" s="143">
        <v>0.75</v>
      </c>
      <c r="AD1226" s="150">
        <f>VLOOKUP(T1226,'既存・導入予定 (5)'!$E$33:$S$44,13,0)</f>
        <v>0.245</v>
      </c>
      <c r="AE1226" s="151">
        <f t="shared" si="60"/>
        <v>0.81100000000000005</v>
      </c>
    </row>
    <row r="1227" spans="20:31">
      <c r="T1227" s="90">
        <v>11</v>
      </c>
      <c r="U1227" s="90">
        <v>2005</v>
      </c>
      <c r="V1227" s="90" t="s">
        <v>21</v>
      </c>
      <c r="W1227" s="90" t="s">
        <v>624</v>
      </c>
      <c r="X1227" s="90" t="s">
        <v>3363</v>
      </c>
      <c r="Y1227" s="198" t="str">
        <f t="shared" si="59"/>
        <v>112005暖房店舗用有り</v>
      </c>
      <c r="Z1227" s="90">
        <v>-0.65</v>
      </c>
      <c r="AA1227" s="90">
        <v>1.65</v>
      </c>
      <c r="AB1227" s="143">
        <v>1.0726</v>
      </c>
      <c r="AC1227" s="143">
        <v>1.2194</v>
      </c>
      <c r="AD1227" s="150">
        <f>VLOOKUP(T1227,'既存・導入予定 (5)'!$E$33:$S$44,13,0)</f>
        <v>0.245</v>
      </c>
      <c r="AE1227" s="151">
        <f t="shared" si="60"/>
        <v>1.482</v>
      </c>
    </row>
    <row r="1228" spans="20:31">
      <c r="T1228" s="90">
        <v>11</v>
      </c>
      <c r="U1228" s="90">
        <v>2005</v>
      </c>
      <c r="V1228" s="90" t="s">
        <v>21</v>
      </c>
      <c r="W1228" s="90" t="s">
        <v>618</v>
      </c>
      <c r="X1228" s="90" t="s">
        <v>3363</v>
      </c>
      <c r="Y1228" s="198" t="str">
        <f t="shared" si="59"/>
        <v>112005暖房ビル用マルチ有り</v>
      </c>
      <c r="Z1228" s="90">
        <v>-0.56000000000000005</v>
      </c>
      <c r="AA1228" s="90">
        <v>1.56</v>
      </c>
      <c r="AB1228" s="143">
        <v>1.0330999999999999</v>
      </c>
      <c r="AC1228" s="143">
        <v>1.1617</v>
      </c>
      <c r="AD1228" s="150">
        <f>VLOOKUP(T1228,'既存・導入予定 (5)'!$E$33:$S$44,13,0)</f>
        <v>0.245</v>
      </c>
      <c r="AE1228" s="151">
        <f t="shared" si="60"/>
        <v>1.4139999999999999</v>
      </c>
    </row>
    <row r="1229" spans="20:31">
      <c r="T1229" s="90">
        <v>11</v>
      </c>
      <c r="U1229" s="90">
        <v>2005</v>
      </c>
      <c r="V1229" s="90" t="s">
        <v>21</v>
      </c>
      <c r="W1229" s="90" t="s">
        <v>619</v>
      </c>
      <c r="X1229" s="90" t="s">
        <v>3363</v>
      </c>
      <c r="Y1229" s="198" t="str">
        <f t="shared" ref="Y1229:Y1292" si="61">T1229&amp;U1229&amp;V1229&amp;W1229&amp;X1229</f>
        <v>112005暖房設備用有り</v>
      </c>
      <c r="Z1229" s="90">
        <v>-0.126</v>
      </c>
      <c r="AA1229" s="90">
        <v>1.1259999999999999</v>
      </c>
      <c r="AB1229" s="143">
        <v>1.0239</v>
      </c>
      <c r="AC1229" s="143">
        <v>0.83850000000000002</v>
      </c>
      <c r="AD1229" s="150">
        <f>VLOOKUP(T1229,'既存・導入予定 (5)'!$E$33:$S$44,13,0)</f>
        <v>0.245</v>
      </c>
      <c r="AE1229" s="151">
        <f t="shared" si="60"/>
        <v>1.089</v>
      </c>
    </row>
    <row r="1230" spans="20:31">
      <c r="T1230" s="90">
        <v>11</v>
      </c>
      <c r="U1230" s="90">
        <v>2005</v>
      </c>
      <c r="V1230" s="90" t="s">
        <v>21</v>
      </c>
      <c r="W1230" s="90" t="s">
        <v>624</v>
      </c>
      <c r="X1230" s="90" t="s">
        <v>3516</v>
      </c>
      <c r="Y1230" s="198" t="str">
        <f t="shared" si="61"/>
        <v>112005暖房店舗用無し（一定速）</v>
      </c>
      <c r="Z1230" s="90">
        <v>0.25</v>
      </c>
      <c r="AA1230" s="90">
        <v>0.75</v>
      </c>
      <c r="AB1230" s="143">
        <v>0.25</v>
      </c>
      <c r="AC1230" s="143">
        <v>0.75</v>
      </c>
      <c r="AD1230" s="150">
        <f>VLOOKUP(T1230,'既存・導入予定 (5)'!$E$33:$S$44,13,0)</f>
        <v>0.245</v>
      </c>
      <c r="AE1230" s="151">
        <f t="shared" si="60"/>
        <v>0.81100000000000005</v>
      </c>
    </row>
    <row r="1231" spans="20:31">
      <c r="T1231" s="90">
        <v>11</v>
      </c>
      <c r="U1231" s="90">
        <v>2005</v>
      </c>
      <c r="V1231" s="90" t="s">
        <v>21</v>
      </c>
      <c r="W1231" s="90" t="s">
        <v>618</v>
      </c>
      <c r="X1231" s="90" t="s">
        <v>3516</v>
      </c>
      <c r="Y1231" s="198" t="str">
        <f t="shared" si="61"/>
        <v>112005暖房ビル用マルチ無し（一定速）</v>
      </c>
      <c r="Z1231" s="90">
        <v>0.25</v>
      </c>
      <c r="AA1231" s="90">
        <v>0.75</v>
      </c>
      <c r="AB1231" s="143">
        <v>0.25</v>
      </c>
      <c r="AC1231" s="143">
        <v>0.75</v>
      </c>
      <c r="AD1231" s="150">
        <f>VLOOKUP(T1231,'既存・導入予定 (5)'!$E$33:$S$44,13,0)</f>
        <v>0.245</v>
      </c>
      <c r="AE1231" s="151">
        <f t="shared" si="60"/>
        <v>0.81100000000000005</v>
      </c>
    </row>
    <row r="1232" spans="20:31">
      <c r="T1232" s="90">
        <v>11</v>
      </c>
      <c r="U1232" s="90">
        <v>2005</v>
      </c>
      <c r="V1232" s="90" t="s">
        <v>21</v>
      </c>
      <c r="W1232" s="90" t="s">
        <v>619</v>
      </c>
      <c r="X1232" s="90" t="s">
        <v>3516</v>
      </c>
      <c r="Y1232" s="198" t="str">
        <f t="shared" si="61"/>
        <v>112005暖房設備用無し（一定速）</v>
      </c>
      <c r="Z1232" s="90">
        <v>0.25</v>
      </c>
      <c r="AA1232" s="90">
        <v>0.75</v>
      </c>
      <c r="AB1232" s="143">
        <v>0.25</v>
      </c>
      <c r="AC1232" s="143">
        <v>0.75</v>
      </c>
      <c r="AD1232" s="150">
        <f>VLOOKUP(T1232,'既存・導入予定 (5)'!$E$33:$S$44,13,0)</f>
        <v>0.245</v>
      </c>
      <c r="AE1232" s="151">
        <f t="shared" si="60"/>
        <v>0.81100000000000005</v>
      </c>
    </row>
    <row r="1233" spans="20:31">
      <c r="T1233" s="90">
        <v>11</v>
      </c>
      <c r="U1233" s="90">
        <v>2010</v>
      </c>
      <c r="V1233" s="90" t="s">
        <v>20</v>
      </c>
      <c r="W1233" s="90" t="s">
        <v>624</v>
      </c>
      <c r="X1233" s="90" t="s">
        <v>3363</v>
      </c>
      <c r="Y1233" s="198" t="str">
        <f t="shared" si="61"/>
        <v>112010冷房店舗用有り</v>
      </c>
      <c r="Z1233" s="90">
        <v>-1.1000000000000001</v>
      </c>
      <c r="AA1233" s="90">
        <v>2.1</v>
      </c>
      <c r="AB1233" s="143">
        <v>1.0511999999999999</v>
      </c>
      <c r="AC1233" s="143">
        <v>1.5622</v>
      </c>
      <c r="AD1233" s="150">
        <f>VLOOKUP(T1233,'既存・導入予定 (5)'!$E$33:$S$44,13,0)</f>
        <v>0.245</v>
      </c>
      <c r="AE1233" s="151">
        <f t="shared" si="60"/>
        <v>1.819</v>
      </c>
    </row>
    <row r="1234" spans="20:31">
      <c r="T1234" s="90">
        <v>11</v>
      </c>
      <c r="U1234" s="90">
        <v>2010</v>
      </c>
      <c r="V1234" s="90" t="s">
        <v>20</v>
      </c>
      <c r="W1234" s="90" t="s">
        <v>618</v>
      </c>
      <c r="X1234" s="90" t="s">
        <v>3363</v>
      </c>
      <c r="Y1234" s="198" t="str">
        <f t="shared" si="61"/>
        <v>112010冷房ビル用マルチ有り</v>
      </c>
      <c r="Z1234" s="90">
        <v>-0.88</v>
      </c>
      <c r="AA1234" s="90">
        <v>1.88</v>
      </c>
      <c r="AB1234" s="143">
        <v>1.0548999999999999</v>
      </c>
      <c r="AC1234" s="143">
        <v>1.3963000000000001</v>
      </c>
      <c r="AD1234" s="150">
        <f>VLOOKUP(T1234,'既存・導入予定 (5)'!$E$33:$S$44,13,0)</f>
        <v>0.245</v>
      </c>
      <c r="AE1234" s="151">
        <f t="shared" si="60"/>
        <v>1.6539999999999999</v>
      </c>
    </row>
    <row r="1235" spans="20:31">
      <c r="T1235" s="90">
        <v>11</v>
      </c>
      <c r="U1235" s="90">
        <v>2010</v>
      </c>
      <c r="V1235" s="90" t="s">
        <v>20</v>
      </c>
      <c r="W1235" s="90" t="s">
        <v>619</v>
      </c>
      <c r="X1235" s="90" t="s">
        <v>3363</v>
      </c>
      <c r="Y1235" s="198" t="str">
        <f t="shared" si="61"/>
        <v>112010冷房設備用有り</v>
      </c>
      <c r="Z1235" s="90">
        <v>-0.26</v>
      </c>
      <c r="AA1235" s="90">
        <v>1.26</v>
      </c>
      <c r="AB1235" s="143">
        <v>1.1929000000000001</v>
      </c>
      <c r="AC1235" s="143">
        <v>0.89680000000000004</v>
      </c>
      <c r="AD1235" s="150">
        <f>VLOOKUP(T1235,'既存・導入予定 (5)'!$E$33:$S$44,13,0)</f>
        <v>0.245</v>
      </c>
      <c r="AE1235" s="151">
        <f t="shared" si="60"/>
        <v>1.1890000000000001</v>
      </c>
    </row>
    <row r="1236" spans="20:31">
      <c r="T1236" s="90">
        <v>11</v>
      </c>
      <c r="U1236" s="90">
        <v>2010</v>
      </c>
      <c r="V1236" s="90" t="s">
        <v>20</v>
      </c>
      <c r="W1236" s="90" t="s">
        <v>624</v>
      </c>
      <c r="X1236" s="90" t="s">
        <v>3516</v>
      </c>
      <c r="Y1236" s="198" t="str">
        <f t="shared" si="61"/>
        <v>112010冷房店舗用無し（一定速）</v>
      </c>
      <c r="Z1236" s="90">
        <v>0.25</v>
      </c>
      <c r="AA1236" s="90">
        <v>0.75</v>
      </c>
      <c r="AB1236" s="143">
        <v>0.25</v>
      </c>
      <c r="AC1236" s="143">
        <v>0.75</v>
      </c>
      <c r="AD1236" s="150">
        <f>VLOOKUP(T1236,'既存・導入予定 (5)'!$E$33:$S$44,13,0)</f>
        <v>0.245</v>
      </c>
      <c r="AE1236" s="151">
        <f t="shared" si="60"/>
        <v>0.81100000000000005</v>
      </c>
    </row>
    <row r="1237" spans="20:31">
      <c r="T1237" s="90">
        <v>11</v>
      </c>
      <c r="U1237" s="90">
        <v>2010</v>
      </c>
      <c r="V1237" s="90" t="s">
        <v>20</v>
      </c>
      <c r="W1237" s="90" t="s">
        <v>618</v>
      </c>
      <c r="X1237" s="90" t="s">
        <v>3516</v>
      </c>
      <c r="Y1237" s="198" t="str">
        <f t="shared" si="61"/>
        <v>112010冷房ビル用マルチ無し（一定速）</v>
      </c>
      <c r="Z1237" s="90">
        <v>0.25</v>
      </c>
      <c r="AA1237" s="90">
        <v>0.75</v>
      </c>
      <c r="AB1237" s="143">
        <v>0.25</v>
      </c>
      <c r="AC1237" s="143">
        <v>0.75</v>
      </c>
      <c r="AD1237" s="150">
        <f>VLOOKUP(T1237,'既存・導入予定 (5)'!$E$33:$S$44,13,0)</f>
        <v>0.245</v>
      </c>
      <c r="AE1237" s="151">
        <f t="shared" si="60"/>
        <v>0.81100000000000005</v>
      </c>
    </row>
    <row r="1238" spans="20:31">
      <c r="T1238" s="90">
        <v>11</v>
      </c>
      <c r="U1238" s="90">
        <v>2010</v>
      </c>
      <c r="V1238" s="90" t="s">
        <v>20</v>
      </c>
      <c r="W1238" s="90" t="s">
        <v>619</v>
      </c>
      <c r="X1238" s="90" t="s">
        <v>3516</v>
      </c>
      <c r="Y1238" s="198" t="str">
        <f t="shared" si="61"/>
        <v>112010冷房設備用無し（一定速）</v>
      </c>
      <c r="Z1238" s="90">
        <v>0.25</v>
      </c>
      <c r="AA1238" s="90">
        <v>0.75</v>
      </c>
      <c r="AB1238" s="143">
        <v>0.25</v>
      </c>
      <c r="AC1238" s="143">
        <v>0.75</v>
      </c>
      <c r="AD1238" s="150">
        <f>VLOOKUP(T1238,'既存・導入予定 (5)'!$E$33:$S$44,13,0)</f>
        <v>0.245</v>
      </c>
      <c r="AE1238" s="151">
        <f t="shared" si="60"/>
        <v>0.81100000000000005</v>
      </c>
    </row>
    <row r="1239" spans="20:31">
      <c r="T1239" s="90">
        <v>11</v>
      </c>
      <c r="U1239" s="90">
        <v>2010</v>
      </c>
      <c r="V1239" s="90" t="s">
        <v>21</v>
      </c>
      <c r="W1239" s="90" t="s">
        <v>624</v>
      </c>
      <c r="X1239" s="90" t="s">
        <v>3363</v>
      </c>
      <c r="Y1239" s="198" t="str">
        <f t="shared" si="61"/>
        <v>112010暖房店舗用有り</v>
      </c>
      <c r="Z1239" s="90">
        <v>-0.72</v>
      </c>
      <c r="AA1239" s="90">
        <v>1.72</v>
      </c>
      <c r="AB1239" s="143">
        <v>1.0757000000000001</v>
      </c>
      <c r="AC1239" s="143">
        <v>1.2710999999999999</v>
      </c>
      <c r="AD1239" s="150">
        <f>VLOOKUP(T1239,'既存・導入予定 (5)'!$E$33:$S$44,13,0)</f>
        <v>0.245</v>
      </c>
      <c r="AE1239" s="151">
        <f t="shared" si="60"/>
        <v>1.534</v>
      </c>
    </row>
    <row r="1240" spans="20:31">
      <c r="T1240" s="90">
        <v>11</v>
      </c>
      <c r="U1240" s="90">
        <v>2010</v>
      </c>
      <c r="V1240" s="90" t="s">
        <v>21</v>
      </c>
      <c r="W1240" s="90" t="s">
        <v>618</v>
      </c>
      <c r="X1240" s="90" t="s">
        <v>3363</v>
      </c>
      <c r="Y1240" s="198" t="str">
        <f t="shared" si="61"/>
        <v>112010暖房ビル用マルチ有り</v>
      </c>
      <c r="Z1240" s="90">
        <v>-0.7</v>
      </c>
      <c r="AA1240" s="90">
        <v>1.7</v>
      </c>
      <c r="AB1240" s="143">
        <v>1.036</v>
      </c>
      <c r="AC1240" s="143">
        <v>1.266</v>
      </c>
      <c r="AD1240" s="150">
        <f>VLOOKUP(T1240,'既存・導入予定 (5)'!$E$33:$S$44,13,0)</f>
        <v>0.245</v>
      </c>
      <c r="AE1240" s="151">
        <f t="shared" si="60"/>
        <v>1.5189999999999999</v>
      </c>
    </row>
    <row r="1241" spans="20:31">
      <c r="T1241" s="90">
        <v>11</v>
      </c>
      <c r="U1241" s="90">
        <v>2010</v>
      </c>
      <c r="V1241" s="90" t="s">
        <v>21</v>
      </c>
      <c r="W1241" s="90" t="s">
        <v>619</v>
      </c>
      <c r="X1241" s="90" t="s">
        <v>3363</v>
      </c>
      <c r="Y1241" s="198" t="str">
        <f t="shared" si="61"/>
        <v>112010暖房設備用有り</v>
      </c>
      <c r="Z1241" s="90">
        <v>-0.26</v>
      </c>
      <c r="AA1241" s="90">
        <v>1.26</v>
      </c>
      <c r="AB1241" s="143">
        <v>0.82779999999999998</v>
      </c>
      <c r="AC1241" s="143">
        <v>0.98809999999999998</v>
      </c>
      <c r="AD1241" s="150">
        <f>VLOOKUP(T1241,'既存・導入予定 (5)'!$E$33:$S$44,13,0)</f>
        <v>0.245</v>
      </c>
      <c r="AE1241" s="151">
        <f t="shared" ref="AE1241:AE1304" si="62">ROUNDDOWN(IF(AD1241&gt;=0.25,Z1241*AD1241+AA1241,AB1241*AD1241+AC1241),3)</f>
        <v>1.19</v>
      </c>
    </row>
    <row r="1242" spans="20:31">
      <c r="T1242" s="90">
        <v>11</v>
      </c>
      <c r="U1242" s="90">
        <v>2010</v>
      </c>
      <c r="V1242" s="90" t="s">
        <v>21</v>
      </c>
      <c r="W1242" s="90" t="s">
        <v>624</v>
      </c>
      <c r="X1242" s="90" t="s">
        <v>3516</v>
      </c>
      <c r="Y1242" s="198" t="str">
        <f t="shared" si="61"/>
        <v>112010暖房店舗用無し（一定速）</v>
      </c>
      <c r="Z1242" s="90">
        <v>0.25</v>
      </c>
      <c r="AA1242" s="90">
        <v>0.75</v>
      </c>
      <c r="AB1242" s="143">
        <v>0.25</v>
      </c>
      <c r="AC1242" s="143">
        <v>0.75</v>
      </c>
      <c r="AD1242" s="150">
        <f>VLOOKUP(T1242,'既存・導入予定 (5)'!$E$33:$S$44,13,0)</f>
        <v>0.245</v>
      </c>
      <c r="AE1242" s="151">
        <f t="shared" si="62"/>
        <v>0.81100000000000005</v>
      </c>
    </row>
    <row r="1243" spans="20:31">
      <c r="T1243" s="90">
        <v>11</v>
      </c>
      <c r="U1243" s="90">
        <v>2010</v>
      </c>
      <c r="V1243" s="90" t="s">
        <v>21</v>
      </c>
      <c r="W1243" s="90" t="s">
        <v>618</v>
      </c>
      <c r="X1243" s="90" t="s">
        <v>3516</v>
      </c>
      <c r="Y1243" s="198" t="str">
        <f t="shared" si="61"/>
        <v>112010暖房ビル用マルチ無し（一定速）</v>
      </c>
      <c r="Z1243" s="90">
        <v>0.25</v>
      </c>
      <c r="AA1243" s="90">
        <v>0.75</v>
      </c>
      <c r="AB1243" s="143">
        <v>0.25</v>
      </c>
      <c r="AC1243" s="143">
        <v>0.75</v>
      </c>
      <c r="AD1243" s="150">
        <f>VLOOKUP(T1243,'既存・導入予定 (5)'!$E$33:$S$44,13,0)</f>
        <v>0.245</v>
      </c>
      <c r="AE1243" s="151">
        <f t="shared" si="62"/>
        <v>0.81100000000000005</v>
      </c>
    </row>
    <row r="1244" spans="20:31">
      <c r="T1244" s="90">
        <v>11</v>
      </c>
      <c r="U1244" s="90">
        <v>2010</v>
      </c>
      <c r="V1244" s="90" t="s">
        <v>21</v>
      </c>
      <c r="W1244" s="90" t="s">
        <v>619</v>
      </c>
      <c r="X1244" s="90" t="s">
        <v>3516</v>
      </c>
      <c r="Y1244" s="198" t="str">
        <f t="shared" si="61"/>
        <v>112010暖房設備用無し（一定速）</v>
      </c>
      <c r="Z1244" s="90">
        <v>0.25</v>
      </c>
      <c r="AA1244" s="90">
        <v>0.75</v>
      </c>
      <c r="AB1244" s="143">
        <v>0.25</v>
      </c>
      <c r="AC1244" s="143">
        <v>0.75</v>
      </c>
      <c r="AD1244" s="150">
        <f>VLOOKUP(T1244,'既存・導入予定 (5)'!$E$33:$S$44,13,0)</f>
        <v>0.245</v>
      </c>
      <c r="AE1244" s="151">
        <f t="shared" si="62"/>
        <v>0.81100000000000005</v>
      </c>
    </row>
    <row r="1245" spans="20:31">
      <c r="T1245" s="145">
        <v>11</v>
      </c>
      <c r="U1245" s="145">
        <v>2011</v>
      </c>
      <c r="V1245" s="145" t="s">
        <v>20</v>
      </c>
      <c r="W1245" s="145" t="s">
        <v>624</v>
      </c>
      <c r="X1245" s="145" t="s">
        <v>3363</v>
      </c>
      <c r="Y1245" s="146" t="str">
        <f t="shared" si="61"/>
        <v>112011冷房店舗用有り</v>
      </c>
      <c r="Z1245" s="145">
        <v>-1.1200000000000001</v>
      </c>
      <c r="AA1245" s="145">
        <v>2.12</v>
      </c>
      <c r="AB1245" s="149">
        <v>1.0517000000000001</v>
      </c>
      <c r="AC1245" s="149">
        <v>1.5770999999999999</v>
      </c>
      <c r="AD1245" s="147">
        <f>VLOOKUP(T1245,'既存・導入予定 (5)'!$E$33:$S$44,13,0)</f>
        <v>0.245</v>
      </c>
      <c r="AE1245" s="75">
        <f t="shared" si="62"/>
        <v>1.8340000000000001</v>
      </c>
    </row>
    <row r="1246" spans="20:31">
      <c r="T1246" s="145">
        <v>11</v>
      </c>
      <c r="U1246" s="145">
        <v>2011</v>
      </c>
      <c r="V1246" s="145" t="s">
        <v>20</v>
      </c>
      <c r="W1246" s="145" t="s">
        <v>618</v>
      </c>
      <c r="X1246" s="145" t="s">
        <v>3363</v>
      </c>
      <c r="Y1246" s="146" t="str">
        <f t="shared" si="61"/>
        <v>112011冷房ビル用マルチ有り</v>
      </c>
      <c r="Z1246" s="148">
        <v>-1</v>
      </c>
      <c r="AA1246" s="148">
        <v>2</v>
      </c>
      <c r="AB1246" s="149">
        <v>1.0584</v>
      </c>
      <c r="AC1246" s="149">
        <v>1.4854000000000001</v>
      </c>
      <c r="AD1246" s="147">
        <f>VLOOKUP(T1246,'既存・導入予定 (5)'!$E$33:$S$44,13,0)</f>
        <v>0.245</v>
      </c>
      <c r="AE1246" s="75">
        <f t="shared" si="62"/>
        <v>1.744</v>
      </c>
    </row>
    <row r="1247" spans="20:31">
      <c r="T1247" s="145">
        <v>11</v>
      </c>
      <c r="U1247" s="145">
        <v>2011</v>
      </c>
      <c r="V1247" s="145" t="s">
        <v>20</v>
      </c>
      <c r="W1247" s="145" t="s">
        <v>619</v>
      </c>
      <c r="X1247" s="145" t="s">
        <v>3363</v>
      </c>
      <c r="Y1247" s="146" t="str">
        <f t="shared" si="61"/>
        <v>112011冷房設備用有り</v>
      </c>
      <c r="Z1247" s="145">
        <v>-0.22</v>
      </c>
      <c r="AA1247" s="145">
        <v>1.22</v>
      </c>
      <c r="AB1247" s="149">
        <v>1.0356000000000001</v>
      </c>
      <c r="AC1247" s="149">
        <v>0.90610000000000002</v>
      </c>
      <c r="AD1247" s="147">
        <f>VLOOKUP(T1247,'既存・導入予定 (5)'!$E$33:$S$44,13,0)</f>
        <v>0.245</v>
      </c>
      <c r="AE1247" s="75">
        <f t="shared" si="62"/>
        <v>1.159</v>
      </c>
    </row>
    <row r="1248" spans="20:31">
      <c r="T1248" s="145">
        <v>11</v>
      </c>
      <c r="U1248" s="145">
        <v>2011</v>
      </c>
      <c r="V1248" s="145" t="s">
        <v>20</v>
      </c>
      <c r="W1248" s="145" t="s">
        <v>624</v>
      </c>
      <c r="X1248" s="145" t="s">
        <v>3516</v>
      </c>
      <c r="Y1248" s="146" t="str">
        <f t="shared" si="61"/>
        <v>112011冷房店舗用無し（一定速）</v>
      </c>
      <c r="Z1248" s="145">
        <v>0.25</v>
      </c>
      <c r="AA1248" s="145">
        <v>0.75</v>
      </c>
      <c r="AB1248" s="149">
        <v>0.25</v>
      </c>
      <c r="AC1248" s="149">
        <v>0.75</v>
      </c>
      <c r="AD1248" s="147">
        <f>VLOOKUP(T1248,'既存・導入予定 (5)'!$E$33:$S$44,13,0)</f>
        <v>0.245</v>
      </c>
      <c r="AE1248" s="75">
        <f t="shared" si="62"/>
        <v>0.81100000000000005</v>
      </c>
    </row>
    <row r="1249" spans="20:31">
      <c r="T1249" s="145">
        <v>11</v>
      </c>
      <c r="U1249" s="145">
        <v>2011</v>
      </c>
      <c r="V1249" s="145" t="s">
        <v>20</v>
      </c>
      <c r="W1249" s="145" t="s">
        <v>618</v>
      </c>
      <c r="X1249" s="145" t="s">
        <v>3516</v>
      </c>
      <c r="Y1249" s="146" t="str">
        <f t="shared" si="61"/>
        <v>112011冷房ビル用マルチ無し（一定速）</v>
      </c>
      <c r="Z1249" s="145">
        <v>0.25</v>
      </c>
      <c r="AA1249" s="145">
        <v>0.75</v>
      </c>
      <c r="AB1249" s="149">
        <v>0.25</v>
      </c>
      <c r="AC1249" s="149">
        <v>0.75</v>
      </c>
      <c r="AD1249" s="147">
        <f>VLOOKUP(T1249,'既存・導入予定 (5)'!$E$33:$S$44,13,0)</f>
        <v>0.245</v>
      </c>
      <c r="AE1249" s="75">
        <f t="shared" si="62"/>
        <v>0.81100000000000005</v>
      </c>
    </row>
    <row r="1250" spans="20:31">
      <c r="T1250" s="145">
        <v>11</v>
      </c>
      <c r="U1250" s="145">
        <v>2011</v>
      </c>
      <c r="V1250" s="145" t="s">
        <v>20</v>
      </c>
      <c r="W1250" s="145" t="s">
        <v>619</v>
      </c>
      <c r="X1250" s="145" t="s">
        <v>3516</v>
      </c>
      <c r="Y1250" s="146" t="str">
        <f t="shared" si="61"/>
        <v>112011冷房設備用無し（一定速）</v>
      </c>
      <c r="Z1250" s="145">
        <v>0.25</v>
      </c>
      <c r="AA1250" s="145">
        <v>0.75</v>
      </c>
      <c r="AB1250" s="149">
        <v>0.25</v>
      </c>
      <c r="AC1250" s="149">
        <v>0.75</v>
      </c>
      <c r="AD1250" s="147">
        <f>VLOOKUP(T1250,'既存・導入予定 (5)'!$E$33:$S$44,13,0)</f>
        <v>0.245</v>
      </c>
      <c r="AE1250" s="75">
        <f t="shared" si="62"/>
        <v>0.81100000000000005</v>
      </c>
    </row>
    <row r="1251" spans="20:31">
      <c r="T1251" s="145">
        <v>11</v>
      </c>
      <c r="U1251" s="145">
        <v>2011</v>
      </c>
      <c r="V1251" s="145" t="s">
        <v>21</v>
      </c>
      <c r="W1251" s="145" t="s">
        <v>624</v>
      </c>
      <c r="X1251" s="145" t="s">
        <v>3363</v>
      </c>
      <c r="Y1251" s="146" t="str">
        <f t="shared" si="61"/>
        <v>112011暖房店舗用有り</v>
      </c>
      <c r="Z1251" s="145">
        <v>-0.76</v>
      </c>
      <c r="AA1251" s="145">
        <v>1.76</v>
      </c>
      <c r="AB1251" s="149">
        <v>1.0773999999999999</v>
      </c>
      <c r="AC1251" s="149">
        <v>1.3006</v>
      </c>
      <c r="AD1251" s="147">
        <f>VLOOKUP(T1251,'既存・導入予定 (5)'!$E$33:$S$44,13,0)</f>
        <v>0.245</v>
      </c>
      <c r="AE1251" s="75">
        <f t="shared" si="62"/>
        <v>1.5640000000000001</v>
      </c>
    </row>
    <row r="1252" spans="20:31">
      <c r="T1252" s="145">
        <v>11</v>
      </c>
      <c r="U1252" s="145">
        <v>2011</v>
      </c>
      <c r="V1252" s="145" t="s">
        <v>21</v>
      </c>
      <c r="W1252" s="145" t="s">
        <v>618</v>
      </c>
      <c r="X1252" s="145" t="s">
        <v>3363</v>
      </c>
      <c r="Y1252" s="146" t="str">
        <f t="shared" si="61"/>
        <v>112011暖房ビル用マルチ有り</v>
      </c>
      <c r="Z1252" s="145">
        <v>-0.78</v>
      </c>
      <c r="AA1252" s="145">
        <v>1.78</v>
      </c>
      <c r="AB1252" s="149">
        <v>1.0377000000000001</v>
      </c>
      <c r="AC1252" s="149">
        <v>1.3255999999999999</v>
      </c>
      <c r="AD1252" s="147">
        <f>VLOOKUP(T1252,'既存・導入予定 (5)'!$E$33:$S$44,13,0)</f>
        <v>0.245</v>
      </c>
      <c r="AE1252" s="75">
        <f t="shared" si="62"/>
        <v>1.579</v>
      </c>
    </row>
    <row r="1253" spans="20:31">
      <c r="T1253" s="145">
        <v>11</v>
      </c>
      <c r="U1253" s="145">
        <v>2011</v>
      </c>
      <c r="V1253" s="145" t="s">
        <v>21</v>
      </c>
      <c r="W1253" s="145" t="s">
        <v>619</v>
      </c>
      <c r="X1253" s="145" t="s">
        <v>3363</v>
      </c>
      <c r="Y1253" s="146" t="str">
        <f t="shared" si="61"/>
        <v>112011暖房設備用有り</v>
      </c>
      <c r="Z1253" s="145">
        <v>-0.26</v>
      </c>
      <c r="AA1253" s="145">
        <v>1.26</v>
      </c>
      <c r="AB1253" s="149">
        <v>1.0266999999999999</v>
      </c>
      <c r="AC1253" s="149">
        <v>0.93830000000000002</v>
      </c>
      <c r="AD1253" s="147">
        <f>VLOOKUP(T1253,'既存・導入予定 (5)'!$E$33:$S$44,13,0)</f>
        <v>0.245</v>
      </c>
      <c r="AE1253" s="75">
        <f t="shared" si="62"/>
        <v>1.1890000000000001</v>
      </c>
    </row>
    <row r="1254" spans="20:31">
      <c r="T1254" s="145">
        <v>11</v>
      </c>
      <c r="U1254" s="145">
        <v>2011</v>
      </c>
      <c r="V1254" s="145" t="s">
        <v>21</v>
      </c>
      <c r="W1254" s="145" t="s">
        <v>624</v>
      </c>
      <c r="X1254" s="145" t="s">
        <v>3516</v>
      </c>
      <c r="Y1254" s="146" t="str">
        <f t="shared" si="61"/>
        <v>112011暖房店舗用無し（一定速）</v>
      </c>
      <c r="Z1254" s="145">
        <v>0.25</v>
      </c>
      <c r="AA1254" s="145">
        <v>0.75</v>
      </c>
      <c r="AB1254" s="149">
        <v>0.25</v>
      </c>
      <c r="AC1254" s="149">
        <v>0.75</v>
      </c>
      <c r="AD1254" s="147">
        <f>VLOOKUP(T1254,'既存・導入予定 (5)'!$E$33:$S$44,13,0)</f>
        <v>0.245</v>
      </c>
      <c r="AE1254" s="75">
        <f t="shared" si="62"/>
        <v>0.81100000000000005</v>
      </c>
    </row>
    <row r="1255" spans="20:31">
      <c r="T1255" s="145">
        <v>11</v>
      </c>
      <c r="U1255" s="145">
        <v>2011</v>
      </c>
      <c r="V1255" s="145" t="s">
        <v>21</v>
      </c>
      <c r="W1255" s="145" t="s">
        <v>618</v>
      </c>
      <c r="X1255" s="145" t="s">
        <v>3516</v>
      </c>
      <c r="Y1255" s="146" t="str">
        <f t="shared" si="61"/>
        <v>112011暖房ビル用マルチ無し（一定速）</v>
      </c>
      <c r="Z1255" s="145">
        <v>0.25</v>
      </c>
      <c r="AA1255" s="145">
        <v>0.75</v>
      </c>
      <c r="AB1255" s="149">
        <v>0.25</v>
      </c>
      <c r="AC1255" s="149">
        <v>0.75</v>
      </c>
      <c r="AD1255" s="147">
        <f>VLOOKUP(T1255,'既存・導入予定 (5)'!$E$33:$S$44,13,0)</f>
        <v>0.245</v>
      </c>
      <c r="AE1255" s="75">
        <f t="shared" si="62"/>
        <v>0.81100000000000005</v>
      </c>
    </row>
    <row r="1256" spans="20:31">
      <c r="T1256" s="145">
        <v>11</v>
      </c>
      <c r="U1256" s="145">
        <v>2011</v>
      </c>
      <c r="V1256" s="145" t="s">
        <v>21</v>
      </c>
      <c r="W1256" s="145" t="s">
        <v>619</v>
      </c>
      <c r="X1256" s="145" t="s">
        <v>3516</v>
      </c>
      <c r="Y1256" s="146" t="str">
        <f t="shared" si="61"/>
        <v>112011暖房設備用無し（一定速）</v>
      </c>
      <c r="Z1256" s="145">
        <v>0.25</v>
      </c>
      <c r="AA1256" s="145">
        <v>0.75</v>
      </c>
      <c r="AB1256" s="149">
        <v>0.25</v>
      </c>
      <c r="AC1256" s="149">
        <v>0.75</v>
      </c>
      <c r="AD1256" s="147">
        <f>VLOOKUP(T1256,'既存・導入予定 (5)'!$E$33:$S$44,13,0)</f>
        <v>0.245</v>
      </c>
      <c r="AE1256" s="75">
        <f t="shared" si="62"/>
        <v>0.81100000000000005</v>
      </c>
    </row>
    <row r="1257" spans="20:31">
      <c r="T1257" s="145">
        <v>11</v>
      </c>
      <c r="U1257" s="145">
        <v>2012</v>
      </c>
      <c r="V1257" s="145" t="s">
        <v>20</v>
      </c>
      <c r="W1257" s="145" t="s">
        <v>624</v>
      </c>
      <c r="X1257" s="145" t="s">
        <v>3363</v>
      </c>
      <c r="Y1257" s="146" t="str">
        <f t="shared" si="61"/>
        <v>112012冷房店舗用有り</v>
      </c>
      <c r="Z1257" s="145">
        <v>-1.36</v>
      </c>
      <c r="AA1257" s="145">
        <v>2.36</v>
      </c>
      <c r="AB1257" s="149">
        <v>1.0576000000000001</v>
      </c>
      <c r="AC1257" s="149">
        <v>1.7556</v>
      </c>
      <c r="AD1257" s="147">
        <f>VLOOKUP(T1257,'既存・導入予定 (5)'!$E$33:$S$44,13,0)</f>
        <v>0.245</v>
      </c>
      <c r="AE1257" s="75">
        <f t="shared" si="62"/>
        <v>2.0139999999999998</v>
      </c>
    </row>
    <row r="1258" spans="20:31">
      <c r="T1258" s="145">
        <v>11</v>
      </c>
      <c r="U1258" s="145">
        <v>2012</v>
      </c>
      <c r="V1258" s="145" t="s">
        <v>20</v>
      </c>
      <c r="W1258" s="145" t="s">
        <v>618</v>
      </c>
      <c r="X1258" s="145" t="s">
        <v>3363</v>
      </c>
      <c r="Y1258" s="146" t="str">
        <f t="shared" si="61"/>
        <v>112012冷房ビル用マルチ有り</v>
      </c>
      <c r="Z1258" s="145">
        <v>-1.1399999999999999</v>
      </c>
      <c r="AA1258" s="145">
        <v>2.14</v>
      </c>
      <c r="AB1258" s="149">
        <v>1.0625</v>
      </c>
      <c r="AC1258" s="149">
        <v>1.5893999999999999</v>
      </c>
      <c r="AD1258" s="147">
        <f>VLOOKUP(T1258,'既存・導入予定 (5)'!$E$33:$S$44,13,0)</f>
        <v>0.245</v>
      </c>
      <c r="AE1258" s="75">
        <f t="shared" si="62"/>
        <v>1.849</v>
      </c>
    </row>
    <row r="1259" spans="20:31">
      <c r="T1259" s="145">
        <v>11</v>
      </c>
      <c r="U1259" s="145">
        <v>2012</v>
      </c>
      <c r="V1259" s="145" t="s">
        <v>20</v>
      </c>
      <c r="W1259" s="145" t="s">
        <v>619</v>
      </c>
      <c r="X1259" s="145" t="s">
        <v>3363</v>
      </c>
      <c r="Y1259" s="146" t="str">
        <f t="shared" si="61"/>
        <v>112012冷房設備用有り</v>
      </c>
      <c r="Z1259" s="145">
        <v>-0.26</v>
      </c>
      <c r="AA1259" s="145">
        <v>1.26</v>
      </c>
      <c r="AB1259" s="149">
        <v>1.0367999999999999</v>
      </c>
      <c r="AC1259" s="149">
        <v>0.93579999999999997</v>
      </c>
      <c r="AD1259" s="147">
        <f>VLOOKUP(T1259,'既存・導入予定 (5)'!$E$33:$S$44,13,0)</f>
        <v>0.245</v>
      </c>
      <c r="AE1259" s="75">
        <f t="shared" si="62"/>
        <v>1.1890000000000001</v>
      </c>
    </row>
    <row r="1260" spans="20:31">
      <c r="T1260" s="145">
        <v>11</v>
      </c>
      <c r="U1260" s="145">
        <v>2012</v>
      </c>
      <c r="V1260" s="145" t="s">
        <v>20</v>
      </c>
      <c r="W1260" s="145" t="s">
        <v>624</v>
      </c>
      <c r="X1260" s="145" t="s">
        <v>3516</v>
      </c>
      <c r="Y1260" s="146" t="str">
        <f t="shared" si="61"/>
        <v>112012冷房店舗用無し（一定速）</v>
      </c>
      <c r="Z1260" s="145">
        <v>0.25</v>
      </c>
      <c r="AA1260" s="145">
        <v>0.75</v>
      </c>
      <c r="AB1260" s="149">
        <v>0.25</v>
      </c>
      <c r="AC1260" s="149">
        <v>0.75</v>
      </c>
      <c r="AD1260" s="147">
        <f>VLOOKUP(T1260,'既存・導入予定 (5)'!$E$33:$S$44,13,0)</f>
        <v>0.245</v>
      </c>
      <c r="AE1260" s="75">
        <f t="shared" si="62"/>
        <v>0.81100000000000005</v>
      </c>
    </row>
    <row r="1261" spans="20:31">
      <c r="T1261" s="145">
        <v>11</v>
      </c>
      <c r="U1261" s="145">
        <v>2012</v>
      </c>
      <c r="V1261" s="145" t="s">
        <v>20</v>
      </c>
      <c r="W1261" s="145" t="s">
        <v>618</v>
      </c>
      <c r="X1261" s="145" t="s">
        <v>3516</v>
      </c>
      <c r="Y1261" s="146" t="str">
        <f t="shared" si="61"/>
        <v>112012冷房ビル用マルチ無し（一定速）</v>
      </c>
      <c r="Z1261" s="145">
        <v>0.25</v>
      </c>
      <c r="AA1261" s="145">
        <v>0.75</v>
      </c>
      <c r="AB1261" s="149">
        <v>0.25</v>
      </c>
      <c r="AC1261" s="149">
        <v>0.75</v>
      </c>
      <c r="AD1261" s="147">
        <f>VLOOKUP(T1261,'既存・導入予定 (5)'!$E$33:$S$44,13,0)</f>
        <v>0.245</v>
      </c>
      <c r="AE1261" s="75">
        <f t="shared" si="62"/>
        <v>0.81100000000000005</v>
      </c>
    </row>
    <row r="1262" spans="20:31">
      <c r="T1262" s="145">
        <v>11</v>
      </c>
      <c r="U1262" s="145">
        <v>2012</v>
      </c>
      <c r="V1262" s="145" t="s">
        <v>20</v>
      </c>
      <c r="W1262" s="145" t="s">
        <v>619</v>
      </c>
      <c r="X1262" s="145" t="s">
        <v>3516</v>
      </c>
      <c r="Y1262" s="146" t="str">
        <f t="shared" si="61"/>
        <v>112012冷房設備用無し（一定速）</v>
      </c>
      <c r="Z1262" s="145">
        <v>0.25</v>
      </c>
      <c r="AA1262" s="145">
        <v>0.75</v>
      </c>
      <c r="AB1262" s="149">
        <v>0.25</v>
      </c>
      <c r="AC1262" s="149">
        <v>0.75</v>
      </c>
      <c r="AD1262" s="147">
        <f>VLOOKUP(T1262,'既存・導入予定 (5)'!$E$33:$S$44,13,0)</f>
        <v>0.245</v>
      </c>
      <c r="AE1262" s="75">
        <f t="shared" si="62"/>
        <v>0.81100000000000005</v>
      </c>
    </row>
    <row r="1263" spans="20:31">
      <c r="T1263" s="145">
        <v>11</v>
      </c>
      <c r="U1263" s="145">
        <v>2012</v>
      </c>
      <c r="V1263" s="145" t="s">
        <v>21</v>
      </c>
      <c r="W1263" s="145" t="s">
        <v>624</v>
      </c>
      <c r="X1263" s="145" t="s">
        <v>3363</v>
      </c>
      <c r="Y1263" s="146" t="str">
        <f t="shared" si="61"/>
        <v>112012暖房店舗用有り</v>
      </c>
      <c r="Z1263" s="145">
        <v>-0.82</v>
      </c>
      <c r="AA1263" s="145">
        <v>1.82</v>
      </c>
      <c r="AB1263" s="149">
        <v>1.0801000000000001</v>
      </c>
      <c r="AC1263" s="149">
        <v>1.345</v>
      </c>
      <c r="AD1263" s="147">
        <f>VLOOKUP(T1263,'既存・導入予定 (5)'!$E$33:$S$44,13,0)</f>
        <v>0.245</v>
      </c>
      <c r="AE1263" s="75">
        <f t="shared" si="62"/>
        <v>1.609</v>
      </c>
    </row>
    <row r="1264" spans="20:31">
      <c r="T1264" s="145">
        <v>11</v>
      </c>
      <c r="U1264" s="145">
        <v>2012</v>
      </c>
      <c r="V1264" s="145" t="s">
        <v>21</v>
      </c>
      <c r="W1264" s="145" t="s">
        <v>618</v>
      </c>
      <c r="X1264" s="145" t="s">
        <v>3363</v>
      </c>
      <c r="Y1264" s="146" t="str">
        <f t="shared" si="61"/>
        <v>112012暖房ビル用マルチ有り</v>
      </c>
      <c r="Z1264" s="145">
        <v>-0.98</v>
      </c>
      <c r="AA1264" s="145">
        <v>1.98</v>
      </c>
      <c r="AB1264" s="149">
        <v>1.042</v>
      </c>
      <c r="AC1264" s="149">
        <v>1.4744999999999999</v>
      </c>
      <c r="AD1264" s="147">
        <f>VLOOKUP(T1264,'既存・導入予定 (5)'!$E$33:$S$44,13,0)</f>
        <v>0.245</v>
      </c>
      <c r="AE1264" s="75">
        <f t="shared" si="62"/>
        <v>1.7290000000000001</v>
      </c>
    </row>
    <row r="1265" spans="20:31">
      <c r="T1265" s="145">
        <v>11</v>
      </c>
      <c r="U1265" s="145">
        <v>2012</v>
      </c>
      <c r="V1265" s="145" t="s">
        <v>21</v>
      </c>
      <c r="W1265" s="145" t="s">
        <v>619</v>
      </c>
      <c r="X1265" s="145" t="s">
        <v>3363</v>
      </c>
      <c r="Y1265" s="146" t="str">
        <f t="shared" si="61"/>
        <v>112012暖房設備用有り</v>
      </c>
      <c r="Z1265" s="145">
        <v>-0.26</v>
      </c>
      <c r="AA1265" s="145">
        <v>1.26</v>
      </c>
      <c r="AB1265" s="149">
        <v>1.0266999999999999</v>
      </c>
      <c r="AC1265" s="149">
        <v>0.93830000000000002</v>
      </c>
      <c r="AD1265" s="147">
        <f>VLOOKUP(T1265,'既存・導入予定 (5)'!$E$33:$S$44,13,0)</f>
        <v>0.245</v>
      </c>
      <c r="AE1265" s="75">
        <f t="shared" si="62"/>
        <v>1.1890000000000001</v>
      </c>
    </row>
    <row r="1266" spans="20:31">
      <c r="T1266" s="145">
        <v>11</v>
      </c>
      <c r="U1266" s="145">
        <v>2012</v>
      </c>
      <c r="V1266" s="145" t="s">
        <v>21</v>
      </c>
      <c r="W1266" s="145" t="s">
        <v>624</v>
      </c>
      <c r="X1266" s="145" t="s">
        <v>3516</v>
      </c>
      <c r="Y1266" s="146" t="str">
        <f t="shared" si="61"/>
        <v>112012暖房店舗用無し（一定速）</v>
      </c>
      <c r="Z1266" s="145">
        <v>0.25</v>
      </c>
      <c r="AA1266" s="145">
        <v>0.75</v>
      </c>
      <c r="AB1266" s="149">
        <v>0.25</v>
      </c>
      <c r="AC1266" s="149">
        <v>0.75</v>
      </c>
      <c r="AD1266" s="147">
        <f>VLOOKUP(T1266,'既存・導入予定 (5)'!$E$33:$S$44,13,0)</f>
        <v>0.245</v>
      </c>
      <c r="AE1266" s="75">
        <f t="shared" si="62"/>
        <v>0.81100000000000005</v>
      </c>
    </row>
    <row r="1267" spans="20:31">
      <c r="T1267" s="145">
        <v>11</v>
      </c>
      <c r="U1267" s="145">
        <v>2012</v>
      </c>
      <c r="V1267" s="145" t="s">
        <v>21</v>
      </c>
      <c r="W1267" s="145" t="s">
        <v>618</v>
      </c>
      <c r="X1267" s="145" t="s">
        <v>3516</v>
      </c>
      <c r="Y1267" s="146" t="str">
        <f t="shared" si="61"/>
        <v>112012暖房ビル用マルチ無し（一定速）</v>
      </c>
      <c r="Z1267" s="145">
        <v>0.25</v>
      </c>
      <c r="AA1267" s="145">
        <v>0.75</v>
      </c>
      <c r="AB1267" s="149">
        <v>0.25</v>
      </c>
      <c r="AC1267" s="149">
        <v>0.75</v>
      </c>
      <c r="AD1267" s="147">
        <f>VLOOKUP(T1267,'既存・導入予定 (5)'!$E$33:$S$44,13,0)</f>
        <v>0.245</v>
      </c>
      <c r="AE1267" s="75">
        <f t="shared" si="62"/>
        <v>0.81100000000000005</v>
      </c>
    </row>
    <row r="1268" spans="20:31">
      <c r="T1268" s="145">
        <v>11</v>
      </c>
      <c r="U1268" s="145">
        <v>2012</v>
      </c>
      <c r="V1268" s="145" t="s">
        <v>21</v>
      </c>
      <c r="W1268" s="145" t="s">
        <v>619</v>
      </c>
      <c r="X1268" s="145" t="s">
        <v>3516</v>
      </c>
      <c r="Y1268" s="146" t="str">
        <f t="shared" si="61"/>
        <v>112012暖房設備用無し（一定速）</v>
      </c>
      <c r="Z1268" s="145">
        <v>0.25</v>
      </c>
      <c r="AA1268" s="145">
        <v>0.75</v>
      </c>
      <c r="AB1268" s="149">
        <v>0.25</v>
      </c>
      <c r="AC1268" s="149">
        <v>0.75</v>
      </c>
      <c r="AD1268" s="147">
        <f>VLOOKUP(T1268,'既存・導入予定 (5)'!$E$33:$S$44,13,0)</f>
        <v>0.245</v>
      </c>
      <c r="AE1268" s="75">
        <f t="shared" si="62"/>
        <v>0.81100000000000005</v>
      </c>
    </row>
    <row r="1269" spans="20:31">
      <c r="T1269" s="145">
        <v>11</v>
      </c>
      <c r="U1269" s="145">
        <v>2013</v>
      </c>
      <c r="V1269" s="145" t="s">
        <v>20</v>
      </c>
      <c r="W1269" s="145" t="s">
        <v>624</v>
      </c>
      <c r="X1269" s="145" t="s">
        <v>3363</v>
      </c>
      <c r="Y1269" s="146" t="str">
        <f t="shared" si="61"/>
        <v>112013冷房店舗用有り</v>
      </c>
      <c r="Z1269" s="145">
        <v>-1.5</v>
      </c>
      <c r="AA1269" s="145">
        <v>2.5</v>
      </c>
      <c r="AB1269" s="149">
        <v>1.0609999999999999</v>
      </c>
      <c r="AC1269" s="149">
        <v>1.8597999999999999</v>
      </c>
      <c r="AD1269" s="147">
        <f>VLOOKUP(T1269,'既存・導入予定 (5)'!$E$33:$S$44,13,0)</f>
        <v>0.245</v>
      </c>
      <c r="AE1269" s="75">
        <f t="shared" si="62"/>
        <v>2.1190000000000002</v>
      </c>
    </row>
    <row r="1270" spans="20:31">
      <c r="T1270" s="145">
        <v>11</v>
      </c>
      <c r="U1270" s="145">
        <v>2013</v>
      </c>
      <c r="V1270" s="145" t="s">
        <v>20</v>
      </c>
      <c r="W1270" s="145" t="s">
        <v>618</v>
      </c>
      <c r="X1270" s="145" t="s">
        <v>3363</v>
      </c>
      <c r="Y1270" s="146" t="str">
        <f t="shared" si="61"/>
        <v>112013冷房ビル用マルチ有り</v>
      </c>
      <c r="Z1270" s="145">
        <v>-1.1399999999999999</v>
      </c>
      <c r="AA1270" s="145">
        <v>2.14</v>
      </c>
      <c r="AB1270" s="149">
        <v>1.0625</v>
      </c>
      <c r="AC1270" s="149">
        <v>1.5893999999999999</v>
      </c>
      <c r="AD1270" s="147">
        <f>VLOOKUP(T1270,'既存・導入予定 (5)'!$E$33:$S$44,13,0)</f>
        <v>0.245</v>
      </c>
      <c r="AE1270" s="75">
        <f t="shared" si="62"/>
        <v>1.849</v>
      </c>
    </row>
    <row r="1271" spans="20:31">
      <c r="T1271" s="145">
        <v>11</v>
      </c>
      <c r="U1271" s="145">
        <v>2013</v>
      </c>
      <c r="V1271" s="145" t="s">
        <v>20</v>
      </c>
      <c r="W1271" s="145" t="s">
        <v>619</v>
      </c>
      <c r="X1271" s="145" t="s">
        <v>3363</v>
      </c>
      <c r="Y1271" s="146" t="str">
        <f t="shared" si="61"/>
        <v>112013冷房設備用有り</v>
      </c>
      <c r="Z1271" s="145">
        <v>-0.26</v>
      </c>
      <c r="AA1271" s="145">
        <v>1.26</v>
      </c>
      <c r="AB1271" s="149">
        <v>1.0367999999999999</v>
      </c>
      <c r="AC1271" s="149">
        <v>0.93579999999999997</v>
      </c>
      <c r="AD1271" s="147">
        <f>VLOOKUP(T1271,'既存・導入予定 (5)'!$E$33:$S$44,13,0)</f>
        <v>0.245</v>
      </c>
      <c r="AE1271" s="75">
        <f t="shared" si="62"/>
        <v>1.1890000000000001</v>
      </c>
    </row>
    <row r="1272" spans="20:31">
      <c r="T1272" s="145">
        <v>11</v>
      </c>
      <c r="U1272" s="145">
        <v>2013</v>
      </c>
      <c r="V1272" s="145" t="s">
        <v>20</v>
      </c>
      <c r="W1272" s="145" t="s">
        <v>624</v>
      </c>
      <c r="X1272" s="145" t="s">
        <v>3516</v>
      </c>
      <c r="Y1272" s="146" t="str">
        <f t="shared" si="61"/>
        <v>112013冷房店舗用無し（一定速）</v>
      </c>
      <c r="Z1272" s="145">
        <v>0.25</v>
      </c>
      <c r="AA1272" s="145">
        <v>0.75</v>
      </c>
      <c r="AB1272" s="149">
        <v>0.25</v>
      </c>
      <c r="AC1272" s="149">
        <v>0.75</v>
      </c>
      <c r="AD1272" s="147">
        <f>VLOOKUP(T1272,'既存・導入予定 (5)'!$E$33:$S$44,13,0)</f>
        <v>0.245</v>
      </c>
      <c r="AE1272" s="75">
        <f t="shared" si="62"/>
        <v>0.81100000000000005</v>
      </c>
    </row>
    <row r="1273" spans="20:31">
      <c r="T1273" s="145">
        <v>11</v>
      </c>
      <c r="U1273" s="145">
        <v>2013</v>
      </c>
      <c r="V1273" s="145" t="s">
        <v>20</v>
      </c>
      <c r="W1273" s="145" t="s">
        <v>618</v>
      </c>
      <c r="X1273" s="145" t="s">
        <v>3516</v>
      </c>
      <c r="Y1273" s="146" t="str">
        <f t="shared" si="61"/>
        <v>112013冷房ビル用マルチ無し（一定速）</v>
      </c>
      <c r="Z1273" s="145">
        <v>0.25</v>
      </c>
      <c r="AA1273" s="145">
        <v>0.75</v>
      </c>
      <c r="AB1273" s="149">
        <v>0.25</v>
      </c>
      <c r="AC1273" s="149">
        <v>0.75</v>
      </c>
      <c r="AD1273" s="147">
        <f>VLOOKUP(T1273,'既存・導入予定 (5)'!$E$33:$S$44,13,0)</f>
        <v>0.245</v>
      </c>
      <c r="AE1273" s="75">
        <f t="shared" si="62"/>
        <v>0.81100000000000005</v>
      </c>
    </row>
    <row r="1274" spans="20:31">
      <c r="T1274" s="145">
        <v>11</v>
      </c>
      <c r="U1274" s="145">
        <v>2013</v>
      </c>
      <c r="V1274" s="145" t="s">
        <v>20</v>
      </c>
      <c r="W1274" s="145" t="s">
        <v>619</v>
      </c>
      <c r="X1274" s="145" t="s">
        <v>3516</v>
      </c>
      <c r="Y1274" s="146" t="str">
        <f t="shared" si="61"/>
        <v>112013冷房設備用無し（一定速）</v>
      </c>
      <c r="Z1274" s="145">
        <v>0.25</v>
      </c>
      <c r="AA1274" s="145">
        <v>0.75</v>
      </c>
      <c r="AB1274" s="149">
        <v>0.25</v>
      </c>
      <c r="AC1274" s="149">
        <v>0.75</v>
      </c>
      <c r="AD1274" s="147">
        <f>VLOOKUP(T1274,'既存・導入予定 (5)'!$E$33:$S$44,13,0)</f>
        <v>0.245</v>
      </c>
      <c r="AE1274" s="75">
        <f t="shared" si="62"/>
        <v>0.81100000000000005</v>
      </c>
    </row>
    <row r="1275" spans="20:31">
      <c r="T1275" s="145">
        <v>11</v>
      </c>
      <c r="U1275" s="145">
        <v>2013</v>
      </c>
      <c r="V1275" s="145" t="s">
        <v>21</v>
      </c>
      <c r="W1275" s="145" t="s">
        <v>624</v>
      </c>
      <c r="X1275" s="145" t="s">
        <v>3363</v>
      </c>
      <c r="Y1275" s="146" t="str">
        <f t="shared" si="61"/>
        <v>112013暖房店舗用有り</v>
      </c>
      <c r="Z1275" s="145">
        <v>-0.94</v>
      </c>
      <c r="AA1275" s="145">
        <v>1.94</v>
      </c>
      <c r="AB1275" s="149">
        <v>1.0853999999999999</v>
      </c>
      <c r="AC1275" s="149">
        <v>1.4337</v>
      </c>
      <c r="AD1275" s="147">
        <f>VLOOKUP(T1275,'既存・導入予定 (5)'!$E$33:$S$44,13,0)</f>
        <v>0.245</v>
      </c>
      <c r="AE1275" s="75">
        <f t="shared" si="62"/>
        <v>1.6990000000000001</v>
      </c>
    </row>
    <row r="1276" spans="20:31">
      <c r="T1276" s="145">
        <v>11</v>
      </c>
      <c r="U1276" s="145">
        <v>2013</v>
      </c>
      <c r="V1276" s="145" t="s">
        <v>21</v>
      </c>
      <c r="W1276" s="145" t="s">
        <v>618</v>
      </c>
      <c r="X1276" s="145" t="s">
        <v>3363</v>
      </c>
      <c r="Y1276" s="146" t="str">
        <f t="shared" si="61"/>
        <v>112013暖房ビル用マルチ有り</v>
      </c>
      <c r="Z1276" s="145">
        <v>-0.98</v>
      </c>
      <c r="AA1276" s="145">
        <v>1.98</v>
      </c>
      <c r="AB1276" s="149">
        <v>1.042</v>
      </c>
      <c r="AC1276" s="149">
        <v>1.4744999999999999</v>
      </c>
      <c r="AD1276" s="147">
        <f>VLOOKUP(T1276,'既存・導入予定 (5)'!$E$33:$S$44,13,0)</f>
        <v>0.245</v>
      </c>
      <c r="AE1276" s="75">
        <f t="shared" si="62"/>
        <v>1.7290000000000001</v>
      </c>
    </row>
    <row r="1277" spans="20:31">
      <c r="T1277" s="145">
        <v>11</v>
      </c>
      <c r="U1277" s="145">
        <v>2013</v>
      </c>
      <c r="V1277" s="145" t="s">
        <v>21</v>
      </c>
      <c r="W1277" s="145" t="s">
        <v>619</v>
      </c>
      <c r="X1277" s="145" t="s">
        <v>3363</v>
      </c>
      <c r="Y1277" s="146" t="str">
        <f t="shared" si="61"/>
        <v>112013暖房設備用有り</v>
      </c>
      <c r="Z1277" s="145">
        <v>-0.32</v>
      </c>
      <c r="AA1277" s="145">
        <v>1.32</v>
      </c>
      <c r="AB1277" s="149">
        <v>1.028</v>
      </c>
      <c r="AC1277" s="149">
        <v>0.98299999999999998</v>
      </c>
      <c r="AD1277" s="147">
        <f>VLOOKUP(T1277,'既存・導入予定 (5)'!$E$33:$S$44,13,0)</f>
        <v>0.245</v>
      </c>
      <c r="AE1277" s="75">
        <f t="shared" si="62"/>
        <v>1.234</v>
      </c>
    </row>
    <row r="1278" spans="20:31">
      <c r="T1278" s="145">
        <v>11</v>
      </c>
      <c r="U1278" s="145">
        <v>2013</v>
      </c>
      <c r="V1278" s="145" t="s">
        <v>21</v>
      </c>
      <c r="W1278" s="145" t="s">
        <v>624</v>
      </c>
      <c r="X1278" s="145" t="s">
        <v>3516</v>
      </c>
      <c r="Y1278" s="146" t="str">
        <f t="shared" si="61"/>
        <v>112013暖房店舗用無し（一定速）</v>
      </c>
      <c r="Z1278" s="145">
        <v>0.25</v>
      </c>
      <c r="AA1278" s="145">
        <v>0.75</v>
      </c>
      <c r="AB1278" s="149">
        <v>0.25</v>
      </c>
      <c r="AC1278" s="149">
        <v>0.75</v>
      </c>
      <c r="AD1278" s="147">
        <f>VLOOKUP(T1278,'既存・導入予定 (5)'!$E$33:$S$44,13,0)</f>
        <v>0.245</v>
      </c>
      <c r="AE1278" s="75">
        <f t="shared" si="62"/>
        <v>0.81100000000000005</v>
      </c>
    </row>
    <row r="1279" spans="20:31">
      <c r="T1279" s="145">
        <v>11</v>
      </c>
      <c r="U1279" s="145">
        <v>2013</v>
      </c>
      <c r="V1279" s="145" t="s">
        <v>21</v>
      </c>
      <c r="W1279" s="145" t="s">
        <v>618</v>
      </c>
      <c r="X1279" s="145" t="s">
        <v>3516</v>
      </c>
      <c r="Y1279" s="146" t="str">
        <f t="shared" si="61"/>
        <v>112013暖房ビル用マルチ無し（一定速）</v>
      </c>
      <c r="Z1279" s="145">
        <v>0.25</v>
      </c>
      <c r="AA1279" s="145">
        <v>0.75</v>
      </c>
      <c r="AB1279" s="149">
        <v>0.25</v>
      </c>
      <c r="AC1279" s="149">
        <v>0.75</v>
      </c>
      <c r="AD1279" s="147">
        <f>VLOOKUP(T1279,'既存・導入予定 (5)'!$E$33:$S$44,13,0)</f>
        <v>0.245</v>
      </c>
      <c r="AE1279" s="75">
        <f t="shared" si="62"/>
        <v>0.81100000000000005</v>
      </c>
    </row>
    <row r="1280" spans="20:31">
      <c r="T1280" s="145">
        <v>11</v>
      </c>
      <c r="U1280" s="145">
        <v>2013</v>
      </c>
      <c r="V1280" s="145" t="s">
        <v>21</v>
      </c>
      <c r="W1280" s="145" t="s">
        <v>619</v>
      </c>
      <c r="X1280" s="145" t="s">
        <v>3516</v>
      </c>
      <c r="Y1280" s="146" t="str">
        <f t="shared" si="61"/>
        <v>112013暖房設備用無し（一定速）</v>
      </c>
      <c r="Z1280" s="145">
        <v>0.25</v>
      </c>
      <c r="AA1280" s="145">
        <v>0.75</v>
      </c>
      <c r="AB1280" s="149">
        <v>0.25</v>
      </c>
      <c r="AC1280" s="149">
        <v>0.75</v>
      </c>
      <c r="AD1280" s="147">
        <f>VLOOKUP(T1280,'既存・導入予定 (5)'!$E$33:$S$44,13,0)</f>
        <v>0.245</v>
      </c>
      <c r="AE1280" s="75">
        <f t="shared" si="62"/>
        <v>0.81100000000000005</v>
      </c>
    </row>
    <row r="1281" spans="20:31">
      <c r="T1281" s="145">
        <v>11</v>
      </c>
      <c r="U1281" s="145">
        <v>2014</v>
      </c>
      <c r="V1281" s="145" t="s">
        <v>20</v>
      </c>
      <c r="W1281" s="145" t="s">
        <v>624</v>
      </c>
      <c r="X1281" s="145" t="s">
        <v>3363</v>
      </c>
      <c r="Y1281" s="146" t="str">
        <f t="shared" si="61"/>
        <v>112014冷房店舗用有り</v>
      </c>
      <c r="Z1281" s="145">
        <v>-1.46</v>
      </c>
      <c r="AA1281" s="145">
        <v>2.46</v>
      </c>
      <c r="AB1281" s="149">
        <v>1.06</v>
      </c>
      <c r="AC1281" s="149">
        <v>1.83</v>
      </c>
      <c r="AD1281" s="147">
        <f>VLOOKUP(T1281,'既存・導入予定 (5)'!$E$33:$S$44,13,0)</f>
        <v>0.245</v>
      </c>
      <c r="AE1281" s="75">
        <f t="shared" si="62"/>
        <v>2.089</v>
      </c>
    </row>
    <row r="1282" spans="20:31">
      <c r="T1282" s="145">
        <v>11</v>
      </c>
      <c r="U1282" s="145">
        <v>2014</v>
      </c>
      <c r="V1282" s="145" t="s">
        <v>20</v>
      </c>
      <c r="W1282" s="145" t="s">
        <v>618</v>
      </c>
      <c r="X1282" s="145" t="s">
        <v>3363</v>
      </c>
      <c r="Y1282" s="146" t="str">
        <f t="shared" si="61"/>
        <v>112014冷房ビル用マルチ有り</v>
      </c>
      <c r="Z1282" s="145">
        <v>-1.52</v>
      </c>
      <c r="AA1282" s="145">
        <v>2.52</v>
      </c>
      <c r="AB1282" s="149">
        <v>1.0736000000000001</v>
      </c>
      <c r="AC1282" s="149">
        <v>1.8715999999999999</v>
      </c>
      <c r="AD1282" s="147">
        <f>VLOOKUP(T1282,'既存・導入予定 (5)'!$E$33:$S$44,13,0)</f>
        <v>0.245</v>
      </c>
      <c r="AE1282" s="75">
        <f t="shared" si="62"/>
        <v>2.1339999999999999</v>
      </c>
    </row>
    <row r="1283" spans="20:31">
      <c r="T1283" s="145">
        <v>11</v>
      </c>
      <c r="U1283" s="145">
        <v>2014</v>
      </c>
      <c r="V1283" s="145" t="s">
        <v>20</v>
      </c>
      <c r="W1283" s="145" t="s">
        <v>619</v>
      </c>
      <c r="X1283" s="145" t="s">
        <v>3363</v>
      </c>
      <c r="Y1283" s="146" t="str">
        <f t="shared" si="61"/>
        <v>112014冷房設備用有り</v>
      </c>
      <c r="Z1283" s="145">
        <v>-0.32</v>
      </c>
      <c r="AA1283" s="145">
        <v>1.32</v>
      </c>
      <c r="AB1283" s="149">
        <v>1.0385</v>
      </c>
      <c r="AC1283" s="149">
        <v>0.98040000000000005</v>
      </c>
      <c r="AD1283" s="147">
        <f>VLOOKUP(T1283,'既存・導入予定 (5)'!$E$33:$S$44,13,0)</f>
        <v>0.245</v>
      </c>
      <c r="AE1283" s="75">
        <f t="shared" si="62"/>
        <v>1.234</v>
      </c>
    </row>
    <row r="1284" spans="20:31">
      <c r="T1284" s="145">
        <v>11</v>
      </c>
      <c r="U1284" s="145">
        <v>2014</v>
      </c>
      <c r="V1284" s="145" t="s">
        <v>20</v>
      </c>
      <c r="W1284" s="145" t="s">
        <v>624</v>
      </c>
      <c r="X1284" s="145" t="s">
        <v>3516</v>
      </c>
      <c r="Y1284" s="146" t="str">
        <f t="shared" si="61"/>
        <v>112014冷房店舗用無し（一定速）</v>
      </c>
      <c r="Z1284" s="145">
        <v>0.25</v>
      </c>
      <c r="AA1284" s="145">
        <v>0.75</v>
      </c>
      <c r="AB1284" s="149">
        <v>0.25</v>
      </c>
      <c r="AC1284" s="149">
        <v>0.75</v>
      </c>
      <c r="AD1284" s="147">
        <f>VLOOKUP(T1284,'既存・導入予定 (5)'!$E$33:$S$44,13,0)</f>
        <v>0.245</v>
      </c>
      <c r="AE1284" s="75">
        <f t="shared" si="62"/>
        <v>0.81100000000000005</v>
      </c>
    </row>
    <row r="1285" spans="20:31">
      <c r="T1285" s="145">
        <v>11</v>
      </c>
      <c r="U1285" s="145">
        <v>2014</v>
      </c>
      <c r="V1285" s="145" t="s">
        <v>20</v>
      </c>
      <c r="W1285" s="145" t="s">
        <v>618</v>
      </c>
      <c r="X1285" s="145" t="s">
        <v>3516</v>
      </c>
      <c r="Y1285" s="146" t="str">
        <f t="shared" si="61"/>
        <v>112014冷房ビル用マルチ無し（一定速）</v>
      </c>
      <c r="Z1285" s="145">
        <v>0.25</v>
      </c>
      <c r="AA1285" s="145">
        <v>0.75</v>
      </c>
      <c r="AB1285" s="149">
        <v>0.25</v>
      </c>
      <c r="AC1285" s="149">
        <v>0.75</v>
      </c>
      <c r="AD1285" s="147">
        <f>VLOOKUP(T1285,'既存・導入予定 (5)'!$E$33:$S$44,13,0)</f>
        <v>0.245</v>
      </c>
      <c r="AE1285" s="75">
        <f t="shared" si="62"/>
        <v>0.81100000000000005</v>
      </c>
    </row>
    <row r="1286" spans="20:31">
      <c r="T1286" s="145">
        <v>11</v>
      </c>
      <c r="U1286" s="145">
        <v>2014</v>
      </c>
      <c r="V1286" s="145" t="s">
        <v>20</v>
      </c>
      <c r="W1286" s="145" t="s">
        <v>619</v>
      </c>
      <c r="X1286" s="145" t="s">
        <v>3516</v>
      </c>
      <c r="Y1286" s="146" t="str">
        <f t="shared" si="61"/>
        <v>112014冷房設備用無し（一定速）</v>
      </c>
      <c r="Z1286" s="145">
        <v>0.25</v>
      </c>
      <c r="AA1286" s="145">
        <v>0.75</v>
      </c>
      <c r="AB1286" s="149">
        <v>0.25</v>
      </c>
      <c r="AC1286" s="149">
        <v>0.75</v>
      </c>
      <c r="AD1286" s="147">
        <f>VLOOKUP(T1286,'既存・導入予定 (5)'!$E$33:$S$44,13,0)</f>
        <v>0.245</v>
      </c>
      <c r="AE1286" s="75">
        <f t="shared" si="62"/>
        <v>0.81100000000000005</v>
      </c>
    </row>
    <row r="1287" spans="20:31">
      <c r="T1287" s="145">
        <v>11</v>
      </c>
      <c r="U1287" s="145">
        <v>2014</v>
      </c>
      <c r="V1287" s="145" t="s">
        <v>21</v>
      </c>
      <c r="W1287" s="145" t="s">
        <v>624</v>
      </c>
      <c r="X1287" s="145" t="s">
        <v>3363</v>
      </c>
      <c r="Y1287" s="146" t="str">
        <f t="shared" si="61"/>
        <v>112014暖房店舗用有り</v>
      </c>
      <c r="Z1287" s="145">
        <v>-0.94</v>
      </c>
      <c r="AA1287" s="145">
        <v>1.94</v>
      </c>
      <c r="AB1287" s="149">
        <v>1.0853999999999999</v>
      </c>
      <c r="AC1287" s="149">
        <v>1.4337</v>
      </c>
      <c r="AD1287" s="147">
        <f>VLOOKUP(T1287,'既存・導入予定 (5)'!$E$33:$S$44,13,0)</f>
        <v>0.245</v>
      </c>
      <c r="AE1287" s="75">
        <f t="shared" si="62"/>
        <v>1.6990000000000001</v>
      </c>
    </row>
    <row r="1288" spans="20:31">
      <c r="T1288" s="145">
        <v>11</v>
      </c>
      <c r="U1288" s="145">
        <v>2014</v>
      </c>
      <c r="V1288" s="145" t="s">
        <v>21</v>
      </c>
      <c r="W1288" s="145" t="s">
        <v>618</v>
      </c>
      <c r="X1288" s="145" t="s">
        <v>3363</v>
      </c>
      <c r="Y1288" s="146" t="str">
        <f t="shared" si="61"/>
        <v>112014暖房ビル用マルチ有り</v>
      </c>
      <c r="Z1288" s="145">
        <v>-0.96</v>
      </c>
      <c r="AA1288" s="145">
        <v>1.96</v>
      </c>
      <c r="AB1288" s="149">
        <v>1.0416000000000001</v>
      </c>
      <c r="AC1288" s="149">
        <v>1.4596</v>
      </c>
      <c r="AD1288" s="147">
        <f>VLOOKUP(T1288,'既存・導入予定 (5)'!$E$33:$S$44,13,0)</f>
        <v>0.245</v>
      </c>
      <c r="AE1288" s="75">
        <f t="shared" si="62"/>
        <v>1.714</v>
      </c>
    </row>
    <row r="1289" spans="20:31">
      <c r="T1289" s="145">
        <v>11</v>
      </c>
      <c r="U1289" s="145">
        <v>2014</v>
      </c>
      <c r="V1289" s="145" t="s">
        <v>21</v>
      </c>
      <c r="W1289" s="145" t="s">
        <v>619</v>
      </c>
      <c r="X1289" s="145" t="s">
        <v>3363</v>
      </c>
      <c r="Y1289" s="146" t="str">
        <f t="shared" si="61"/>
        <v>112014暖房設備用有り</v>
      </c>
      <c r="Z1289" s="145">
        <v>-0.36</v>
      </c>
      <c r="AA1289" s="145">
        <v>1.36</v>
      </c>
      <c r="AB1289" s="149">
        <v>1.0287999999999999</v>
      </c>
      <c r="AC1289" s="149">
        <v>1.0127999999999999</v>
      </c>
      <c r="AD1289" s="147">
        <f>VLOOKUP(T1289,'既存・導入予定 (5)'!$E$33:$S$44,13,0)</f>
        <v>0.245</v>
      </c>
      <c r="AE1289" s="75">
        <f t="shared" si="62"/>
        <v>1.264</v>
      </c>
    </row>
    <row r="1290" spans="20:31">
      <c r="T1290" s="145">
        <v>11</v>
      </c>
      <c r="U1290" s="145">
        <v>2014</v>
      </c>
      <c r="V1290" s="145" t="s">
        <v>21</v>
      </c>
      <c r="W1290" s="145" t="s">
        <v>624</v>
      </c>
      <c r="X1290" s="145" t="s">
        <v>3516</v>
      </c>
      <c r="Y1290" s="146" t="str">
        <f t="shared" si="61"/>
        <v>112014暖房店舗用無し（一定速）</v>
      </c>
      <c r="Z1290" s="145">
        <v>0.25</v>
      </c>
      <c r="AA1290" s="145">
        <v>0.75</v>
      </c>
      <c r="AB1290" s="149">
        <v>0.25</v>
      </c>
      <c r="AC1290" s="149">
        <v>0.75</v>
      </c>
      <c r="AD1290" s="147">
        <f>VLOOKUP(T1290,'既存・導入予定 (5)'!$E$33:$S$44,13,0)</f>
        <v>0.245</v>
      </c>
      <c r="AE1290" s="75">
        <f t="shared" si="62"/>
        <v>0.81100000000000005</v>
      </c>
    </row>
    <row r="1291" spans="20:31">
      <c r="T1291" s="145">
        <v>11</v>
      </c>
      <c r="U1291" s="145">
        <v>2014</v>
      </c>
      <c r="V1291" s="145" t="s">
        <v>21</v>
      </c>
      <c r="W1291" s="145" t="s">
        <v>618</v>
      </c>
      <c r="X1291" s="145" t="s">
        <v>3516</v>
      </c>
      <c r="Y1291" s="146" t="str">
        <f t="shared" si="61"/>
        <v>112014暖房ビル用マルチ無し（一定速）</v>
      </c>
      <c r="Z1291" s="145">
        <v>0.25</v>
      </c>
      <c r="AA1291" s="145">
        <v>0.75</v>
      </c>
      <c r="AB1291" s="149">
        <v>0.25</v>
      </c>
      <c r="AC1291" s="149">
        <v>0.75</v>
      </c>
      <c r="AD1291" s="147">
        <f>VLOOKUP(T1291,'既存・導入予定 (5)'!$E$33:$S$44,13,0)</f>
        <v>0.245</v>
      </c>
      <c r="AE1291" s="75">
        <f t="shared" si="62"/>
        <v>0.81100000000000005</v>
      </c>
    </row>
    <row r="1292" spans="20:31">
      <c r="T1292" s="145">
        <v>11</v>
      </c>
      <c r="U1292" s="145">
        <v>2014</v>
      </c>
      <c r="V1292" s="145" t="s">
        <v>21</v>
      </c>
      <c r="W1292" s="145" t="s">
        <v>619</v>
      </c>
      <c r="X1292" s="145" t="s">
        <v>3516</v>
      </c>
      <c r="Y1292" s="146" t="str">
        <f t="shared" si="61"/>
        <v>112014暖房設備用無し（一定速）</v>
      </c>
      <c r="Z1292" s="145">
        <v>0.25</v>
      </c>
      <c r="AA1292" s="145">
        <v>0.75</v>
      </c>
      <c r="AB1292" s="149">
        <v>0.25</v>
      </c>
      <c r="AC1292" s="149">
        <v>0.75</v>
      </c>
      <c r="AD1292" s="147">
        <f>VLOOKUP(T1292,'既存・導入予定 (5)'!$E$33:$S$44,13,0)</f>
        <v>0.245</v>
      </c>
      <c r="AE1292" s="75">
        <f t="shared" si="62"/>
        <v>0.81100000000000005</v>
      </c>
    </row>
    <row r="1293" spans="20:31">
      <c r="T1293" s="90">
        <v>11</v>
      </c>
      <c r="U1293" s="90">
        <v>2015</v>
      </c>
      <c r="V1293" s="90" t="s">
        <v>20</v>
      </c>
      <c r="W1293" s="90" t="s">
        <v>624</v>
      </c>
      <c r="X1293" s="90" t="s">
        <v>3363</v>
      </c>
      <c r="Y1293" s="198" t="str">
        <f t="shared" ref="Y1293:Y1356" si="63">T1293&amp;U1293&amp;V1293&amp;W1293&amp;X1293</f>
        <v>112015冷房店舗用有り</v>
      </c>
      <c r="Z1293" s="90">
        <v>-1.38</v>
      </c>
      <c r="AA1293" s="90">
        <v>2.38</v>
      </c>
      <c r="AB1293" s="143">
        <v>1.0581</v>
      </c>
      <c r="AC1293" s="143">
        <v>1.7705</v>
      </c>
      <c r="AD1293" s="150">
        <f>VLOOKUP(T1293,'既存・導入予定 (5)'!$E$33:$S$44,13,0)</f>
        <v>0.245</v>
      </c>
      <c r="AE1293" s="151">
        <f t="shared" si="62"/>
        <v>2.0289999999999999</v>
      </c>
    </row>
    <row r="1294" spans="20:31">
      <c r="T1294" s="90">
        <v>11</v>
      </c>
      <c r="U1294" s="90">
        <v>2015</v>
      </c>
      <c r="V1294" s="90" t="s">
        <v>20</v>
      </c>
      <c r="W1294" s="90" t="s">
        <v>618</v>
      </c>
      <c r="X1294" s="90" t="s">
        <v>3363</v>
      </c>
      <c r="Y1294" s="198" t="str">
        <f t="shared" si="63"/>
        <v>112015冷房ビル用マルチ有り</v>
      </c>
      <c r="Z1294" s="90">
        <v>-1.5740000000000001</v>
      </c>
      <c r="AA1294" s="90">
        <v>2.5739999999999998</v>
      </c>
      <c r="AB1294" s="143">
        <v>1.0751999999999999</v>
      </c>
      <c r="AC1294" s="143">
        <v>1.9117</v>
      </c>
      <c r="AD1294" s="150">
        <f>VLOOKUP(T1294,'既存・導入予定 (5)'!$E$33:$S$44,13,0)</f>
        <v>0.245</v>
      </c>
      <c r="AE1294" s="151">
        <f t="shared" si="62"/>
        <v>2.1749999999999998</v>
      </c>
    </row>
    <row r="1295" spans="20:31">
      <c r="T1295" s="90">
        <v>11</v>
      </c>
      <c r="U1295" s="90">
        <v>2015</v>
      </c>
      <c r="V1295" s="90" t="s">
        <v>20</v>
      </c>
      <c r="W1295" s="90" t="s">
        <v>619</v>
      </c>
      <c r="X1295" s="90" t="s">
        <v>3363</v>
      </c>
      <c r="Y1295" s="198" t="str">
        <f t="shared" si="63"/>
        <v>112015冷房設備用有り</v>
      </c>
      <c r="Z1295" s="90">
        <v>-0.62</v>
      </c>
      <c r="AA1295" s="90">
        <v>1.62</v>
      </c>
      <c r="AB1295" s="143">
        <v>1.0472999999999999</v>
      </c>
      <c r="AC1295" s="143">
        <v>1.2032</v>
      </c>
      <c r="AD1295" s="150">
        <f>VLOOKUP(T1295,'既存・導入予定 (5)'!$E$33:$S$44,13,0)</f>
        <v>0.245</v>
      </c>
      <c r="AE1295" s="151">
        <f t="shared" si="62"/>
        <v>1.4590000000000001</v>
      </c>
    </row>
    <row r="1296" spans="20:31">
      <c r="T1296" s="90">
        <v>11</v>
      </c>
      <c r="U1296" s="90">
        <v>2015</v>
      </c>
      <c r="V1296" s="90" t="s">
        <v>20</v>
      </c>
      <c r="W1296" s="90" t="s">
        <v>624</v>
      </c>
      <c r="X1296" s="90" t="s">
        <v>3516</v>
      </c>
      <c r="Y1296" s="198" t="str">
        <f t="shared" si="63"/>
        <v>112015冷房店舗用無し（一定速）</v>
      </c>
      <c r="Z1296" s="90">
        <v>0.25</v>
      </c>
      <c r="AA1296" s="90">
        <v>0.75</v>
      </c>
      <c r="AB1296" s="143">
        <v>0.25</v>
      </c>
      <c r="AC1296" s="143">
        <v>0.75</v>
      </c>
      <c r="AD1296" s="150">
        <f>VLOOKUP(T1296,'既存・導入予定 (5)'!$E$33:$S$44,13,0)</f>
        <v>0.245</v>
      </c>
      <c r="AE1296" s="151">
        <f t="shared" si="62"/>
        <v>0.81100000000000005</v>
      </c>
    </row>
    <row r="1297" spans="20:31">
      <c r="T1297" s="90">
        <v>11</v>
      </c>
      <c r="U1297" s="90">
        <v>2015</v>
      </c>
      <c r="V1297" s="90" t="s">
        <v>20</v>
      </c>
      <c r="W1297" s="90" t="s">
        <v>618</v>
      </c>
      <c r="X1297" s="90" t="s">
        <v>3516</v>
      </c>
      <c r="Y1297" s="198" t="str">
        <f t="shared" si="63"/>
        <v>112015冷房ビル用マルチ無し（一定速）</v>
      </c>
      <c r="Z1297" s="90">
        <v>0.25</v>
      </c>
      <c r="AA1297" s="90">
        <v>0.75</v>
      </c>
      <c r="AB1297" s="143">
        <v>0.25</v>
      </c>
      <c r="AC1297" s="143">
        <v>0.75</v>
      </c>
      <c r="AD1297" s="150">
        <f>VLOOKUP(T1297,'既存・導入予定 (5)'!$E$33:$S$44,13,0)</f>
        <v>0.245</v>
      </c>
      <c r="AE1297" s="151">
        <f t="shared" si="62"/>
        <v>0.81100000000000005</v>
      </c>
    </row>
    <row r="1298" spans="20:31">
      <c r="T1298" s="90">
        <v>11</v>
      </c>
      <c r="U1298" s="90">
        <v>2015</v>
      </c>
      <c r="V1298" s="90" t="s">
        <v>20</v>
      </c>
      <c r="W1298" s="90" t="s">
        <v>619</v>
      </c>
      <c r="X1298" s="90" t="s">
        <v>3516</v>
      </c>
      <c r="Y1298" s="198" t="str">
        <f t="shared" si="63"/>
        <v>112015冷房設備用無し（一定速）</v>
      </c>
      <c r="Z1298" s="90">
        <v>0.25</v>
      </c>
      <c r="AA1298" s="90">
        <v>0.75</v>
      </c>
      <c r="AB1298" s="143">
        <v>0.25</v>
      </c>
      <c r="AC1298" s="143">
        <v>0.75</v>
      </c>
      <c r="AD1298" s="150">
        <f>VLOOKUP(T1298,'既存・導入予定 (5)'!$E$33:$S$44,13,0)</f>
        <v>0.245</v>
      </c>
      <c r="AE1298" s="151">
        <f t="shared" si="62"/>
        <v>0.81100000000000005</v>
      </c>
    </row>
    <row r="1299" spans="20:31">
      <c r="T1299" s="90">
        <v>11</v>
      </c>
      <c r="U1299" s="90">
        <v>2015</v>
      </c>
      <c r="V1299" s="90" t="s">
        <v>21</v>
      </c>
      <c r="W1299" s="90" t="s">
        <v>624</v>
      </c>
      <c r="X1299" s="90" t="s">
        <v>3363</v>
      </c>
      <c r="Y1299" s="198" t="str">
        <f t="shared" si="63"/>
        <v>112015暖房店舗用有り</v>
      </c>
      <c r="Z1299" s="90">
        <v>-0.97</v>
      </c>
      <c r="AA1299" s="90">
        <v>1.97</v>
      </c>
      <c r="AB1299" s="143">
        <v>1.0867</v>
      </c>
      <c r="AC1299" s="143">
        <v>1.4558</v>
      </c>
      <c r="AD1299" s="150">
        <f>VLOOKUP(T1299,'既存・導入予定 (5)'!$E$33:$S$44,13,0)</f>
        <v>0.245</v>
      </c>
      <c r="AE1299" s="151">
        <f t="shared" si="62"/>
        <v>1.722</v>
      </c>
    </row>
    <row r="1300" spans="20:31">
      <c r="T1300" s="90">
        <v>11</v>
      </c>
      <c r="U1300" s="90">
        <v>2015</v>
      </c>
      <c r="V1300" s="90" t="s">
        <v>21</v>
      </c>
      <c r="W1300" s="90" t="s">
        <v>618</v>
      </c>
      <c r="X1300" s="90" t="s">
        <v>3363</v>
      </c>
      <c r="Y1300" s="198" t="str">
        <f t="shared" si="63"/>
        <v>112015暖房ビル用マルチ有り</v>
      </c>
      <c r="Z1300" s="90">
        <v>-0.876</v>
      </c>
      <c r="AA1300" s="90">
        <v>1.8759999999999999</v>
      </c>
      <c r="AB1300" s="143">
        <v>1.0398000000000001</v>
      </c>
      <c r="AC1300" s="143">
        <v>1.3971</v>
      </c>
      <c r="AD1300" s="150">
        <f>VLOOKUP(T1300,'既存・導入予定 (5)'!$E$33:$S$44,13,0)</f>
        <v>0.245</v>
      </c>
      <c r="AE1300" s="151">
        <f t="shared" si="62"/>
        <v>1.651</v>
      </c>
    </row>
    <row r="1301" spans="20:31">
      <c r="T1301" s="90">
        <v>11</v>
      </c>
      <c r="U1301" s="90">
        <v>2015</v>
      </c>
      <c r="V1301" s="90" t="s">
        <v>21</v>
      </c>
      <c r="W1301" s="90" t="s">
        <v>619</v>
      </c>
      <c r="X1301" s="90" t="s">
        <v>3363</v>
      </c>
      <c r="Y1301" s="198" t="str">
        <f t="shared" si="63"/>
        <v>112015暖房設備用有り</v>
      </c>
      <c r="Z1301" s="90">
        <v>-0.59799999999999998</v>
      </c>
      <c r="AA1301" s="90">
        <v>1.5980000000000001</v>
      </c>
      <c r="AB1301" s="143">
        <v>1.0339</v>
      </c>
      <c r="AC1301" s="143">
        <v>1.19</v>
      </c>
      <c r="AD1301" s="150">
        <f>VLOOKUP(T1301,'既存・導入予定 (5)'!$E$33:$S$44,13,0)</f>
        <v>0.245</v>
      </c>
      <c r="AE1301" s="151">
        <f t="shared" si="62"/>
        <v>1.4430000000000001</v>
      </c>
    </row>
    <row r="1302" spans="20:31">
      <c r="T1302" s="90">
        <v>11</v>
      </c>
      <c r="U1302" s="90">
        <v>2015</v>
      </c>
      <c r="V1302" s="90" t="s">
        <v>21</v>
      </c>
      <c r="W1302" s="90" t="s">
        <v>624</v>
      </c>
      <c r="X1302" s="90" t="s">
        <v>3516</v>
      </c>
      <c r="Y1302" s="198" t="str">
        <f t="shared" si="63"/>
        <v>112015暖房店舗用無し（一定速）</v>
      </c>
      <c r="Z1302" s="90">
        <v>0.25</v>
      </c>
      <c r="AA1302" s="90">
        <v>0.75</v>
      </c>
      <c r="AB1302" s="143">
        <v>0.25</v>
      </c>
      <c r="AC1302" s="143">
        <v>0.75</v>
      </c>
      <c r="AD1302" s="150">
        <f>VLOOKUP(T1302,'既存・導入予定 (5)'!$E$33:$S$44,13,0)</f>
        <v>0.245</v>
      </c>
      <c r="AE1302" s="151">
        <f t="shared" si="62"/>
        <v>0.81100000000000005</v>
      </c>
    </row>
    <row r="1303" spans="20:31">
      <c r="T1303" s="90">
        <v>11</v>
      </c>
      <c r="U1303" s="90">
        <v>2015</v>
      </c>
      <c r="V1303" s="90" t="s">
        <v>21</v>
      </c>
      <c r="W1303" s="90" t="s">
        <v>618</v>
      </c>
      <c r="X1303" s="90" t="s">
        <v>3516</v>
      </c>
      <c r="Y1303" s="198" t="str">
        <f t="shared" si="63"/>
        <v>112015暖房ビル用マルチ無し（一定速）</v>
      </c>
      <c r="Z1303" s="90">
        <v>0.25</v>
      </c>
      <c r="AA1303" s="90">
        <v>0.75</v>
      </c>
      <c r="AB1303" s="143">
        <v>0.25</v>
      </c>
      <c r="AC1303" s="143">
        <v>0.75</v>
      </c>
      <c r="AD1303" s="150">
        <f>VLOOKUP(T1303,'既存・導入予定 (5)'!$E$33:$S$44,13,0)</f>
        <v>0.245</v>
      </c>
      <c r="AE1303" s="151">
        <f t="shared" si="62"/>
        <v>0.81100000000000005</v>
      </c>
    </row>
    <row r="1304" spans="20:31">
      <c r="T1304" s="90">
        <v>11</v>
      </c>
      <c r="U1304" s="90">
        <v>2015</v>
      </c>
      <c r="V1304" s="90" t="s">
        <v>21</v>
      </c>
      <c r="W1304" s="90" t="s">
        <v>619</v>
      </c>
      <c r="X1304" s="90" t="s">
        <v>3516</v>
      </c>
      <c r="Y1304" s="198" t="str">
        <f t="shared" si="63"/>
        <v>112015暖房設備用無し（一定速）</v>
      </c>
      <c r="Z1304" s="90">
        <v>0.25</v>
      </c>
      <c r="AA1304" s="90">
        <v>0.75</v>
      </c>
      <c r="AB1304" s="143">
        <v>0.25</v>
      </c>
      <c r="AC1304" s="143">
        <v>0.75</v>
      </c>
      <c r="AD1304" s="150">
        <f>VLOOKUP(T1304,'既存・導入予定 (5)'!$E$33:$S$44,13,0)</f>
        <v>0.245</v>
      </c>
      <c r="AE1304" s="151">
        <f t="shared" si="62"/>
        <v>0.81100000000000005</v>
      </c>
    </row>
    <row r="1305" spans="20:31">
      <c r="T1305" s="90">
        <v>11</v>
      </c>
      <c r="U1305" s="90">
        <v>2020</v>
      </c>
      <c r="V1305" s="90" t="s">
        <v>626</v>
      </c>
      <c r="W1305" s="90" t="s">
        <v>624</v>
      </c>
      <c r="X1305" s="90" t="s">
        <v>3363</v>
      </c>
      <c r="Y1305" s="198" t="str">
        <f t="shared" si="63"/>
        <v>112020冷房店舗用有り</v>
      </c>
      <c r="Z1305" s="90">
        <v>-1.38</v>
      </c>
      <c r="AA1305" s="90">
        <v>2.38</v>
      </c>
      <c r="AB1305" s="143">
        <v>1.0581</v>
      </c>
      <c r="AC1305" s="143">
        <v>1.7705</v>
      </c>
      <c r="AD1305" s="150">
        <f>VLOOKUP(T1305,'既存・導入予定 (5)'!$E$33:$S$44,13,0)</f>
        <v>0.245</v>
      </c>
      <c r="AE1305" s="151">
        <f t="shared" ref="AE1305:AE1368" si="64">ROUNDDOWN(IF(AD1305&gt;=0.25,Z1305*AD1305+AA1305,AB1305*AD1305+AC1305),3)</f>
        <v>2.0289999999999999</v>
      </c>
    </row>
    <row r="1306" spans="20:31">
      <c r="T1306" s="90">
        <v>11</v>
      </c>
      <c r="U1306" s="90">
        <v>2020</v>
      </c>
      <c r="V1306" s="90" t="s">
        <v>626</v>
      </c>
      <c r="W1306" s="90" t="s">
        <v>618</v>
      </c>
      <c r="X1306" s="90" t="s">
        <v>3363</v>
      </c>
      <c r="Y1306" s="198" t="str">
        <f t="shared" si="63"/>
        <v>112020冷房ビル用マルチ有り</v>
      </c>
      <c r="Z1306" s="90">
        <v>-1.68</v>
      </c>
      <c r="AA1306" s="90">
        <v>2.68</v>
      </c>
      <c r="AB1306" s="143">
        <v>1.0788</v>
      </c>
      <c r="AC1306" s="143">
        <v>2.0053000000000001</v>
      </c>
      <c r="AD1306" s="150">
        <f>VLOOKUP(T1306,'既存・導入予定 (5)'!$E$33:$S$44,13,0)</f>
        <v>0.245</v>
      </c>
      <c r="AE1306" s="151">
        <f t="shared" si="64"/>
        <v>2.2690000000000001</v>
      </c>
    </row>
    <row r="1307" spans="20:31">
      <c r="T1307" s="90">
        <v>11</v>
      </c>
      <c r="U1307" s="90">
        <v>2020</v>
      </c>
      <c r="V1307" s="90" t="s">
        <v>626</v>
      </c>
      <c r="W1307" s="90" t="s">
        <v>619</v>
      </c>
      <c r="X1307" s="90" t="s">
        <v>3363</v>
      </c>
      <c r="Y1307" s="198" t="str">
        <f t="shared" si="63"/>
        <v>112020冷房設備用有り</v>
      </c>
      <c r="Z1307" s="90">
        <v>-0.62</v>
      </c>
      <c r="AA1307" s="90">
        <v>1.62</v>
      </c>
      <c r="AB1307" s="143">
        <v>1.0472999999999999</v>
      </c>
      <c r="AC1307" s="143">
        <v>1.2032</v>
      </c>
      <c r="AD1307" s="150">
        <f>VLOOKUP(T1307,'既存・導入予定 (5)'!$E$33:$S$44,13,0)</f>
        <v>0.245</v>
      </c>
      <c r="AE1307" s="151">
        <f t="shared" si="64"/>
        <v>1.4590000000000001</v>
      </c>
    </row>
    <row r="1308" spans="20:31">
      <c r="T1308" s="90">
        <v>11</v>
      </c>
      <c r="U1308" s="90">
        <v>2020</v>
      </c>
      <c r="V1308" s="90" t="s">
        <v>626</v>
      </c>
      <c r="W1308" s="90" t="s">
        <v>624</v>
      </c>
      <c r="X1308" s="90" t="s">
        <v>3516</v>
      </c>
      <c r="Y1308" s="198" t="str">
        <f t="shared" si="63"/>
        <v>112020冷房店舗用無し（一定速）</v>
      </c>
      <c r="Z1308" s="90">
        <v>0.25</v>
      </c>
      <c r="AA1308" s="90">
        <v>0.75</v>
      </c>
      <c r="AB1308" s="143">
        <v>0.25</v>
      </c>
      <c r="AC1308" s="143">
        <v>0.75</v>
      </c>
      <c r="AD1308" s="150">
        <f>VLOOKUP(T1308,'既存・導入予定 (5)'!$E$33:$S$44,13,0)</f>
        <v>0.245</v>
      </c>
      <c r="AE1308" s="151">
        <f t="shared" si="64"/>
        <v>0.81100000000000005</v>
      </c>
    </row>
    <row r="1309" spans="20:31">
      <c r="T1309" s="90">
        <v>11</v>
      </c>
      <c r="U1309" s="90">
        <v>2020</v>
      </c>
      <c r="V1309" s="90" t="s">
        <v>626</v>
      </c>
      <c r="W1309" s="90" t="s">
        <v>618</v>
      </c>
      <c r="X1309" s="90" t="s">
        <v>3516</v>
      </c>
      <c r="Y1309" s="198" t="str">
        <f t="shared" si="63"/>
        <v>112020冷房ビル用マルチ無し（一定速）</v>
      </c>
      <c r="Z1309" s="90">
        <v>0.25</v>
      </c>
      <c r="AA1309" s="90">
        <v>0.75</v>
      </c>
      <c r="AB1309" s="143">
        <v>0.25</v>
      </c>
      <c r="AC1309" s="143">
        <v>0.75</v>
      </c>
      <c r="AD1309" s="150">
        <f>VLOOKUP(T1309,'既存・導入予定 (5)'!$E$33:$S$44,13,0)</f>
        <v>0.245</v>
      </c>
      <c r="AE1309" s="151">
        <f t="shared" si="64"/>
        <v>0.81100000000000005</v>
      </c>
    </row>
    <row r="1310" spans="20:31">
      <c r="T1310" s="90">
        <v>11</v>
      </c>
      <c r="U1310" s="90">
        <v>2020</v>
      </c>
      <c r="V1310" s="90" t="s">
        <v>626</v>
      </c>
      <c r="W1310" s="90" t="s">
        <v>619</v>
      </c>
      <c r="X1310" s="90" t="s">
        <v>3516</v>
      </c>
      <c r="Y1310" s="198" t="str">
        <f t="shared" si="63"/>
        <v>112020冷房設備用無し（一定速）</v>
      </c>
      <c r="Z1310" s="90">
        <v>0.25</v>
      </c>
      <c r="AA1310" s="90">
        <v>0.75</v>
      </c>
      <c r="AB1310" s="143">
        <v>0.25</v>
      </c>
      <c r="AC1310" s="143">
        <v>0.75</v>
      </c>
      <c r="AD1310" s="150">
        <f>VLOOKUP(T1310,'既存・導入予定 (5)'!$E$33:$S$44,13,0)</f>
        <v>0.245</v>
      </c>
      <c r="AE1310" s="151">
        <f t="shared" si="64"/>
        <v>0.81100000000000005</v>
      </c>
    </row>
    <row r="1311" spans="20:31">
      <c r="T1311" s="90">
        <v>11</v>
      </c>
      <c r="U1311" s="90">
        <v>2020</v>
      </c>
      <c r="V1311" s="90" t="s">
        <v>627</v>
      </c>
      <c r="W1311" s="90" t="s">
        <v>624</v>
      </c>
      <c r="X1311" s="90" t="s">
        <v>3363</v>
      </c>
      <c r="Y1311" s="198" t="str">
        <f t="shared" si="63"/>
        <v>112020暖房店舗用有り</v>
      </c>
      <c r="Z1311" s="90">
        <v>-0.96</v>
      </c>
      <c r="AA1311" s="90">
        <v>1.96</v>
      </c>
      <c r="AB1311" s="143">
        <v>1.0862000000000001</v>
      </c>
      <c r="AC1311" s="143">
        <v>1.4483999999999999</v>
      </c>
      <c r="AD1311" s="150">
        <f>VLOOKUP(T1311,'既存・導入予定 (5)'!$E$33:$S$44,13,0)</f>
        <v>0.245</v>
      </c>
      <c r="AE1311" s="151">
        <f t="shared" si="64"/>
        <v>1.714</v>
      </c>
    </row>
    <row r="1312" spans="20:31">
      <c r="T1312" s="90">
        <v>11</v>
      </c>
      <c r="U1312" s="90">
        <v>2020</v>
      </c>
      <c r="V1312" s="90" t="s">
        <v>627</v>
      </c>
      <c r="W1312" s="90" t="s">
        <v>618</v>
      </c>
      <c r="X1312" s="90" t="s">
        <v>3363</v>
      </c>
      <c r="Y1312" s="198" t="str">
        <f t="shared" si="63"/>
        <v>112020暖房ビル用マルチ有り</v>
      </c>
      <c r="Z1312" s="90">
        <v>-1.1000000000000001</v>
      </c>
      <c r="AA1312" s="90">
        <v>2.1</v>
      </c>
      <c r="AB1312" s="143">
        <v>1.0416000000000001</v>
      </c>
      <c r="AC1312" s="143">
        <v>1.4596</v>
      </c>
      <c r="AD1312" s="150">
        <f>VLOOKUP(T1312,'既存・導入予定 (5)'!$E$33:$S$44,13,0)</f>
        <v>0.245</v>
      </c>
      <c r="AE1312" s="151">
        <f t="shared" si="64"/>
        <v>1.714</v>
      </c>
    </row>
    <row r="1313" spans="20:31">
      <c r="T1313" s="90">
        <v>11</v>
      </c>
      <c r="U1313" s="90">
        <v>2020</v>
      </c>
      <c r="V1313" s="90" t="s">
        <v>627</v>
      </c>
      <c r="W1313" s="90" t="s">
        <v>619</v>
      </c>
      <c r="X1313" s="90" t="s">
        <v>3363</v>
      </c>
      <c r="Y1313" s="198" t="str">
        <f t="shared" si="63"/>
        <v>112020暖房設備用有り</v>
      </c>
      <c r="Z1313" s="90">
        <v>-0.46</v>
      </c>
      <c r="AA1313" s="90">
        <v>1.46</v>
      </c>
      <c r="AB1313" s="143">
        <v>0.94</v>
      </c>
      <c r="AC1313" s="143">
        <v>1.1100000000000001</v>
      </c>
      <c r="AD1313" s="150">
        <f>VLOOKUP(T1313,'既存・導入予定 (5)'!$E$33:$S$44,13,0)</f>
        <v>0.245</v>
      </c>
      <c r="AE1313" s="151">
        <f t="shared" si="64"/>
        <v>1.34</v>
      </c>
    </row>
    <row r="1314" spans="20:31">
      <c r="T1314" s="90">
        <v>11</v>
      </c>
      <c r="U1314" s="90">
        <v>2020</v>
      </c>
      <c r="V1314" s="90" t="s">
        <v>627</v>
      </c>
      <c r="W1314" s="90" t="s">
        <v>624</v>
      </c>
      <c r="X1314" s="90" t="s">
        <v>3516</v>
      </c>
      <c r="Y1314" s="198" t="str">
        <f t="shared" si="63"/>
        <v>112020暖房店舗用無し（一定速）</v>
      </c>
      <c r="Z1314" s="90">
        <v>0.25</v>
      </c>
      <c r="AA1314" s="90">
        <v>0.75</v>
      </c>
      <c r="AB1314" s="143">
        <v>0.25</v>
      </c>
      <c r="AC1314" s="143">
        <v>0.75</v>
      </c>
      <c r="AD1314" s="150">
        <f>VLOOKUP(T1314,'既存・導入予定 (5)'!$E$33:$S$44,13,0)</f>
        <v>0.245</v>
      </c>
      <c r="AE1314" s="151">
        <f t="shared" si="64"/>
        <v>0.81100000000000005</v>
      </c>
    </row>
    <row r="1315" spans="20:31">
      <c r="T1315" s="90">
        <v>11</v>
      </c>
      <c r="U1315" s="90">
        <v>2020</v>
      </c>
      <c r="V1315" s="90" t="s">
        <v>627</v>
      </c>
      <c r="W1315" s="90" t="s">
        <v>618</v>
      </c>
      <c r="X1315" s="90" t="s">
        <v>3516</v>
      </c>
      <c r="Y1315" s="198" t="str">
        <f t="shared" si="63"/>
        <v>112020暖房ビル用マルチ無し（一定速）</v>
      </c>
      <c r="Z1315" s="90">
        <v>0.25</v>
      </c>
      <c r="AA1315" s="90">
        <v>0.75</v>
      </c>
      <c r="AB1315" s="143">
        <v>0.25</v>
      </c>
      <c r="AC1315" s="143">
        <v>0.75</v>
      </c>
      <c r="AD1315" s="150">
        <f>VLOOKUP(T1315,'既存・導入予定 (5)'!$E$33:$S$44,13,0)</f>
        <v>0.245</v>
      </c>
      <c r="AE1315" s="151">
        <f t="shared" si="64"/>
        <v>0.81100000000000005</v>
      </c>
    </row>
    <row r="1316" spans="20:31">
      <c r="T1316" s="90">
        <v>11</v>
      </c>
      <c r="U1316" s="90">
        <v>2020</v>
      </c>
      <c r="V1316" s="90" t="s">
        <v>627</v>
      </c>
      <c r="W1316" s="90" t="s">
        <v>619</v>
      </c>
      <c r="X1316" s="90" t="s">
        <v>3516</v>
      </c>
      <c r="Y1316" s="198" t="str">
        <f t="shared" si="63"/>
        <v>112020暖房設備用無し（一定速）</v>
      </c>
      <c r="Z1316" s="90">
        <v>0.25</v>
      </c>
      <c r="AA1316" s="90">
        <v>0.75</v>
      </c>
      <c r="AB1316" s="143">
        <v>0.25</v>
      </c>
      <c r="AC1316" s="143">
        <v>0.75</v>
      </c>
      <c r="AD1316" s="150">
        <f>VLOOKUP(T1316,'既存・導入予定 (5)'!$E$33:$S$44,13,0)</f>
        <v>0.245</v>
      </c>
      <c r="AE1316" s="151">
        <f t="shared" si="64"/>
        <v>0.81100000000000005</v>
      </c>
    </row>
    <row r="1317" spans="20:31">
      <c r="T1317" s="145">
        <v>11</v>
      </c>
      <c r="U1317" s="145">
        <v>2024</v>
      </c>
      <c r="V1317" s="145" t="s">
        <v>626</v>
      </c>
      <c r="W1317" s="145" t="s">
        <v>624</v>
      </c>
      <c r="X1317" s="145" t="s">
        <v>3363</v>
      </c>
      <c r="Y1317" s="146" t="str">
        <f t="shared" si="63"/>
        <v>112024冷房店舗用有り</v>
      </c>
      <c r="Z1317" s="145">
        <v>-1.58</v>
      </c>
      <c r="AA1317" s="145">
        <v>2.58</v>
      </c>
      <c r="AB1317" s="149">
        <v>1.0629999999999999</v>
      </c>
      <c r="AC1317" s="149">
        <v>1.9193</v>
      </c>
      <c r="AD1317" s="147">
        <f>VLOOKUP(T1317,'既存・導入予定 (5)'!$E$33:$S$44,13,0)</f>
        <v>0.245</v>
      </c>
      <c r="AE1317" s="75">
        <f t="shared" si="64"/>
        <v>2.1789999999999998</v>
      </c>
    </row>
    <row r="1318" spans="20:31">
      <c r="T1318" s="145">
        <v>11</v>
      </c>
      <c r="U1318" s="145">
        <v>2024</v>
      </c>
      <c r="V1318" s="145" t="s">
        <v>626</v>
      </c>
      <c r="W1318" s="145" t="s">
        <v>618</v>
      </c>
      <c r="X1318" s="145" t="s">
        <v>3363</v>
      </c>
      <c r="Y1318" s="146" t="str">
        <f t="shared" si="63"/>
        <v>112024冷房ビル用マルチ有り</v>
      </c>
      <c r="Z1318" s="145">
        <v>-1.6</v>
      </c>
      <c r="AA1318" s="145">
        <v>2.6</v>
      </c>
      <c r="AB1318" s="149">
        <v>1.0759000000000001</v>
      </c>
      <c r="AC1318" s="149">
        <v>1.931</v>
      </c>
      <c r="AD1318" s="147">
        <f>VLOOKUP(T1318,'既存・導入予定 (5)'!$E$33:$S$44,13,0)</f>
        <v>0.245</v>
      </c>
      <c r="AE1318" s="75">
        <f t="shared" si="64"/>
        <v>2.194</v>
      </c>
    </row>
    <row r="1319" spans="20:31">
      <c r="T1319" s="145">
        <v>11</v>
      </c>
      <c r="U1319" s="145">
        <v>2024</v>
      </c>
      <c r="V1319" s="145" t="s">
        <v>626</v>
      </c>
      <c r="W1319" s="145" t="s">
        <v>619</v>
      </c>
      <c r="X1319" s="145" t="s">
        <v>3363</v>
      </c>
      <c r="Y1319" s="146" t="str">
        <f t="shared" si="63"/>
        <v>112024冷房設備用有り</v>
      </c>
      <c r="Z1319" s="145">
        <v>-0.6</v>
      </c>
      <c r="AA1319" s="145">
        <v>1.6</v>
      </c>
      <c r="AB1319" s="149">
        <v>1.0467</v>
      </c>
      <c r="AC1319" s="149">
        <v>1.1882999999999999</v>
      </c>
      <c r="AD1319" s="147">
        <f>VLOOKUP(T1319,'既存・導入予定 (5)'!$E$33:$S$44,13,0)</f>
        <v>0.245</v>
      </c>
      <c r="AE1319" s="75">
        <f t="shared" si="64"/>
        <v>1.444</v>
      </c>
    </row>
    <row r="1320" spans="20:31">
      <c r="T1320" s="145">
        <v>11</v>
      </c>
      <c r="U1320" s="145">
        <v>2024</v>
      </c>
      <c r="V1320" s="145" t="s">
        <v>626</v>
      </c>
      <c r="W1320" s="145" t="s">
        <v>624</v>
      </c>
      <c r="X1320" s="145" t="s">
        <v>3516</v>
      </c>
      <c r="Y1320" s="146" t="str">
        <f t="shared" si="63"/>
        <v>112024冷房店舗用無し（一定速）</v>
      </c>
      <c r="Z1320" s="145">
        <v>0.25</v>
      </c>
      <c r="AA1320" s="145">
        <v>0.75</v>
      </c>
      <c r="AB1320" s="149">
        <v>0.25</v>
      </c>
      <c r="AC1320" s="149">
        <v>0.75</v>
      </c>
      <c r="AD1320" s="147">
        <f>VLOOKUP(T1320,'既存・導入予定 (5)'!$E$33:$S$44,13,0)</f>
        <v>0.245</v>
      </c>
      <c r="AE1320" s="75">
        <f t="shared" si="64"/>
        <v>0.81100000000000005</v>
      </c>
    </row>
    <row r="1321" spans="20:31">
      <c r="T1321" s="145">
        <v>11</v>
      </c>
      <c r="U1321" s="145">
        <v>2024</v>
      </c>
      <c r="V1321" s="145" t="s">
        <v>626</v>
      </c>
      <c r="W1321" s="145" t="s">
        <v>618</v>
      </c>
      <c r="X1321" s="145" t="s">
        <v>3516</v>
      </c>
      <c r="Y1321" s="146" t="str">
        <f t="shared" si="63"/>
        <v>112024冷房ビル用マルチ無し（一定速）</v>
      </c>
      <c r="Z1321" s="145">
        <v>0.25</v>
      </c>
      <c r="AA1321" s="145">
        <v>0.75</v>
      </c>
      <c r="AB1321" s="149">
        <v>0.25</v>
      </c>
      <c r="AC1321" s="149">
        <v>0.75</v>
      </c>
      <c r="AD1321" s="147">
        <f>VLOOKUP(T1321,'既存・導入予定 (5)'!$E$33:$S$44,13,0)</f>
        <v>0.245</v>
      </c>
      <c r="AE1321" s="75">
        <f t="shared" si="64"/>
        <v>0.81100000000000005</v>
      </c>
    </row>
    <row r="1322" spans="20:31">
      <c r="T1322" s="145">
        <v>11</v>
      </c>
      <c r="U1322" s="145">
        <v>2024</v>
      </c>
      <c r="V1322" s="145" t="s">
        <v>626</v>
      </c>
      <c r="W1322" s="145" t="s">
        <v>619</v>
      </c>
      <c r="X1322" s="145" t="s">
        <v>3516</v>
      </c>
      <c r="Y1322" s="146" t="str">
        <f t="shared" si="63"/>
        <v>112024冷房設備用無し（一定速）</v>
      </c>
      <c r="Z1322" s="145">
        <v>0.25</v>
      </c>
      <c r="AA1322" s="145">
        <v>0.75</v>
      </c>
      <c r="AB1322" s="149">
        <v>0.25</v>
      </c>
      <c r="AC1322" s="149">
        <v>0.75</v>
      </c>
      <c r="AD1322" s="147">
        <f>VLOOKUP(T1322,'既存・導入予定 (5)'!$E$33:$S$44,13,0)</f>
        <v>0.245</v>
      </c>
      <c r="AE1322" s="75">
        <f t="shared" si="64"/>
        <v>0.81100000000000005</v>
      </c>
    </row>
    <row r="1323" spans="20:31">
      <c r="T1323" s="145">
        <v>11</v>
      </c>
      <c r="U1323" s="145">
        <v>2024</v>
      </c>
      <c r="V1323" s="145" t="s">
        <v>627</v>
      </c>
      <c r="W1323" s="145" t="s">
        <v>624</v>
      </c>
      <c r="X1323" s="145" t="s">
        <v>3363</v>
      </c>
      <c r="Y1323" s="146" t="str">
        <f t="shared" si="63"/>
        <v>112024暖房店舗用有り</v>
      </c>
      <c r="Z1323" s="145">
        <v>-1.04</v>
      </c>
      <c r="AA1323" s="145">
        <v>2.04</v>
      </c>
      <c r="AB1323" s="149">
        <v>1.0898000000000001</v>
      </c>
      <c r="AC1323" s="149">
        <v>1.5076000000000001</v>
      </c>
      <c r="AD1323" s="147">
        <f>VLOOKUP(T1323,'既存・導入予定 (5)'!$E$33:$S$44,13,0)</f>
        <v>0.245</v>
      </c>
      <c r="AE1323" s="75">
        <f t="shared" si="64"/>
        <v>1.774</v>
      </c>
    </row>
    <row r="1324" spans="20:31">
      <c r="T1324" s="145">
        <v>11</v>
      </c>
      <c r="U1324" s="145">
        <v>2024</v>
      </c>
      <c r="V1324" s="145" t="s">
        <v>627</v>
      </c>
      <c r="W1324" s="145" t="s">
        <v>618</v>
      </c>
      <c r="X1324" s="145" t="s">
        <v>3363</v>
      </c>
      <c r="Y1324" s="146" t="str">
        <f t="shared" si="63"/>
        <v>112024暖房ビル用マルチ有り</v>
      </c>
      <c r="Z1324" s="145">
        <v>-1.1399999999999999</v>
      </c>
      <c r="AA1324" s="145">
        <v>2.14</v>
      </c>
      <c r="AB1324" s="149">
        <v>1.0454000000000001</v>
      </c>
      <c r="AC1324" s="149">
        <v>1.5936999999999999</v>
      </c>
      <c r="AD1324" s="147">
        <f>VLOOKUP(T1324,'既存・導入予定 (5)'!$E$33:$S$44,13,0)</f>
        <v>0.245</v>
      </c>
      <c r="AE1324" s="75">
        <f t="shared" si="64"/>
        <v>1.849</v>
      </c>
    </row>
    <row r="1325" spans="20:31">
      <c r="T1325" s="145">
        <v>11</v>
      </c>
      <c r="U1325" s="145">
        <v>2024</v>
      </c>
      <c r="V1325" s="145" t="s">
        <v>627</v>
      </c>
      <c r="W1325" s="145" t="s">
        <v>619</v>
      </c>
      <c r="X1325" s="145" t="s">
        <v>3363</v>
      </c>
      <c r="Y1325" s="146" t="str">
        <f t="shared" si="63"/>
        <v>112024暖房設備用有り</v>
      </c>
      <c r="Z1325" s="145">
        <v>-0.57999999999999996</v>
      </c>
      <c r="AA1325" s="145">
        <v>1.58</v>
      </c>
      <c r="AB1325" s="149">
        <v>1.0335000000000001</v>
      </c>
      <c r="AC1325" s="149">
        <v>1.1766000000000001</v>
      </c>
      <c r="AD1325" s="147">
        <f>VLOOKUP(T1325,'既存・導入予定 (5)'!$E$33:$S$44,13,0)</f>
        <v>0.245</v>
      </c>
      <c r="AE1325" s="75">
        <f t="shared" si="64"/>
        <v>1.429</v>
      </c>
    </row>
    <row r="1326" spans="20:31">
      <c r="T1326" s="145">
        <v>11</v>
      </c>
      <c r="U1326" s="145">
        <v>2024</v>
      </c>
      <c r="V1326" s="145" t="s">
        <v>627</v>
      </c>
      <c r="W1326" s="145" t="s">
        <v>624</v>
      </c>
      <c r="X1326" s="145" t="s">
        <v>3516</v>
      </c>
      <c r="Y1326" s="146" t="str">
        <f t="shared" si="63"/>
        <v>112024暖房店舗用無し（一定速）</v>
      </c>
      <c r="Z1326" s="145">
        <v>0.25</v>
      </c>
      <c r="AA1326" s="145">
        <v>0.75</v>
      </c>
      <c r="AB1326" s="149">
        <v>0.25</v>
      </c>
      <c r="AC1326" s="149">
        <v>0.75</v>
      </c>
      <c r="AD1326" s="147">
        <f>VLOOKUP(T1326,'既存・導入予定 (5)'!$E$33:$S$44,13,0)</f>
        <v>0.245</v>
      </c>
      <c r="AE1326" s="75">
        <f t="shared" si="64"/>
        <v>0.81100000000000005</v>
      </c>
    </row>
    <row r="1327" spans="20:31">
      <c r="T1327" s="145">
        <v>11</v>
      </c>
      <c r="U1327" s="145">
        <v>2024</v>
      </c>
      <c r="V1327" s="145" t="s">
        <v>627</v>
      </c>
      <c r="W1327" s="145" t="s">
        <v>618</v>
      </c>
      <c r="X1327" s="145" t="s">
        <v>3516</v>
      </c>
      <c r="Y1327" s="146" t="str">
        <f t="shared" si="63"/>
        <v>112024暖房ビル用マルチ無し（一定速）</v>
      </c>
      <c r="Z1327" s="145">
        <v>0.25</v>
      </c>
      <c r="AA1327" s="145">
        <v>0.75</v>
      </c>
      <c r="AB1327" s="149">
        <v>0.25</v>
      </c>
      <c r="AC1327" s="149">
        <v>0.75</v>
      </c>
      <c r="AD1327" s="147">
        <f>VLOOKUP(T1327,'既存・導入予定 (5)'!$E$33:$S$44,13,0)</f>
        <v>0.245</v>
      </c>
      <c r="AE1327" s="75">
        <f t="shared" si="64"/>
        <v>0.81100000000000005</v>
      </c>
    </row>
    <row r="1328" spans="20:31">
      <c r="T1328" s="145">
        <v>11</v>
      </c>
      <c r="U1328" s="145">
        <v>2024</v>
      </c>
      <c r="V1328" s="145" t="s">
        <v>627</v>
      </c>
      <c r="W1328" s="145" t="s">
        <v>619</v>
      </c>
      <c r="X1328" s="145" t="s">
        <v>3516</v>
      </c>
      <c r="Y1328" s="146" t="str">
        <f t="shared" si="63"/>
        <v>112024暖房設備用無し（一定速）</v>
      </c>
      <c r="Z1328" s="145">
        <v>0.25</v>
      </c>
      <c r="AA1328" s="145">
        <v>0.75</v>
      </c>
      <c r="AB1328" s="149">
        <v>0.25</v>
      </c>
      <c r="AC1328" s="149">
        <v>0.75</v>
      </c>
      <c r="AD1328" s="147">
        <f>VLOOKUP(T1328,'既存・導入予定 (5)'!$E$33:$S$44,13,0)</f>
        <v>0.245</v>
      </c>
      <c r="AE1328" s="75">
        <f t="shared" si="64"/>
        <v>0.81100000000000005</v>
      </c>
    </row>
    <row r="1329" spans="20:31">
      <c r="T1329" s="90">
        <v>12</v>
      </c>
      <c r="U1329" s="90">
        <v>1995</v>
      </c>
      <c r="V1329" s="90" t="s">
        <v>20</v>
      </c>
      <c r="W1329" s="90" t="s">
        <v>624</v>
      </c>
      <c r="X1329" s="90" t="s">
        <v>3363</v>
      </c>
      <c r="Y1329" s="198" t="str">
        <f t="shared" si="63"/>
        <v>121995冷房店舗用有り</v>
      </c>
      <c r="Z1329" s="90">
        <v>0.32</v>
      </c>
      <c r="AA1329" s="90">
        <v>0.68</v>
      </c>
      <c r="AB1329" s="143">
        <v>1.0165999999999999</v>
      </c>
      <c r="AC1329" s="143">
        <v>0.50590000000000002</v>
      </c>
      <c r="AD1329" s="150">
        <f>VLOOKUP(T1329,'既存・導入予定 (5)'!$E$33:$S$44,13,0)</f>
        <v>0.45</v>
      </c>
      <c r="AE1329" s="151">
        <f t="shared" si="64"/>
        <v>0.82399999999999995</v>
      </c>
    </row>
    <row r="1330" spans="20:31">
      <c r="T1330" s="90">
        <v>12</v>
      </c>
      <c r="U1330" s="90">
        <v>1995</v>
      </c>
      <c r="V1330" s="90" t="s">
        <v>20</v>
      </c>
      <c r="W1330" s="90" t="s">
        <v>618</v>
      </c>
      <c r="X1330" s="90" t="s">
        <v>3363</v>
      </c>
      <c r="Y1330" s="198" t="str">
        <f t="shared" si="63"/>
        <v>121995冷房ビル用マルチ有り</v>
      </c>
      <c r="Z1330" s="90">
        <v>-0.218</v>
      </c>
      <c r="AA1330" s="90">
        <v>1.218</v>
      </c>
      <c r="AB1330" s="143">
        <v>1.0356000000000001</v>
      </c>
      <c r="AC1330" s="143">
        <v>0.90459999999999996</v>
      </c>
      <c r="AD1330" s="150">
        <f>VLOOKUP(T1330,'既存・導入予定 (5)'!$E$33:$S$44,13,0)</f>
        <v>0.45</v>
      </c>
      <c r="AE1330" s="151">
        <f t="shared" si="64"/>
        <v>1.119</v>
      </c>
    </row>
    <row r="1331" spans="20:31">
      <c r="T1331" s="90">
        <v>12</v>
      </c>
      <c r="U1331" s="90">
        <v>1995</v>
      </c>
      <c r="V1331" s="90" t="s">
        <v>20</v>
      </c>
      <c r="W1331" s="90" t="s">
        <v>619</v>
      </c>
      <c r="X1331" s="90" t="s">
        <v>3363</v>
      </c>
      <c r="Y1331" s="198" t="str">
        <f t="shared" si="63"/>
        <v>121995冷房設備用有り</v>
      </c>
      <c r="Z1331" s="90">
        <v>0.25</v>
      </c>
      <c r="AA1331" s="90">
        <v>0.75</v>
      </c>
      <c r="AB1331" s="143">
        <v>1.0219</v>
      </c>
      <c r="AC1331" s="143">
        <v>0.55700000000000005</v>
      </c>
      <c r="AD1331" s="150">
        <f>VLOOKUP(T1331,'既存・導入予定 (5)'!$E$33:$S$44,13,0)</f>
        <v>0.45</v>
      </c>
      <c r="AE1331" s="151">
        <f t="shared" si="64"/>
        <v>0.86199999999999999</v>
      </c>
    </row>
    <row r="1332" spans="20:31">
      <c r="T1332" s="90">
        <v>12</v>
      </c>
      <c r="U1332" s="90">
        <v>1995</v>
      </c>
      <c r="V1332" s="90" t="s">
        <v>20</v>
      </c>
      <c r="W1332" s="90" t="s">
        <v>624</v>
      </c>
      <c r="X1332" s="90" t="s">
        <v>3516</v>
      </c>
      <c r="Y1332" s="198" t="str">
        <f t="shared" si="63"/>
        <v>121995冷房店舗用無し（一定速）</v>
      </c>
      <c r="Z1332" s="90">
        <v>0.26</v>
      </c>
      <c r="AA1332" s="90">
        <v>0.74</v>
      </c>
      <c r="AB1332" s="143">
        <v>0.26</v>
      </c>
      <c r="AC1332" s="143">
        <v>0.74</v>
      </c>
      <c r="AD1332" s="150">
        <f>VLOOKUP(T1332,'既存・導入予定 (5)'!$E$33:$S$44,13,0)</f>
        <v>0.45</v>
      </c>
      <c r="AE1332" s="151">
        <f t="shared" si="64"/>
        <v>0.85699999999999998</v>
      </c>
    </row>
    <row r="1333" spans="20:31">
      <c r="T1333" s="90">
        <v>12</v>
      </c>
      <c r="U1333" s="90">
        <v>1995</v>
      </c>
      <c r="V1333" s="90" t="s">
        <v>20</v>
      </c>
      <c r="W1333" s="90" t="s">
        <v>618</v>
      </c>
      <c r="X1333" s="90" t="s">
        <v>3516</v>
      </c>
      <c r="Y1333" s="198" t="str">
        <f t="shared" si="63"/>
        <v>121995冷房ビル用マルチ無し（一定速）</v>
      </c>
      <c r="Z1333" s="90">
        <v>0.26</v>
      </c>
      <c r="AA1333" s="90">
        <v>0.74</v>
      </c>
      <c r="AB1333" s="143">
        <v>0.26</v>
      </c>
      <c r="AC1333" s="143">
        <v>0.74</v>
      </c>
      <c r="AD1333" s="150">
        <f>VLOOKUP(T1333,'既存・導入予定 (5)'!$E$33:$S$44,13,0)</f>
        <v>0.45</v>
      </c>
      <c r="AE1333" s="151">
        <f t="shared" si="64"/>
        <v>0.85699999999999998</v>
      </c>
    </row>
    <row r="1334" spans="20:31">
      <c r="T1334" s="90">
        <v>12</v>
      </c>
      <c r="U1334" s="90">
        <v>1995</v>
      </c>
      <c r="V1334" s="90" t="s">
        <v>20</v>
      </c>
      <c r="W1334" s="90" t="s">
        <v>619</v>
      </c>
      <c r="X1334" s="90" t="s">
        <v>3516</v>
      </c>
      <c r="Y1334" s="198" t="str">
        <f t="shared" si="63"/>
        <v>121995冷房設備用無し（一定速）</v>
      </c>
      <c r="Z1334" s="90">
        <v>0.26</v>
      </c>
      <c r="AA1334" s="90">
        <v>0.74</v>
      </c>
      <c r="AB1334" s="143">
        <v>0.26</v>
      </c>
      <c r="AC1334" s="143">
        <v>0.74</v>
      </c>
      <c r="AD1334" s="150">
        <f>VLOOKUP(T1334,'既存・導入予定 (5)'!$E$33:$S$44,13,0)</f>
        <v>0.45</v>
      </c>
      <c r="AE1334" s="151">
        <f t="shared" si="64"/>
        <v>0.85699999999999998</v>
      </c>
    </row>
    <row r="1335" spans="20:31">
      <c r="T1335" s="90">
        <v>12</v>
      </c>
      <c r="U1335" s="90">
        <v>1995</v>
      </c>
      <c r="V1335" s="90" t="s">
        <v>21</v>
      </c>
      <c r="W1335" s="90" t="s">
        <v>624</v>
      </c>
      <c r="X1335" s="90" t="s">
        <v>3363</v>
      </c>
      <c r="Y1335" s="198" t="str">
        <f t="shared" si="63"/>
        <v>121995暖房店舗用有り</v>
      </c>
      <c r="Z1335" s="90">
        <v>0.374</v>
      </c>
      <c r="AA1335" s="90">
        <v>0.626</v>
      </c>
      <c r="AB1335" s="143">
        <v>1.0275000000000001</v>
      </c>
      <c r="AC1335" s="143">
        <v>0.46260000000000001</v>
      </c>
      <c r="AD1335" s="150">
        <f>VLOOKUP(T1335,'既存・導入予定 (5)'!$E$33:$S$44,13,0)</f>
        <v>0.45</v>
      </c>
      <c r="AE1335" s="151">
        <f t="shared" si="64"/>
        <v>0.79400000000000004</v>
      </c>
    </row>
    <row r="1336" spans="20:31">
      <c r="T1336" s="90">
        <v>12</v>
      </c>
      <c r="U1336" s="90">
        <v>1995</v>
      </c>
      <c r="V1336" s="90" t="s">
        <v>21</v>
      </c>
      <c r="W1336" s="90" t="s">
        <v>618</v>
      </c>
      <c r="X1336" s="90" t="s">
        <v>3363</v>
      </c>
      <c r="Y1336" s="198" t="str">
        <f t="shared" si="63"/>
        <v>121995暖房ビル用マルチ有り</v>
      </c>
      <c r="Z1336" s="90">
        <v>-0.112</v>
      </c>
      <c r="AA1336" s="90">
        <v>1.1120000000000001</v>
      </c>
      <c r="AB1336" s="143">
        <v>1.0236000000000001</v>
      </c>
      <c r="AC1336" s="143">
        <v>0.82809999999999995</v>
      </c>
      <c r="AD1336" s="150">
        <f>VLOOKUP(T1336,'既存・導入予定 (5)'!$E$33:$S$44,13,0)</f>
        <v>0.45</v>
      </c>
      <c r="AE1336" s="151">
        <f t="shared" si="64"/>
        <v>1.0609999999999999</v>
      </c>
    </row>
    <row r="1337" spans="20:31">
      <c r="T1337" s="90">
        <v>12</v>
      </c>
      <c r="U1337" s="90">
        <v>1995</v>
      </c>
      <c r="V1337" s="90" t="s">
        <v>21</v>
      </c>
      <c r="W1337" s="90" t="s">
        <v>619</v>
      </c>
      <c r="X1337" s="90" t="s">
        <v>3363</v>
      </c>
      <c r="Y1337" s="198" t="str">
        <f t="shared" si="63"/>
        <v>121995暖房設備用有り</v>
      </c>
      <c r="Z1337" s="90">
        <v>0.25</v>
      </c>
      <c r="AA1337" s="90">
        <v>0.75</v>
      </c>
      <c r="AB1337" s="143">
        <v>1.0159</v>
      </c>
      <c r="AC1337" s="143">
        <v>0.5585</v>
      </c>
      <c r="AD1337" s="150">
        <f>VLOOKUP(T1337,'既存・導入予定 (5)'!$E$33:$S$44,13,0)</f>
        <v>0.45</v>
      </c>
      <c r="AE1337" s="151">
        <f t="shared" si="64"/>
        <v>0.86199999999999999</v>
      </c>
    </row>
    <row r="1338" spans="20:31">
      <c r="T1338" s="90">
        <v>12</v>
      </c>
      <c r="U1338" s="90">
        <v>1995</v>
      </c>
      <c r="V1338" s="90" t="s">
        <v>21</v>
      </c>
      <c r="W1338" s="90" t="s">
        <v>624</v>
      </c>
      <c r="X1338" s="90" t="s">
        <v>3516</v>
      </c>
      <c r="Y1338" s="198" t="str">
        <f t="shared" si="63"/>
        <v>121995暖房店舗用無し（一定速）</v>
      </c>
      <c r="Z1338" s="90">
        <v>0.26</v>
      </c>
      <c r="AA1338" s="90">
        <v>0.74</v>
      </c>
      <c r="AB1338" s="143">
        <v>0.26</v>
      </c>
      <c r="AC1338" s="143">
        <v>0.74</v>
      </c>
      <c r="AD1338" s="150">
        <f>VLOOKUP(T1338,'既存・導入予定 (5)'!$E$33:$S$44,13,0)</f>
        <v>0.45</v>
      </c>
      <c r="AE1338" s="151">
        <f t="shared" si="64"/>
        <v>0.85699999999999998</v>
      </c>
    </row>
    <row r="1339" spans="20:31">
      <c r="T1339" s="90">
        <v>12</v>
      </c>
      <c r="U1339" s="90">
        <v>1995</v>
      </c>
      <c r="V1339" s="90" t="s">
        <v>21</v>
      </c>
      <c r="W1339" s="90" t="s">
        <v>618</v>
      </c>
      <c r="X1339" s="90" t="s">
        <v>3516</v>
      </c>
      <c r="Y1339" s="198" t="str">
        <f t="shared" si="63"/>
        <v>121995暖房ビル用マルチ無し（一定速）</v>
      </c>
      <c r="Z1339" s="90">
        <v>0.26</v>
      </c>
      <c r="AA1339" s="90">
        <v>0.74</v>
      </c>
      <c r="AB1339" s="143">
        <v>0.26</v>
      </c>
      <c r="AC1339" s="143">
        <v>0.74</v>
      </c>
      <c r="AD1339" s="150">
        <f>VLOOKUP(T1339,'既存・導入予定 (5)'!$E$33:$S$44,13,0)</f>
        <v>0.45</v>
      </c>
      <c r="AE1339" s="151">
        <f t="shared" si="64"/>
        <v>0.85699999999999998</v>
      </c>
    </row>
    <row r="1340" spans="20:31">
      <c r="T1340" s="90">
        <v>12</v>
      </c>
      <c r="U1340" s="90">
        <v>1995</v>
      </c>
      <c r="V1340" s="90" t="s">
        <v>21</v>
      </c>
      <c r="W1340" s="90" t="s">
        <v>619</v>
      </c>
      <c r="X1340" s="90" t="s">
        <v>3516</v>
      </c>
      <c r="Y1340" s="198" t="str">
        <f t="shared" si="63"/>
        <v>121995暖房設備用無し（一定速）</v>
      </c>
      <c r="Z1340" s="90">
        <v>0.26</v>
      </c>
      <c r="AA1340" s="90">
        <v>0.74</v>
      </c>
      <c r="AB1340" s="143">
        <v>0.26</v>
      </c>
      <c r="AC1340" s="143">
        <v>0.74</v>
      </c>
      <c r="AD1340" s="150">
        <f>VLOOKUP(T1340,'既存・導入予定 (5)'!$E$33:$S$44,13,0)</f>
        <v>0.45</v>
      </c>
      <c r="AE1340" s="151">
        <f t="shared" si="64"/>
        <v>0.85699999999999998</v>
      </c>
    </row>
    <row r="1341" spans="20:31">
      <c r="T1341" s="90">
        <v>12</v>
      </c>
      <c r="U1341" s="90">
        <v>2005</v>
      </c>
      <c r="V1341" s="90" t="s">
        <v>20</v>
      </c>
      <c r="W1341" s="90" t="s">
        <v>624</v>
      </c>
      <c r="X1341" s="90" t="s">
        <v>3363</v>
      </c>
      <c r="Y1341" s="198" t="str">
        <f t="shared" si="63"/>
        <v>122005冷房店舗用有り</v>
      </c>
      <c r="Z1341" s="90">
        <v>-0.86599999999999999</v>
      </c>
      <c r="AA1341" s="90">
        <v>1.8660000000000001</v>
      </c>
      <c r="AB1341" s="143">
        <v>1.0455000000000001</v>
      </c>
      <c r="AC1341" s="143">
        <v>1.3880999999999999</v>
      </c>
      <c r="AD1341" s="150">
        <f>VLOOKUP(T1341,'既存・導入予定 (5)'!$E$33:$S$44,13,0)</f>
        <v>0.45</v>
      </c>
      <c r="AE1341" s="151">
        <f t="shared" si="64"/>
        <v>1.476</v>
      </c>
    </row>
    <row r="1342" spans="20:31">
      <c r="T1342" s="90">
        <v>12</v>
      </c>
      <c r="U1342" s="90">
        <v>2005</v>
      </c>
      <c r="V1342" s="90" t="s">
        <v>20</v>
      </c>
      <c r="W1342" s="90" t="s">
        <v>618</v>
      </c>
      <c r="X1342" s="90" t="s">
        <v>3363</v>
      </c>
      <c r="Y1342" s="198" t="str">
        <f t="shared" si="63"/>
        <v>122005冷房ビル用マルチ有り</v>
      </c>
      <c r="Z1342" s="90">
        <v>-0.68200000000000005</v>
      </c>
      <c r="AA1342" s="90">
        <v>1.6819999999999999</v>
      </c>
      <c r="AB1342" s="143">
        <v>1.0490999999999999</v>
      </c>
      <c r="AC1342" s="143">
        <v>1.2492000000000001</v>
      </c>
      <c r="AD1342" s="150">
        <f>VLOOKUP(T1342,'既存・導入予定 (5)'!$E$33:$S$44,13,0)</f>
        <v>0.45</v>
      </c>
      <c r="AE1342" s="151">
        <f t="shared" si="64"/>
        <v>1.375</v>
      </c>
    </row>
    <row r="1343" spans="20:31">
      <c r="T1343" s="90">
        <v>12</v>
      </c>
      <c r="U1343" s="90">
        <v>2005</v>
      </c>
      <c r="V1343" s="90" t="s">
        <v>20</v>
      </c>
      <c r="W1343" s="90" t="s">
        <v>619</v>
      </c>
      <c r="X1343" s="90" t="s">
        <v>3363</v>
      </c>
      <c r="Y1343" s="198" t="str">
        <f t="shared" si="63"/>
        <v>122005冷房設備用有り</v>
      </c>
      <c r="Z1343" s="90">
        <v>-0.114</v>
      </c>
      <c r="AA1343" s="90">
        <v>1.1140000000000001</v>
      </c>
      <c r="AB1343" s="143">
        <v>1.0325</v>
      </c>
      <c r="AC1343" s="143">
        <v>0.82740000000000002</v>
      </c>
      <c r="AD1343" s="150">
        <f>VLOOKUP(T1343,'既存・導入予定 (5)'!$E$33:$S$44,13,0)</f>
        <v>0.45</v>
      </c>
      <c r="AE1343" s="151">
        <f t="shared" si="64"/>
        <v>1.0620000000000001</v>
      </c>
    </row>
    <row r="1344" spans="20:31">
      <c r="T1344" s="90">
        <v>12</v>
      </c>
      <c r="U1344" s="90">
        <v>2005</v>
      </c>
      <c r="V1344" s="90" t="s">
        <v>20</v>
      </c>
      <c r="W1344" s="90" t="s">
        <v>624</v>
      </c>
      <c r="X1344" s="90" t="s">
        <v>3516</v>
      </c>
      <c r="Y1344" s="198" t="str">
        <f t="shared" si="63"/>
        <v>122005冷房店舗用無し（一定速）</v>
      </c>
      <c r="Z1344" s="90">
        <v>0.25</v>
      </c>
      <c r="AA1344" s="90">
        <v>0.75</v>
      </c>
      <c r="AB1344" s="143">
        <v>0.25</v>
      </c>
      <c r="AC1344" s="143">
        <v>0.75</v>
      </c>
      <c r="AD1344" s="150">
        <f>VLOOKUP(T1344,'既存・導入予定 (5)'!$E$33:$S$44,13,0)</f>
        <v>0.45</v>
      </c>
      <c r="AE1344" s="151">
        <f t="shared" si="64"/>
        <v>0.86199999999999999</v>
      </c>
    </row>
    <row r="1345" spans="20:31">
      <c r="T1345" s="90">
        <v>12</v>
      </c>
      <c r="U1345" s="90">
        <v>2005</v>
      </c>
      <c r="V1345" s="90" t="s">
        <v>20</v>
      </c>
      <c r="W1345" s="90" t="s">
        <v>618</v>
      </c>
      <c r="X1345" s="90" t="s">
        <v>3516</v>
      </c>
      <c r="Y1345" s="198" t="str">
        <f t="shared" si="63"/>
        <v>122005冷房ビル用マルチ無し（一定速）</v>
      </c>
      <c r="Z1345" s="90">
        <v>0.25</v>
      </c>
      <c r="AA1345" s="90">
        <v>0.75</v>
      </c>
      <c r="AB1345" s="143">
        <v>0.25</v>
      </c>
      <c r="AC1345" s="143">
        <v>0.75</v>
      </c>
      <c r="AD1345" s="150">
        <f>VLOOKUP(T1345,'既存・導入予定 (5)'!$E$33:$S$44,13,0)</f>
        <v>0.45</v>
      </c>
      <c r="AE1345" s="151">
        <f t="shared" si="64"/>
        <v>0.86199999999999999</v>
      </c>
    </row>
    <row r="1346" spans="20:31">
      <c r="T1346" s="90">
        <v>12</v>
      </c>
      <c r="U1346" s="90">
        <v>2005</v>
      </c>
      <c r="V1346" s="90" t="s">
        <v>20</v>
      </c>
      <c r="W1346" s="90" t="s">
        <v>619</v>
      </c>
      <c r="X1346" s="90" t="s">
        <v>3516</v>
      </c>
      <c r="Y1346" s="198" t="str">
        <f t="shared" si="63"/>
        <v>122005冷房設備用無し（一定速）</v>
      </c>
      <c r="Z1346" s="90">
        <v>0.25</v>
      </c>
      <c r="AA1346" s="90">
        <v>0.75</v>
      </c>
      <c r="AB1346" s="143">
        <v>0.25</v>
      </c>
      <c r="AC1346" s="143">
        <v>0.75</v>
      </c>
      <c r="AD1346" s="150">
        <f>VLOOKUP(T1346,'既存・導入予定 (5)'!$E$33:$S$44,13,0)</f>
        <v>0.45</v>
      </c>
      <c r="AE1346" s="151">
        <f t="shared" si="64"/>
        <v>0.86199999999999999</v>
      </c>
    </row>
    <row r="1347" spans="20:31">
      <c r="T1347" s="90">
        <v>12</v>
      </c>
      <c r="U1347" s="90">
        <v>2005</v>
      </c>
      <c r="V1347" s="90" t="s">
        <v>21</v>
      </c>
      <c r="W1347" s="90" t="s">
        <v>624</v>
      </c>
      <c r="X1347" s="90" t="s">
        <v>3363</v>
      </c>
      <c r="Y1347" s="198" t="str">
        <f t="shared" si="63"/>
        <v>122005暖房店舗用有り</v>
      </c>
      <c r="Z1347" s="90">
        <v>-0.65</v>
      </c>
      <c r="AA1347" s="90">
        <v>1.65</v>
      </c>
      <c r="AB1347" s="143">
        <v>1.0726</v>
      </c>
      <c r="AC1347" s="143">
        <v>1.2194</v>
      </c>
      <c r="AD1347" s="150">
        <f>VLOOKUP(T1347,'既存・導入予定 (5)'!$E$33:$S$44,13,0)</f>
        <v>0.45</v>
      </c>
      <c r="AE1347" s="151">
        <f t="shared" si="64"/>
        <v>1.357</v>
      </c>
    </row>
    <row r="1348" spans="20:31">
      <c r="T1348" s="90">
        <v>12</v>
      </c>
      <c r="U1348" s="90">
        <v>2005</v>
      </c>
      <c r="V1348" s="90" t="s">
        <v>21</v>
      </c>
      <c r="W1348" s="90" t="s">
        <v>618</v>
      </c>
      <c r="X1348" s="90" t="s">
        <v>3363</v>
      </c>
      <c r="Y1348" s="198" t="str">
        <f t="shared" si="63"/>
        <v>122005暖房ビル用マルチ有り</v>
      </c>
      <c r="Z1348" s="90">
        <v>-0.56000000000000005</v>
      </c>
      <c r="AA1348" s="90">
        <v>1.56</v>
      </c>
      <c r="AB1348" s="143">
        <v>1.0330999999999999</v>
      </c>
      <c r="AC1348" s="143">
        <v>1.1617</v>
      </c>
      <c r="AD1348" s="150">
        <f>VLOOKUP(T1348,'既存・導入予定 (5)'!$E$33:$S$44,13,0)</f>
        <v>0.45</v>
      </c>
      <c r="AE1348" s="151">
        <f t="shared" si="64"/>
        <v>1.3080000000000001</v>
      </c>
    </row>
    <row r="1349" spans="20:31">
      <c r="T1349" s="90">
        <v>12</v>
      </c>
      <c r="U1349" s="90">
        <v>2005</v>
      </c>
      <c r="V1349" s="90" t="s">
        <v>21</v>
      </c>
      <c r="W1349" s="90" t="s">
        <v>619</v>
      </c>
      <c r="X1349" s="90" t="s">
        <v>3363</v>
      </c>
      <c r="Y1349" s="198" t="str">
        <f t="shared" si="63"/>
        <v>122005暖房設備用有り</v>
      </c>
      <c r="Z1349" s="90">
        <v>-0.126</v>
      </c>
      <c r="AA1349" s="90">
        <v>1.1259999999999999</v>
      </c>
      <c r="AB1349" s="143">
        <v>1.0239</v>
      </c>
      <c r="AC1349" s="143">
        <v>0.83850000000000002</v>
      </c>
      <c r="AD1349" s="150">
        <f>VLOOKUP(T1349,'既存・導入予定 (5)'!$E$33:$S$44,13,0)</f>
        <v>0.45</v>
      </c>
      <c r="AE1349" s="151">
        <f t="shared" si="64"/>
        <v>1.069</v>
      </c>
    </row>
    <row r="1350" spans="20:31">
      <c r="T1350" s="90">
        <v>12</v>
      </c>
      <c r="U1350" s="90">
        <v>2005</v>
      </c>
      <c r="V1350" s="90" t="s">
        <v>21</v>
      </c>
      <c r="W1350" s="90" t="s">
        <v>624</v>
      </c>
      <c r="X1350" s="90" t="s">
        <v>3516</v>
      </c>
      <c r="Y1350" s="198" t="str">
        <f t="shared" si="63"/>
        <v>122005暖房店舗用無し（一定速）</v>
      </c>
      <c r="Z1350" s="90">
        <v>0.25</v>
      </c>
      <c r="AA1350" s="90">
        <v>0.75</v>
      </c>
      <c r="AB1350" s="143">
        <v>0.25</v>
      </c>
      <c r="AC1350" s="143">
        <v>0.75</v>
      </c>
      <c r="AD1350" s="150">
        <f>VLOOKUP(T1350,'既存・導入予定 (5)'!$E$33:$S$44,13,0)</f>
        <v>0.45</v>
      </c>
      <c r="AE1350" s="151">
        <f t="shared" si="64"/>
        <v>0.86199999999999999</v>
      </c>
    </row>
    <row r="1351" spans="20:31">
      <c r="T1351" s="90">
        <v>12</v>
      </c>
      <c r="U1351" s="90">
        <v>2005</v>
      </c>
      <c r="V1351" s="90" t="s">
        <v>21</v>
      </c>
      <c r="W1351" s="90" t="s">
        <v>618</v>
      </c>
      <c r="X1351" s="90" t="s">
        <v>3516</v>
      </c>
      <c r="Y1351" s="198" t="str">
        <f t="shared" si="63"/>
        <v>122005暖房ビル用マルチ無し（一定速）</v>
      </c>
      <c r="Z1351" s="90">
        <v>0.25</v>
      </c>
      <c r="AA1351" s="90">
        <v>0.75</v>
      </c>
      <c r="AB1351" s="143">
        <v>0.25</v>
      </c>
      <c r="AC1351" s="143">
        <v>0.75</v>
      </c>
      <c r="AD1351" s="150">
        <f>VLOOKUP(T1351,'既存・導入予定 (5)'!$E$33:$S$44,13,0)</f>
        <v>0.45</v>
      </c>
      <c r="AE1351" s="151">
        <f t="shared" si="64"/>
        <v>0.86199999999999999</v>
      </c>
    </row>
    <row r="1352" spans="20:31">
      <c r="T1352" s="90">
        <v>12</v>
      </c>
      <c r="U1352" s="90">
        <v>2005</v>
      </c>
      <c r="V1352" s="90" t="s">
        <v>21</v>
      </c>
      <c r="W1352" s="90" t="s">
        <v>619</v>
      </c>
      <c r="X1352" s="90" t="s">
        <v>3516</v>
      </c>
      <c r="Y1352" s="198" t="str">
        <f t="shared" si="63"/>
        <v>122005暖房設備用無し（一定速）</v>
      </c>
      <c r="Z1352" s="90">
        <v>0.25</v>
      </c>
      <c r="AA1352" s="90">
        <v>0.75</v>
      </c>
      <c r="AB1352" s="143">
        <v>0.25</v>
      </c>
      <c r="AC1352" s="143">
        <v>0.75</v>
      </c>
      <c r="AD1352" s="150">
        <f>VLOOKUP(T1352,'既存・導入予定 (5)'!$E$33:$S$44,13,0)</f>
        <v>0.45</v>
      </c>
      <c r="AE1352" s="151">
        <f t="shared" si="64"/>
        <v>0.86199999999999999</v>
      </c>
    </row>
    <row r="1353" spans="20:31">
      <c r="T1353" s="90">
        <v>12</v>
      </c>
      <c r="U1353" s="90">
        <v>2010</v>
      </c>
      <c r="V1353" s="90" t="s">
        <v>20</v>
      </c>
      <c r="W1353" s="90" t="s">
        <v>624</v>
      </c>
      <c r="X1353" s="90" t="s">
        <v>3363</v>
      </c>
      <c r="Y1353" s="198" t="str">
        <f t="shared" si="63"/>
        <v>122010冷房店舗用有り</v>
      </c>
      <c r="Z1353" s="90">
        <v>-1.1000000000000001</v>
      </c>
      <c r="AA1353" s="90">
        <v>2.1</v>
      </c>
      <c r="AB1353" s="143">
        <v>1.0511999999999999</v>
      </c>
      <c r="AC1353" s="143">
        <v>1.5622</v>
      </c>
      <c r="AD1353" s="150">
        <f>VLOOKUP(T1353,'既存・導入予定 (5)'!$E$33:$S$44,13,0)</f>
        <v>0.45</v>
      </c>
      <c r="AE1353" s="151">
        <f t="shared" si="64"/>
        <v>1.605</v>
      </c>
    </row>
    <row r="1354" spans="20:31">
      <c r="T1354" s="90">
        <v>12</v>
      </c>
      <c r="U1354" s="90">
        <v>2010</v>
      </c>
      <c r="V1354" s="90" t="s">
        <v>20</v>
      </c>
      <c r="W1354" s="90" t="s">
        <v>618</v>
      </c>
      <c r="X1354" s="90" t="s">
        <v>3363</v>
      </c>
      <c r="Y1354" s="198" t="str">
        <f t="shared" si="63"/>
        <v>122010冷房ビル用マルチ有り</v>
      </c>
      <c r="Z1354" s="90">
        <v>-0.88</v>
      </c>
      <c r="AA1354" s="90">
        <v>1.88</v>
      </c>
      <c r="AB1354" s="143">
        <v>1.0548999999999999</v>
      </c>
      <c r="AC1354" s="143">
        <v>1.3963000000000001</v>
      </c>
      <c r="AD1354" s="150">
        <f>VLOOKUP(T1354,'既存・導入予定 (5)'!$E$33:$S$44,13,0)</f>
        <v>0.45</v>
      </c>
      <c r="AE1354" s="151">
        <f t="shared" si="64"/>
        <v>1.484</v>
      </c>
    </row>
    <row r="1355" spans="20:31">
      <c r="T1355" s="90">
        <v>12</v>
      </c>
      <c r="U1355" s="90">
        <v>2010</v>
      </c>
      <c r="V1355" s="90" t="s">
        <v>20</v>
      </c>
      <c r="W1355" s="90" t="s">
        <v>619</v>
      </c>
      <c r="X1355" s="90" t="s">
        <v>3363</v>
      </c>
      <c r="Y1355" s="198" t="str">
        <f t="shared" si="63"/>
        <v>122010冷房設備用有り</v>
      </c>
      <c r="Z1355" s="90">
        <v>-0.26</v>
      </c>
      <c r="AA1355" s="90">
        <v>1.26</v>
      </c>
      <c r="AB1355" s="143">
        <v>1.1929000000000001</v>
      </c>
      <c r="AC1355" s="143">
        <v>0.89680000000000004</v>
      </c>
      <c r="AD1355" s="150">
        <f>VLOOKUP(T1355,'既存・導入予定 (5)'!$E$33:$S$44,13,0)</f>
        <v>0.45</v>
      </c>
      <c r="AE1355" s="151">
        <f t="shared" si="64"/>
        <v>1.143</v>
      </c>
    </row>
    <row r="1356" spans="20:31">
      <c r="T1356" s="90">
        <v>12</v>
      </c>
      <c r="U1356" s="90">
        <v>2010</v>
      </c>
      <c r="V1356" s="90" t="s">
        <v>20</v>
      </c>
      <c r="W1356" s="90" t="s">
        <v>624</v>
      </c>
      <c r="X1356" s="90" t="s">
        <v>3516</v>
      </c>
      <c r="Y1356" s="198" t="str">
        <f t="shared" si="63"/>
        <v>122010冷房店舗用無し（一定速）</v>
      </c>
      <c r="Z1356" s="90">
        <v>0.25</v>
      </c>
      <c r="AA1356" s="90">
        <v>0.75</v>
      </c>
      <c r="AB1356" s="143">
        <v>0.25</v>
      </c>
      <c r="AC1356" s="143">
        <v>0.75</v>
      </c>
      <c r="AD1356" s="150">
        <f>VLOOKUP(T1356,'既存・導入予定 (5)'!$E$33:$S$44,13,0)</f>
        <v>0.45</v>
      </c>
      <c r="AE1356" s="151">
        <f t="shared" si="64"/>
        <v>0.86199999999999999</v>
      </c>
    </row>
    <row r="1357" spans="20:31">
      <c r="T1357" s="90">
        <v>12</v>
      </c>
      <c r="U1357" s="90">
        <v>2010</v>
      </c>
      <c r="V1357" s="90" t="s">
        <v>20</v>
      </c>
      <c r="W1357" s="90" t="s">
        <v>618</v>
      </c>
      <c r="X1357" s="90" t="s">
        <v>3516</v>
      </c>
      <c r="Y1357" s="198" t="str">
        <f t="shared" ref="Y1357:Y1420" si="65">T1357&amp;U1357&amp;V1357&amp;W1357&amp;X1357</f>
        <v>122010冷房ビル用マルチ無し（一定速）</v>
      </c>
      <c r="Z1357" s="90">
        <v>0.25</v>
      </c>
      <c r="AA1357" s="90">
        <v>0.75</v>
      </c>
      <c r="AB1357" s="143">
        <v>0.25</v>
      </c>
      <c r="AC1357" s="143">
        <v>0.75</v>
      </c>
      <c r="AD1357" s="150">
        <f>VLOOKUP(T1357,'既存・導入予定 (5)'!$E$33:$S$44,13,0)</f>
        <v>0.45</v>
      </c>
      <c r="AE1357" s="151">
        <f t="shared" si="64"/>
        <v>0.86199999999999999</v>
      </c>
    </row>
    <row r="1358" spans="20:31">
      <c r="T1358" s="90">
        <v>12</v>
      </c>
      <c r="U1358" s="90">
        <v>2010</v>
      </c>
      <c r="V1358" s="90" t="s">
        <v>20</v>
      </c>
      <c r="W1358" s="90" t="s">
        <v>619</v>
      </c>
      <c r="X1358" s="90" t="s">
        <v>3516</v>
      </c>
      <c r="Y1358" s="198" t="str">
        <f t="shared" si="65"/>
        <v>122010冷房設備用無し（一定速）</v>
      </c>
      <c r="Z1358" s="90">
        <v>0.25</v>
      </c>
      <c r="AA1358" s="90">
        <v>0.75</v>
      </c>
      <c r="AB1358" s="143">
        <v>0.25</v>
      </c>
      <c r="AC1358" s="143">
        <v>0.75</v>
      </c>
      <c r="AD1358" s="150">
        <f>VLOOKUP(T1358,'既存・導入予定 (5)'!$E$33:$S$44,13,0)</f>
        <v>0.45</v>
      </c>
      <c r="AE1358" s="151">
        <f t="shared" si="64"/>
        <v>0.86199999999999999</v>
      </c>
    </row>
    <row r="1359" spans="20:31">
      <c r="T1359" s="90">
        <v>12</v>
      </c>
      <c r="U1359" s="90">
        <v>2010</v>
      </c>
      <c r="V1359" s="90" t="s">
        <v>21</v>
      </c>
      <c r="W1359" s="90" t="s">
        <v>624</v>
      </c>
      <c r="X1359" s="90" t="s">
        <v>3363</v>
      </c>
      <c r="Y1359" s="198" t="str">
        <f t="shared" si="65"/>
        <v>122010暖房店舗用有り</v>
      </c>
      <c r="Z1359" s="90">
        <v>-0.72</v>
      </c>
      <c r="AA1359" s="90">
        <v>1.72</v>
      </c>
      <c r="AB1359" s="143">
        <v>1.0757000000000001</v>
      </c>
      <c r="AC1359" s="143">
        <v>1.2710999999999999</v>
      </c>
      <c r="AD1359" s="150">
        <f>VLOOKUP(T1359,'既存・導入予定 (5)'!$E$33:$S$44,13,0)</f>
        <v>0.45</v>
      </c>
      <c r="AE1359" s="151">
        <f t="shared" si="64"/>
        <v>1.3959999999999999</v>
      </c>
    </row>
    <row r="1360" spans="20:31">
      <c r="T1360" s="90">
        <v>12</v>
      </c>
      <c r="U1360" s="90">
        <v>2010</v>
      </c>
      <c r="V1360" s="90" t="s">
        <v>21</v>
      </c>
      <c r="W1360" s="90" t="s">
        <v>618</v>
      </c>
      <c r="X1360" s="90" t="s">
        <v>3363</v>
      </c>
      <c r="Y1360" s="198" t="str">
        <f t="shared" si="65"/>
        <v>122010暖房ビル用マルチ有り</v>
      </c>
      <c r="Z1360" s="90">
        <v>-0.7</v>
      </c>
      <c r="AA1360" s="90">
        <v>1.7</v>
      </c>
      <c r="AB1360" s="143">
        <v>1.036</v>
      </c>
      <c r="AC1360" s="143">
        <v>1.266</v>
      </c>
      <c r="AD1360" s="150">
        <f>VLOOKUP(T1360,'既存・導入予定 (5)'!$E$33:$S$44,13,0)</f>
        <v>0.45</v>
      </c>
      <c r="AE1360" s="151">
        <f t="shared" si="64"/>
        <v>1.385</v>
      </c>
    </row>
    <row r="1361" spans="20:31">
      <c r="T1361" s="90">
        <v>12</v>
      </c>
      <c r="U1361" s="90">
        <v>2010</v>
      </c>
      <c r="V1361" s="90" t="s">
        <v>21</v>
      </c>
      <c r="W1361" s="90" t="s">
        <v>619</v>
      </c>
      <c r="X1361" s="90" t="s">
        <v>3363</v>
      </c>
      <c r="Y1361" s="198" t="str">
        <f t="shared" si="65"/>
        <v>122010暖房設備用有り</v>
      </c>
      <c r="Z1361" s="90">
        <v>-0.26</v>
      </c>
      <c r="AA1361" s="90">
        <v>1.26</v>
      </c>
      <c r="AB1361" s="143">
        <v>0.82779999999999998</v>
      </c>
      <c r="AC1361" s="143">
        <v>0.98809999999999998</v>
      </c>
      <c r="AD1361" s="150">
        <f>VLOOKUP(T1361,'既存・導入予定 (5)'!$E$33:$S$44,13,0)</f>
        <v>0.45</v>
      </c>
      <c r="AE1361" s="151">
        <f t="shared" si="64"/>
        <v>1.143</v>
      </c>
    </row>
    <row r="1362" spans="20:31">
      <c r="T1362" s="90">
        <v>12</v>
      </c>
      <c r="U1362" s="90">
        <v>2010</v>
      </c>
      <c r="V1362" s="90" t="s">
        <v>21</v>
      </c>
      <c r="W1362" s="90" t="s">
        <v>624</v>
      </c>
      <c r="X1362" s="90" t="s">
        <v>3516</v>
      </c>
      <c r="Y1362" s="198" t="str">
        <f t="shared" si="65"/>
        <v>122010暖房店舗用無し（一定速）</v>
      </c>
      <c r="Z1362" s="90">
        <v>0.25</v>
      </c>
      <c r="AA1362" s="90">
        <v>0.75</v>
      </c>
      <c r="AB1362" s="143">
        <v>0.25</v>
      </c>
      <c r="AC1362" s="143">
        <v>0.75</v>
      </c>
      <c r="AD1362" s="150">
        <f>VLOOKUP(T1362,'既存・導入予定 (5)'!$E$33:$S$44,13,0)</f>
        <v>0.45</v>
      </c>
      <c r="AE1362" s="151">
        <f t="shared" si="64"/>
        <v>0.86199999999999999</v>
      </c>
    </row>
    <row r="1363" spans="20:31">
      <c r="T1363" s="90">
        <v>12</v>
      </c>
      <c r="U1363" s="90">
        <v>2010</v>
      </c>
      <c r="V1363" s="90" t="s">
        <v>21</v>
      </c>
      <c r="W1363" s="90" t="s">
        <v>618</v>
      </c>
      <c r="X1363" s="90" t="s">
        <v>3516</v>
      </c>
      <c r="Y1363" s="198" t="str">
        <f t="shared" si="65"/>
        <v>122010暖房ビル用マルチ無し（一定速）</v>
      </c>
      <c r="Z1363" s="90">
        <v>0.25</v>
      </c>
      <c r="AA1363" s="90">
        <v>0.75</v>
      </c>
      <c r="AB1363" s="143">
        <v>0.25</v>
      </c>
      <c r="AC1363" s="143">
        <v>0.75</v>
      </c>
      <c r="AD1363" s="150">
        <f>VLOOKUP(T1363,'既存・導入予定 (5)'!$E$33:$S$44,13,0)</f>
        <v>0.45</v>
      </c>
      <c r="AE1363" s="151">
        <f t="shared" si="64"/>
        <v>0.86199999999999999</v>
      </c>
    </row>
    <row r="1364" spans="20:31">
      <c r="T1364" s="90">
        <v>12</v>
      </c>
      <c r="U1364" s="90">
        <v>2010</v>
      </c>
      <c r="V1364" s="90" t="s">
        <v>21</v>
      </c>
      <c r="W1364" s="90" t="s">
        <v>619</v>
      </c>
      <c r="X1364" s="90" t="s">
        <v>3516</v>
      </c>
      <c r="Y1364" s="198" t="str">
        <f t="shared" si="65"/>
        <v>122010暖房設備用無し（一定速）</v>
      </c>
      <c r="Z1364" s="90">
        <v>0.25</v>
      </c>
      <c r="AA1364" s="90">
        <v>0.75</v>
      </c>
      <c r="AB1364" s="143">
        <v>0.25</v>
      </c>
      <c r="AC1364" s="143">
        <v>0.75</v>
      </c>
      <c r="AD1364" s="150">
        <f>VLOOKUP(T1364,'既存・導入予定 (5)'!$E$33:$S$44,13,0)</f>
        <v>0.45</v>
      </c>
      <c r="AE1364" s="151">
        <f t="shared" si="64"/>
        <v>0.86199999999999999</v>
      </c>
    </row>
    <row r="1365" spans="20:31">
      <c r="T1365" s="145">
        <v>12</v>
      </c>
      <c r="U1365" s="145">
        <v>2011</v>
      </c>
      <c r="V1365" s="145" t="s">
        <v>20</v>
      </c>
      <c r="W1365" s="145" t="s">
        <v>624</v>
      </c>
      <c r="X1365" s="145" t="s">
        <v>3363</v>
      </c>
      <c r="Y1365" s="146" t="str">
        <f t="shared" si="65"/>
        <v>122011冷房店舗用有り</v>
      </c>
      <c r="Z1365" s="145">
        <v>-1.1200000000000001</v>
      </c>
      <c r="AA1365" s="145">
        <v>2.12</v>
      </c>
      <c r="AB1365" s="149">
        <v>1.0517000000000001</v>
      </c>
      <c r="AC1365" s="149">
        <v>1.5770999999999999</v>
      </c>
      <c r="AD1365" s="147">
        <f>VLOOKUP(T1365,'既存・導入予定 (5)'!$E$33:$S$44,13,0)</f>
        <v>0.45</v>
      </c>
      <c r="AE1365" s="75">
        <f t="shared" si="64"/>
        <v>1.6160000000000001</v>
      </c>
    </row>
    <row r="1366" spans="20:31">
      <c r="T1366" s="145">
        <v>12</v>
      </c>
      <c r="U1366" s="145">
        <v>2011</v>
      </c>
      <c r="V1366" s="145" t="s">
        <v>20</v>
      </c>
      <c r="W1366" s="145" t="s">
        <v>618</v>
      </c>
      <c r="X1366" s="145" t="s">
        <v>3363</v>
      </c>
      <c r="Y1366" s="146" t="str">
        <f t="shared" si="65"/>
        <v>122011冷房ビル用マルチ有り</v>
      </c>
      <c r="Z1366" s="148">
        <v>-1</v>
      </c>
      <c r="AA1366" s="148">
        <v>2</v>
      </c>
      <c r="AB1366" s="149">
        <v>1.0584</v>
      </c>
      <c r="AC1366" s="149">
        <v>1.4854000000000001</v>
      </c>
      <c r="AD1366" s="147">
        <f>VLOOKUP(T1366,'既存・導入予定 (5)'!$E$33:$S$44,13,0)</f>
        <v>0.45</v>
      </c>
      <c r="AE1366" s="75">
        <f t="shared" si="64"/>
        <v>1.55</v>
      </c>
    </row>
    <row r="1367" spans="20:31">
      <c r="T1367" s="145">
        <v>12</v>
      </c>
      <c r="U1367" s="145">
        <v>2011</v>
      </c>
      <c r="V1367" s="145" t="s">
        <v>20</v>
      </c>
      <c r="W1367" s="145" t="s">
        <v>619</v>
      </c>
      <c r="X1367" s="145" t="s">
        <v>3363</v>
      </c>
      <c r="Y1367" s="146" t="str">
        <f t="shared" si="65"/>
        <v>122011冷房設備用有り</v>
      </c>
      <c r="Z1367" s="145">
        <v>-0.22</v>
      </c>
      <c r="AA1367" s="145">
        <v>1.22</v>
      </c>
      <c r="AB1367" s="149">
        <v>1.0356000000000001</v>
      </c>
      <c r="AC1367" s="149">
        <v>0.90610000000000002</v>
      </c>
      <c r="AD1367" s="147">
        <f>VLOOKUP(T1367,'既存・導入予定 (5)'!$E$33:$S$44,13,0)</f>
        <v>0.45</v>
      </c>
      <c r="AE1367" s="75">
        <f t="shared" si="64"/>
        <v>1.121</v>
      </c>
    </row>
    <row r="1368" spans="20:31">
      <c r="T1368" s="145">
        <v>12</v>
      </c>
      <c r="U1368" s="145">
        <v>2011</v>
      </c>
      <c r="V1368" s="145" t="s">
        <v>20</v>
      </c>
      <c r="W1368" s="145" t="s">
        <v>624</v>
      </c>
      <c r="X1368" s="145" t="s">
        <v>3516</v>
      </c>
      <c r="Y1368" s="146" t="str">
        <f t="shared" si="65"/>
        <v>122011冷房店舗用無し（一定速）</v>
      </c>
      <c r="Z1368" s="145">
        <v>0.25</v>
      </c>
      <c r="AA1368" s="145">
        <v>0.75</v>
      </c>
      <c r="AB1368" s="149">
        <v>0.25</v>
      </c>
      <c r="AC1368" s="149">
        <v>0.75</v>
      </c>
      <c r="AD1368" s="147">
        <f>VLOOKUP(T1368,'既存・導入予定 (5)'!$E$33:$S$44,13,0)</f>
        <v>0.45</v>
      </c>
      <c r="AE1368" s="75">
        <f t="shared" si="64"/>
        <v>0.86199999999999999</v>
      </c>
    </row>
    <row r="1369" spans="20:31">
      <c r="T1369" s="145">
        <v>12</v>
      </c>
      <c r="U1369" s="145">
        <v>2011</v>
      </c>
      <c r="V1369" s="145" t="s">
        <v>20</v>
      </c>
      <c r="W1369" s="145" t="s">
        <v>618</v>
      </c>
      <c r="X1369" s="145" t="s">
        <v>3516</v>
      </c>
      <c r="Y1369" s="146" t="str">
        <f t="shared" si="65"/>
        <v>122011冷房ビル用マルチ無し（一定速）</v>
      </c>
      <c r="Z1369" s="145">
        <v>0.25</v>
      </c>
      <c r="AA1369" s="145">
        <v>0.75</v>
      </c>
      <c r="AB1369" s="149">
        <v>0.25</v>
      </c>
      <c r="AC1369" s="149">
        <v>0.75</v>
      </c>
      <c r="AD1369" s="147">
        <f>VLOOKUP(T1369,'既存・導入予定 (5)'!$E$33:$S$44,13,0)</f>
        <v>0.45</v>
      </c>
      <c r="AE1369" s="75">
        <f t="shared" ref="AE1369:AE1432" si="66">ROUNDDOWN(IF(AD1369&gt;=0.25,Z1369*AD1369+AA1369,AB1369*AD1369+AC1369),3)</f>
        <v>0.86199999999999999</v>
      </c>
    </row>
    <row r="1370" spans="20:31">
      <c r="T1370" s="145">
        <v>12</v>
      </c>
      <c r="U1370" s="145">
        <v>2011</v>
      </c>
      <c r="V1370" s="145" t="s">
        <v>20</v>
      </c>
      <c r="W1370" s="145" t="s">
        <v>619</v>
      </c>
      <c r="X1370" s="145" t="s">
        <v>3516</v>
      </c>
      <c r="Y1370" s="146" t="str">
        <f t="shared" si="65"/>
        <v>122011冷房設備用無し（一定速）</v>
      </c>
      <c r="Z1370" s="145">
        <v>0.25</v>
      </c>
      <c r="AA1370" s="145">
        <v>0.75</v>
      </c>
      <c r="AB1370" s="149">
        <v>0.25</v>
      </c>
      <c r="AC1370" s="149">
        <v>0.75</v>
      </c>
      <c r="AD1370" s="147">
        <f>VLOOKUP(T1370,'既存・導入予定 (5)'!$E$33:$S$44,13,0)</f>
        <v>0.45</v>
      </c>
      <c r="AE1370" s="75">
        <f t="shared" si="66"/>
        <v>0.86199999999999999</v>
      </c>
    </row>
    <row r="1371" spans="20:31">
      <c r="T1371" s="145">
        <v>12</v>
      </c>
      <c r="U1371" s="145">
        <v>2011</v>
      </c>
      <c r="V1371" s="145" t="s">
        <v>21</v>
      </c>
      <c r="W1371" s="145" t="s">
        <v>624</v>
      </c>
      <c r="X1371" s="145" t="s">
        <v>3363</v>
      </c>
      <c r="Y1371" s="146" t="str">
        <f t="shared" si="65"/>
        <v>122011暖房店舗用有り</v>
      </c>
      <c r="Z1371" s="145">
        <v>-0.76</v>
      </c>
      <c r="AA1371" s="145">
        <v>1.76</v>
      </c>
      <c r="AB1371" s="149">
        <v>1.0773999999999999</v>
      </c>
      <c r="AC1371" s="149">
        <v>1.3006</v>
      </c>
      <c r="AD1371" s="147">
        <f>VLOOKUP(T1371,'既存・導入予定 (5)'!$E$33:$S$44,13,0)</f>
        <v>0.45</v>
      </c>
      <c r="AE1371" s="75">
        <f t="shared" si="66"/>
        <v>1.4179999999999999</v>
      </c>
    </row>
    <row r="1372" spans="20:31">
      <c r="T1372" s="145">
        <v>12</v>
      </c>
      <c r="U1372" s="145">
        <v>2011</v>
      </c>
      <c r="V1372" s="145" t="s">
        <v>21</v>
      </c>
      <c r="W1372" s="145" t="s">
        <v>618</v>
      </c>
      <c r="X1372" s="145" t="s">
        <v>3363</v>
      </c>
      <c r="Y1372" s="146" t="str">
        <f t="shared" si="65"/>
        <v>122011暖房ビル用マルチ有り</v>
      </c>
      <c r="Z1372" s="145">
        <v>-0.78</v>
      </c>
      <c r="AA1372" s="145">
        <v>1.78</v>
      </c>
      <c r="AB1372" s="149">
        <v>1.0377000000000001</v>
      </c>
      <c r="AC1372" s="149">
        <v>1.3255999999999999</v>
      </c>
      <c r="AD1372" s="147">
        <f>VLOOKUP(T1372,'既存・導入予定 (5)'!$E$33:$S$44,13,0)</f>
        <v>0.45</v>
      </c>
      <c r="AE1372" s="75">
        <f t="shared" si="66"/>
        <v>1.429</v>
      </c>
    </row>
    <row r="1373" spans="20:31">
      <c r="T1373" s="145">
        <v>12</v>
      </c>
      <c r="U1373" s="145">
        <v>2011</v>
      </c>
      <c r="V1373" s="145" t="s">
        <v>21</v>
      </c>
      <c r="W1373" s="145" t="s">
        <v>619</v>
      </c>
      <c r="X1373" s="145" t="s">
        <v>3363</v>
      </c>
      <c r="Y1373" s="146" t="str">
        <f t="shared" si="65"/>
        <v>122011暖房設備用有り</v>
      </c>
      <c r="Z1373" s="145">
        <v>-0.26</v>
      </c>
      <c r="AA1373" s="145">
        <v>1.26</v>
      </c>
      <c r="AB1373" s="149">
        <v>1.0266999999999999</v>
      </c>
      <c r="AC1373" s="149">
        <v>0.93830000000000002</v>
      </c>
      <c r="AD1373" s="147">
        <f>VLOOKUP(T1373,'既存・導入予定 (5)'!$E$33:$S$44,13,0)</f>
        <v>0.45</v>
      </c>
      <c r="AE1373" s="75">
        <f t="shared" si="66"/>
        <v>1.143</v>
      </c>
    </row>
    <row r="1374" spans="20:31">
      <c r="T1374" s="145">
        <v>12</v>
      </c>
      <c r="U1374" s="145">
        <v>2011</v>
      </c>
      <c r="V1374" s="145" t="s">
        <v>21</v>
      </c>
      <c r="W1374" s="145" t="s">
        <v>624</v>
      </c>
      <c r="X1374" s="145" t="s">
        <v>3516</v>
      </c>
      <c r="Y1374" s="146" t="str">
        <f t="shared" si="65"/>
        <v>122011暖房店舗用無し（一定速）</v>
      </c>
      <c r="Z1374" s="145">
        <v>0.25</v>
      </c>
      <c r="AA1374" s="145">
        <v>0.75</v>
      </c>
      <c r="AB1374" s="149">
        <v>0.25</v>
      </c>
      <c r="AC1374" s="149">
        <v>0.75</v>
      </c>
      <c r="AD1374" s="147">
        <f>VLOOKUP(T1374,'既存・導入予定 (5)'!$E$33:$S$44,13,0)</f>
        <v>0.45</v>
      </c>
      <c r="AE1374" s="75">
        <f t="shared" si="66"/>
        <v>0.86199999999999999</v>
      </c>
    </row>
    <row r="1375" spans="20:31">
      <c r="T1375" s="145">
        <v>12</v>
      </c>
      <c r="U1375" s="145">
        <v>2011</v>
      </c>
      <c r="V1375" s="145" t="s">
        <v>21</v>
      </c>
      <c r="W1375" s="145" t="s">
        <v>618</v>
      </c>
      <c r="X1375" s="145" t="s">
        <v>3516</v>
      </c>
      <c r="Y1375" s="146" t="str">
        <f t="shared" si="65"/>
        <v>122011暖房ビル用マルチ無し（一定速）</v>
      </c>
      <c r="Z1375" s="145">
        <v>0.25</v>
      </c>
      <c r="AA1375" s="145">
        <v>0.75</v>
      </c>
      <c r="AB1375" s="149">
        <v>0.25</v>
      </c>
      <c r="AC1375" s="149">
        <v>0.75</v>
      </c>
      <c r="AD1375" s="147">
        <f>VLOOKUP(T1375,'既存・導入予定 (5)'!$E$33:$S$44,13,0)</f>
        <v>0.45</v>
      </c>
      <c r="AE1375" s="75">
        <f t="shared" si="66"/>
        <v>0.86199999999999999</v>
      </c>
    </row>
    <row r="1376" spans="20:31">
      <c r="T1376" s="145">
        <v>12</v>
      </c>
      <c r="U1376" s="145">
        <v>2011</v>
      </c>
      <c r="V1376" s="145" t="s">
        <v>21</v>
      </c>
      <c r="W1376" s="145" t="s">
        <v>619</v>
      </c>
      <c r="X1376" s="145" t="s">
        <v>3516</v>
      </c>
      <c r="Y1376" s="146" t="str">
        <f t="shared" si="65"/>
        <v>122011暖房設備用無し（一定速）</v>
      </c>
      <c r="Z1376" s="145">
        <v>0.25</v>
      </c>
      <c r="AA1376" s="145">
        <v>0.75</v>
      </c>
      <c r="AB1376" s="149">
        <v>0.25</v>
      </c>
      <c r="AC1376" s="149">
        <v>0.75</v>
      </c>
      <c r="AD1376" s="147">
        <f>VLOOKUP(T1376,'既存・導入予定 (5)'!$E$33:$S$44,13,0)</f>
        <v>0.45</v>
      </c>
      <c r="AE1376" s="75">
        <f t="shared" si="66"/>
        <v>0.86199999999999999</v>
      </c>
    </row>
    <row r="1377" spans="20:31">
      <c r="T1377" s="145">
        <v>12</v>
      </c>
      <c r="U1377" s="145">
        <v>2012</v>
      </c>
      <c r="V1377" s="145" t="s">
        <v>20</v>
      </c>
      <c r="W1377" s="145" t="s">
        <v>624</v>
      </c>
      <c r="X1377" s="145" t="s">
        <v>3363</v>
      </c>
      <c r="Y1377" s="146" t="str">
        <f t="shared" si="65"/>
        <v>122012冷房店舗用有り</v>
      </c>
      <c r="Z1377" s="145">
        <v>-1.36</v>
      </c>
      <c r="AA1377" s="145">
        <v>2.36</v>
      </c>
      <c r="AB1377" s="149">
        <v>1.0576000000000001</v>
      </c>
      <c r="AC1377" s="149">
        <v>1.7556</v>
      </c>
      <c r="AD1377" s="147">
        <f>VLOOKUP(T1377,'既存・導入予定 (5)'!$E$33:$S$44,13,0)</f>
        <v>0.45</v>
      </c>
      <c r="AE1377" s="75">
        <f t="shared" si="66"/>
        <v>1.748</v>
      </c>
    </row>
    <row r="1378" spans="20:31">
      <c r="T1378" s="145">
        <v>12</v>
      </c>
      <c r="U1378" s="145">
        <v>2012</v>
      </c>
      <c r="V1378" s="145" t="s">
        <v>20</v>
      </c>
      <c r="W1378" s="145" t="s">
        <v>618</v>
      </c>
      <c r="X1378" s="145" t="s">
        <v>3363</v>
      </c>
      <c r="Y1378" s="146" t="str">
        <f t="shared" si="65"/>
        <v>122012冷房ビル用マルチ有り</v>
      </c>
      <c r="Z1378" s="145">
        <v>-1.1399999999999999</v>
      </c>
      <c r="AA1378" s="145">
        <v>2.14</v>
      </c>
      <c r="AB1378" s="149">
        <v>1.0625</v>
      </c>
      <c r="AC1378" s="149">
        <v>1.5893999999999999</v>
      </c>
      <c r="AD1378" s="147">
        <f>VLOOKUP(T1378,'既存・導入予定 (5)'!$E$33:$S$44,13,0)</f>
        <v>0.45</v>
      </c>
      <c r="AE1378" s="75">
        <f t="shared" si="66"/>
        <v>1.627</v>
      </c>
    </row>
    <row r="1379" spans="20:31">
      <c r="T1379" s="145">
        <v>12</v>
      </c>
      <c r="U1379" s="145">
        <v>2012</v>
      </c>
      <c r="V1379" s="145" t="s">
        <v>20</v>
      </c>
      <c r="W1379" s="145" t="s">
        <v>619</v>
      </c>
      <c r="X1379" s="145" t="s">
        <v>3363</v>
      </c>
      <c r="Y1379" s="146" t="str">
        <f t="shared" si="65"/>
        <v>122012冷房設備用有り</v>
      </c>
      <c r="Z1379" s="145">
        <v>-0.26</v>
      </c>
      <c r="AA1379" s="145">
        <v>1.26</v>
      </c>
      <c r="AB1379" s="149">
        <v>1.0367999999999999</v>
      </c>
      <c r="AC1379" s="149">
        <v>0.93579999999999997</v>
      </c>
      <c r="AD1379" s="147">
        <f>VLOOKUP(T1379,'既存・導入予定 (5)'!$E$33:$S$44,13,0)</f>
        <v>0.45</v>
      </c>
      <c r="AE1379" s="75">
        <f t="shared" si="66"/>
        <v>1.143</v>
      </c>
    </row>
    <row r="1380" spans="20:31">
      <c r="T1380" s="145">
        <v>12</v>
      </c>
      <c r="U1380" s="145">
        <v>2012</v>
      </c>
      <c r="V1380" s="145" t="s">
        <v>20</v>
      </c>
      <c r="W1380" s="145" t="s">
        <v>624</v>
      </c>
      <c r="X1380" s="145" t="s">
        <v>3516</v>
      </c>
      <c r="Y1380" s="146" t="str">
        <f t="shared" si="65"/>
        <v>122012冷房店舗用無し（一定速）</v>
      </c>
      <c r="Z1380" s="145">
        <v>0.25</v>
      </c>
      <c r="AA1380" s="145">
        <v>0.75</v>
      </c>
      <c r="AB1380" s="149">
        <v>0.25</v>
      </c>
      <c r="AC1380" s="149">
        <v>0.75</v>
      </c>
      <c r="AD1380" s="147">
        <f>VLOOKUP(T1380,'既存・導入予定 (5)'!$E$33:$S$44,13,0)</f>
        <v>0.45</v>
      </c>
      <c r="AE1380" s="75">
        <f t="shared" si="66"/>
        <v>0.86199999999999999</v>
      </c>
    </row>
    <row r="1381" spans="20:31">
      <c r="T1381" s="145">
        <v>12</v>
      </c>
      <c r="U1381" s="145">
        <v>2012</v>
      </c>
      <c r="V1381" s="145" t="s">
        <v>20</v>
      </c>
      <c r="W1381" s="145" t="s">
        <v>618</v>
      </c>
      <c r="X1381" s="145" t="s">
        <v>3516</v>
      </c>
      <c r="Y1381" s="146" t="str">
        <f t="shared" si="65"/>
        <v>122012冷房ビル用マルチ無し（一定速）</v>
      </c>
      <c r="Z1381" s="145">
        <v>0.25</v>
      </c>
      <c r="AA1381" s="145">
        <v>0.75</v>
      </c>
      <c r="AB1381" s="149">
        <v>0.25</v>
      </c>
      <c r="AC1381" s="149">
        <v>0.75</v>
      </c>
      <c r="AD1381" s="147">
        <f>VLOOKUP(T1381,'既存・導入予定 (5)'!$E$33:$S$44,13,0)</f>
        <v>0.45</v>
      </c>
      <c r="AE1381" s="75">
        <f t="shared" si="66"/>
        <v>0.86199999999999999</v>
      </c>
    </row>
    <row r="1382" spans="20:31">
      <c r="T1382" s="145">
        <v>12</v>
      </c>
      <c r="U1382" s="145">
        <v>2012</v>
      </c>
      <c r="V1382" s="145" t="s">
        <v>20</v>
      </c>
      <c r="W1382" s="145" t="s">
        <v>619</v>
      </c>
      <c r="X1382" s="145" t="s">
        <v>3516</v>
      </c>
      <c r="Y1382" s="146" t="str">
        <f t="shared" si="65"/>
        <v>122012冷房設備用無し（一定速）</v>
      </c>
      <c r="Z1382" s="145">
        <v>0.25</v>
      </c>
      <c r="AA1382" s="145">
        <v>0.75</v>
      </c>
      <c r="AB1382" s="149">
        <v>0.25</v>
      </c>
      <c r="AC1382" s="149">
        <v>0.75</v>
      </c>
      <c r="AD1382" s="147">
        <f>VLOOKUP(T1382,'既存・導入予定 (5)'!$E$33:$S$44,13,0)</f>
        <v>0.45</v>
      </c>
      <c r="AE1382" s="75">
        <f t="shared" si="66"/>
        <v>0.86199999999999999</v>
      </c>
    </row>
    <row r="1383" spans="20:31">
      <c r="T1383" s="145">
        <v>12</v>
      </c>
      <c r="U1383" s="145">
        <v>2012</v>
      </c>
      <c r="V1383" s="145" t="s">
        <v>21</v>
      </c>
      <c r="W1383" s="145" t="s">
        <v>624</v>
      </c>
      <c r="X1383" s="145" t="s">
        <v>3363</v>
      </c>
      <c r="Y1383" s="146" t="str">
        <f t="shared" si="65"/>
        <v>122012暖房店舗用有り</v>
      </c>
      <c r="Z1383" s="145">
        <v>-0.82</v>
      </c>
      <c r="AA1383" s="145">
        <v>1.82</v>
      </c>
      <c r="AB1383" s="149">
        <v>1.0801000000000001</v>
      </c>
      <c r="AC1383" s="149">
        <v>1.345</v>
      </c>
      <c r="AD1383" s="147">
        <f>VLOOKUP(T1383,'既存・導入予定 (5)'!$E$33:$S$44,13,0)</f>
        <v>0.45</v>
      </c>
      <c r="AE1383" s="75">
        <f t="shared" si="66"/>
        <v>1.4510000000000001</v>
      </c>
    </row>
    <row r="1384" spans="20:31">
      <c r="T1384" s="145">
        <v>12</v>
      </c>
      <c r="U1384" s="145">
        <v>2012</v>
      </c>
      <c r="V1384" s="145" t="s">
        <v>21</v>
      </c>
      <c r="W1384" s="145" t="s">
        <v>618</v>
      </c>
      <c r="X1384" s="145" t="s">
        <v>3363</v>
      </c>
      <c r="Y1384" s="146" t="str">
        <f t="shared" si="65"/>
        <v>122012暖房ビル用マルチ有り</v>
      </c>
      <c r="Z1384" s="145">
        <v>-0.98</v>
      </c>
      <c r="AA1384" s="145">
        <v>1.98</v>
      </c>
      <c r="AB1384" s="149">
        <v>1.042</v>
      </c>
      <c r="AC1384" s="149">
        <v>1.4744999999999999</v>
      </c>
      <c r="AD1384" s="147">
        <f>VLOOKUP(T1384,'既存・導入予定 (5)'!$E$33:$S$44,13,0)</f>
        <v>0.45</v>
      </c>
      <c r="AE1384" s="75">
        <f t="shared" si="66"/>
        <v>1.5389999999999999</v>
      </c>
    </row>
    <row r="1385" spans="20:31">
      <c r="T1385" s="145">
        <v>12</v>
      </c>
      <c r="U1385" s="145">
        <v>2012</v>
      </c>
      <c r="V1385" s="145" t="s">
        <v>21</v>
      </c>
      <c r="W1385" s="145" t="s">
        <v>619</v>
      </c>
      <c r="X1385" s="145" t="s">
        <v>3363</v>
      </c>
      <c r="Y1385" s="146" t="str">
        <f t="shared" si="65"/>
        <v>122012暖房設備用有り</v>
      </c>
      <c r="Z1385" s="145">
        <v>-0.26</v>
      </c>
      <c r="AA1385" s="145">
        <v>1.26</v>
      </c>
      <c r="AB1385" s="149">
        <v>1.0266999999999999</v>
      </c>
      <c r="AC1385" s="149">
        <v>0.93830000000000002</v>
      </c>
      <c r="AD1385" s="147">
        <f>VLOOKUP(T1385,'既存・導入予定 (5)'!$E$33:$S$44,13,0)</f>
        <v>0.45</v>
      </c>
      <c r="AE1385" s="75">
        <f t="shared" si="66"/>
        <v>1.143</v>
      </c>
    </row>
    <row r="1386" spans="20:31">
      <c r="T1386" s="145">
        <v>12</v>
      </c>
      <c r="U1386" s="145">
        <v>2012</v>
      </c>
      <c r="V1386" s="145" t="s">
        <v>21</v>
      </c>
      <c r="W1386" s="145" t="s">
        <v>624</v>
      </c>
      <c r="X1386" s="145" t="s">
        <v>3516</v>
      </c>
      <c r="Y1386" s="146" t="str">
        <f t="shared" si="65"/>
        <v>122012暖房店舗用無し（一定速）</v>
      </c>
      <c r="Z1386" s="145">
        <v>0.25</v>
      </c>
      <c r="AA1386" s="145">
        <v>0.75</v>
      </c>
      <c r="AB1386" s="149">
        <v>0.25</v>
      </c>
      <c r="AC1386" s="149">
        <v>0.75</v>
      </c>
      <c r="AD1386" s="147">
        <f>VLOOKUP(T1386,'既存・導入予定 (5)'!$E$33:$S$44,13,0)</f>
        <v>0.45</v>
      </c>
      <c r="AE1386" s="75">
        <f t="shared" si="66"/>
        <v>0.86199999999999999</v>
      </c>
    </row>
    <row r="1387" spans="20:31">
      <c r="T1387" s="145">
        <v>12</v>
      </c>
      <c r="U1387" s="145">
        <v>2012</v>
      </c>
      <c r="V1387" s="145" t="s">
        <v>21</v>
      </c>
      <c r="W1387" s="145" t="s">
        <v>618</v>
      </c>
      <c r="X1387" s="145" t="s">
        <v>3516</v>
      </c>
      <c r="Y1387" s="146" t="str">
        <f t="shared" si="65"/>
        <v>122012暖房ビル用マルチ無し（一定速）</v>
      </c>
      <c r="Z1387" s="145">
        <v>0.25</v>
      </c>
      <c r="AA1387" s="145">
        <v>0.75</v>
      </c>
      <c r="AB1387" s="149">
        <v>0.25</v>
      </c>
      <c r="AC1387" s="149">
        <v>0.75</v>
      </c>
      <c r="AD1387" s="147">
        <f>VLOOKUP(T1387,'既存・導入予定 (5)'!$E$33:$S$44,13,0)</f>
        <v>0.45</v>
      </c>
      <c r="AE1387" s="75">
        <f t="shared" si="66"/>
        <v>0.86199999999999999</v>
      </c>
    </row>
    <row r="1388" spans="20:31">
      <c r="T1388" s="145">
        <v>12</v>
      </c>
      <c r="U1388" s="145">
        <v>2012</v>
      </c>
      <c r="V1388" s="145" t="s">
        <v>21</v>
      </c>
      <c r="W1388" s="145" t="s">
        <v>619</v>
      </c>
      <c r="X1388" s="145" t="s">
        <v>3516</v>
      </c>
      <c r="Y1388" s="146" t="str">
        <f t="shared" si="65"/>
        <v>122012暖房設備用無し（一定速）</v>
      </c>
      <c r="Z1388" s="145">
        <v>0.25</v>
      </c>
      <c r="AA1388" s="145">
        <v>0.75</v>
      </c>
      <c r="AB1388" s="149">
        <v>0.25</v>
      </c>
      <c r="AC1388" s="149">
        <v>0.75</v>
      </c>
      <c r="AD1388" s="147">
        <f>VLOOKUP(T1388,'既存・導入予定 (5)'!$E$33:$S$44,13,0)</f>
        <v>0.45</v>
      </c>
      <c r="AE1388" s="75">
        <f t="shared" si="66"/>
        <v>0.86199999999999999</v>
      </c>
    </row>
    <row r="1389" spans="20:31">
      <c r="T1389" s="145">
        <v>12</v>
      </c>
      <c r="U1389" s="145">
        <v>2013</v>
      </c>
      <c r="V1389" s="145" t="s">
        <v>20</v>
      </c>
      <c r="W1389" s="145" t="s">
        <v>624</v>
      </c>
      <c r="X1389" s="145" t="s">
        <v>3363</v>
      </c>
      <c r="Y1389" s="146" t="str">
        <f t="shared" si="65"/>
        <v>122013冷房店舗用有り</v>
      </c>
      <c r="Z1389" s="145">
        <v>-1.5</v>
      </c>
      <c r="AA1389" s="145">
        <v>2.5</v>
      </c>
      <c r="AB1389" s="149">
        <v>1.0609999999999999</v>
      </c>
      <c r="AC1389" s="149">
        <v>1.8597999999999999</v>
      </c>
      <c r="AD1389" s="147">
        <f>VLOOKUP(T1389,'既存・導入予定 (5)'!$E$33:$S$44,13,0)</f>
        <v>0.45</v>
      </c>
      <c r="AE1389" s="75">
        <f t="shared" si="66"/>
        <v>1.825</v>
      </c>
    </row>
    <row r="1390" spans="20:31">
      <c r="T1390" s="145">
        <v>12</v>
      </c>
      <c r="U1390" s="145">
        <v>2013</v>
      </c>
      <c r="V1390" s="145" t="s">
        <v>20</v>
      </c>
      <c r="W1390" s="145" t="s">
        <v>618</v>
      </c>
      <c r="X1390" s="145" t="s">
        <v>3363</v>
      </c>
      <c r="Y1390" s="146" t="str">
        <f t="shared" si="65"/>
        <v>122013冷房ビル用マルチ有り</v>
      </c>
      <c r="Z1390" s="145">
        <v>-1.1399999999999999</v>
      </c>
      <c r="AA1390" s="145">
        <v>2.14</v>
      </c>
      <c r="AB1390" s="149">
        <v>1.0625</v>
      </c>
      <c r="AC1390" s="149">
        <v>1.5893999999999999</v>
      </c>
      <c r="AD1390" s="147">
        <f>VLOOKUP(T1390,'既存・導入予定 (5)'!$E$33:$S$44,13,0)</f>
        <v>0.45</v>
      </c>
      <c r="AE1390" s="75">
        <f t="shared" si="66"/>
        <v>1.627</v>
      </c>
    </row>
    <row r="1391" spans="20:31">
      <c r="T1391" s="145">
        <v>12</v>
      </c>
      <c r="U1391" s="145">
        <v>2013</v>
      </c>
      <c r="V1391" s="145" t="s">
        <v>20</v>
      </c>
      <c r="W1391" s="145" t="s">
        <v>619</v>
      </c>
      <c r="X1391" s="145" t="s">
        <v>3363</v>
      </c>
      <c r="Y1391" s="146" t="str">
        <f t="shared" si="65"/>
        <v>122013冷房設備用有り</v>
      </c>
      <c r="Z1391" s="145">
        <v>-0.26</v>
      </c>
      <c r="AA1391" s="145">
        <v>1.26</v>
      </c>
      <c r="AB1391" s="149">
        <v>1.0367999999999999</v>
      </c>
      <c r="AC1391" s="149">
        <v>0.93579999999999997</v>
      </c>
      <c r="AD1391" s="147">
        <f>VLOOKUP(T1391,'既存・導入予定 (5)'!$E$33:$S$44,13,0)</f>
        <v>0.45</v>
      </c>
      <c r="AE1391" s="75">
        <f t="shared" si="66"/>
        <v>1.143</v>
      </c>
    </row>
    <row r="1392" spans="20:31">
      <c r="T1392" s="145">
        <v>12</v>
      </c>
      <c r="U1392" s="145">
        <v>2013</v>
      </c>
      <c r="V1392" s="145" t="s">
        <v>20</v>
      </c>
      <c r="W1392" s="145" t="s">
        <v>624</v>
      </c>
      <c r="X1392" s="145" t="s">
        <v>3516</v>
      </c>
      <c r="Y1392" s="146" t="str">
        <f t="shared" si="65"/>
        <v>122013冷房店舗用無し（一定速）</v>
      </c>
      <c r="Z1392" s="145">
        <v>0.25</v>
      </c>
      <c r="AA1392" s="145">
        <v>0.75</v>
      </c>
      <c r="AB1392" s="149">
        <v>0.25</v>
      </c>
      <c r="AC1392" s="149">
        <v>0.75</v>
      </c>
      <c r="AD1392" s="147">
        <f>VLOOKUP(T1392,'既存・導入予定 (5)'!$E$33:$S$44,13,0)</f>
        <v>0.45</v>
      </c>
      <c r="AE1392" s="75">
        <f t="shared" si="66"/>
        <v>0.86199999999999999</v>
      </c>
    </row>
    <row r="1393" spans="20:31">
      <c r="T1393" s="145">
        <v>12</v>
      </c>
      <c r="U1393" s="145">
        <v>2013</v>
      </c>
      <c r="V1393" s="145" t="s">
        <v>20</v>
      </c>
      <c r="W1393" s="145" t="s">
        <v>618</v>
      </c>
      <c r="X1393" s="145" t="s">
        <v>3516</v>
      </c>
      <c r="Y1393" s="146" t="str">
        <f t="shared" si="65"/>
        <v>122013冷房ビル用マルチ無し（一定速）</v>
      </c>
      <c r="Z1393" s="145">
        <v>0.25</v>
      </c>
      <c r="AA1393" s="145">
        <v>0.75</v>
      </c>
      <c r="AB1393" s="149">
        <v>0.25</v>
      </c>
      <c r="AC1393" s="149">
        <v>0.75</v>
      </c>
      <c r="AD1393" s="147">
        <f>VLOOKUP(T1393,'既存・導入予定 (5)'!$E$33:$S$44,13,0)</f>
        <v>0.45</v>
      </c>
      <c r="AE1393" s="75">
        <f t="shared" si="66"/>
        <v>0.86199999999999999</v>
      </c>
    </row>
    <row r="1394" spans="20:31">
      <c r="T1394" s="145">
        <v>12</v>
      </c>
      <c r="U1394" s="145">
        <v>2013</v>
      </c>
      <c r="V1394" s="145" t="s">
        <v>20</v>
      </c>
      <c r="W1394" s="145" t="s">
        <v>619</v>
      </c>
      <c r="X1394" s="145" t="s">
        <v>3516</v>
      </c>
      <c r="Y1394" s="146" t="str">
        <f t="shared" si="65"/>
        <v>122013冷房設備用無し（一定速）</v>
      </c>
      <c r="Z1394" s="145">
        <v>0.25</v>
      </c>
      <c r="AA1394" s="145">
        <v>0.75</v>
      </c>
      <c r="AB1394" s="149">
        <v>0.25</v>
      </c>
      <c r="AC1394" s="149">
        <v>0.75</v>
      </c>
      <c r="AD1394" s="147">
        <f>VLOOKUP(T1394,'既存・導入予定 (5)'!$E$33:$S$44,13,0)</f>
        <v>0.45</v>
      </c>
      <c r="AE1394" s="75">
        <f t="shared" si="66"/>
        <v>0.86199999999999999</v>
      </c>
    </row>
    <row r="1395" spans="20:31">
      <c r="T1395" s="145">
        <v>12</v>
      </c>
      <c r="U1395" s="145">
        <v>2013</v>
      </c>
      <c r="V1395" s="145" t="s">
        <v>21</v>
      </c>
      <c r="W1395" s="145" t="s">
        <v>624</v>
      </c>
      <c r="X1395" s="145" t="s">
        <v>3363</v>
      </c>
      <c r="Y1395" s="146" t="str">
        <f t="shared" si="65"/>
        <v>122013暖房店舗用有り</v>
      </c>
      <c r="Z1395" s="145">
        <v>-0.94</v>
      </c>
      <c r="AA1395" s="145">
        <v>1.94</v>
      </c>
      <c r="AB1395" s="149">
        <v>1.0853999999999999</v>
      </c>
      <c r="AC1395" s="149">
        <v>1.4337</v>
      </c>
      <c r="AD1395" s="147">
        <f>VLOOKUP(T1395,'既存・導入予定 (5)'!$E$33:$S$44,13,0)</f>
        <v>0.45</v>
      </c>
      <c r="AE1395" s="75">
        <f t="shared" si="66"/>
        <v>1.5169999999999999</v>
      </c>
    </row>
    <row r="1396" spans="20:31">
      <c r="T1396" s="145">
        <v>12</v>
      </c>
      <c r="U1396" s="145">
        <v>2013</v>
      </c>
      <c r="V1396" s="145" t="s">
        <v>21</v>
      </c>
      <c r="W1396" s="145" t="s">
        <v>618</v>
      </c>
      <c r="X1396" s="145" t="s">
        <v>3363</v>
      </c>
      <c r="Y1396" s="146" t="str">
        <f t="shared" si="65"/>
        <v>122013暖房ビル用マルチ有り</v>
      </c>
      <c r="Z1396" s="145">
        <v>-0.98</v>
      </c>
      <c r="AA1396" s="145">
        <v>1.98</v>
      </c>
      <c r="AB1396" s="149">
        <v>1.042</v>
      </c>
      <c r="AC1396" s="149">
        <v>1.4744999999999999</v>
      </c>
      <c r="AD1396" s="147">
        <f>VLOOKUP(T1396,'既存・導入予定 (5)'!$E$33:$S$44,13,0)</f>
        <v>0.45</v>
      </c>
      <c r="AE1396" s="75">
        <f t="shared" si="66"/>
        <v>1.5389999999999999</v>
      </c>
    </row>
    <row r="1397" spans="20:31">
      <c r="T1397" s="145">
        <v>12</v>
      </c>
      <c r="U1397" s="145">
        <v>2013</v>
      </c>
      <c r="V1397" s="145" t="s">
        <v>21</v>
      </c>
      <c r="W1397" s="145" t="s">
        <v>619</v>
      </c>
      <c r="X1397" s="145" t="s">
        <v>3363</v>
      </c>
      <c r="Y1397" s="146" t="str">
        <f t="shared" si="65"/>
        <v>122013暖房設備用有り</v>
      </c>
      <c r="Z1397" s="145">
        <v>-0.32</v>
      </c>
      <c r="AA1397" s="145">
        <v>1.32</v>
      </c>
      <c r="AB1397" s="149">
        <v>1.028</v>
      </c>
      <c r="AC1397" s="149">
        <v>0.98299999999999998</v>
      </c>
      <c r="AD1397" s="147">
        <f>VLOOKUP(T1397,'既存・導入予定 (5)'!$E$33:$S$44,13,0)</f>
        <v>0.45</v>
      </c>
      <c r="AE1397" s="75">
        <f t="shared" si="66"/>
        <v>1.1759999999999999</v>
      </c>
    </row>
    <row r="1398" spans="20:31">
      <c r="T1398" s="145">
        <v>12</v>
      </c>
      <c r="U1398" s="145">
        <v>2013</v>
      </c>
      <c r="V1398" s="145" t="s">
        <v>21</v>
      </c>
      <c r="W1398" s="145" t="s">
        <v>624</v>
      </c>
      <c r="X1398" s="145" t="s">
        <v>3516</v>
      </c>
      <c r="Y1398" s="146" t="str">
        <f t="shared" si="65"/>
        <v>122013暖房店舗用無し（一定速）</v>
      </c>
      <c r="Z1398" s="145">
        <v>0.25</v>
      </c>
      <c r="AA1398" s="145">
        <v>0.75</v>
      </c>
      <c r="AB1398" s="149">
        <v>0.25</v>
      </c>
      <c r="AC1398" s="149">
        <v>0.75</v>
      </c>
      <c r="AD1398" s="147">
        <f>VLOOKUP(T1398,'既存・導入予定 (5)'!$E$33:$S$44,13,0)</f>
        <v>0.45</v>
      </c>
      <c r="AE1398" s="75">
        <f t="shared" si="66"/>
        <v>0.86199999999999999</v>
      </c>
    </row>
    <row r="1399" spans="20:31">
      <c r="T1399" s="145">
        <v>12</v>
      </c>
      <c r="U1399" s="145">
        <v>2013</v>
      </c>
      <c r="V1399" s="145" t="s">
        <v>21</v>
      </c>
      <c r="W1399" s="145" t="s">
        <v>618</v>
      </c>
      <c r="X1399" s="145" t="s">
        <v>3516</v>
      </c>
      <c r="Y1399" s="146" t="str">
        <f t="shared" si="65"/>
        <v>122013暖房ビル用マルチ無し（一定速）</v>
      </c>
      <c r="Z1399" s="145">
        <v>0.25</v>
      </c>
      <c r="AA1399" s="145">
        <v>0.75</v>
      </c>
      <c r="AB1399" s="149">
        <v>0.25</v>
      </c>
      <c r="AC1399" s="149">
        <v>0.75</v>
      </c>
      <c r="AD1399" s="147">
        <f>VLOOKUP(T1399,'既存・導入予定 (5)'!$E$33:$S$44,13,0)</f>
        <v>0.45</v>
      </c>
      <c r="AE1399" s="75">
        <f t="shared" si="66"/>
        <v>0.86199999999999999</v>
      </c>
    </row>
    <row r="1400" spans="20:31">
      <c r="T1400" s="145">
        <v>12</v>
      </c>
      <c r="U1400" s="145">
        <v>2013</v>
      </c>
      <c r="V1400" s="145" t="s">
        <v>21</v>
      </c>
      <c r="W1400" s="145" t="s">
        <v>619</v>
      </c>
      <c r="X1400" s="145" t="s">
        <v>3516</v>
      </c>
      <c r="Y1400" s="146" t="str">
        <f t="shared" si="65"/>
        <v>122013暖房設備用無し（一定速）</v>
      </c>
      <c r="Z1400" s="145">
        <v>0.25</v>
      </c>
      <c r="AA1400" s="145">
        <v>0.75</v>
      </c>
      <c r="AB1400" s="149">
        <v>0.25</v>
      </c>
      <c r="AC1400" s="149">
        <v>0.75</v>
      </c>
      <c r="AD1400" s="147">
        <f>VLOOKUP(T1400,'既存・導入予定 (5)'!$E$33:$S$44,13,0)</f>
        <v>0.45</v>
      </c>
      <c r="AE1400" s="75">
        <f t="shared" si="66"/>
        <v>0.86199999999999999</v>
      </c>
    </row>
    <row r="1401" spans="20:31">
      <c r="T1401" s="145">
        <v>12</v>
      </c>
      <c r="U1401" s="145">
        <v>2014</v>
      </c>
      <c r="V1401" s="145" t="s">
        <v>20</v>
      </c>
      <c r="W1401" s="145" t="s">
        <v>624</v>
      </c>
      <c r="X1401" s="145" t="s">
        <v>3363</v>
      </c>
      <c r="Y1401" s="146" t="str">
        <f t="shared" si="65"/>
        <v>122014冷房店舗用有り</v>
      </c>
      <c r="Z1401" s="145">
        <v>-1.46</v>
      </c>
      <c r="AA1401" s="145">
        <v>2.46</v>
      </c>
      <c r="AB1401" s="149">
        <v>1.06</v>
      </c>
      <c r="AC1401" s="149">
        <v>1.83</v>
      </c>
      <c r="AD1401" s="147">
        <f>VLOOKUP(T1401,'既存・導入予定 (5)'!$E$33:$S$44,13,0)</f>
        <v>0.45</v>
      </c>
      <c r="AE1401" s="75">
        <f t="shared" si="66"/>
        <v>1.8029999999999999</v>
      </c>
    </row>
    <row r="1402" spans="20:31">
      <c r="T1402" s="145">
        <v>12</v>
      </c>
      <c r="U1402" s="145">
        <v>2014</v>
      </c>
      <c r="V1402" s="145" t="s">
        <v>20</v>
      </c>
      <c r="W1402" s="145" t="s">
        <v>618</v>
      </c>
      <c r="X1402" s="145" t="s">
        <v>3363</v>
      </c>
      <c r="Y1402" s="146" t="str">
        <f t="shared" si="65"/>
        <v>122014冷房ビル用マルチ有り</v>
      </c>
      <c r="Z1402" s="145">
        <v>-1.52</v>
      </c>
      <c r="AA1402" s="145">
        <v>2.52</v>
      </c>
      <c r="AB1402" s="149">
        <v>1.0736000000000001</v>
      </c>
      <c r="AC1402" s="149">
        <v>1.8715999999999999</v>
      </c>
      <c r="AD1402" s="147">
        <f>VLOOKUP(T1402,'既存・導入予定 (5)'!$E$33:$S$44,13,0)</f>
        <v>0.45</v>
      </c>
      <c r="AE1402" s="75">
        <f t="shared" si="66"/>
        <v>1.8360000000000001</v>
      </c>
    </row>
    <row r="1403" spans="20:31">
      <c r="T1403" s="145">
        <v>12</v>
      </c>
      <c r="U1403" s="145">
        <v>2014</v>
      </c>
      <c r="V1403" s="145" t="s">
        <v>20</v>
      </c>
      <c r="W1403" s="145" t="s">
        <v>619</v>
      </c>
      <c r="X1403" s="145" t="s">
        <v>3363</v>
      </c>
      <c r="Y1403" s="146" t="str">
        <f t="shared" si="65"/>
        <v>122014冷房設備用有り</v>
      </c>
      <c r="Z1403" s="145">
        <v>-0.32</v>
      </c>
      <c r="AA1403" s="145">
        <v>1.32</v>
      </c>
      <c r="AB1403" s="149">
        <v>1.0385</v>
      </c>
      <c r="AC1403" s="149">
        <v>0.98040000000000005</v>
      </c>
      <c r="AD1403" s="147">
        <f>VLOOKUP(T1403,'既存・導入予定 (5)'!$E$33:$S$44,13,0)</f>
        <v>0.45</v>
      </c>
      <c r="AE1403" s="75">
        <f t="shared" si="66"/>
        <v>1.1759999999999999</v>
      </c>
    </row>
    <row r="1404" spans="20:31">
      <c r="T1404" s="145">
        <v>12</v>
      </c>
      <c r="U1404" s="145">
        <v>2014</v>
      </c>
      <c r="V1404" s="145" t="s">
        <v>20</v>
      </c>
      <c r="W1404" s="145" t="s">
        <v>624</v>
      </c>
      <c r="X1404" s="145" t="s">
        <v>3516</v>
      </c>
      <c r="Y1404" s="146" t="str">
        <f t="shared" si="65"/>
        <v>122014冷房店舗用無し（一定速）</v>
      </c>
      <c r="Z1404" s="145">
        <v>0.25</v>
      </c>
      <c r="AA1404" s="145">
        <v>0.75</v>
      </c>
      <c r="AB1404" s="149">
        <v>0.25</v>
      </c>
      <c r="AC1404" s="149">
        <v>0.75</v>
      </c>
      <c r="AD1404" s="147">
        <f>VLOOKUP(T1404,'既存・導入予定 (5)'!$E$33:$S$44,13,0)</f>
        <v>0.45</v>
      </c>
      <c r="AE1404" s="75">
        <f t="shared" si="66"/>
        <v>0.86199999999999999</v>
      </c>
    </row>
    <row r="1405" spans="20:31">
      <c r="T1405" s="145">
        <v>12</v>
      </c>
      <c r="U1405" s="145">
        <v>2014</v>
      </c>
      <c r="V1405" s="145" t="s">
        <v>20</v>
      </c>
      <c r="W1405" s="145" t="s">
        <v>618</v>
      </c>
      <c r="X1405" s="145" t="s">
        <v>3516</v>
      </c>
      <c r="Y1405" s="146" t="str">
        <f t="shared" si="65"/>
        <v>122014冷房ビル用マルチ無し（一定速）</v>
      </c>
      <c r="Z1405" s="145">
        <v>0.25</v>
      </c>
      <c r="AA1405" s="145">
        <v>0.75</v>
      </c>
      <c r="AB1405" s="149">
        <v>0.25</v>
      </c>
      <c r="AC1405" s="149">
        <v>0.75</v>
      </c>
      <c r="AD1405" s="147">
        <f>VLOOKUP(T1405,'既存・導入予定 (5)'!$E$33:$S$44,13,0)</f>
        <v>0.45</v>
      </c>
      <c r="AE1405" s="75">
        <f t="shared" si="66"/>
        <v>0.86199999999999999</v>
      </c>
    </row>
    <row r="1406" spans="20:31">
      <c r="T1406" s="145">
        <v>12</v>
      </c>
      <c r="U1406" s="145">
        <v>2014</v>
      </c>
      <c r="V1406" s="145" t="s">
        <v>20</v>
      </c>
      <c r="W1406" s="145" t="s">
        <v>619</v>
      </c>
      <c r="X1406" s="145" t="s">
        <v>3516</v>
      </c>
      <c r="Y1406" s="146" t="str">
        <f t="shared" si="65"/>
        <v>122014冷房設備用無し（一定速）</v>
      </c>
      <c r="Z1406" s="145">
        <v>0.25</v>
      </c>
      <c r="AA1406" s="145">
        <v>0.75</v>
      </c>
      <c r="AB1406" s="149">
        <v>0.25</v>
      </c>
      <c r="AC1406" s="149">
        <v>0.75</v>
      </c>
      <c r="AD1406" s="147">
        <f>VLOOKUP(T1406,'既存・導入予定 (5)'!$E$33:$S$44,13,0)</f>
        <v>0.45</v>
      </c>
      <c r="AE1406" s="75">
        <f t="shared" si="66"/>
        <v>0.86199999999999999</v>
      </c>
    </row>
    <row r="1407" spans="20:31">
      <c r="T1407" s="145">
        <v>12</v>
      </c>
      <c r="U1407" s="145">
        <v>2014</v>
      </c>
      <c r="V1407" s="145" t="s">
        <v>21</v>
      </c>
      <c r="W1407" s="145" t="s">
        <v>624</v>
      </c>
      <c r="X1407" s="145" t="s">
        <v>3363</v>
      </c>
      <c r="Y1407" s="146" t="str">
        <f t="shared" si="65"/>
        <v>122014暖房店舗用有り</v>
      </c>
      <c r="Z1407" s="145">
        <v>-0.94</v>
      </c>
      <c r="AA1407" s="145">
        <v>1.94</v>
      </c>
      <c r="AB1407" s="149">
        <v>1.0853999999999999</v>
      </c>
      <c r="AC1407" s="149">
        <v>1.4337</v>
      </c>
      <c r="AD1407" s="147">
        <f>VLOOKUP(T1407,'既存・導入予定 (5)'!$E$33:$S$44,13,0)</f>
        <v>0.45</v>
      </c>
      <c r="AE1407" s="75">
        <f t="shared" si="66"/>
        <v>1.5169999999999999</v>
      </c>
    </row>
    <row r="1408" spans="20:31">
      <c r="T1408" s="145">
        <v>12</v>
      </c>
      <c r="U1408" s="145">
        <v>2014</v>
      </c>
      <c r="V1408" s="145" t="s">
        <v>21</v>
      </c>
      <c r="W1408" s="145" t="s">
        <v>618</v>
      </c>
      <c r="X1408" s="145" t="s">
        <v>3363</v>
      </c>
      <c r="Y1408" s="146" t="str">
        <f t="shared" si="65"/>
        <v>122014暖房ビル用マルチ有り</v>
      </c>
      <c r="Z1408" s="145">
        <v>-0.96</v>
      </c>
      <c r="AA1408" s="145">
        <v>1.96</v>
      </c>
      <c r="AB1408" s="149">
        <v>1.0416000000000001</v>
      </c>
      <c r="AC1408" s="149">
        <v>1.4596</v>
      </c>
      <c r="AD1408" s="147">
        <f>VLOOKUP(T1408,'既存・導入予定 (5)'!$E$33:$S$44,13,0)</f>
        <v>0.45</v>
      </c>
      <c r="AE1408" s="75">
        <f t="shared" si="66"/>
        <v>1.528</v>
      </c>
    </row>
    <row r="1409" spans="20:31">
      <c r="T1409" s="145">
        <v>12</v>
      </c>
      <c r="U1409" s="145">
        <v>2014</v>
      </c>
      <c r="V1409" s="145" t="s">
        <v>21</v>
      </c>
      <c r="W1409" s="145" t="s">
        <v>619</v>
      </c>
      <c r="X1409" s="145" t="s">
        <v>3363</v>
      </c>
      <c r="Y1409" s="146" t="str">
        <f t="shared" si="65"/>
        <v>122014暖房設備用有り</v>
      </c>
      <c r="Z1409" s="145">
        <v>-0.36</v>
      </c>
      <c r="AA1409" s="145">
        <v>1.36</v>
      </c>
      <c r="AB1409" s="149">
        <v>1.0287999999999999</v>
      </c>
      <c r="AC1409" s="149">
        <v>1.0127999999999999</v>
      </c>
      <c r="AD1409" s="147">
        <f>VLOOKUP(T1409,'既存・導入予定 (5)'!$E$33:$S$44,13,0)</f>
        <v>0.45</v>
      </c>
      <c r="AE1409" s="75">
        <f t="shared" si="66"/>
        <v>1.198</v>
      </c>
    </row>
    <row r="1410" spans="20:31">
      <c r="T1410" s="145">
        <v>12</v>
      </c>
      <c r="U1410" s="145">
        <v>2014</v>
      </c>
      <c r="V1410" s="145" t="s">
        <v>21</v>
      </c>
      <c r="W1410" s="145" t="s">
        <v>624</v>
      </c>
      <c r="X1410" s="145" t="s">
        <v>3516</v>
      </c>
      <c r="Y1410" s="146" t="str">
        <f t="shared" si="65"/>
        <v>122014暖房店舗用無し（一定速）</v>
      </c>
      <c r="Z1410" s="145">
        <v>0.25</v>
      </c>
      <c r="AA1410" s="145">
        <v>0.75</v>
      </c>
      <c r="AB1410" s="149">
        <v>0.25</v>
      </c>
      <c r="AC1410" s="149">
        <v>0.75</v>
      </c>
      <c r="AD1410" s="147">
        <f>VLOOKUP(T1410,'既存・導入予定 (5)'!$E$33:$S$44,13,0)</f>
        <v>0.45</v>
      </c>
      <c r="AE1410" s="75">
        <f t="shared" si="66"/>
        <v>0.86199999999999999</v>
      </c>
    </row>
    <row r="1411" spans="20:31">
      <c r="T1411" s="145">
        <v>12</v>
      </c>
      <c r="U1411" s="145">
        <v>2014</v>
      </c>
      <c r="V1411" s="145" t="s">
        <v>21</v>
      </c>
      <c r="W1411" s="145" t="s">
        <v>618</v>
      </c>
      <c r="X1411" s="145" t="s">
        <v>3516</v>
      </c>
      <c r="Y1411" s="146" t="str">
        <f t="shared" si="65"/>
        <v>122014暖房ビル用マルチ無し（一定速）</v>
      </c>
      <c r="Z1411" s="145">
        <v>0.25</v>
      </c>
      <c r="AA1411" s="145">
        <v>0.75</v>
      </c>
      <c r="AB1411" s="149">
        <v>0.25</v>
      </c>
      <c r="AC1411" s="149">
        <v>0.75</v>
      </c>
      <c r="AD1411" s="147">
        <f>VLOOKUP(T1411,'既存・導入予定 (5)'!$E$33:$S$44,13,0)</f>
        <v>0.45</v>
      </c>
      <c r="AE1411" s="75">
        <f t="shared" si="66"/>
        <v>0.86199999999999999</v>
      </c>
    </row>
    <row r="1412" spans="20:31">
      <c r="T1412" s="145">
        <v>12</v>
      </c>
      <c r="U1412" s="145">
        <v>2014</v>
      </c>
      <c r="V1412" s="145" t="s">
        <v>21</v>
      </c>
      <c r="W1412" s="145" t="s">
        <v>619</v>
      </c>
      <c r="X1412" s="145" t="s">
        <v>3516</v>
      </c>
      <c r="Y1412" s="146" t="str">
        <f t="shared" si="65"/>
        <v>122014暖房設備用無し（一定速）</v>
      </c>
      <c r="Z1412" s="145">
        <v>0.25</v>
      </c>
      <c r="AA1412" s="145">
        <v>0.75</v>
      </c>
      <c r="AB1412" s="149">
        <v>0.25</v>
      </c>
      <c r="AC1412" s="149">
        <v>0.75</v>
      </c>
      <c r="AD1412" s="147">
        <f>VLOOKUP(T1412,'既存・導入予定 (5)'!$E$33:$S$44,13,0)</f>
        <v>0.45</v>
      </c>
      <c r="AE1412" s="75">
        <f t="shared" si="66"/>
        <v>0.86199999999999999</v>
      </c>
    </row>
    <row r="1413" spans="20:31">
      <c r="T1413" s="90">
        <v>12</v>
      </c>
      <c r="U1413" s="90">
        <v>2015</v>
      </c>
      <c r="V1413" s="90" t="s">
        <v>20</v>
      </c>
      <c r="W1413" s="90" t="s">
        <v>624</v>
      </c>
      <c r="X1413" s="90" t="s">
        <v>3363</v>
      </c>
      <c r="Y1413" s="198" t="str">
        <f t="shared" si="65"/>
        <v>122015冷房店舗用有り</v>
      </c>
      <c r="Z1413" s="90">
        <v>-1.38</v>
      </c>
      <c r="AA1413" s="90">
        <v>2.38</v>
      </c>
      <c r="AB1413" s="143">
        <v>1.0581</v>
      </c>
      <c r="AC1413" s="143">
        <v>1.7705</v>
      </c>
      <c r="AD1413" s="150">
        <f>VLOOKUP(T1413,'既存・導入予定 (5)'!$E$33:$S$44,13,0)</f>
        <v>0.45</v>
      </c>
      <c r="AE1413" s="151">
        <f t="shared" si="66"/>
        <v>1.7589999999999999</v>
      </c>
    </row>
    <row r="1414" spans="20:31">
      <c r="T1414" s="90">
        <v>12</v>
      </c>
      <c r="U1414" s="90">
        <v>2015</v>
      </c>
      <c r="V1414" s="90" t="s">
        <v>20</v>
      </c>
      <c r="W1414" s="90" t="s">
        <v>618</v>
      </c>
      <c r="X1414" s="90" t="s">
        <v>3363</v>
      </c>
      <c r="Y1414" s="198" t="str">
        <f t="shared" si="65"/>
        <v>122015冷房ビル用マルチ有り</v>
      </c>
      <c r="Z1414" s="90">
        <v>-1.5740000000000001</v>
      </c>
      <c r="AA1414" s="90">
        <v>2.5739999999999998</v>
      </c>
      <c r="AB1414" s="143">
        <v>1.0751999999999999</v>
      </c>
      <c r="AC1414" s="143">
        <v>1.9117</v>
      </c>
      <c r="AD1414" s="150">
        <f>VLOOKUP(T1414,'既存・導入予定 (5)'!$E$33:$S$44,13,0)</f>
        <v>0.45</v>
      </c>
      <c r="AE1414" s="151">
        <f t="shared" si="66"/>
        <v>1.865</v>
      </c>
    </row>
    <row r="1415" spans="20:31">
      <c r="T1415" s="90">
        <v>12</v>
      </c>
      <c r="U1415" s="90">
        <v>2015</v>
      </c>
      <c r="V1415" s="90" t="s">
        <v>20</v>
      </c>
      <c r="W1415" s="90" t="s">
        <v>619</v>
      </c>
      <c r="X1415" s="90" t="s">
        <v>3363</v>
      </c>
      <c r="Y1415" s="198" t="str">
        <f t="shared" si="65"/>
        <v>122015冷房設備用有り</v>
      </c>
      <c r="Z1415" s="90">
        <v>-0.62</v>
      </c>
      <c r="AA1415" s="90">
        <v>1.62</v>
      </c>
      <c r="AB1415" s="143">
        <v>1.0472999999999999</v>
      </c>
      <c r="AC1415" s="143">
        <v>1.2032</v>
      </c>
      <c r="AD1415" s="150">
        <f>VLOOKUP(T1415,'既存・導入予定 (5)'!$E$33:$S$44,13,0)</f>
        <v>0.45</v>
      </c>
      <c r="AE1415" s="151">
        <f t="shared" si="66"/>
        <v>1.341</v>
      </c>
    </row>
    <row r="1416" spans="20:31">
      <c r="T1416" s="90">
        <v>12</v>
      </c>
      <c r="U1416" s="90">
        <v>2015</v>
      </c>
      <c r="V1416" s="90" t="s">
        <v>20</v>
      </c>
      <c r="W1416" s="90" t="s">
        <v>624</v>
      </c>
      <c r="X1416" s="90" t="s">
        <v>3516</v>
      </c>
      <c r="Y1416" s="198" t="str">
        <f t="shared" si="65"/>
        <v>122015冷房店舗用無し（一定速）</v>
      </c>
      <c r="Z1416" s="90">
        <v>0.25</v>
      </c>
      <c r="AA1416" s="90">
        <v>0.75</v>
      </c>
      <c r="AB1416" s="143">
        <v>0.25</v>
      </c>
      <c r="AC1416" s="143">
        <v>0.75</v>
      </c>
      <c r="AD1416" s="150">
        <f>VLOOKUP(T1416,'既存・導入予定 (5)'!$E$33:$S$44,13,0)</f>
        <v>0.45</v>
      </c>
      <c r="AE1416" s="151">
        <f t="shared" si="66"/>
        <v>0.86199999999999999</v>
      </c>
    </row>
    <row r="1417" spans="20:31">
      <c r="T1417" s="90">
        <v>12</v>
      </c>
      <c r="U1417" s="90">
        <v>2015</v>
      </c>
      <c r="V1417" s="90" t="s">
        <v>20</v>
      </c>
      <c r="W1417" s="90" t="s">
        <v>618</v>
      </c>
      <c r="X1417" s="90" t="s">
        <v>3516</v>
      </c>
      <c r="Y1417" s="198" t="str">
        <f t="shared" si="65"/>
        <v>122015冷房ビル用マルチ無し（一定速）</v>
      </c>
      <c r="Z1417" s="90">
        <v>0.25</v>
      </c>
      <c r="AA1417" s="90">
        <v>0.75</v>
      </c>
      <c r="AB1417" s="143">
        <v>0.25</v>
      </c>
      <c r="AC1417" s="143">
        <v>0.75</v>
      </c>
      <c r="AD1417" s="150">
        <f>VLOOKUP(T1417,'既存・導入予定 (5)'!$E$33:$S$44,13,0)</f>
        <v>0.45</v>
      </c>
      <c r="AE1417" s="151">
        <f t="shared" si="66"/>
        <v>0.86199999999999999</v>
      </c>
    </row>
    <row r="1418" spans="20:31">
      <c r="T1418" s="90">
        <v>12</v>
      </c>
      <c r="U1418" s="90">
        <v>2015</v>
      </c>
      <c r="V1418" s="90" t="s">
        <v>20</v>
      </c>
      <c r="W1418" s="90" t="s">
        <v>619</v>
      </c>
      <c r="X1418" s="90" t="s">
        <v>3516</v>
      </c>
      <c r="Y1418" s="198" t="str">
        <f t="shared" si="65"/>
        <v>122015冷房設備用無し（一定速）</v>
      </c>
      <c r="Z1418" s="90">
        <v>0.25</v>
      </c>
      <c r="AA1418" s="90">
        <v>0.75</v>
      </c>
      <c r="AB1418" s="143">
        <v>0.25</v>
      </c>
      <c r="AC1418" s="143">
        <v>0.75</v>
      </c>
      <c r="AD1418" s="150">
        <f>VLOOKUP(T1418,'既存・導入予定 (5)'!$E$33:$S$44,13,0)</f>
        <v>0.45</v>
      </c>
      <c r="AE1418" s="151">
        <f t="shared" si="66"/>
        <v>0.86199999999999999</v>
      </c>
    </row>
    <row r="1419" spans="20:31">
      <c r="T1419" s="90">
        <v>12</v>
      </c>
      <c r="U1419" s="90">
        <v>2015</v>
      </c>
      <c r="V1419" s="90" t="s">
        <v>21</v>
      </c>
      <c r="W1419" s="90" t="s">
        <v>624</v>
      </c>
      <c r="X1419" s="90" t="s">
        <v>3363</v>
      </c>
      <c r="Y1419" s="198" t="str">
        <f t="shared" si="65"/>
        <v>122015暖房店舗用有り</v>
      </c>
      <c r="Z1419" s="90">
        <v>-0.97</v>
      </c>
      <c r="AA1419" s="90">
        <v>1.97</v>
      </c>
      <c r="AB1419" s="143">
        <v>1.0867</v>
      </c>
      <c r="AC1419" s="143">
        <v>1.4558</v>
      </c>
      <c r="AD1419" s="150">
        <f>VLOOKUP(T1419,'既存・導入予定 (5)'!$E$33:$S$44,13,0)</f>
        <v>0.45</v>
      </c>
      <c r="AE1419" s="151">
        <f t="shared" si="66"/>
        <v>1.5329999999999999</v>
      </c>
    </row>
    <row r="1420" spans="20:31">
      <c r="T1420" s="90">
        <v>12</v>
      </c>
      <c r="U1420" s="90">
        <v>2015</v>
      </c>
      <c r="V1420" s="90" t="s">
        <v>21</v>
      </c>
      <c r="W1420" s="90" t="s">
        <v>618</v>
      </c>
      <c r="X1420" s="90" t="s">
        <v>3363</v>
      </c>
      <c r="Y1420" s="198" t="str">
        <f t="shared" si="65"/>
        <v>122015暖房ビル用マルチ有り</v>
      </c>
      <c r="Z1420" s="90">
        <v>-0.876</v>
      </c>
      <c r="AA1420" s="90">
        <v>1.8759999999999999</v>
      </c>
      <c r="AB1420" s="143">
        <v>1.0398000000000001</v>
      </c>
      <c r="AC1420" s="143">
        <v>1.3971</v>
      </c>
      <c r="AD1420" s="150">
        <f>VLOOKUP(T1420,'既存・導入予定 (5)'!$E$33:$S$44,13,0)</f>
        <v>0.45</v>
      </c>
      <c r="AE1420" s="151">
        <f t="shared" si="66"/>
        <v>1.4810000000000001</v>
      </c>
    </row>
    <row r="1421" spans="20:31">
      <c r="T1421" s="90">
        <v>12</v>
      </c>
      <c r="U1421" s="90">
        <v>2015</v>
      </c>
      <c r="V1421" s="90" t="s">
        <v>21</v>
      </c>
      <c r="W1421" s="90" t="s">
        <v>619</v>
      </c>
      <c r="X1421" s="90" t="s">
        <v>3363</v>
      </c>
      <c r="Y1421" s="198" t="str">
        <f t="shared" ref="Y1421:Y1448" si="67">T1421&amp;U1421&amp;V1421&amp;W1421&amp;X1421</f>
        <v>122015暖房設備用有り</v>
      </c>
      <c r="Z1421" s="90">
        <v>-0.59799999999999998</v>
      </c>
      <c r="AA1421" s="90">
        <v>1.5980000000000001</v>
      </c>
      <c r="AB1421" s="143">
        <v>1.0339</v>
      </c>
      <c r="AC1421" s="143">
        <v>1.19</v>
      </c>
      <c r="AD1421" s="150">
        <f>VLOOKUP(T1421,'既存・導入予定 (5)'!$E$33:$S$44,13,0)</f>
        <v>0.45</v>
      </c>
      <c r="AE1421" s="151">
        <f t="shared" si="66"/>
        <v>1.3280000000000001</v>
      </c>
    </row>
    <row r="1422" spans="20:31">
      <c r="T1422" s="90">
        <v>12</v>
      </c>
      <c r="U1422" s="90">
        <v>2015</v>
      </c>
      <c r="V1422" s="90" t="s">
        <v>21</v>
      </c>
      <c r="W1422" s="90" t="s">
        <v>624</v>
      </c>
      <c r="X1422" s="90" t="s">
        <v>3516</v>
      </c>
      <c r="Y1422" s="198" t="str">
        <f t="shared" si="67"/>
        <v>122015暖房店舗用無し（一定速）</v>
      </c>
      <c r="Z1422" s="90">
        <v>0.25</v>
      </c>
      <c r="AA1422" s="90">
        <v>0.75</v>
      </c>
      <c r="AB1422" s="143">
        <v>0.25</v>
      </c>
      <c r="AC1422" s="143">
        <v>0.75</v>
      </c>
      <c r="AD1422" s="150">
        <f>VLOOKUP(T1422,'既存・導入予定 (5)'!$E$33:$S$44,13,0)</f>
        <v>0.45</v>
      </c>
      <c r="AE1422" s="151">
        <f t="shared" si="66"/>
        <v>0.86199999999999999</v>
      </c>
    </row>
    <row r="1423" spans="20:31">
      <c r="T1423" s="90">
        <v>12</v>
      </c>
      <c r="U1423" s="90">
        <v>2015</v>
      </c>
      <c r="V1423" s="90" t="s">
        <v>21</v>
      </c>
      <c r="W1423" s="90" t="s">
        <v>618</v>
      </c>
      <c r="X1423" s="90" t="s">
        <v>3516</v>
      </c>
      <c r="Y1423" s="198" t="str">
        <f t="shared" si="67"/>
        <v>122015暖房ビル用マルチ無し（一定速）</v>
      </c>
      <c r="Z1423" s="90">
        <v>0.25</v>
      </c>
      <c r="AA1423" s="90">
        <v>0.75</v>
      </c>
      <c r="AB1423" s="143">
        <v>0.25</v>
      </c>
      <c r="AC1423" s="143">
        <v>0.75</v>
      </c>
      <c r="AD1423" s="150">
        <f>VLOOKUP(T1423,'既存・導入予定 (5)'!$E$33:$S$44,13,0)</f>
        <v>0.45</v>
      </c>
      <c r="AE1423" s="151">
        <f t="shared" si="66"/>
        <v>0.86199999999999999</v>
      </c>
    </row>
    <row r="1424" spans="20:31">
      <c r="T1424" s="90">
        <v>12</v>
      </c>
      <c r="U1424" s="90">
        <v>2015</v>
      </c>
      <c r="V1424" s="90" t="s">
        <v>21</v>
      </c>
      <c r="W1424" s="90" t="s">
        <v>619</v>
      </c>
      <c r="X1424" s="90" t="s">
        <v>3516</v>
      </c>
      <c r="Y1424" s="198" t="str">
        <f t="shared" si="67"/>
        <v>122015暖房設備用無し（一定速）</v>
      </c>
      <c r="Z1424" s="90">
        <v>0.25</v>
      </c>
      <c r="AA1424" s="90">
        <v>0.75</v>
      </c>
      <c r="AB1424" s="143">
        <v>0.25</v>
      </c>
      <c r="AC1424" s="143">
        <v>0.75</v>
      </c>
      <c r="AD1424" s="150">
        <f>VLOOKUP(T1424,'既存・導入予定 (5)'!$E$33:$S$44,13,0)</f>
        <v>0.45</v>
      </c>
      <c r="AE1424" s="151">
        <f t="shared" si="66"/>
        <v>0.86199999999999999</v>
      </c>
    </row>
    <row r="1425" spans="20:31">
      <c r="T1425" s="90">
        <v>12</v>
      </c>
      <c r="U1425" s="90">
        <v>2020</v>
      </c>
      <c r="V1425" s="90" t="s">
        <v>626</v>
      </c>
      <c r="W1425" s="90" t="s">
        <v>624</v>
      </c>
      <c r="X1425" s="90" t="s">
        <v>3363</v>
      </c>
      <c r="Y1425" s="198" t="str">
        <f t="shared" si="67"/>
        <v>122020冷房店舗用有り</v>
      </c>
      <c r="Z1425" s="90">
        <v>-1.38</v>
      </c>
      <c r="AA1425" s="90">
        <v>2.38</v>
      </c>
      <c r="AB1425" s="143">
        <v>1.0581</v>
      </c>
      <c r="AC1425" s="143">
        <v>1.7705</v>
      </c>
      <c r="AD1425" s="150">
        <f>VLOOKUP(T1425,'既存・導入予定 (5)'!$E$33:$S$44,13,0)</f>
        <v>0.45</v>
      </c>
      <c r="AE1425" s="151">
        <f t="shared" si="66"/>
        <v>1.7589999999999999</v>
      </c>
    </row>
    <row r="1426" spans="20:31">
      <c r="T1426" s="90">
        <v>12</v>
      </c>
      <c r="U1426" s="90">
        <v>2020</v>
      </c>
      <c r="V1426" s="90" t="s">
        <v>626</v>
      </c>
      <c r="W1426" s="90" t="s">
        <v>618</v>
      </c>
      <c r="X1426" s="90" t="s">
        <v>3363</v>
      </c>
      <c r="Y1426" s="198" t="str">
        <f t="shared" si="67"/>
        <v>122020冷房ビル用マルチ有り</v>
      </c>
      <c r="Z1426" s="90">
        <v>-1.68</v>
      </c>
      <c r="AA1426" s="90">
        <v>2.68</v>
      </c>
      <c r="AB1426" s="143">
        <v>1.0788</v>
      </c>
      <c r="AC1426" s="143">
        <v>2.0053000000000001</v>
      </c>
      <c r="AD1426" s="150">
        <f>VLOOKUP(T1426,'既存・導入予定 (5)'!$E$33:$S$44,13,0)</f>
        <v>0.45</v>
      </c>
      <c r="AE1426" s="151">
        <f t="shared" si="66"/>
        <v>1.9239999999999999</v>
      </c>
    </row>
    <row r="1427" spans="20:31">
      <c r="T1427" s="90">
        <v>12</v>
      </c>
      <c r="U1427" s="90">
        <v>2020</v>
      </c>
      <c r="V1427" s="90" t="s">
        <v>626</v>
      </c>
      <c r="W1427" s="90" t="s">
        <v>619</v>
      </c>
      <c r="X1427" s="90" t="s">
        <v>3363</v>
      </c>
      <c r="Y1427" s="198" t="str">
        <f t="shared" si="67"/>
        <v>122020冷房設備用有り</v>
      </c>
      <c r="Z1427" s="90">
        <v>-0.62</v>
      </c>
      <c r="AA1427" s="90">
        <v>1.62</v>
      </c>
      <c r="AB1427" s="143">
        <v>1.0472999999999999</v>
      </c>
      <c r="AC1427" s="143">
        <v>1.2032</v>
      </c>
      <c r="AD1427" s="150">
        <f>VLOOKUP(T1427,'既存・導入予定 (5)'!$E$33:$S$44,13,0)</f>
        <v>0.45</v>
      </c>
      <c r="AE1427" s="151">
        <f t="shared" si="66"/>
        <v>1.341</v>
      </c>
    </row>
    <row r="1428" spans="20:31">
      <c r="T1428" s="90">
        <v>12</v>
      </c>
      <c r="U1428" s="90">
        <v>2020</v>
      </c>
      <c r="V1428" s="90" t="s">
        <v>626</v>
      </c>
      <c r="W1428" s="90" t="s">
        <v>624</v>
      </c>
      <c r="X1428" s="90" t="s">
        <v>3516</v>
      </c>
      <c r="Y1428" s="198" t="str">
        <f t="shared" si="67"/>
        <v>122020冷房店舗用無し（一定速）</v>
      </c>
      <c r="Z1428" s="90">
        <v>0.25</v>
      </c>
      <c r="AA1428" s="90">
        <v>0.75</v>
      </c>
      <c r="AB1428" s="143">
        <v>0.25</v>
      </c>
      <c r="AC1428" s="143">
        <v>0.75</v>
      </c>
      <c r="AD1428" s="150">
        <f>VLOOKUP(T1428,'既存・導入予定 (5)'!$E$33:$S$44,13,0)</f>
        <v>0.45</v>
      </c>
      <c r="AE1428" s="151">
        <f t="shared" si="66"/>
        <v>0.86199999999999999</v>
      </c>
    </row>
    <row r="1429" spans="20:31">
      <c r="T1429" s="90">
        <v>12</v>
      </c>
      <c r="U1429" s="90">
        <v>2020</v>
      </c>
      <c r="V1429" s="90" t="s">
        <v>626</v>
      </c>
      <c r="W1429" s="90" t="s">
        <v>618</v>
      </c>
      <c r="X1429" s="90" t="s">
        <v>3516</v>
      </c>
      <c r="Y1429" s="198" t="str">
        <f t="shared" si="67"/>
        <v>122020冷房ビル用マルチ無し（一定速）</v>
      </c>
      <c r="Z1429" s="90">
        <v>0.25</v>
      </c>
      <c r="AA1429" s="90">
        <v>0.75</v>
      </c>
      <c r="AB1429" s="143">
        <v>0.25</v>
      </c>
      <c r="AC1429" s="143">
        <v>0.75</v>
      </c>
      <c r="AD1429" s="150">
        <f>VLOOKUP(T1429,'既存・導入予定 (5)'!$E$33:$S$44,13,0)</f>
        <v>0.45</v>
      </c>
      <c r="AE1429" s="151">
        <f t="shared" si="66"/>
        <v>0.86199999999999999</v>
      </c>
    </row>
    <row r="1430" spans="20:31">
      <c r="T1430" s="90">
        <v>12</v>
      </c>
      <c r="U1430" s="90">
        <v>2020</v>
      </c>
      <c r="V1430" s="90" t="s">
        <v>626</v>
      </c>
      <c r="W1430" s="90" t="s">
        <v>619</v>
      </c>
      <c r="X1430" s="90" t="s">
        <v>3516</v>
      </c>
      <c r="Y1430" s="198" t="str">
        <f t="shared" si="67"/>
        <v>122020冷房設備用無し（一定速）</v>
      </c>
      <c r="Z1430" s="90">
        <v>0.25</v>
      </c>
      <c r="AA1430" s="90">
        <v>0.75</v>
      </c>
      <c r="AB1430" s="143">
        <v>0.25</v>
      </c>
      <c r="AC1430" s="143">
        <v>0.75</v>
      </c>
      <c r="AD1430" s="150">
        <f>VLOOKUP(T1430,'既存・導入予定 (5)'!$E$33:$S$44,13,0)</f>
        <v>0.45</v>
      </c>
      <c r="AE1430" s="151">
        <f t="shared" si="66"/>
        <v>0.86199999999999999</v>
      </c>
    </row>
    <row r="1431" spans="20:31">
      <c r="T1431" s="90">
        <v>12</v>
      </c>
      <c r="U1431" s="90">
        <v>2020</v>
      </c>
      <c r="V1431" s="90" t="s">
        <v>627</v>
      </c>
      <c r="W1431" s="90" t="s">
        <v>624</v>
      </c>
      <c r="X1431" s="90" t="s">
        <v>3363</v>
      </c>
      <c r="Y1431" s="198" t="str">
        <f t="shared" si="67"/>
        <v>122020暖房店舗用有り</v>
      </c>
      <c r="Z1431" s="90">
        <v>-0.96</v>
      </c>
      <c r="AA1431" s="90">
        <v>1.96</v>
      </c>
      <c r="AB1431" s="143">
        <v>1.0862000000000001</v>
      </c>
      <c r="AC1431" s="143">
        <v>1.4483999999999999</v>
      </c>
      <c r="AD1431" s="150">
        <f>VLOOKUP(T1431,'既存・導入予定 (5)'!$E$33:$S$44,13,0)</f>
        <v>0.45</v>
      </c>
      <c r="AE1431" s="151">
        <f t="shared" si="66"/>
        <v>1.528</v>
      </c>
    </row>
    <row r="1432" spans="20:31">
      <c r="T1432" s="90">
        <v>12</v>
      </c>
      <c r="U1432" s="90">
        <v>2020</v>
      </c>
      <c r="V1432" s="90" t="s">
        <v>627</v>
      </c>
      <c r="W1432" s="90" t="s">
        <v>618</v>
      </c>
      <c r="X1432" s="90" t="s">
        <v>3363</v>
      </c>
      <c r="Y1432" s="198" t="str">
        <f t="shared" si="67"/>
        <v>122020暖房ビル用マルチ有り</v>
      </c>
      <c r="Z1432" s="90">
        <v>-1.1000000000000001</v>
      </c>
      <c r="AA1432" s="90">
        <v>2.1</v>
      </c>
      <c r="AB1432" s="143">
        <v>1.0416000000000001</v>
      </c>
      <c r="AC1432" s="143">
        <v>1.4596</v>
      </c>
      <c r="AD1432" s="150">
        <f>VLOOKUP(T1432,'既存・導入予定 (5)'!$E$33:$S$44,13,0)</f>
        <v>0.45</v>
      </c>
      <c r="AE1432" s="151">
        <f t="shared" si="66"/>
        <v>1.605</v>
      </c>
    </row>
    <row r="1433" spans="20:31">
      <c r="T1433" s="90">
        <v>12</v>
      </c>
      <c r="U1433" s="90">
        <v>2020</v>
      </c>
      <c r="V1433" s="90" t="s">
        <v>627</v>
      </c>
      <c r="W1433" s="90" t="s">
        <v>619</v>
      </c>
      <c r="X1433" s="90" t="s">
        <v>3363</v>
      </c>
      <c r="Y1433" s="198" t="str">
        <f t="shared" si="67"/>
        <v>122020暖房設備用有り</v>
      </c>
      <c r="Z1433" s="90">
        <v>-0.46</v>
      </c>
      <c r="AA1433" s="90">
        <v>1.46</v>
      </c>
      <c r="AB1433" s="143">
        <v>0.94</v>
      </c>
      <c r="AC1433" s="143">
        <v>1.1100000000000001</v>
      </c>
      <c r="AD1433" s="150">
        <f>VLOOKUP(T1433,'既存・導入予定 (5)'!$E$33:$S$44,13,0)</f>
        <v>0.45</v>
      </c>
      <c r="AE1433" s="151">
        <f t="shared" ref="AE1433:AE1448" si="68">ROUNDDOWN(IF(AD1433&gt;=0.25,Z1433*AD1433+AA1433,AB1433*AD1433+AC1433),3)</f>
        <v>1.2529999999999999</v>
      </c>
    </row>
    <row r="1434" spans="20:31">
      <c r="T1434" s="90">
        <v>12</v>
      </c>
      <c r="U1434" s="90">
        <v>2020</v>
      </c>
      <c r="V1434" s="90" t="s">
        <v>627</v>
      </c>
      <c r="W1434" s="90" t="s">
        <v>624</v>
      </c>
      <c r="X1434" s="90" t="s">
        <v>3516</v>
      </c>
      <c r="Y1434" s="198" t="str">
        <f t="shared" si="67"/>
        <v>122020暖房店舗用無し（一定速）</v>
      </c>
      <c r="Z1434" s="90">
        <v>0.25</v>
      </c>
      <c r="AA1434" s="90">
        <v>0.75</v>
      </c>
      <c r="AB1434" s="143">
        <v>0.25</v>
      </c>
      <c r="AC1434" s="143">
        <v>0.75</v>
      </c>
      <c r="AD1434" s="150">
        <f>VLOOKUP(T1434,'既存・導入予定 (5)'!$E$33:$S$44,13,0)</f>
        <v>0.45</v>
      </c>
      <c r="AE1434" s="151">
        <f t="shared" si="68"/>
        <v>0.86199999999999999</v>
      </c>
    </row>
    <row r="1435" spans="20:31">
      <c r="T1435" s="90">
        <v>12</v>
      </c>
      <c r="U1435" s="90">
        <v>2020</v>
      </c>
      <c r="V1435" s="90" t="s">
        <v>627</v>
      </c>
      <c r="W1435" s="90" t="s">
        <v>618</v>
      </c>
      <c r="X1435" s="90" t="s">
        <v>3516</v>
      </c>
      <c r="Y1435" s="198" t="str">
        <f t="shared" si="67"/>
        <v>122020暖房ビル用マルチ無し（一定速）</v>
      </c>
      <c r="Z1435" s="90">
        <v>0.25</v>
      </c>
      <c r="AA1435" s="90">
        <v>0.75</v>
      </c>
      <c r="AB1435" s="143">
        <v>0.25</v>
      </c>
      <c r="AC1435" s="143">
        <v>0.75</v>
      </c>
      <c r="AD1435" s="150">
        <f>VLOOKUP(T1435,'既存・導入予定 (5)'!$E$33:$S$44,13,0)</f>
        <v>0.45</v>
      </c>
      <c r="AE1435" s="151">
        <f t="shared" si="68"/>
        <v>0.86199999999999999</v>
      </c>
    </row>
    <row r="1436" spans="20:31">
      <c r="T1436" s="90">
        <v>12</v>
      </c>
      <c r="U1436" s="90">
        <v>2020</v>
      </c>
      <c r="V1436" s="90" t="s">
        <v>627</v>
      </c>
      <c r="W1436" s="90" t="s">
        <v>619</v>
      </c>
      <c r="X1436" s="90" t="s">
        <v>3516</v>
      </c>
      <c r="Y1436" s="198" t="str">
        <f t="shared" si="67"/>
        <v>122020暖房設備用無し（一定速）</v>
      </c>
      <c r="Z1436" s="90">
        <v>0.25</v>
      </c>
      <c r="AA1436" s="90">
        <v>0.75</v>
      </c>
      <c r="AB1436" s="143">
        <v>0.25</v>
      </c>
      <c r="AC1436" s="143">
        <v>0.75</v>
      </c>
      <c r="AD1436" s="150">
        <f>VLOOKUP(T1436,'既存・導入予定 (5)'!$E$33:$S$44,13,0)</f>
        <v>0.45</v>
      </c>
      <c r="AE1436" s="151">
        <f t="shared" si="68"/>
        <v>0.86199999999999999</v>
      </c>
    </row>
    <row r="1437" spans="20:31">
      <c r="T1437" s="145">
        <v>12</v>
      </c>
      <c r="U1437" s="145">
        <v>2024</v>
      </c>
      <c r="V1437" s="145" t="s">
        <v>626</v>
      </c>
      <c r="W1437" s="145" t="s">
        <v>624</v>
      </c>
      <c r="X1437" s="145" t="s">
        <v>3363</v>
      </c>
      <c r="Y1437" s="146" t="str">
        <f t="shared" si="67"/>
        <v>122024冷房店舗用有り</v>
      </c>
      <c r="Z1437" s="145">
        <v>-1.58</v>
      </c>
      <c r="AA1437" s="145">
        <v>2.58</v>
      </c>
      <c r="AB1437" s="149">
        <v>1.0629999999999999</v>
      </c>
      <c r="AC1437" s="149">
        <v>1.9193</v>
      </c>
      <c r="AD1437" s="147">
        <f>VLOOKUP(T1437,'既存・導入予定 (5)'!$E$33:$S$44,13,0)</f>
        <v>0.45</v>
      </c>
      <c r="AE1437" s="75">
        <f t="shared" si="68"/>
        <v>1.869</v>
      </c>
    </row>
    <row r="1438" spans="20:31">
      <c r="T1438" s="145">
        <v>12</v>
      </c>
      <c r="U1438" s="145">
        <v>2024</v>
      </c>
      <c r="V1438" s="145" t="s">
        <v>626</v>
      </c>
      <c r="W1438" s="145" t="s">
        <v>618</v>
      </c>
      <c r="X1438" s="145" t="s">
        <v>3363</v>
      </c>
      <c r="Y1438" s="146" t="str">
        <f t="shared" si="67"/>
        <v>122024冷房ビル用マルチ有り</v>
      </c>
      <c r="Z1438" s="145">
        <v>-1.6</v>
      </c>
      <c r="AA1438" s="145">
        <v>2.6</v>
      </c>
      <c r="AB1438" s="149">
        <v>1.0759000000000001</v>
      </c>
      <c r="AC1438" s="149">
        <v>1.931</v>
      </c>
      <c r="AD1438" s="147">
        <f>VLOOKUP(T1438,'既存・導入予定 (5)'!$E$33:$S$44,13,0)</f>
        <v>0.45</v>
      </c>
      <c r="AE1438" s="75">
        <f t="shared" si="68"/>
        <v>1.88</v>
      </c>
    </row>
    <row r="1439" spans="20:31">
      <c r="T1439" s="145">
        <v>12</v>
      </c>
      <c r="U1439" s="145">
        <v>2024</v>
      </c>
      <c r="V1439" s="145" t="s">
        <v>626</v>
      </c>
      <c r="W1439" s="145" t="s">
        <v>619</v>
      </c>
      <c r="X1439" s="145" t="s">
        <v>3363</v>
      </c>
      <c r="Y1439" s="146" t="str">
        <f t="shared" si="67"/>
        <v>122024冷房設備用有り</v>
      </c>
      <c r="Z1439" s="145">
        <v>-0.6</v>
      </c>
      <c r="AA1439" s="145">
        <v>1.6</v>
      </c>
      <c r="AB1439" s="149">
        <v>1.0467</v>
      </c>
      <c r="AC1439" s="149">
        <v>1.1882999999999999</v>
      </c>
      <c r="AD1439" s="147">
        <f>VLOOKUP(T1439,'既存・導入予定 (5)'!$E$33:$S$44,13,0)</f>
        <v>0.45</v>
      </c>
      <c r="AE1439" s="75">
        <f t="shared" si="68"/>
        <v>1.33</v>
      </c>
    </row>
    <row r="1440" spans="20:31">
      <c r="T1440" s="145">
        <v>12</v>
      </c>
      <c r="U1440" s="145">
        <v>2024</v>
      </c>
      <c r="V1440" s="145" t="s">
        <v>626</v>
      </c>
      <c r="W1440" s="145" t="s">
        <v>624</v>
      </c>
      <c r="X1440" s="145" t="s">
        <v>3516</v>
      </c>
      <c r="Y1440" s="146" t="str">
        <f t="shared" si="67"/>
        <v>122024冷房店舗用無し（一定速）</v>
      </c>
      <c r="Z1440" s="145">
        <v>0.25</v>
      </c>
      <c r="AA1440" s="145">
        <v>0.75</v>
      </c>
      <c r="AB1440" s="149">
        <v>0.25</v>
      </c>
      <c r="AC1440" s="149">
        <v>0.75</v>
      </c>
      <c r="AD1440" s="147">
        <f>VLOOKUP(T1440,'既存・導入予定 (5)'!$E$33:$S$44,13,0)</f>
        <v>0.45</v>
      </c>
      <c r="AE1440" s="75">
        <f t="shared" si="68"/>
        <v>0.86199999999999999</v>
      </c>
    </row>
    <row r="1441" spans="20:31">
      <c r="T1441" s="145">
        <v>12</v>
      </c>
      <c r="U1441" s="145">
        <v>2024</v>
      </c>
      <c r="V1441" s="145" t="s">
        <v>626</v>
      </c>
      <c r="W1441" s="145" t="s">
        <v>618</v>
      </c>
      <c r="X1441" s="145" t="s">
        <v>3516</v>
      </c>
      <c r="Y1441" s="146" t="str">
        <f t="shared" si="67"/>
        <v>122024冷房ビル用マルチ無し（一定速）</v>
      </c>
      <c r="Z1441" s="145">
        <v>0.25</v>
      </c>
      <c r="AA1441" s="145">
        <v>0.75</v>
      </c>
      <c r="AB1441" s="149">
        <v>0.25</v>
      </c>
      <c r="AC1441" s="149">
        <v>0.75</v>
      </c>
      <c r="AD1441" s="147">
        <f>VLOOKUP(T1441,'既存・導入予定 (5)'!$E$33:$S$44,13,0)</f>
        <v>0.45</v>
      </c>
      <c r="AE1441" s="75">
        <f t="shared" si="68"/>
        <v>0.86199999999999999</v>
      </c>
    </row>
    <row r="1442" spans="20:31">
      <c r="T1442" s="145">
        <v>12</v>
      </c>
      <c r="U1442" s="145">
        <v>2024</v>
      </c>
      <c r="V1442" s="145" t="s">
        <v>626</v>
      </c>
      <c r="W1442" s="145" t="s">
        <v>619</v>
      </c>
      <c r="X1442" s="145" t="s">
        <v>3516</v>
      </c>
      <c r="Y1442" s="146" t="str">
        <f t="shared" si="67"/>
        <v>122024冷房設備用無し（一定速）</v>
      </c>
      <c r="Z1442" s="145">
        <v>0.25</v>
      </c>
      <c r="AA1442" s="145">
        <v>0.75</v>
      </c>
      <c r="AB1442" s="149">
        <v>0.25</v>
      </c>
      <c r="AC1442" s="149">
        <v>0.75</v>
      </c>
      <c r="AD1442" s="147">
        <f>VLOOKUP(T1442,'既存・導入予定 (5)'!$E$33:$S$44,13,0)</f>
        <v>0.45</v>
      </c>
      <c r="AE1442" s="75">
        <f t="shared" si="68"/>
        <v>0.86199999999999999</v>
      </c>
    </row>
    <row r="1443" spans="20:31">
      <c r="T1443" s="145">
        <v>12</v>
      </c>
      <c r="U1443" s="145">
        <v>2024</v>
      </c>
      <c r="V1443" s="145" t="s">
        <v>627</v>
      </c>
      <c r="W1443" s="145" t="s">
        <v>624</v>
      </c>
      <c r="X1443" s="145" t="s">
        <v>3363</v>
      </c>
      <c r="Y1443" s="146" t="str">
        <f t="shared" si="67"/>
        <v>122024暖房店舗用有り</v>
      </c>
      <c r="Z1443" s="145">
        <v>-1.04</v>
      </c>
      <c r="AA1443" s="145">
        <v>2.04</v>
      </c>
      <c r="AB1443" s="149">
        <v>1.0898000000000001</v>
      </c>
      <c r="AC1443" s="149">
        <v>1.5076000000000001</v>
      </c>
      <c r="AD1443" s="147">
        <f>VLOOKUP(T1443,'既存・導入予定 (5)'!$E$33:$S$44,13,0)</f>
        <v>0.45</v>
      </c>
      <c r="AE1443" s="75">
        <f t="shared" si="68"/>
        <v>1.5720000000000001</v>
      </c>
    </row>
    <row r="1444" spans="20:31">
      <c r="T1444" s="145">
        <v>12</v>
      </c>
      <c r="U1444" s="145">
        <v>2024</v>
      </c>
      <c r="V1444" s="145" t="s">
        <v>627</v>
      </c>
      <c r="W1444" s="145" t="s">
        <v>618</v>
      </c>
      <c r="X1444" s="145" t="s">
        <v>3363</v>
      </c>
      <c r="Y1444" s="146" t="str">
        <f t="shared" si="67"/>
        <v>122024暖房ビル用マルチ有り</v>
      </c>
      <c r="Z1444" s="145">
        <v>-1.1399999999999999</v>
      </c>
      <c r="AA1444" s="145">
        <v>2.14</v>
      </c>
      <c r="AB1444" s="149">
        <v>1.0454000000000001</v>
      </c>
      <c r="AC1444" s="149">
        <v>1.5936999999999999</v>
      </c>
      <c r="AD1444" s="147">
        <f>VLOOKUP(T1444,'既存・導入予定 (5)'!$E$33:$S$44,13,0)</f>
        <v>0.45</v>
      </c>
      <c r="AE1444" s="75">
        <f t="shared" si="68"/>
        <v>1.627</v>
      </c>
    </row>
    <row r="1445" spans="20:31">
      <c r="T1445" s="145">
        <v>12</v>
      </c>
      <c r="U1445" s="145">
        <v>2024</v>
      </c>
      <c r="V1445" s="145" t="s">
        <v>627</v>
      </c>
      <c r="W1445" s="145" t="s">
        <v>619</v>
      </c>
      <c r="X1445" s="145" t="s">
        <v>3363</v>
      </c>
      <c r="Y1445" s="146" t="str">
        <f t="shared" si="67"/>
        <v>122024暖房設備用有り</v>
      </c>
      <c r="Z1445" s="145">
        <v>-0.57999999999999996</v>
      </c>
      <c r="AA1445" s="145">
        <v>1.58</v>
      </c>
      <c r="AB1445" s="149">
        <v>1.0335000000000001</v>
      </c>
      <c r="AC1445" s="149">
        <v>1.1766000000000001</v>
      </c>
      <c r="AD1445" s="147">
        <f>VLOOKUP(T1445,'既存・導入予定 (5)'!$E$33:$S$44,13,0)</f>
        <v>0.45</v>
      </c>
      <c r="AE1445" s="75">
        <f t="shared" si="68"/>
        <v>1.319</v>
      </c>
    </row>
    <row r="1446" spans="20:31">
      <c r="T1446" s="145">
        <v>12</v>
      </c>
      <c r="U1446" s="145">
        <v>2024</v>
      </c>
      <c r="V1446" s="145" t="s">
        <v>627</v>
      </c>
      <c r="W1446" s="145" t="s">
        <v>624</v>
      </c>
      <c r="X1446" s="145" t="s">
        <v>3516</v>
      </c>
      <c r="Y1446" s="146" t="str">
        <f t="shared" si="67"/>
        <v>122024暖房店舗用無し（一定速）</v>
      </c>
      <c r="Z1446" s="145">
        <v>0.25</v>
      </c>
      <c r="AA1446" s="145">
        <v>0.75</v>
      </c>
      <c r="AB1446" s="149">
        <v>0.25</v>
      </c>
      <c r="AC1446" s="149">
        <v>0.75</v>
      </c>
      <c r="AD1446" s="147">
        <f>VLOOKUP(T1446,'既存・導入予定 (5)'!$E$33:$S$44,13,0)</f>
        <v>0.45</v>
      </c>
      <c r="AE1446" s="75">
        <f t="shared" si="68"/>
        <v>0.86199999999999999</v>
      </c>
    </row>
    <row r="1447" spans="20:31">
      <c r="T1447" s="145">
        <v>12</v>
      </c>
      <c r="U1447" s="145">
        <v>2024</v>
      </c>
      <c r="V1447" s="145" t="s">
        <v>627</v>
      </c>
      <c r="W1447" s="145" t="s">
        <v>618</v>
      </c>
      <c r="X1447" s="145" t="s">
        <v>3516</v>
      </c>
      <c r="Y1447" s="146" t="str">
        <f t="shared" si="67"/>
        <v>122024暖房ビル用マルチ無し（一定速）</v>
      </c>
      <c r="Z1447" s="145">
        <v>0.25</v>
      </c>
      <c r="AA1447" s="145">
        <v>0.75</v>
      </c>
      <c r="AB1447" s="149">
        <v>0.25</v>
      </c>
      <c r="AC1447" s="149">
        <v>0.75</v>
      </c>
      <c r="AD1447" s="147">
        <f>VLOOKUP(T1447,'既存・導入予定 (5)'!$E$33:$S$44,13,0)</f>
        <v>0.45</v>
      </c>
      <c r="AE1447" s="75">
        <f t="shared" si="68"/>
        <v>0.86199999999999999</v>
      </c>
    </row>
    <row r="1448" spans="20:31">
      <c r="T1448" s="145">
        <v>12</v>
      </c>
      <c r="U1448" s="145">
        <v>2024</v>
      </c>
      <c r="V1448" s="145" t="s">
        <v>627</v>
      </c>
      <c r="W1448" s="145" t="s">
        <v>619</v>
      </c>
      <c r="X1448" s="145" t="s">
        <v>3516</v>
      </c>
      <c r="Y1448" s="146" t="str">
        <f t="shared" si="67"/>
        <v>122024暖房設備用無し（一定速）</v>
      </c>
      <c r="Z1448" s="145">
        <v>0.25</v>
      </c>
      <c r="AA1448" s="145">
        <v>0.75</v>
      </c>
      <c r="AB1448" s="149">
        <v>0.25</v>
      </c>
      <c r="AC1448" s="149">
        <v>0.75</v>
      </c>
      <c r="AD1448" s="147">
        <f>VLOOKUP(T1448,'既存・導入予定 (5)'!$E$33:$S$44,13,0)</f>
        <v>0.45</v>
      </c>
      <c r="AE1448" s="75">
        <f t="shared" si="68"/>
        <v>0.86199999999999999</v>
      </c>
    </row>
  </sheetData>
  <sheetProtection selectLockedCells="1"/>
  <autoFilter ref="T8:AE1448" xr:uid="{A2BB4D97-356F-40E0-B51F-11040C5381D4}"/>
  <phoneticPr fontId="1"/>
  <pageMargins left="0.31496062992125984" right="0.31496062992125984" top="0" bottom="0" header="0.31496062992125984" footer="0.31496062992125984"/>
  <pageSetup paperSize="9" scale="5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N53"/>
  <sheetViews>
    <sheetView showGridLines="0" view="pageBreakPreview" zoomScaleNormal="100" zoomScaleSheetLayoutView="100" workbookViewId="0"/>
  </sheetViews>
  <sheetFormatPr defaultRowHeight="13"/>
  <cols>
    <col min="1" max="1" width="2.1796875" customWidth="1"/>
    <col min="2" max="2" width="7.36328125" customWidth="1"/>
    <col min="5" max="5" width="11.6328125" bestFit="1" customWidth="1"/>
    <col min="6" max="6" width="9.453125" bestFit="1" customWidth="1"/>
    <col min="7" max="7" width="16.453125" bestFit="1" customWidth="1"/>
    <col min="9" max="9" width="7.36328125" customWidth="1"/>
    <col min="12" max="12" width="11.6328125" customWidth="1"/>
    <col min="13" max="13" width="9.453125" customWidth="1"/>
    <col min="14" max="14" width="16.453125" customWidth="1"/>
  </cols>
  <sheetData>
    <row r="2" spans="2:14" ht="16.5">
      <c r="B2" s="137" t="s">
        <v>3484</v>
      </c>
    </row>
    <row r="3" spans="2:14" ht="16.5">
      <c r="B3" s="137"/>
    </row>
    <row r="4" spans="2:14">
      <c r="B4" s="138" t="str">
        <f>"（1)"&amp;'既存・導入予定 (1)'!I6</f>
        <v>（1)</v>
      </c>
      <c r="D4" s="139" t="s">
        <v>3485</v>
      </c>
      <c r="E4" s="138" t="str">
        <f>'既存・導入予定 (1)'!$I$12</f>
        <v>NEW-224TMAK</v>
      </c>
      <c r="I4" s="138" t="str">
        <f>"（2)"&amp;'既存・導入予定 (2)'!I6</f>
        <v>（2)</v>
      </c>
      <c r="K4" s="139" t="s">
        <v>3485</v>
      </c>
      <c r="L4" s="138" t="str">
        <f>'既存・導入予定 (2)'!$I$12</f>
        <v>OLD-140MMAK</v>
      </c>
    </row>
    <row r="5" spans="2:14" ht="13.5" customHeight="1">
      <c r="B5" s="286" t="s">
        <v>3477</v>
      </c>
      <c r="C5" s="284" t="s">
        <v>30</v>
      </c>
      <c r="D5" s="284" t="s">
        <v>3479</v>
      </c>
      <c r="E5" s="129" t="s">
        <v>3480</v>
      </c>
      <c r="F5" s="129" t="s">
        <v>3483</v>
      </c>
      <c r="G5" s="129" t="s">
        <v>614</v>
      </c>
      <c r="I5" s="283" t="s">
        <v>3477</v>
      </c>
      <c r="J5" s="284" t="s">
        <v>30</v>
      </c>
      <c r="K5" s="284" t="s">
        <v>3479</v>
      </c>
      <c r="L5" s="129" t="s">
        <v>3480</v>
      </c>
      <c r="M5" s="129" t="s">
        <v>3483</v>
      </c>
      <c r="N5" s="129" t="s">
        <v>614</v>
      </c>
    </row>
    <row r="6" spans="2:14">
      <c r="B6" s="287"/>
      <c r="C6" s="285"/>
      <c r="D6" s="285"/>
      <c r="E6" s="125" t="s">
        <v>3481</v>
      </c>
      <c r="F6" s="125" t="s">
        <v>3482</v>
      </c>
      <c r="G6" s="125" t="s">
        <v>3478</v>
      </c>
      <c r="I6" s="283"/>
      <c r="J6" s="285"/>
      <c r="K6" s="285"/>
      <c r="L6" s="125" t="s">
        <v>3481</v>
      </c>
      <c r="M6" s="125" t="s">
        <v>630</v>
      </c>
      <c r="N6" s="125" t="s">
        <v>628</v>
      </c>
    </row>
    <row r="7" spans="2:14">
      <c r="B7" s="287"/>
      <c r="C7" s="123">
        <v>4</v>
      </c>
      <c r="D7" s="134" t="str">
        <f>'既存・導入予定 (1)'!H33</f>
        <v>冷房</v>
      </c>
      <c r="E7" s="131">
        <f>'既存・導入予定 (1)'!Q33</f>
        <v>0.14699999999999999</v>
      </c>
      <c r="F7" s="126">
        <f>'既存・導入予定 (1)'!T33</f>
        <v>620</v>
      </c>
      <c r="G7" s="126">
        <f>'既存・導入予定 (1)'!W33</f>
        <v>70.099999999999994</v>
      </c>
      <c r="I7" s="283"/>
      <c r="J7" s="123">
        <v>4</v>
      </c>
      <c r="K7" s="134" t="str">
        <f>'既存・導入予定 (2)'!H33</f>
        <v>冷房</v>
      </c>
      <c r="L7" s="131">
        <f>'既存・導入予定 (2)'!Q33</f>
        <v>0.14699999999999999</v>
      </c>
      <c r="M7" s="126">
        <f>'既存・導入予定 (2)'!T33</f>
        <v>500</v>
      </c>
      <c r="N7" s="126">
        <f>'既存・導入予定 (2)'!W33</f>
        <v>56.5</v>
      </c>
    </row>
    <row r="8" spans="2:14">
      <c r="B8" s="287"/>
      <c r="C8" s="123">
        <v>5</v>
      </c>
      <c r="D8" s="134" t="str">
        <f>'既存・導入予定 (1)'!H34</f>
        <v>冷房</v>
      </c>
      <c r="E8" s="131">
        <f>'既存・導入予定 (1)'!Q34</f>
        <v>0.248</v>
      </c>
      <c r="F8" s="126">
        <f>'既存・導入予定 (1)'!T34</f>
        <v>560</v>
      </c>
      <c r="G8" s="126">
        <f>'既存・導入予定 (1)'!W34</f>
        <v>101.3</v>
      </c>
      <c r="I8" s="283"/>
      <c r="J8" s="123">
        <v>5</v>
      </c>
      <c r="K8" s="134" t="str">
        <f>'既存・導入予定 (2)'!H34</f>
        <v>冷房</v>
      </c>
      <c r="L8" s="131">
        <f>'既存・導入予定 (2)'!Q34</f>
        <v>0.248</v>
      </c>
      <c r="M8" s="126">
        <f>'既存・導入予定 (2)'!T34</f>
        <v>500</v>
      </c>
      <c r="N8" s="126">
        <f>'既存・導入予定 (2)'!W34</f>
        <v>90.5</v>
      </c>
    </row>
    <row r="9" spans="2:14">
      <c r="B9" s="287"/>
      <c r="C9" s="123">
        <v>6</v>
      </c>
      <c r="D9" s="134" t="str">
        <f>'既存・導入予定 (1)'!H35</f>
        <v>冷房</v>
      </c>
      <c r="E9" s="131">
        <f>'既存・導入予定 (1)'!Q35</f>
        <v>0.30499999999999999</v>
      </c>
      <c r="F9" s="126">
        <f>'既存・導入予定 (1)'!T35</f>
        <v>620</v>
      </c>
      <c r="G9" s="126">
        <f>'既存・導入予定 (1)'!W35</f>
        <v>143.69999999999999</v>
      </c>
      <c r="I9" s="283"/>
      <c r="J9" s="123">
        <v>6</v>
      </c>
      <c r="K9" s="134" t="str">
        <f>'既存・導入予定 (2)'!H35</f>
        <v>冷房</v>
      </c>
      <c r="L9" s="131">
        <f>'既存・導入予定 (2)'!Q35</f>
        <v>0.30499999999999999</v>
      </c>
      <c r="M9" s="126">
        <f>'既存・導入予定 (2)'!T35</f>
        <v>500</v>
      </c>
      <c r="N9" s="126">
        <f>'既存・導入予定 (2)'!W35</f>
        <v>115.9</v>
      </c>
    </row>
    <row r="10" spans="2:14">
      <c r="B10" s="287"/>
      <c r="C10" s="123">
        <v>7</v>
      </c>
      <c r="D10" s="134" t="str">
        <f>'既存・導入予定 (1)'!H36</f>
        <v>冷房</v>
      </c>
      <c r="E10" s="131">
        <f>'既存・導入予定 (1)'!Q36</f>
        <v>0.54600000000000004</v>
      </c>
      <c r="F10" s="126">
        <f>'既存・導入予定 (1)'!T36</f>
        <v>600</v>
      </c>
      <c r="G10" s="126">
        <f>'既存・導入予定 (1)'!W36</f>
        <v>304.60000000000002</v>
      </c>
      <c r="I10" s="283"/>
      <c r="J10" s="123">
        <v>7</v>
      </c>
      <c r="K10" s="134" t="str">
        <f>'既存・導入予定 (2)'!H36</f>
        <v>冷房</v>
      </c>
      <c r="L10" s="131">
        <f>'既存・導入予定 (2)'!Q36</f>
        <v>0.54600000000000004</v>
      </c>
      <c r="M10" s="126">
        <f>'既存・導入予定 (2)'!T36</f>
        <v>500</v>
      </c>
      <c r="N10" s="126">
        <f>'既存・導入予定 (2)'!W36</f>
        <v>253.8</v>
      </c>
    </row>
    <row r="11" spans="2:14">
      <c r="B11" s="287"/>
      <c r="C11" s="123">
        <v>8</v>
      </c>
      <c r="D11" s="134" t="str">
        <f>'既存・導入予定 (1)'!H37</f>
        <v>冷房</v>
      </c>
      <c r="E11" s="131">
        <f>'既存・導入予定 (1)'!Q37</f>
        <v>0.58699999999999997</v>
      </c>
      <c r="F11" s="126">
        <f>'既存・導入予定 (1)'!T37</f>
        <v>620</v>
      </c>
      <c r="G11" s="126">
        <f>'既存・導入予定 (1)'!W37</f>
        <v>349.3</v>
      </c>
      <c r="I11" s="283"/>
      <c r="J11" s="123">
        <v>8</v>
      </c>
      <c r="K11" s="134" t="str">
        <f>'既存・導入予定 (2)'!H37</f>
        <v>冷房</v>
      </c>
      <c r="L11" s="131">
        <f>'既存・導入予定 (2)'!Q37</f>
        <v>0.58699999999999997</v>
      </c>
      <c r="M11" s="126">
        <f>'既存・導入予定 (2)'!T37</f>
        <v>500</v>
      </c>
      <c r="N11" s="126">
        <f>'既存・導入予定 (2)'!W37</f>
        <v>281.7</v>
      </c>
    </row>
    <row r="12" spans="2:14">
      <c r="B12" s="287"/>
      <c r="C12" s="123">
        <v>9</v>
      </c>
      <c r="D12" s="134" t="str">
        <f>'既存・導入予定 (1)'!H38</f>
        <v>冷房</v>
      </c>
      <c r="E12" s="131">
        <f>'既存・導入予定 (1)'!Q38</f>
        <v>0.372</v>
      </c>
      <c r="F12" s="126">
        <f>'既存・導入予定 (1)'!T38</f>
        <v>600</v>
      </c>
      <c r="G12" s="126">
        <f>'既存・導入予定 (1)'!W38</f>
        <v>178.5</v>
      </c>
      <c r="I12" s="283"/>
      <c r="J12" s="123">
        <v>9</v>
      </c>
      <c r="K12" s="134" t="str">
        <f>'既存・導入予定 (2)'!H38</f>
        <v>冷房</v>
      </c>
      <c r="L12" s="131">
        <f>'既存・導入予定 (2)'!Q38</f>
        <v>0.372</v>
      </c>
      <c r="M12" s="126">
        <f>'既存・導入予定 (2)'!T38</f>
        <v>500</v>
      </c>
      <c r="N12" s="126">
        <f>'既存・導入予定 (2)'!W38</f>
        <v>148.80000000000001</v>
      </c>
    </row>
    <row r="13" spans="2:14">
      <c r="B13" s="287"/>
      <c r="C13" s="123">
        <v>10</v>
      </c>
      <c r="D13" s="134" t="str">
        <f>'既存・導入予定 (1)'!H39</f>
        <v>暖房</v>
      </c>
      <c r="E13" s="131">
        <f>'既存・導入予定 (1)'!Q39</f>
        <v>0.14799999999999999</v>
      </c>
      <c r="F13" s="126">
        <f>'既存・導入予定 (1)'!T39</f>
        <v>620</v>
      </c>
      <c r="G13" s="126">
        <f>'既存・導入予定 (1)'!W39</f>
        <v>88</v>
      </c>
      <c r="I13" s="283"/>
      <c r="J13" s="123">
        <v>10</v>
      </c>
      <c r="K13" s="134" t="str">
        <f>'既存・導入予定 (2)'!H39</f>
        <v>暖房</v>
      </c>
      <c r="L13" s="131">
        <f>'既存・導入予定 (2)'!Q39</f>
        <v>0.14799999999999999</v>
      </c>
      <c r="M13" s="126">
        <f>'既存・導入予定 (2)'!T39</f>
        <v>500</v>
      </c>
      <c r="N13" s="126">
        <f>'既存・導入予定 (2)'!W39</f>
        <v>71</v>
      </c>
    </row>
    <row r="14" spans="2:14">
      <c r="B14" s="287"/>
      <c r="C14" s="123">
        <v>11</v>
      </c>
      <c r="D14" s="134" t="str">
        <f>'既存・導入予定 (1)'!H40</f>
        <v>暖房</v>
      </c>
      <c r="E14" s="131">
        <f>'既存・導入予定 (1)'!Q40</f>
        <v>0.245</v>
      </c>
      <c r="F14" s="126">
        <f>'既存・導入予定 (1)'!T40</f>
        <v>620</v>
      </c>
      <c r="G14" s="126">
        <f>'既存・導入予定 (1)'!W40</f>
        <v>136.69999999999999</v>
      </c>
      <c r="I14" s="283"/>
      <c r="J14" s="123">
        <v>11</v>
      </c>
      <c r="K14" s="134" t="str">
        <f>'既存・導入予定 (2)'!H40</f>
        <v>暖房</v>
      </c>
      <c r="L14" s="131">
        <f>'既存・導入予定 (2)'!Q40</f>
        <v>0.245</v>
      </c>
      <c r="M14" s="126">
        <f>'既存・導入予定 (2)'!T40</f>
        <v>500</v>
      </c>
      <c r="N14" s="126">
        <f>'既存・導入予定 (2)'!W40</f>
        <v>110.2</v>
      </c>
    </row>
    <row r="15" spans="2:14">
      <c r="B15" s="287"/>
      <c r="C15" s="123">
        <v>12</v>
      </c>
      <c r="D15" s="134" t="str">
        <f>'既存・導入予定 (1)'!H41</f>
        <v>暖房</v>
      </c>
      <c r="E15" s="131">
        <f>'既存・導入予定 (1)'!Q41</f>
        <v>0.45</v>
      </c>
      <c r="F15" s="126">
        <f>'既存・導入予定 (1)'!T41</f>
        <v>600</v>
      </c>
      <c r="G15" s="126">
        <f>'既存・導入予定 (1)'!W41</f>
        <v>275.39999999999998</v>
      </c>
      <c r="I15" s="283"/>
      <c r="J15" s="123">
        <v>12</v>
      </c>
      <c r="K15" s="134" t="str">
        <f>'既存・導入予定 (2)'!H41</f>
        <v>暖房</v>
      </c>
      <c r="L15" s="131">
        <f>'既存・導入予定 (2)'!Q41</f>
        <v>0.45</v>
      </c>
      <c r="M15" s="126">
        <f>'既存・導入予定 (2)'!T41</f>
        <v>500</v>
      </c>
      <c r="N15" s="126">
        <f>'既存・導入予定 (2)'!W41</f>
        <v>229.5</v>
      </c>
    </row>
    <row r="16" spans="2:14">
      <c r="B16" s="287"/>
      <c r="C16" s="123">
        <v>1</v>
      </c>
      <c r="D16" s="134" t="str">
        <f>'既存・導入予定 (1)'!H42</f>
        <v>暖房</v>
      </c>
      <c r="E16" s="131">
        <f>'既存・導入予定 (1)'!Q42</f>
        <v>0.56499999999999995</v>
      </c>
      <c r="F16" s="126">
        <f>'既存・導入予定 (1)'!T42</f>
        <v>620</v>
      </c>
      <c r="G16" s="126">
        <f>'既存・導入予定 (1)'!W42</f>
        <v>385.3</v>
      </c>
      <c r="I16" s="283"/>
      <c r="J16" s="123">
        <v>1</v>
      </c>
      <c r="K16" s="134" t="str">
        <f>'既存・導入予定 (2)'!H42</f>
        <v>暖房</v>
      </c>
      <c r="L16" s="131">
        <f>'既存・導入予定 (2)'!Q42</f>
        <v>0.56499999999999995</v>
      </c>
      <c r="M16" s="126">
        <f>'既存・導入予定 (2)'!T42</f>
        <v>500</v>
      </c>
      <c r="N16" s="126">
        <f>'既存・導入予定 (2)'!W42</f>
        <v>310.7</v>
      </c>
    </row>
    <row r="17" spans="2:14">
      <c r="B17" s="287"/>
      <c r="C17" s="123">
        <v>2</v>
      </c>
      <c r="D17" s="134" t="str">
        <f>'既存・導入予定 (1)'!H43</f>
        <v>暖房</v>
      </c>
      <c r="E17" s="131">
        <f>'既存・導入予定 (1)'!Q43</f>
        <v>0.52900000000000003</v>
      </c>
      <c r="F17" s="126">
        <f>'既存・導入予定 (1)'!T43</f>
        <v>600</v>
      </c>
      <c r="G17" s="126">
        <f>'既存・導入予定 (1)'!W43</f>
        <v>339.6</v>
      </c>
      <c r="I17" s="283"/>
      <c r="J17" s="123">
        <v>2</v>
      </c>
      <c r="K17" s="134" t="str">
        <f>'既存・導入予定 (2)'!H43</f>
        <v>暖房</v>
      </c>
      <c r="L17" s="131">
        <f>'既存・導入予定 (2)'!Q43</f>
        <v>0.52900000000000003</v>
      </c>
      <c r="M17" s="126">
        <f>'既存・導入予定 (2)'!T43</f>
        <v>500</v>
      </c>
      <c r="N17" s="126">
        <f>'既存・導入予定 (2)'!W43</f>
        <v>283</v>
      </c>
    </row>
    <row r="18" spans="2:14" ht="13.5" thickBot="1">
      <c r="B18" s="287"/>
      <c r="C18" s="124">
        <v>3</v>
      </c>
      <c r="D18" s="135" t="str">
        <f>'既存・導入予定 (1)'!H44</f>
        <v>暖房</v>
      </c>
      <c r="E18" s="132">
        <f>'既存・導入予定 (1)'!Q44</f>
        <v>0.38900000000000001</v>
      </c>
      <c r="F18" s="127">
        <f>'既存・導入予定 (1)'!T44</f>
        <v>620</v>
      </c>
      <c r="G18" s="127">
        <f>'既存・導入予定 (1)'!W44</f>
        <v>236.3</v>
      </c>
      <c r="I18" s="283"/>
      <c r="J18" s="124">
        <v>3</v>
      </c>
      <c r="K18" s="135" t="str">
        <f>'既存・導入予定 (2)'!H44</f>
        <v>暖房</v>
      </c>
      <c r="L18" s="132">
        <f>'既存・導入予定 (2)'!Q44</f>
        <v>0.38900000000000001</v>
      </c>
      <c r="M18" s="127">
        <f>'既存・導入予定 (2)'!T44</f>
        <v>500</v>
      </c>
      <c r="N18" s="127">
        <f>'既存・導入予定 (2)'!W44</f>
        <v>190.6</v>
      </c>
    </row>
    <row r="19" spans="2:14" ht="13.5" thickTop="1">
      <c r="B19" s="288"/>
      <c r="C19" s="130" t="s">
        <v>615</v>
      </c>
      <c r="D19" s="136"/>
      <c r="E19" s="133"/>
      <c r="F19" s="128">
        <f>'既存・導入予定 (1)'!T45</f>
        <v>7300</v>
      </c>
      <c r="G19" s="128">
        <f>'既存・導入予定 (1)'!W45</f>
        <v>2608.8000000000002</v>
      </c>
      <c r="I19" s="283"/>
      <c r="J19" s="130" t="s">
        <v>615</v>
      </c>
      <c r="K19" s="136"/>
      <c r="L19" s="133"/>
      <c r="M19" s="128">
        <f>'既存・導入予定 (2)'!T45</f>
        <v>6000</v>
      </c>
      <c r="N19" s="128">
        <f>'既存・導入予定 (2)'!W45</f>
        <v>2142.2000000000003</v>
      </c>
    </row>
    <row r="21" spans="2:14">
      <c r="B21" s="138" t="str">
        <f>"（3)"&amp;'既存・導入予定 (3)'!I6</f>
        <v>（3)</v>
      </c>
      <c r="D21" s="139" t="s">
        <v>3485</v>
      </c>
      <c r="E21" s="138" t="str">
        <f>'既存・導入予定 (3)'!$I$12</f>
        <v>OLD-123ABC</v>
      </c>
      <c r="I21" s="138" t="str">
        <f>"（4)"&amp;'既存・導入予定 (4)'!I6</f>
        <v>（4)</v>
      </c>
      <c r="K21" s="139" t="s">
        <v>3485</v>
      </c>
      <c r="L21" s="138" t="str">
        <f>'既存・導入予定 (4)'!$I$12</f>
        <v>OLD-456DEF</v>
      </c>
    </row>
    <row r="22" spans="2:14">
      <c r="B22" s="283" t="s">
        <v>3477</v>
      </c>
      <c r="C22" s="284" t="s">
        <v>30</v>
      </c>
      <c r="D22" s="284" t="s">
        <v>3479</v>
      </c>
      <c r="E22" s="129" t="s">
        <v>3480</v>
      </c>
      <c r="F22" s="129" t="s">
        <v>3483</v>
      </c>
      <c r="G22" s="129" t="s">
        <v>614</v>
      </c>
      <c r="I22" s="283" t="s">
        <v>3477</v>
      </c>
      <c r="J22" s="284" t="s">
        <v>30</v>
      </c>
      <c r="K22" s="284" t="s">
        <v>3479</v>
      </c>
      <c r="L22" s="129" t="s">
        <v>3480</v>
      </c>
      <c r="M22" s="129" t="s">
        <v>3483</v>
      </c>
      <c r="N22" s="129" t="s">
        <v>614</v>
      </c>
    </row>
    <row r="23" spans="2:14">
      <c r="B23" s="283"/>
      <c r="C23" s="285"/>
      <c r="D23" s="285"/>
      <c r="E23" s="125" t="s">
        <v>3481</v>
      </c>
      <c r="F23" s="125" t="s">
        <v>630</v>
      </c>
      <c r="G23" s="125" t="s">
        <v>628</v>
      </c>
      <c r="I23" s="283"/>
      <c r="J23" s="285"/>
      <c r="K23" s="285"/>
      <c r="L23" s="125" t="s">
        <v>3481</v>
      </c>
      <c r="M23" s="125" t="s">
        <v>630</v>
      </c>
      <c r="N23" s="125" t="s">
        <v>628</v>
      </c>
    </row>
    <row r="24" spans="2:14">
      <c r="B24" s="283"/>
      <c r="C24" s="123">
        <v>4</v>
      </c>
      <c r="D24" s="134" t="str">
        <f>'既存・導入予定 (3)'!H33</f>
        <v>冷房</v>
      </c>
      <c r="E24" s="131">
        <f>'既存・導入予定 (3)'!Q33</f>
        <v>0.14699999999999999</v>
      </c>
      <c r="F24" s="126">
        <f>'既存・導入予定 (3)'!T33</f>
        <v>450</v>
      </c>
      <c r="G24" s="126">
        <f>'既存・導入予定 (3)'!W33</f>
        <v>56.8</v>
      </c>
      <c r="I24" s="283"/>
      <c r="J24" s="123">
        <v>4</v>
      </c>
      <c r="K24" s="134" t="str">
        <f>'既存・導入予定 (4)'!H33</f>
        <v>冷房</v>
      </c>
      <c r="L24" s="131">
        <f>'既存・導入予定 (4)'!Q33</f>
        <v>0.14699999999999999</v>
      </c>
      <c r="M24" s="126">
        <f>'既存・導入予定 (4)'!T33</f>
        <v>580</v>
      </c>
      <c r="N24" s="126">
        <f>'既存・導入予定 (4)'!W33</f>
        <v>77.5</v>
      </c>
    </row>
    <row r="25" spans="2:14">
      <c r="B25" s="283"/>
      <c r="C25" s="123">
        <v>5</v>
      </c>
      <c r="D25" s="134" t="str">
        <f>'既存・導入予定 (3)'!H34</f>
        <v>冷房</v>
      </c>
      <c r="E25" s="131">
        <f>'既存・導入予定 (3)'!Q34</f>
        <v>0.248</v>
      </c>
      <c r="F25" s="126">
        <f>'既存・導入予定 (3)'!T34</f>
        <v>450</v>
      </c>
      <c r="G25" s="126">
        <f>'既存・導入予定 (3)'!W34</f>
        <v>91.5</v>
      </c>
      <c r="I25" s="283"/>
      <c r="J25" s="123">
        <v>5</v>
      </c>
      <c r="K25" s="134" t="str">
        <f>'既存・導入予定 (4)'!H34</f>
        <v>冷房</v>
      </c>
      <c r="L25" s="131">
        <f>'既存・導入予定 (4)'!Q34</f>
        <v>0.248</v>
      </c>
      <c r="M25" s="126">
        <f>'既存・導入予定 (4)'!T34</f>
        <v>580</v>
      </c>
      <c r="N25" s="126">
        <f>'既存・導入予定 (4)'!W34</f>
        <v>125.1</v>
      </c>
    </row>
    <row r="26" spans="2:14">
      <c r="B26" s="283"/>
      <c r="C26" s="123">
        <v>6</v>
      </c>
      <c r="D26" s="134" t="str">
        <f>'既存・導入予定 (3)'!H35</f>
        <v>冷房</v>
      </c>
      <c r="E26" s="131">
        <f>'既存・導入予定 (3)'!Q35</f>
        <v>0.30499999999999999</v>
      </c>
      <c r="F26" s="126">
        <f>'既存・導入予定 (3)'!T35</f>
        <v>450</v>
      </c>
      <c r="G26" s="126">
        <f>'既存・導入予定 (3)'!W35</f>
        <v>116.6</v>
      </c>
      <c r="I26" s="283"/>
      <c r="J26" s="123">
        <v>6</v>
      </c>
      <c r="K26" s="134" t="str">
        <f>'既存・導入予定 (4)'!H35</f>
        <v>冷房</v>
      </c>
      <c r="L26" s="131">
        <f>'既存・導入予定 (4)'!Q35</f>
        <v>0.30499999999999999</v>
      </c>
      <c r="M26" s="126">
        <f>'既存・導入予定 (4)'!T35</f>
        <v>580</v>
      </c>
      <c r="N26" s="126">
        <f>'既存・導入予定 (4)'!W35</f>
        <v>159.19999999999999</v>
      </c>
    </row>
    <row r="27" spans="2:14">
      <c r="B27" s="283"/>
      <c r="C27" s="123">
        <v>7</v>
      </c>
      <c r="D27" s="134" t="str">
        <f>'既存・導入予定 (3)'!H36</f>
        <v>冷房</v>
      </c>
      <c r="E27" s="131">
        <f>'既存・導入予定 (3)'!Q36</f>
        <v>0.54600000000000004</v>
      </c>
      <c r="F27" s="126">
        <f>'既存・導入予定 (3)'!T36</f>
        <v>450</v>
      </c>
      <c r="G27" s="126">
        <f>'既存・導入予定 (3)'!W36</f>
        <v>257.89999999999998</v>
      </c>
      <c r="I27" s="283"/>
      <c r="J27" s="123">
        <v>7</v>
      </c>
      <c r="K27" s="134" t="str">
        <f>'既存・導入予定 (4)'!H36</f>
        <v>冷房</v>
      </c>
      <c r="L27" s="131">
        <f>'既存・導入予定 (4)'!Q36</f>
        <v>0.54600000000000004</v>
      </c>
      <c r="M27" s="126">
        <f>'既存・導入予定 (4)'!T36</f>
        <v>580</v>
      </c>
      <c r="N27" s="126">
        <f>'既存・導入予定 (4)'!W36</f>
        <v>351.5</v>
      </c>
    </row>
    <row r="28" spans="2:14">
      <c r="B28" s="283"/>
      <c r="C28" s="123">
        <v>8</v>
      </c>
      <c r="D28" s="134" t="str">
        <f>'既存・導入予定 (3)'!H37</f>
        <v>冷房</v>
      </c>
      <c r="E28" s="131">
        <f>'既存・導入予定 (3)'!Q37</f>
        <v>0.58699999999999997</v>
      </c>
      <c r="F28" s="126">
        <f>'既存・導入予定 (3)'!T37</f>
        <v>450</v>
      </c>
      <c r="G28" s="126">
        <f>'既存・導入予定 (3)'!W37</f>
        <v>287.89999999999998</v>
      </c>
      <c r="I28" s="283"/>
      <c r="J28" s="123">
        <v>8</v>
      </c>
      <c r="K28" s="134" t="str">
        <f>'既存・導入予定 (4)'!H37</f>
        <v>冷房</v>
      </c>
      <c r="L28" s="131">
        <f>'既存・導入予定 (4)'!Q37</f>
        <v>0.58699999999999997</v>
      </c>
      <c r="M28" s="126">
        <f>'既存・導入予定 (4)'!T37</f>
        <v>580</v>
      </c>
      <c r="N28" s="126">
        <f>'既存・導入予定 (4)'!W37</f>
        <v>391.5</v>
      </c>
    </row>
    <row r="29" spans="2:14">
      <c r="B29" s="283"/>
      <c r="C29" s="123">
        <v>9</v>
      </c>
      <c r="D29" s="134" t="str">
        <f>'既存・導入予定 (3)'!H38</f>
        <v>冷房</v>
      </c>
      <c r="E29" s="131">
        <f>'既存・導入予定 (3)'!Q38</f>
        <v>0.372</v>
      </c>
      <c r="F29" s="126">
        <f>'既存・導入予定 (3)'!T38</f>
        <v>450</v>
      </c>
      <c r="G29" s="126">
        <f>'既存・導入予定 (3)'!W38</f>
        <v>150.6</v>
      </c>
      <c r="I29" s="283"/>
      <c r="J29" s="123">
        <v>9</v>
      </c>
      <c r="K29" s="134" t="str">
        <f>'既存・導入予定 (4)'!H38</f>
        <v>冷房</v>
      </c>
      <c r="L29" s="131">
        <f>'既存・導入予定 (4)'!Q38</f>
        <v>0.372</v>
      </c>
      <c r="M29" s="126">
        <f>'既存・導入予定 (4)'!T38</f>
        <v>580</v>
      </c>
      <c r="N29" s="126">
        <f>'既存・導入予定 (4)'!W38</f>
        <v>204.9</v>
      </c>
    </row>
    <row r="30" spans="2:14">
      <c r="B30" s="283"/>
      <c r="C30" s="123">
        <v>10</v>
      </c>
      <c r="D30" s="134" t="str">
        <f>'既存・導入予定 (3)'!H39</f>
        <v>暖房</v>
      </c>
      <c r="E30" s="131">
        <f>'既存・導入予定 (3)'!Q39</f>
        <v>0.14799999999999999</v>
      </c>
      <c r="F30" s="126">
        <f>'既存・導入予定 (3)'!T39</f>
        <v>450</v>
      </c>
      <c r="G30" s="126">
        <f>'既存・導入予定 (3)'!W39</f>
        <v>71.900000000000006</v>
      </c>
      <c r="I30" s="283"/>
      <c r="J30" s="123">
        <v>10</v>
      </c>
      <c r="K30" s="134" t="str">
        <f>'既存・導入予定 (4)'!H39</f>
        <v>暖房</v>
      </c>
      <c r="L30" s="131">
        <f>'既存・導入予定 (4)'!Q39</f>
        <v>0.14799999999999999</v>
      </c>
      <c r="M30" s="126">
        <f>'既存・導入予定 (4)'!T39</f>
        <v>580</v>
      </c>
      <c r="N30" s="126">
        <f>'既存・導入予定 (4)'!W39</f>
        <v>97.8</v>
      </c>
    </row>
    <row r="31" spans="2:14">
      <c r="B31" s="283"/>
      <c r="C31" s="123">
        <v>11</v>
      </c>
      <c r="D31" s="134" t="str">
        <f>'既存・導入予定 (3)'!H40</f>
        <v>暖房</v>
      </c>
      <c r="E31" s="131">
        <f>'既存・導入予定 (3)'!Q40</f>
        <v>0.245</v>
      </c>
      <c r="F31" s="126">
        <f>'既存・導入予定 (3)'!T40</f>
        <v>450</v>
      </c>
      <c r="G31" s="126">
        <f>'既存・導入予定 (3)'!W40</f>
        <v>111.3</v>
      </c>
      <c r="I31" s="283"/>
      <c r="J31" s="123">
        <v>11</v>
      </c>
      <c r="K31" s="134" t="str">
        <f>'既存・導入予定 (4)'!H40</f>
        <v>暖房</v>
      </c>
      <c r="L31" s="131">
        <f>'既存・導入予定 (4)'!Q40</f>
        <v>0.245</v>
      </c>
      <c r="M31" s="126">
        <f>'既存・導入予定 (4)'!T40</f>
        <v>580</v>
      </c>
      <c r="N31" s="126">
        <f>'既存・導入予定 (4)'!W40</f>
        <v>152</v>
      </c>
    </row>
    <row r="32" spans="2:14">
      <c r="B32" s="283"/>
      <c r="C32" s="123">
        <v>12</v>
      </c>
      <c r="D32" s="134" t="str">
        <f>'既存・導入予定 (3)'!H41</f>
        <v>暖房</v>
      </c>
      <c r="E32" s="131">
        <f>'既存・導入予定 (3)'!Q41</f>
        <v>0.45</v>
      </c>
      <c r="F32" s="126">
        <f>'既存・導入予定 (3)'!T41</f>
        <v>450</v>
      </c>
      <c r="G32" s="126">
        <f>'既存・導入予定 (3)'!W41</f>
        <v>230.8</v>
      </c>
      <c r="I32" s="283"/>
      <c r="J32" s="123">
        <v>12</v>
      </c>
      <c r="K32" s="134" t="str">
        <f>'既存・導入予定 (4)'!H41</f>
        <v>暖房</v>
      </c>
      <c r="L32" s="131">
        <f>'既存・導入予定 (4)'!Q41</f>
        <v>0.45</v>
      </c>
      <c r="M32" s="126">
        <f>'既存・導入予定 (4)'!T41</f>
        <v>580</v>
      </c>
      <c r="N32" s="126">
        <f>'既存・導入予定 (4)'!W41</f>
        <v>315.8</v>
      </c>
    </row>
    <row r="33" spans="2:14">
      <c r="B33" s="283"/>
      <c r="C33" s="123">
        <v>1</v>
      </c>
      <c r="D33" s="134" t="str">
        <f>'既存・導入予定 (3)'!H42</f>
        <v>暖房</v>
      </c>
      <c r="E33" s="131">
        <f>'既存・導入予定 (3)'!Q42</f>
        <v>0.56499999999999995</v>
      </c>
      <c r="F33" s="126">
        <f>'既存・導入予定 (3)'!T42</f>
        <v>450</v>
      </c>
      <c r="G33" s="126">
        <f>'既存・導入予定 (3)'!W42</f>
        <v>315.2</v>
      </c>
      <c r="I33" s="283"/>
      <c r="J33" s="123">
        <v>1</v>
      </c>
      <c r="K33" s="134" t="str">
        <f>'既存・導入予定 (4)'!H42</f>
        <v>暖房</v>
      </c>
      <c r="L33" s="131">
        <f>'既存・導入予定 (4)'!Q42</f>
        <v>0.56499999999999995</v>
      </c>
      <c r="M33" s="126">
        <f>'既存・導入予定 (4)'!T42</f>
        <v>580</v>
      </c>
      <c r="N33" s="126">
        <f>'既存・導入予定 (4)'!W42</f>
        <v>429.2</v>
      </c>
    </row>
    <row r="34" spans="2:14">
      <c r="B34" s="283"/>
      <c r="C34" s="123">
        <v>2</v>
      </c>
      <c r="D34" s="134" t="str">
        <f>'既存・導入予定 (3)'!H43</f>
        <v>暖房</v>
      </c>
      <c r="E34" s="131">
        <f>'既存・導入予定 (3)'!Q43</f>
        <v>0.52900000000000003</v>
      </c>
      <c r="F34" s="126">
        <f>'既存・導入予定 (3)'!T43</f>
        <v>450</v>
      </c>
      <c r="G34" s="126">
        <f>'既存・導入予定 (3)'!W43</f>
        <v>285.60000000000002</v>
      </c>
      <c r="I34" s="283"/>
      <c r="J34" s="123">
        <v>2</v>
      </c>
      <c r="K34" s="134" t="str">
        <f>'既存・導入予定 (4)'!H43</f>
        <v>暖房</v>
      </c>
      <c r="L34" s="131">
        <f>'既存・導入予定 (4)'!Q43</f>
        <v>0.52900000000000003</v>
      </c>
      <c r="M34" s="126">
        <f>'既存・導入予定 (4)'!T43</f>
        <v>580</v>
      </c>
      <c r="N34" s="126">
        <f>'既存・導入予定 (4)'!W43</f>
        <v>392.7</v>
      </c>
    </row>
    <row r="35" spans="2:14" ht="13.5" thickBot="1">
      <c r="B35" s="283"/>
      <c r="C35" s="124">
        <v>3</v>
      </c>
      <c r="D35" s="135" t="str">
        <f>'既存・導入予定 (3)'!H44</f>
        <v>暖房</v>
      </c>
      <c r="E35" s="132">
        <f>'既存・導入予定 (3)'!Q44</f>
        <v>0.38900000000000001</v>
      </c>
      <c r="F35" s="127">
        <f>'既存・導入予定 (3)'!T44</f>
        <v>450</v>
      </c>
      <c r="G35" s="127">
        <f>'既存・導入予定 (3)'!W44</f>
        <v>192.5</v>
      </c>
      <c r="I35" s="283"/>
      <c r="J35" s="124">
        <v>3</v>
      </c>
      <c r="K35" s="135" t="str">
        <f>'既存・導入予定 (4)'!H44</f>
        <v>暖房</v>
      </c>
      <c r="L35" s="132">
        <f>'既存・導入予定 (4)'!Q44</f>
        <v>0.38900000000000001</v>
      </c>
      <c r="M35" s="127">
        <f>'既存・導入予定 (4)'!T44</f>
        <v>580</v>
      </c>
      <c r="N35" s="127">
        <f>'既存・導入予定 (4)'!W44</f>
        <v>261.7</v>
      </c>
    </row>
    <row r="36" spans="2:14" ht="13.5" thickTop="1">
      <c r="B36" s="283"/>
      <c r="C36" s="130" t="s">
        <v>615</v>
      </c>
      <c r="D36" s="136"/>
      <c r="E36" s="133"/>
      <c r="F36" s="128">
        <f>'既存・導入予定 (3)'!T45</f>
        <v>5400</v>
      </c>
      <c r="G36" s="128">
        <f>'既存・導入予定 (3)'!W45</f>
        <v>2168.6</v>
      </c>
      <c r="I36" s="283"/>
      <c r="J36" s="130" t="s">
        <v>615</v>
      </c>
      <c r="K36" s="136"/>
      <c r="L36" s="133"/>
      <c r="M36" s="128">
        <f>'既存・導入予定 (4)'!T45</f>
        <v>6960</v>
      </c>
      <c r="N36" s="128">
        <f>'既存・導入予定 (4)'!W45</f>
        <v>2958.8999999999996</v>
      </c>
    </row>
    <row r="38" spans="2:14">
      <c r="B38" s="138" t="str">
        <f>"（5)"&amp;'既存・導入予定 (5)'!I6</f>
        <v>（5)</v>
      </c>
      <c r="D38" s="139" t="s">
        <v>3485</v>
      </c>
      <c r="E38" s="138" t="str">
        <f>'既存・導入予定 (5)'!$I$12</f>
        <v>NEW-123AAA</v>
      </c>
    </row>
    <row r="39" spans="2:14">
      <c r="B39" s="283" t="s">
        <v>3477</v>
      </c>
      <c r="C39" s="284" t="s">
        <v>30</v>
      </c>
      <c r="D39" s="284" t="s">
        <v>3479</v>
      </c>
      <c r="E39" s="129" t="s">
        <v>3480</v>
      </c>
      <c r="F39" s="129" t="s">
        <v>3483</v>
      </c>
      <c r="G39" s="129" t="s">
        <v>614</v>
      </c>
    </row>
    <row r="40" spans="2:14">
      <c r="B40" s="283"/>
      <c r="C40" s="285"/>
      <c r="D40" s="285"/>
      <c r="E40" s="125" t="s">
        <v>3481</v>
      </c>
      <c r="F40" s="125" t="s">
        <v>630</v>
      </c>
      <c r="G40" s="125" t="s">
        <v>628</v>
      </c>
    </row>
    <row r="41" spans="2:14">
      <c r="B41" s="283"/>
      <c r="C41" s="123">
        <v>4</v>
      </c>
      <c r="D41" s="134" t="str">
        <f>'既存・導入予定 (5)'!H33</f>
        <v>冷房</v>
      </c>
      <c r="E41" s="131">
        <f>'既存・導入予定 (5)'!Q33</f>
        <v>0.14699999999999999</v>
      </c>
      <c r="F41" s="126">
        <f>'既存・導入予定 (5)'!T33</f>
        <v>610</v>
      </c>
      <c r="G41" s="126">
        <f>'既存・導入予定 (5)'!W33</f>
        <v>86</v>
      </c>
    </row>
    <row r="42" spans="2:14">
      <c r="B42" s="283"/>
      <c r="C42" s="123">
        <v>5</v>
      </c>
      <c r="D42" s="134" t="str">
        <f>'既存・導入予定 (5)'!H34</f>
        <v>冷房</v>
      </c>
      <c r="E42" s="131">
        <f>'既存・導入予定 (5)'!Q34</f>
        <v>0.248</v>
      </c>
      <c r="F42" s="126">
        <f>'既存・導入予定 (5)'!T34</f>
        <v>610</v>
      </c>
      <c r="G42" s="126">
        <f>'既存・導入予定 (5)'!W34</f>
        <v>137.6</v>
      </c>
    </row>
    <row r="43" spans="2:14">
      <c r="B43" s="283"/>
      <c r="C43" s="123">
        <v>6</v>
      </c>
      <c r="D43" s="134" t="str">
        <f>'既存・導入予定 (5)'!H35</f>
        <v>冷房</v>
      </c>
      <c r="E43" s="131">
        <f>'既存・導入予定 (5)'!Q35</f>
        <v>0.30499999999999999</v>
      </c>
      <c r="F43" s="126">
        <f>'既存・導入予定 (5)'!T35</f>
        <v>610</v>
      </c>
      <c r="G43" s="126">
        <f>'既存・導入予定 (5)'!W35</f>
        <v>176.7</v>
      </c>
    </row>
    <row r="44" spans="2:14">
      <c r="B44" s="283"/>
      <c r="C44" s="123">
        <v>7</v>
      </c>
      <c r="D44" s="134" t="str">
        <f>'既存・導入予定 (5)'!H36</f>
        <v>冷房</v>
      </c>
      <c r="E44" s="131">
        <f>'既存・導入予定 (5)'!Q36</f>
        <v>0.54600000000000004</v>
      </c>
      <c r="F44" s="126">
        <f>'既存・導入予定 (5)'!T36</f>
        <v>610</v>
      </c>
      <c r="G44" s="126">
        <f>'既存・導入予定 (5)'!W36</f>
        <v>386.3</v>
      </c>
    </row>
    <row r="45" spans="2:14">
      <c r="B45" s="283"/>
      <c r="C45" s="123">
        <v>8</v>
      </c>
      <c r="D45" s="134" t="str">
        <f>'既存・導入予定 (5)'!H37</f>
        <v>冷房</v>
      </c>
      <c r="E45" s="131">
        <f>'既存・導入予定 (5)'!Q37</f>
        <v>0.58699999999999997</v>
      </c>
      <c r="F45" s="126">
        <f>'既存・導入予定 (5)'!T37</f>
        <v>610</v>
      </c>
      <c r="G45" s="126">
        <f>'既存・導入予定 (5)'!W37</f>
        <v>433.2</v>
      </c>
    </row>
    <row r="46" spans="2:14">
      <c r="B46" s="283"/>
      <c r="C46" s="123">
        <v>9</v>
      </c>
      <c r="D46" s="134" t="str">
        <f>'既存・導入予定 (5)'!H38</f>
        <v>冷房</v>
      </c>
      <c r="E46" s="131">
        <f>'既存・導入予定 (5)'!Q38</f>
        <v>0.372</v>
      </c>
      <c r="F46" s="126">
        <f>'既存・導入予定 (5)'!T38</f>
        <v>610</v>
      </c>
      <c r="G46" s="126">
        <f>'既存・導入予定 (5)'!W38</f>
        <v>226.9</v>
      </c>
    </row>
    <row r="47" spans="2:14">
      <c r="B47" s="283"/>
      <c r="C47" s="123">
        <v>10</v>
      </c>
      <c r="D47" s="134" t="str">
        <f>'既存・導入予定 (5)'!H39</f>
        <v>暖房</v>
      </c>
      <c r="E47" s="131">
        <f>'既存・導入予定 (5)'!Q39</f>
        <v>0.14799999999999999</v>
      </c>
      <c r="F47" s="126">
        <f>'既存・導入予定 (5)'!T39</f>
        <v>610</v>
      </c>
      <c r="G47" s="126">
        <f>'既存・導入予定 (5)'!W39</f>
        <v>108.3</v>
      </c>
    </row>
    <row r="48" spans="2:14">
      <c r="B48" s="283"/>
      <c r="C48" s="123">
        <v>11</v>
      </c>
      <c r="D48" s="134" t="str">
        <f>'既存・導入予定 (5)'!H40</f>
        <v>暖房</v>
      </c>
      <c r="E48" s="131">
        <f>'既存・導入予定 (5)'!Q40</f>
        <v>0.245</v>
      </c>
      <c r="F48" s="126">
        <f>'既存・導入予定 (5)'!T40</f>
        <v>610</v>
      </c>
      <c r="G48" s="126">
        <f>'既存・導入予定 (5)'!W40</f>
        <v>167.3</v>
      </c>
    </row>
    <row r="49" spans="2:7">
      <c r="B49" s="283"/>
      <c r="C49" s="123">
        <v>12</v>
      </c>
      <c r="D49" s="134" t="str">
        <f>'既存・導入予定 (5)'!H41</f>
        <v>暖房</v>
      </c>
      <c r="E49" s="131">
        <f>'既存・導入予定 (5)'!Q41</f>
        <v>0.45</v>
      </c>
      <c r="F49" s="126">
        <f>'既存・導入予定 (5)'!T41</f>
        <v>610</v>
      </c>
      <c r="G49" s="126">
        <f>'既存・導入予定 (5)'!W41</f>
        <v>348.6</v>
      </c>
    </row>
    <row r="50" spans="2:7">
      <c r="B50" s="283"/>
      <c r="C50" s="123">
        <v>1</v>
      </c>
      <c r="D50" s="134" t="str">
        <f>'既存・導入予定 (5)'!H42</f>
        <v>暖房</v>
      </c>
      <c r="E50" s="131">
        <f>'既存・導入予定 (5)'!Q42</f>
        <v>0.56499999999999995</v>
      </c>
      <c r="F50" s="126">
        <f>'既存・導入予定 (5)'!T42</f>
        <v>610</v>
      </c>
      <c r="G50" s="126">
        <f>'既存・導入予定 (5)'!W42</f>
        <v>472.1</v>
      </c>
    </row>
    <row r="51" spans="2:7">
      <c r="B51" s="283"/>
      <c r="C51" s="123">
        <v>2</v>
      </c>
      <c r="D51" s="134" t="str">
        <f>'既存・導入予定 (5)'!H43</f>
        <v>暖房</v>
      </c>
      <c r="E51" s="131">
        <f>'既存・導入予定 (5)'!Q43</f>
        <v>0.52900000000000003</v>
      </c>
      <c r="F51" s="126">
        <f>'既存・導入予定 (5)'!T43</f>
        <v>610</v>
      </c>
      <c r="G51" s="126">
        <f>'既存・導入予定 (5)'!W43</f>
        <v>432.4</v>
      </c>
    </row>
    <row r="52" spans="2:7" ht="13.5" thickBot="1">
      <c r="B52" s="283"/>
      <c r="C52" s="124">
        <v>3</v>
      </c>
      <c r="D52" s="135" t="str">
        <f>'既存・導入予定 (5)'!H44</f>
        <v>暖房</v>
      </c>
      <c r="E52" s="132">
        <f>'既存・導入予定 (5)'!Q44</f>
        <v>0.38900000000000001</v>
      </c>
      <c r="F52" s="127">
        <f>'既存・導入予定 (5)'!T44</f>
        <v>610</v>
      </c>
      <c r="G52" s="127">
        <f>'既存・導入予定 (5)'!W44</f>
        <v>289.39999999999998</v>
      </c>
    </row>
    <row r="53" spans="2:7" ht="13.5" thickTop="1">
      <c r="B53" s="283"/>
      <c r="C53" s="130" t="s">
        <v>615</v>
      </c>
      <c r="D53" s="136"/>
      <c r="E53" s="133"/>
      <c r="F53" s="128">
        <f>'既存・導入予定 (5)'!T45</f>
        <v>7320</v>
      </c>
      <c r="G53" s="128">
        <f>'既存・導入予定 (5)'!W45</f>
        <v>3264.8</v>
      </c>
    </row>
  </sheetData>
  <sheetProtection algorithmName="SHA-512" hashValue="a7QhOM99l5rVZhT/CkfMGKVAMbs4B/nnTVyT+vdeDS8F22DzGlFgcQ5f5tWCjUAZ5wJhRt6lHHnGnn0tE5eYMw==" saltValue="0Y+Fo6RtWCimIiVhSU515g==" spinCount="100000" sheet="1" objects="1" scenarios="1"/>
  <mergeCells count="15">
    <mergeCell ref="B39:B53"/>
    <mergeCell ref="C39:C40"/>
    <mergeCell ref="D39:D40"/>
    <mergeCell ref="B22:B36"/>
    <mergeCell ref="C22:C23"/>
    <mergeCell ref="D22:D23"/>
    <mergeCell ref="I22:I36"/>
    <mergeCell ref="J22:J23"/>
    <mergeCell ref="K22:K23"/>
    <mergeCell ref="C5:C6"/>
    <mergeCell ref="B5:B19"/>
    <mergeCell ref="D5:D6"/>
    <mergeCell ref="I5:I19"/>
    <mergeCell ref="J5:J6"/>
    <mergeCell ref="K5:K6"/>
  </mergeCells>
  <phoneticPr fontId="5"/>
  <pageMargins left="0.39370078740157483" right="0" top="0.78740157480314965" bottom="0.74803149606299213" header="0.31496062992125984" footer="0.31496062992125984"/>
  <pageSetup paperSize="9" scale="7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O1448"/>
  <sheetViews>
    <sheetView zoomScaleNormal="100" zoomScaleSheetLayoutView="100" workbookViewId="0">
      <selection sqref="A1:AE1"/>
    </sheetView>
  </sheetViews>
  <sheetFormatPr defaultColWidth="9" defaultRowHeight="13"/>
  <cols>
    <col min="1" max="1" width="4.81640625" customWidth="1"/>
    <col min="2" max="3" width="14.90625" customWidth="1"/>
    <col min="4" max="4" width="2.81640625" customWidth="1"/>
    <col min="5" max="5" width="15.453125" bestFit="1" customWidth="1"/>
    <col min="6" max="6" width="14" customWidth="1"/>
    <col min="7" max="7" width="11.6328125" customWidth="1"/>
    <col min="8" max="8" width="2.81640625" customWidth="1"/>
    <col min="9" max="9" width="13.90625" bestFit="1" customWidth="1"/>
    <col min="10" max="10" width="2.81640625" customWidth="1"/>
    <col min="11" max="11" width="12.36328125" bestFit="1" customWidth="1"/>
    <col min="12" max="12" width="2.81640625" customWidth="1"/>
    <col min="13" max="13" width="4.453125" customWidth="1"/>
    <col min="14" max="14" width="7.08984375" bestFit="1" customWidth="1"/>
    <col min="16" max="16" width="8.08984375" bestFit="1" customWidth="1"/>
    <col min="17" max="17" width="11.90625" customWidth="1"/>
    <col min="18" max="18" width="13" bestFit="1" customWidth="1"/>
    <col min="19" max="19" width="2.81640625" customWidth="1"/>
    <col min="20" max="20" width="4.1796875" customWidth="1"/>
    <col min="23" max="23" width="12.36328125" bestFit="1" customWidth="1"/>
    <col min="24" max="24" width="14.26953125" customWidth="1"/>
    <col min="25" max="25" width="38.36328125" bestFit="1" customWidth="1"/>
    <col min="28" max="29" width="9" style="38"/>
    <col min="31" max="31" width="10.36328125" customWidth="1"/>
    <col min="32" max="32" width="2.81640625" customWidth="1"/>
    <col min="34" max="34" width="14.1796875" bestFit="1" customWidth="1"/>
    <col min="35" max="35" width="10.6328125" bestFit="1" customWidth="1"/>
    <col min="37" max="37" width="20.08984375" customWidth="1"/>
  </cols>
  <sheetData>
    <row r="1" spans="2:41" ht="13.5" thickBot="1"/>
    <row r="2" spans="2:41" ht="14.5" thickBot="1">
      <c r="B2" s="39" t="s">
        <v>3424</v>
      </c>
      <c r="C2" s="40"/>
      <c r="D2" s="41"/>
      <c r="N2" s="42"/>
    </row>
    <row r="3" spans="2:41">
      <c r="AB3" s="43"/>
      <c r="AC3" s="43"/>
    </row>
    <row r="5" spans="2:41">
      <c r="AB5" s="43"/>
      <c r="AC5" s="43"/>
    </row>
    <row r="6" spans="2:41">
      <c r="B6" t="s">
        <v>26</v>
      </c>
      <c r="E6" s="96" t="s">
        <v>3371</v>
      </c>
      <c r="G6" s="44" t="s">
        <v>3373</v>
      </c>
      <c r="I6" t="s">
        <v>617</v>
      </c>
      <c r="K6" t="s">
        <v>631</v>
      </c>
      <c r="M6" t="s">
        <v>35</v>
      </c>
      <c r="T6" t="s">
        <v>620</v>
      </c>
      <c r="AH6" s="45"/>
      <c r="AI6" s="45"/>
      <c r="AJ6" s="45"/>
      <c r="AK6" s="45"/>
      <c r="AL6" s="45"/>
      <c r="AM6" s="45"/>
      <c r="AN6" s="45" t="s">
        <v>3492</v>
      </c>
      <c r="AO6" s="45" t="s">
        <v>3492</v>
      </c>
    </row>
    <row r="7" spans="2:41" ht="26">
      <c r="B7" s="45" t="s">
        <v>3375</v>
      </c>
      <c r="C7" s="45" t="s">
        <v>12</v>
      </c>
      <c r="E7" s="46" t="s">
        <v>3372</v>
      </c>
      <c r="F7" s="97">
        <v>1995</v>
      </c>
      <c r="G7" s="94">
        <v>2016</v>
      </c>
      <c r="I7" s="45" t="s">
        <v>616</v>
      </c>
      <c r="K7" s="47" t="s">
        <v>632</v>
      </c>
      <c r="M7" s="87" t="s">
        <v>29</v>
      </c>
      <c r="N7" s="87" t="s">
        <v>1</v>
      </c>
      <c r="O7" s="87" t="s">
        <v>22</v>
      </c>
      <c r="P7" s="87" t="s">
        <v>23</v>
      </c>
      <c r="Q7" s="88" t="s">
        <v>24</v>
      </c>
      <c r="R7" s="89" t="s">
        <v>3461</v>
      </c>
      <c r="T7" s="48" t="s">
        <v>29</v>
      </c>
      <c r="U7" s="49" t="s">
        <v>14</v>
      </c>
      <c r="V7" s="49" t="s">
        <v>621</v>
      </c>
      <c r="W7" s="49" t="s">
        <v>622</v>
      </c>
      <c r="X7" s="49" t="s">
        <v>3363</v>
      </c>
      <c r="Y7" s="50" t="s">
        <v>24</v>
      </c>
      <c r="Z7" s="51" t="s">
        <v>15</v>
      </c>
      <c r="AA7" s="52"/>
      <c r="AB7" s="53" t="s">
        <v>16</v>
      </c>
      <c r="AC7" s="54"/>
      <c r="AD7" s="55" t="s">
        <v>17</v>
      </c>
      <c r="AE7" s="56" t="s">
        <v>623</v>
      </c>
      <c r="AH7" s="45">
        <v>2020</v>
      </c>
      <c r="AI7" s="45"/>
      <c r="AJ7" s="45"/>
      <c r="AK7" s="45"/>
      <c r="AL7" s="59" t="s">
        <v>18</v>
      </c>
      <c r="AM7" s="59" t="s">
        <v>19</v>
      </c>
      <c r="AN7" s="59" t="s">
        <v>18</v>
      </c>
      <c r="AO7" s="59" t="s">
        <v>19</v>
      </c>
    </row>
    <row r="8" spans="2:41" ht="13.5" customHeight="1">
      <c r="B8" s="45" t="s">
        <v>3376</v>
      </c>
      <c r="C8" s="45" t="s">
        <v>11</v>
      </c>
      <c r="E8" s="46">
        <v>1951</v>
      </c>
      <c r="F8" s="97">
        <v>1995</v>
      </c>
      <c r="G8" s="94">
        <v>2017</v>
      </c>
      <c r="I8" s="45" t="s">
        <v>618</v>
      </c>
      <c r="K8" s="45" t="s">
        <v>616</v>
      </c>
      <c r="M8" s="90">
        <v>1</v>
      </c>
      <c r="N8" s="91" t="s">
        <v>3456</v>
      </c>
      <c r="O8" s="91" t="s">
        <v>3457</v>
      </c>
      <c r="P8" s="91" t="s">
        <v>3458</v>
      </c>
      <c r="Q8" s="91" t="s">
        <v>36</v>
      </c>
      <c r="R8" s="92">
        <v>0</v>
      </c>
      <c r="T8" s="158"/>
      <c r="U8" s="57"/>
      <c r="V8" s="57"/>
      <c r="W8" s="57"/>
      <c r="X8" s="57"/>
      <c r="Y8" s="58"/>
      <c r="Z8" s="59" t="s">
        <v>18</v>
      </c>
      <c r="AA8" s="59" t="s">
        <v>19</v>
      </c>
      <c r="AB8" s="60" t="s">
        <v>18</v>
      </c>
      <c r="AC8" s="60" t="s">
        <v>19</v>
      </c>
      <c r="AD8" s="159"/>
      <c r="AE8" s="62"/>
      <c r="AH8" s="45" t="s">
        <v>3490</v>
      </c>
      <c r="AI8" s="45" t="s">
        <v>3499</v>
      </c>
      <c r="AJ8" s="140" t="s">
        <v>3491</v>
      </c>
      <c r="AK8" s="45" t="s">
        <v>3493</v>
      </c>
      <c r="AL8" s="45">
        <v>-1.38</v>
      </c>
      <c r="AM8" s="45">
        <v>2.38</v>
      </c>
      <c r="AN8" s="45">
        <v>1.0581</v>
      </c>
      <c r="AO8" s="45">
        <v>1.7705</v>
      </c>
    </row>
    <row r="9" spans="2:41" ht="13.5" customHeight="1">
      <c r="B9" s="45" t="s">
        <v>3377</v>
      </c>
      <c r="C9" s="45" t="s">
        <v>11</v>
      </c>
      <c r="E9" s="46">
        <v>1952</v>
      </c>
      <c r="F9" s="97">
        <v>1995</v>
      </c>
      <c r="I9" s="45" t="s">
        <v>619</v>
      </c>
      <c r="K9" s="45" t="s">
        <v>618</v>
      </c>
      <c r="M9" s="90">
        <v>1</v>
      </c>
      <c r="N9" s="91" t="s">
        <v>3</v>
      </c>
      <c r="O9" s="91" t="s">
        <v>3457</v>
      </c>
      <c r="P9" s="91" t="s">
        <v>3458</v>
      </c>
      <c r="Q9" s="91" t="s">
        <v>40</v>
      </c>
      <c r="R9" s="92">
        <v>0</v>
      </c>
      <c r="T9" s="63">
        <v>1</v>
      </c>
      <c r="U9" s="64">
        <v>1995</v>
      </c>
      <c r="V9" s="65" t="s">
        <v>20</v>
      </c>
      <c r="W9" s="65" t="s">
        <v>624</v>
      </c>
      <c r="X9" s="65" t="s">
        <v>3363</v>
      </c>
      <c r="Y9" s="66" t="str">
        <f>T9&amp;U9&amp;V9&amp;W9&amp;X9</f>
        <v>11995冷房店舗用有り</v>
      </c>
      <c r="Z9" s="67">
        <v>0.32</v>
      </c>
      <c r="AA9" s="67">
        <v>0.68</v>
      </c>
      <c r="AB9" s="68">
        <v>1.0165999999999999</v>
      </c>
      <c r="AC9" s="68">
        <v>0.50590000000000002</v>
      </c>
      <c r="AD9" s="69">
        <f>VLOOKUP(T9,'既存・導入予定 (1)'!$E$33:$S$44,13,0)</f>
        <v>0.56499999999999995</v>
      </c>
      <c r="AE9" s="70">
        <f>ROUNDDOWN(IF(AD9&gt;=0.25,Z9*AD9+AA9,AB9*AD9+AC9),3)</f>
        <v>0.86</v>
      </c>
      <c r="AH9" s="45"/>
      <c r="AI9" s="45"/>
      <c r="AJ9" s="45" t="s">
        <v>3492</v>
      </c>
      <c r="AK9" s="45" t="s">
        <v>3494</v>
      </c>
      <c r="AL9" s="45"/>
      <c r="AM9" s="45"/>
      <c r="AN9" s="45">
        <v>1.0581</v>
      </c>
      <c r="AO9" s="45">
        <v>1.7705</v>
      </c>
    </row>
    <row r="10" spans="2:41" ht="13.5" customHeight="1">
      <c r="B10" s="45" t="s">
        <v>3378</v>
      </c>
      <c r="C10" s="45" t="s">
        <v>5</v>
      </c>
      <c r="E10" s="46">
        <v>1953</v>
      </c>
      <c r="F10" s="97">
        <v>1995</v>
      </c>
      <c r="G10" t="s">
        <v>3422</v>
      </c>
      <c r="K10" s="45" t="s">
        <v>619</v>
      </c>
      <c r="M10" s="90">
        <v>1</v>
      </c>
      <c r="N10" s="91" t="s">
        <v>4</v>
      </c>
      <c r="O10" s="91" t="s">
        <v>3457</v>
      </c>
      <c r="P10" s="91" t="s">
        <v>3458</v>
      </c>
      <c r="Q10" s="91" t="s">
        <v>44</v>
      </c>
      <c r="R10" s="92">
        <v>0</v>
      </c>
      <c r="T10" s="63">
        <v>1</v>
      </c>
      <c r="U10" s="64">
        <v>1995</v>
      </c>
      <c r="V10" s="65" t="s">
        <v>20</v>
      </c>
      <c r="W10" s="65" t="s">
        <v>618</v>
      </c>
      <c r="X10" s="65" t="s">
        <v>3363</v>
      </c>
      <c r="Y10" s="66" t="str">
        <f t="shared" ref="Y10:Y73" si="0">T10&amp;U10&amp;V10&amp;W10&amp;X10</f>
        <v>11995冷房ビル用マルチ有り</v>
      </c>
      <c r="Z10" s="67">
        <v>-0.218</v>
      </c>
      <c r="AA10" s="67">
        <v>1.218</v>
      </c>
      <c r="AB10" s="68">
        <v>1.0356000000000001</v>
      </c>
      <c r="AC10" s="68">
        <v>0.90459999999999996</v>
      </c>
      <c r="AD10" s="69">
        <f>VLOOKUP(T10,'既存・導入予定 (1)'!$E$33:$S$44,13,0)</f>
        <v>0.56499999999999995</v>
      </c>
      <c r="AE10" s="70">
        <f>ROUNDDOWN(IF(AD10&gt;=0.25,Z10*AD10+AA10,AB10*AD10+AC10),3)</f>
        <v>1.0940000000000001</v>
      </c>
      <c r="AH10" s="45"/>
      <c r="AI10" s="45" t="s">
        <v>3495</v>
      </c>
      <c r="AJ10" s="140" t="s">
        <v>3491</v>
      </c>
      <c r="AK10" s="45" t="s">
        <v>3496</v>
      </c>
      <c r="AL10" s="45">
        <v>-0.96</v>
      </c>
      <c r="AM10" s="45">
        <v>1.96</v>
      </c>
      <c r="AN10" s="45">
        <v>1.0862000000000001</v>
      </c>
      <c r="AO10" s="45">
        <v>1.4483999999999999</v>
      </c>
    </row>
    <row r="11" spans="2:41" ht="13.5" customHeight="1">
      <c r="B11" s="45" t="s">
        <v>3379</v>
      </c>
      <c r="C11" s="45" t="s">
        <v>5</v>
      </c>
      <c r="E11" s="46">
        <v>1954</v>
      </c>
      <c r="F11" s="97">
        <v>1995</v>
      </c>
      <c r="G11" s="95">
        <v>8.64</v>
      </c>
      <c r="K11" s="71"/>
      <c r="M11" s="90">
        <v>1</v>
      </c>
      <c r="N11" s="91" t="s">
        <v>5</v>
      </c>
      <c r="O11" s="91" t="s">
        <v>3457</v>
      </c>
      <c r="P11" s="91" t="s">
        <v>3458</v>
      </c>
      <c r="Q11" s="91" t="s">
        <v>48</v>
      </c>
      <c r="R11" s="92">
        <v>0</v>
      </c>
      <c r="T11" s="63">
        <v>1</v>
      </c>
      <c r="U11" s="64">
        <v>1995</v>
      </c>
      <c r="V11" s="65" t="s">
        <v>20</v>
      </c>
      <c r="W11" s="65" t="s">
        <v>619</v>
      </c>
      <c r="X11" s="65" t="s">
        <v>3363</v>
      </c>
      <c r="Y11" s="66" t="str">
        <f t="shared" si="0"/>
        <v>11995冷房設備用有り</v>
      </c>
      <c r="Z11" s="67">
        <v>0.25</v>
      </c>
      <c r="AA11" s="67">
        <v>0.75</v>
      </c>
      <c r="AB11" s="68">
        <v>1.0219</v>
      </c>
      <c r="AC11" s="68">
        <v>0.55700000000000005</v>
      </c>
      <c r="AD11" s="69">
        <f>VLOOKUP(T11,'既存・導入予定 (1)'!$E$33:$S$44,13,0)</f>
        <v>0.56499999999999995</v>
      </c>
      <c r="AE11" s="70">
        <f>ROUNDDOWN(IF(AD11&gt;=0.25,Z11*AD11+AA11,AB11*AD11+AC11),3)</f>
        <v>0.89100000000000001</v>
      </c>
      <c r="AH11" s="45"/>
      <c r="AI11" s="45"/>
      <c r="AJ11" s="45" t="s">
        <v>3492</v>
      </c>
      <c r="AK11" s="45" t="s">
        <v>3497</v>
      </c>
      <c r="AL11" s="45"/>
      <c r="AM11" s="45"/>
      <c r="AN11" s="45">
        <v>1.0862000000000001</v>
      </c>
      <c r="AO11" s="45">
        <v>1.4483999999999999</v>
      </c>
    </row>
    <row r="12" spans="2:41" ht="13.5" customHeight="1">
      <c r="B12" s="45" t="s">
        <v>3380</v>
      </c>
      <c r="C12" s="45" t="s">
        <v>5</v>
      </c>
      <c r="E12" s="46">
        <v>1955</v>
      </c>
      <c r="F12" s="97">
        <v>1995</v>
      </c>
      <c r="K12" s="72"/>
      <c r="M12" s="90">
        <v>1</v>
      </c>
      <c r="N12" s="91" t="s">
        <v>6</v>
      </c>
      <c r="O12" s="91" t="s">
        <v>3457</v>
      </c>
      <c r="P12" s="91" t="s">
        <v>3458</v>
      </c>
      <c r="Q12" s="91" t="s">
        <v>52</v>
      </c>
      <c r="R12" s="92">
        <v>0</v>
      </c>
      <c r="T12" s="63">
        <v>1</v>
      </c>
      <c r="U12" s="64">
        <v>1995</v>
      </c>
      <c r="V12" s="65" t="s">
        <v>20</v>
      </c>
      <c r="W12" s="65" t="s">
        <v>624</v>
      </c>
      <c r="X12" s="65" t="s">
        <v>3516</v>
      </c>
      <c r="Y12" s="66" t="str">
        <f t="shared" si="0"/>
        <v>11995冷房店舗用無し（一定速）</v>
      </c>
      <c r="Z12" s="67">
        <v>0.26</v>
      </c>
      <c r="AA12" s="67">
        <v>0.74</v>
      </c>
      <c r="AB12" s="68">
        <v>0.26</v>
      </c>
      <c r="AC12" s="68">
        <v>0.74</v>
      </c>
      <c r="AD12" s="69">
        <f>VLOOKUP(T12,'既存・導入予定 (1)'!$E$33:$S$44,13,0)</f>
        <v>0.56499999999999995</v>
      </c>
      <c r="AE12" s="70">
        <f t="shared" ref="AE12:AE73" si="1">ROUNDDOWN(IF(AD12&gt;=0.25,Z12*AD12+AA12,AB12*AD12+AC12),3)</f>
        <v>0.88600000000000001</v>
      </c>
      <c r="AH12" s="45"/>
      <c r="AI12" s="45"/>
      <c r="AJ12" s="45"/>
      <c r="AK12" s="45"/>
      <c r="AL12" s="45"/>
      <c r="AM12" s="45"/>
    </row>
    <row r="13" spans="2:41" ht="13.5" customHeight="1">
      <c r="B13" s="45" t="s">
        <v>3381</v>
      </c>
      <c r="C13" s="45" t="s">
        <v>5</v>
      </c>
      <c r="E13" s="46">
        <v>1956</v>
      </c>
      <c r="F13" s="97">
        <v>1995</v>
      </c>
      <c r="G13" t="s">
        <v>3423</v>
      </c>
      <c r="M13" s="90">
        <v>1</v>
      </c>
      <c r="N13" s="91" t="s">
        <v>7</v>
      </c>
      <c r="O13" s="91" t="s">
        <v>3457</v>
      </c>
      <c r="P13" s="91" t="s">
        <v>3458</v>
      </c>
      <c r="Q13" s="91" t="s">
        <v>56</v>
      </c>
      <c r="R13" s="92">
        <v>0</v>
      </c>
      <c r="T13" s="63">
        <v>1</v>
      </c>
      <c r="U13" s="64">
        <v>1995</v>
      </c>
      <c r="V13" s="65" t="s">
        <v>20</v>
      </c>
      <c r="W13" s="65" t="s">
        <v>618</v>
      </c>
      <c r="X13" s="65" t="s">
        <v>3516</v>
      </c>
      <c r="Y13" s="66" t="str">
        <f t="shared" si="0"/>
        <v>11995冷房ビル用マルチ無し（一定速）</v>
      </c>
      <c r="Z13" s="67">
        <v>0.26</v>
      </c>
      <c r="AA13" s="67">
        <v>0.74</v>
      </c>
      <c r="AB13" s="68">
        <v>0.26</v>
      </c>
      <c r="AC13" s="68">
        <v>0.74</v>
      </c>
      <c r="AD13" s="69">
        <f>VLOOKUP(T13,'既存・導入予定 (1)'!$E$33:$S$44,13,0)</f>
        <v>0.56499999999999995</v>
      </c>
      <c r="AE13" s="70">
        <f t="shared" si="1"/>
        <v>0.88600000000000001</v>
      </c>
      <c r="AH13" s="97" t="s">
        <v>3498</v>
      </c>
      <c r="AI13" s="45" t="s">
        <v>3500</v>
      </c>
      <c r="AJ13" s="140" t="s">
        <v>3491</v>
      </c>
      <c r="AK13" s="45" t="s">
        <v>3502</v>
      </c>
      <c r="AL13" s="45">
        <v>-1.68</v>
      </c>
      <c r="AM13" s="45">
        <v>2.68</v>
      </c>
      <c r="AN13" s="45">
        <v>1.0788</v>
      </c>
      <c r="AO13" s="45">
        <v>2.0053000000000001</v>
      </c>
    </row>
    <row r="14" spans="2:41" ht="13.5" customHeight="1">
      <c r="B14" s="74" t="s">
        <v>3382</v>
      </c>
      <c r="C14" s="45" t="s">
        <v>5</v>
      </c>
      <c r="E14" s="46">
        <v>1957</v>
      </c>
      <c r="F14" s="97">
        <v>1995</v>
      </c>
      <c r="G14" s="95">
        <v>2.58E-2</v>
      </c>
      <c r="M14" s="90">
        <v>1</v>
      </c>
      <c r="N14" s="91" t="s">
        <v>8</v>
      </c>
      <c r="O14" s="91" t="s">
        <v>3457</v>
      </c>
      <c r="P14" s="91" t="s">
        <v>3458</v>
      </c>
      <c r="Q14" s="91" t="s">
        <v>60</v>
      </c>
      <c r="R14" s="92">
        <v>0</v>
      </c>
      <c r="T14" s="63">
        <v>1</v>
      </c>
      <c r="U14" s="64">
        <v>1995</v>
      </c>
      <c r="V14" s="65" t="s">
        <v>20</v>
      </c>
      <c r="W14" s="65" t="s">
        <v>619</v>
      </c>
      <c r="X14" s="65" t="s">
        <v>3516</v>
      </c>
      <c r="Y14" s="66" t="str">
        <f t="shared" si="0"/>
        <v>11995冷房設備用無し（一定速）</v>
      </c>
      <c r="Z14" s="67">
        <v>0.26</v>
      </c>
      <c r="AA14" s="67">
        <v>0.74</v>
      </c>
      <c r="AB14" s="68">
        <v>0.26</v>
      </c>
      <c r="AC14" s="68">
        <v>0.74</v>
      </c>
      <c r="AD14" s="69">
        <f>VLOOKUP(T14,'既存・導入予定 (1)'!$E$33:$S$44,13,0)</f>
        <v>0.56499999999999995</v>
      </c>
      <c r="AE14" s="70">
        <f t="shared" si="1"/>
        <v>0.88600000000000001</v>
      </c>
      <c r="AH14" s="45"/>
      <c r="AI14" s="45"/>
      <c r="AJ14" s="45" t="s">
        <v>3492</v>
      </c>
      <c r="AK14" s="45" t="s">
        <v>3503</v>
      </c>
      <c r="AL14" s="45"/>
      <c r="AM14" s="45"/>
      <c r="AN14" s="45">
        <v>1.0788</v>
      </c>
      <c r="AO14" s="45">
        <v>2.0053000000000001</v>
      </c>
    </row>
    <row r="15" spans="2:41" ht="13.5" customHeight="1">
      <c r="B15" s="74" t="s">
        <v>3383</v>
      </c>
      <c r="C15" s="45" t="s">
        <v>10</v>
      </c>
      <c r="E15" s="46">
        <v>1958</v>
      </c>
      <c r="F15" s="97">
        <v>1995</v>
      </c>
      <c r="M15" s="90">
        <v>1</v>
      </c>
      <c r="N15" s="91" t="s">
        <v>9</v>
      </c>
      <c r="O15" s="91" t="s">
        <v>3457</v>
      </c>
      <c r="P15" s="91" t="s">
        <v>3458</v>
      </c>
      <c r="Q15" s="91" t="s">
        <v>64</v>
      </c>
      <c r="R15" s="92">
        <v>0</v>
      </c>
      <c r="T15" s="63">
        <v>1</v>
      </c>
      <c r="U15" s="64">
        <v>1995</v>
      </c>
      <c r="V15" s="65" t="s">
        <v>21</v>
      </c>
      <c r="W15" s="65" t="s">
        <v>624</v>
      </c>
      <c r="X15" s="65" t="s">
        <v>3363</v>
      </c>
      <c r="Y15" s="66" t="str">
        <f t="shared" si="0"/>
        <v>11995暖房店舗用有り</v>
      </c>
      <c r="Z15" s="67">
        <v>0.374</v>
      </c>
      <c r="AA15" s="67">
        <v>0.626</v>
      </c>
      <c r="AB15" s="68">
        <v>1.0275000000000001</v>
      </c>
      <c r="AC15" s="68">
        <v>0.46260000000000001</v>
      </c>
      <c r="AD15" s="69">
        <f>VLOOKUP(T15,'既存・導入予定 (1)'!$E$33:$S$44,13,0)</f>
        <v>0.56499999999999995</v>
      </c>
      <c r="AE15" s="70">
        <f t="shared" si="1"/>
        <v>0.83699999999999997</v>
      </c>
      <c r="AH15" s="45"/>
      <c r="AI15" s="45" t="s">
        <v>3501</v>
      </c>
      <c r="AJ15" s="140" t="s">
        <v>3491</v>
      </c>
      <c r="AK15" s="45" t="s">
        <v>3504</v>
      </c>
      <c r="AL15" s="45">
        <v>-1.1000000000000001</v>
      </c>
      <c r="AM15" s="45">
        <v>2.1</v>
      </c>
      <c r="AN15" s="45">
        <v>1.0416000000000001</v>
      </c>
      <c r="AO15" s="45">
        <v>1.4596</v>
      </c>
    </row>
    <row r="16" spans="2:41" ht="13.5" customHeight="1">
      <c r="B16" s="45" t="s">
        <v>3384</v>
      </c>
      <c r="C16" s="45" t="s">
        <v>10</v>
      </c>
      <c r="E16" s="46">
        <v>1959</v>
      </c>
      <c r="F16" s="97">
        <v>1995</v>
      </c>
      <c r="M16" s="90">
        <v>1</v>
      </c>
      <c r="N16" s="91" t="s">
        <v>10</v>
      </c>
      <c r="O16" s="91" t="s">
        <v>3457</v>
      </c>
      <c r="P16" s="91" t="s">
        <v>3458</v>
      </c>
      <c r="Q16" s="91" t="s">
        <v>68</v>
      </c>
      <c r="R16" s="92">
        <v>0</v>
      </c>
      <c r="T16" s="63">
        <v>1</v>
      </c>
      <c r="U16" s="64">
        <v>1995</v>
      </c>
      <c r="V16" s="65" t="s">
        <v>21</v>
      </c>
      <c r="W16" s="65" t="s">
        <v>618</v>
      </c>
      <c r="X16" s="65" t="s">
        <v>3363</v>
      </c>
      <c r="Y16" s="66" t="str">
        <f t="shared" si="0"/>
        <v>11995暖房ビル用マルチ有り</v>
      </c>
      <c r="Z16" s="67">
        <v>-0.112</v>
      </c>
      <c r="AA16" s="67">
        <v>1.1120000000000001</v>
      </c>
      <c r="AB16" s="68">
        <v>1.0236000000000001</v>
      </c>
      <c r="AC16" s="68">
        <v>0.82809999999999995</v>
      </c>
      <c r="AD16" s="69">
        <f>VLOOKUP(T16,'既存・導入予定 (1)'!$E$33:$S$44,13,0)</f>
        <v>0.56499999999999995</v>
      </c>
      <c r="AE16" s="70">
        <f t="shared" si="1"/>
        <v>1.048</v>
      </c>
      <c r="AH16" s="45"/>
      <c r="AI16" s="45"/>
      <c r="AJ16" s="45" t="s">
        <v>3492</v>
      </c>
      <c r="AK16" s="45" t="s">
        <v>3505</v>
      </c>
      <c r="AL16" s="45"/>
      <c r="AM16" s="45"/>
      <c r="AN16" s="45">
        <v>1.0416000000000001</v>
      </c>
      <c r="AO16" s="45">
        <v>1.4596</v>
      </c>
    </row>
    <row r="17" spans="2:41" ht="14.25" customHeight="1">
      <c r="B17" s="45" t="s">
        <v>3385</v>
      </c>
      <c r="C17" s="45" t="s">
        <v>10</v>
      </c>
      <c r="E17" s="46">
        <v>1960</v>
      </c>
      <c r="F17" s="97">
        <v>1995</v>
      </c>
      <c r="M17" s="90">
        <v>1</v>
      </c>
      <c r="N17" s="91" t="s">
        <v>11</v>
      </c>
      <c r="O17" s="91" t="s">
        <v>3457</v>
      </c>
      <c r="P17" s="91" t="s">
        <v>3458</v>
      </c>
      <c r="Q17" s="91" t="s">
        <v>72</v>
      </c>
      <c r="R17" s="92">
        <v>0</v>
      </c>
      <c r="T17" s="63">
        <v>1</v>
      </c>
      <c r="U17" s="64">
        <v>1995</v>
      </c>
      <c r="V17" s="65" t="s">
        <v>21</v>
      </c>
      <c r="W17" s="65" t="s">
        <v>619</v>
      </c>
      <c r="X17" s="65" t="s">
        <v>3363</v>
      </c>
      <c r="Y17" s="66" t="str">
        <f t="shared" si="0"/>
        <v>11995暖房設備用有り</v>
      </c>
      <c r="Z17" s="67">
        <v>0.25</v>
      </c>
      <c r="AA17" s="67">
        <v>0.75</v>
      </c>
      <c r="AB17" s="68">
        <v>1.0159</v>
      </c>
      <c r="AC17" s="68">
        <v>0.5585</v>
      </c>
      <c r="AD17" s="69">
        <f>VLOOKUP(T17,'既存・導入予定 (1)'!$E$33:$S$44,13,0)</f>
        <v>0.56499999999999995</v>
      </c>
      <c r="AE17" s="70">
        <f t="shared" si="1"/>
        <v>0.89100000000000001</v>
      </c>
      <c r="AH17" s="45" t="s">
        <v>3506</v>
      </c>
      <c r="AI17" s="45" t="s">
        <v>3507</v>
      </c>
      <c r="AJ17" s="140" t="s">
        <v>3491</v>
      </c>
      <c r="AK17" s="45" t="s">
        <v>3509</v>
      </c>
      <c r="AL17" s="45">
        <v>-0.62</v>
      </c>
      <c r="AM17" s="45">
        <v>1.62</v>
      </c>
      <c r="AN17" s="45">
        <v>1.0472999999999999</v>
      </c>
      <c r="AO17" s="45">
        <v>1.2032</v>
      </c>
    </row>
    <row r="18" spans="2:41" ht="13.5" customHeight="1">
      <c r="B18" s="45" t="s">
        <v>3386</v>
      </c>
      <c r="C18" s="45" t="s">
        <v>10</v>
      </c>
      <c r="E18" s="46">
        <v>1961</v>
      </c>
      <c r="F18" s="97">
        <v>1995</v>
      </c>
      <c r="M18" s="90">
        <v>1</v>
      </c>
      <c r="N18" s="91" t="s">
        <v>12</v>
      </c>
      <c r="O18" s="91" t="s">
        <v>3457</v>
      </c>
      <c r="P18" s="91" t="s">
        <v>3458</v>
      </c>
      <c r="Q18" s="91" t="s">
        <v>76</v>
      </c>
      <c r="R18" s="92">
        <v>0</v>
      </c>
      <c r="T18" s="63">
        <v>1</v>
      </c>
      <c r="U18" s="64">
        <v>1995</v>
      </c>
      <c r="V18" s="65" t="s">
        <v>21</v>
      </c>
      <c r="W18" s="65" t="s">
        <v>624</v>
      </c>
      <c r="X18" s="65" t="s">
        <v>3516</v>
      </c>
      <c r="Y18" s="66" t="str">
        <f t="shared" si="0"/>
        <v>11995暖房店舗用無し（一定速）</v>
      </c>
      <c r="Z18" s="67">
        <v>0.26</v>
      </c>
      <c r="AA18" s="67">
        <v>0.74</v>
      </c>
      <c r="AB18" s="68">
        <v>0.26</v>
      </c>
      <c r="AC18" s="68">
        <v>0.74</v>
      </c>
      <c r="AD18" s="69">
        <f>VLOOKUP(T18,'既存・導入予定 (1)'!$E$33:$S$44,13,0)</f>
        <v>0.56499999999999995</v>
      </c>
      <c r="AE18" s="70">
        <f t="shared" si="1"/>
        <v>0.88600000000000001</v>
      </c>
      <c r="AH18" s="45"/>
      <c r="AI18" s="45"/>
      <c r="AJ18" s="45" t="s">
        <v>3492</v>
      </c>
      <c r="AK18" s="45" t="s">
        <v>3510</v>
      </c>
      <c r="AL18" s="45"/>
      <c r="AM18" s="45"/>
      <c r="AN18" s="45">
        <v>1.0472999999999999</v>
      </c>
      <c r="AO18" s="45">
        <v>1.2032</v>
      </c>
    </row>
    <row r="19" spans="2:41" ht="13.5" customHeight="1">
      <c r="B19" s="45" t="s">
        <v>3387</v>
      </c>
      <c r="C19" s="45" t="s">
        <v>10</v>
      </c>
      <c r="E19" s="46">
        <v>1962</v>
      </c>
      <c r="F19" s="97">
        <v>1995</v>
      </c>
      <c r="M19" s="90">
        <v>1</v>
      </c>
      <c r="N19" s="91" t="s">
        <v>13</v>
      </c>
      <c r="O19" s="91" t="s">
        <v>3457</v>
      </c>
      <c r="P19" s="91" t="s">
        <v>3458</v>
      </c>
      <c r="Q19" s="91" t="s">
        <v>80</v>
      </c>
      <c r="R19" s="92">
        <v>0</v>
      </c>
      <c r="T19" s="63">
        <v>1</v>
      </c>
      <c r="U19" s="64">
        <v>1995</v>
      </c>
      <c r="V19" s="65" t="s">
        <v>21</v>
      </c>
      <c r="W19" s="65" t="s">
        <v>618</v>
      </c>
      <c r="X19" s="65" t="s">
        <v>3516</v>
      </c>
      <c r="Y19" s="66" t="str">
        <f t="shared" si="0"/>
        <v>11995暖房ビル用マルチ無し（一定速）</v>
      </c>
      <c r="Z19" s="67">
        <v>0.26</v>
      </c>
      <c r="AA19" s="67">
        <v>0.74</v>
      </c>
      <c r="AB19" s="68">
        <v>0.26</v>
      </c>
      <c r="AC19" s="68">
        <v>0.74</v>
      </c>
      <c r="AD19" s="69">
        <f>VLOOKUP(T19,'既存・導入予定 (1)'!$E$33:$S$44,13,0)</f>
        <v>0.56499999999999995</v>
      </c>
      <c r="AE19" s="70">
        <f t="shared" si="1"/>
        <v>0.88600000000000001</v>
      </c>
      <c r="AH19" s="45"/>
      <c r="AI19" s="45" t="s">
        <v>3508</v>
      </c>
      <c r="AJ19" s="140" t="s">
        <v>3491</v>
      </c>
      <c r="AK19" s="45" t="s">
        <v>3511</v>
      </c>
      <c r="AL19" s="45">
        <v>-0.46</v>
      </c>
      <c r="AM19" s="45">
        <v>1.46</v>
      </c>
      <c r="AN19" s="45">
        <v>0.94</v>
      </c>
      <c r="AO19" s="45">
        <v>1.1100000000000001</v>
      </c>
    </row>
    <row r="20" spans="2:41" ht="13.5" customHeight="1">
      <c r="B20" s="45" t="s">
        <v>3388</v>
      </c>
      <c r="C20" s="45" t="s">
        <v>10</v>
      </c>
      <c r="E20" s="46">
        <v>1963</v>
      </c>
      <c r="F20" s="97">
        <v>1995</v>
      </c>
      <c r="M20" s="90">
        <v>2</v>
      </c>
      <c r="N20" s="91" t="s">
        <v>3456</v>
      </c>
      <c r="O20" s="91" t="s">
        <v>3457</v>
      </c>
      <c r="P20" s="91" t="s">
        <v>3458</v>
      </c>
      <c r="Q20" s="91" t="s">
        <v>84</v>
      </c>
      <c r="R20" s="92">
        <v>0</v>
      </c>
      <c r="T20" s="63">
        <v>1</v>
      </c>
      <c r="U20" s="64">
        <v>1995</v>
      </c>
      <c r="V20" s="65" t="s">
        <v>21</v>
      </c>
      <c r="W20" s="65" t="s">
        <v>619</v>
      </c>
      <c r="X20" s="65" t="s">
        <v>3516</v>
      </c>
      <c r="Y20" s="66" t="str">
        <f t="shared" si="0"/>
        <v>11995暖房設備用無し（一定速）</v>
      </c>
      <c r="Z20" s="67">
        <v>0.26</v>
      </c>
      <c r="AA20" s="67">
        <v>0.74</v>
      </c>
      <c r="AB20" s="68">
        <v>0.26</v>
      </c>
      <c r="AC20" s="68">
        <v>0.74</v>
      </c>
      <c r="AD20" s="69">
        <f>VLOOKUP(T20,'既存・導入予定 (1)'!$E$33:$S$44,13,0)</f>
        <v>0.56499999999999995</v>
      </c>
      <c r="AE20" s="70">
        <f t="shared" si="1"/>
        <v>0.88600000000000001</v>
      </c>
      <c r="AH20" s="45"/>
      <c r="AI20" s="45"/>
      <c r="AJ20" s="45" t="s">
        <v>3492</v>
      </c>
      <c r="AK20" s="45" t="s">
        <v>3512</v>
      </c>
      <c r="AL20" s="45"/>
      <c r="AM20" s="45"/>
      <c r="AN20" s="45">
        <v>0.94</v>
      </c>
      <c r="AO20" s="45">
        <v>1.1100000000000001</v>
      </c>
    </row>
    <row r="21" spans="2:41" ht="13.5" customHeight="1">
      <c r="B21" s="74" t="s">
        <v>3389</v>
      </c>
      <c r="C21" s="45" t="s">
        <v>10</v>
      </c>
      <c r="E21" s="46">
        <v>1964</v>
      </c>
      <c r="F21" s="97">
        <v>1995</v>
      </c>
      <c r="M21" s="90">
        <v>2</v>
      </c>
      <c r="N21" s="91" t="s">
        <v>3</v>
      </c>
      <c r="O21" s="91" t="s">
        <v>3457</v>
      </c>
      <c r="P21" s="91" t="s">
        <v>3458</v>
      </c>
      <c r="Q21" s="91" t="s">
        <v>88</v>
      </c>
      <c r="R21" s="92">
        <v>0</v>
      </c>
      <c r="T21" s="63">
        <v>1</v>
      </c>
      <c r="U21" s="64">
        <v>2005</v>
      </c>
      <c r="V21" s="65" t="s">
        <v>20</v>
      </c>
      <c r="W21" s="65" t="s">
        <v>624</v>
      </c>
      <c r="X21" s="65" t="s">
        <v>3363</v>
      </c>
      <c r="Y21" s="66" t="str">
        <f t="shared" si="0"/>
        <v>12005冷房店舗用有り</v>
      </c>
      <c r="Z21" s="67">
        <v>-0.86599999999999999</v>
      </c>
      <c r="AA21" s="67">
        <v>1.8660000000000001</v>
      </c>
      <c r="AB21" s="68">
        <v>1.0455000000000001</v>
      </c>
      <c r="AC21" s="68">
        <v>1.3880999999999999</v>
      </c>
      <c r="AD21" s="69">
        <f>VLOOKUP(T21,'既存・導入予定 (1)'!$E$33:$S$44,13,0)</f>
        <v>0.56499999999999995</v>
      </c>
      <c r="AE21" s="70">
        <f t="shared" si="1"/>
        <v>1.3759999999999999</v>
      </c>
    </row>
    <row r="22" spans="2:41" ht="13.5" customHeight="1">
      <c r="B22" s="74" t="s">
        <v>3390</v>
      </c>
      <c r="C22" s="74" t="s">
        <v>2</v>
      </c>
      <c r="E22" s="46">
        <v>1965</v>
      </c>
      <c r="F22" s="97">
        <v>1995</v>
      </c>
      <c r="M22" s="90">
        <v>2</v>
      </c>
      <c r="N22" s="91" t="s">
        <v>4</v>
      </c>
      <c r="O22" s="91" t="s">
        <v>3457</v>
      </c>
      <c r="P22" s="91" t="s">
        <v>3458</v>
      </c>
      <c r="Q22" s="91" t="s">
        <v>92</v>
      </c>
      <c r="R22" s="92">
        <v>0</v>
      </c>
      <c r="T22" s="63">
        <v>1</v>
      </c>
      <c r="U22" s="64">
        <v>2005</v>
      </c>
      <c r="V22" s="65" t="s">
        <v>20</v>
      </c>
      <c r="W22" s="65" t="s">
        <v>618</v>
      </c>
      <c r="X22" s="65" t="s">
        <v>3363</v>
      </c>
      <c r="Y22" s="66" t="str">
        <f t="shared" si="0"/>
        <v>12005冷房ビル用マルチ有り</v>
      </c>
      <c r="Z22" s="67">
        <v>-0.68200000000000005</v>
      </c>
      <c r="AA22" s="67">
        <v>1.6819999999999999</v>
      </c>
      <c r="AB22" s="68">
        <v>1.0490999999999999</v>
      </c>
      <c r="AC22" s="68">
        <v>1.2492000000000001</v>
      </c>
      <c r="AD22" s="69">
        <f>VLOOKUP(T22,'既存・導入予定 (1)'!$E$33:$S$44,13,0)</f>
        <v>0.56499999999999995</v>
      </c>
      <c r="AE22" s="70">
        <f t="shared" si="1"/>
        <v>1.296</v>
      </c>
      <c r="AG22" s="73"/>
    </row>
    <row r="23" spans="2:41" ht="13.5" customHeight="1">
      <c r="B23" s="45" t="s">
        <v>3391</v>
      </c>
      <c r="C23" s="74" t="s">
        <v>2</v>
      </c>
      <c r="E23" s="46">
        <v>1966</v>
      </c>
      <c r="F23" s="97">
        <v>1995</v>
      </c>
      <c r="M23" s="90">
        <v>2</v>
      </c>
      <c r="N23" s="91" t="s">
        <v>5</v>
      </c>
      <c r="O23" s="91" t="s">
        <v>3457</v>
      </c>
      <c r="P23" s="91" t="s">
        <v>3458</v>
      </c>
      <c r="Q23" s="91" t="s">
        <v>96</v>
      </c>
      <c r="R23" s="92">
        <v>0</v>
      </c>
      <c r="T23" s="63">
        <v>1</v>
      </c>
      <c r="U23" s="64">
        <v>2005</v>
      </c>
      <c r="V23" s="65" t="s">
        <v>20</v>
      </c>
      <c r="W23" s="65" t="s">
        <v>619</v>
      </c>
      <c r="X23" s="65" t="s">
        <v>3363</v>
      </c>
      <c r="Y23" s="66" t="str">
        <f t="shared" si="0"/>
        <v>12005冷房設備用有り</v>
      </c>
      <c r="Z23" s="67">
        <v>-0.114</v>
      </c>
      <c r="AA23" s="67">
        <v>1.1140000000000001</v>
      </c>
      <c r="AB23" s="68">
        <v>1.0325</v>
      </c>
      <c r="AC23" s="68">
        <v>0.82740000000000002</v>
      </c>
      <c r="AD23" s="69">
        <f>VLOOKUP(T23,'既存・導入予定 (1)'!$E$33:$S$44,13,0)</f>
        <v>0.56499999999999995</v>
      </c>
      <c r="AE23" s="70">
        <f t="shared" si="1"/>
        <v>1.0489999999999999</v>
      </c>
      <c r="AG23" s="73"/>
    </row>
    <row r="24" spans="2:41" ht="13.5" customHeight="1">
      <c r="B24" s="74" t="s">
        <v>3392</v>
      </c>
      <c r="C24" s="74" t="s">
        <v>2</v>
      </c>
      <c r="E24" s="46">
        <v>1967</v>
      </c>
      <c r="F24" s="97">
        <v>1995</v>
      </c>
      <c r="M24" s="90">
        <v>2</v>
      </c>
      <c r="N24" s="91" t="s">
        <v>6</v>
      </c>
      <c r="O24" s="91" t="s">
        <v>3457</v>
      </c>
      <c r="P24" s="91" t="s">
        <v>3458</v>
      </c>
      <c r="Q24" s="91" t="s">
        <v>100</v>
      </c>
      <c r="R24" s="92">
        <v>0</v>
      </c>
      <c r="T24" s="63">
        <v>1</v>
      </c>
      <c r="U24" s="64">
        <v>2005</v>
      </c>
      <c r="V24" s="65" t="s">
        <v>20</v>
      </c>
      <c r="W24" s="65" t="s">
        <v>624</v>
      </c>
      <c r="X24" s="65" t="s">
        <v>3516</v>
      </c>
      <c r="Y24" s="66" t="str">
        <f t="shared" si="0"/>
        <v>12005冷房店舗用無し（一定速）</v>
      </c>
      <c r="Z24" s="67">
        <v>0.25</v>
      </c>
      <c r="AA24" s="67">
        <v>0.75</v>
      </c>
      <c r="AB24" s="68">
        <v>0.25</v>
      </c>
      <c r="AC24" s="68">
        <v>0.75</v>
      </c>
      <c r="AD24" s="69">
        <f>VLOOKUP(T24,'既存・導入予定 (1)'!$E$33:$S$44,13,0)</f>
        <v>0.56499999999999995</v>
      </c>
      <c r="AE24" s="70">
        <f t="shared" si="1"/>
        <v>0.89100000000000001</v>
      </c>
    </row>
    <row r="25" spans="2:41" ht="13.5" customHeight="1">
      <c r="B25" s="74" t="s">
        <v>3393</v>
      </c>
      <c r="C25" s="74" t="s">
        <v>9</v>
      </c>
      <c r="E25" s="46">
        <v>1968</v>
      </c>
      <c r="F25" s="97">
        <v>1995</v>
      </c>
      <c r="M25" s="90">
        <v>2</v>
      </c>
      <c r="N25" s="91" t="s">
        <v>7</v>
      </c>
      <c r="O25" s="91" t="s">
        <v>3457</v>
      </c>
      <c r="P25" s="91" t="s">
        <v>3458</v>
      </c>
      <c r="Q25" s="91" t="s">
        <v>104</v>
      </c>
      <c r="R25" s="92">
        <v>0</v>
      </c>
      <c r="T25" s="63">
        <v>1</v>
      </c>
      <c r="U25" s="64">
        <v>2005</v>
      </c>
      <c r="V25" s="65" t="s">
        <v>20</v>
      </c>
      <c r="W25" s="65" t="s">
        <v>618</v>
      </c>
      <c r="X25" s="65" t="s">
        <v>3516</v>
      </c>
      <c r="Y25" s="66" t="str">
        <f t="shared" si="0"/>
        <v>12005冷房ビル用マルチ無し（一定速）</v>
      </c>
      <c r="Z25" s="67">
        <v>0.25</v>
      </c>
      <c r="AA25" s="67">
        <v>0.75</v>
      </c>
      <c r="AB25" s="68">
        <v>0.25</v>
      </c>
      <c r="AC25" s="68">
        <v>0.75</v>
      </c>
      <c r="AD25" s="69">
        <f>VLOOKUP(T25,'既存・導入予定 (1)'!$E$33:$S$44,13,0)</f>
        <v>0.56499999999999995</v>
      </c>
      <c r="AE25" s="70">
        <f t="shared" si="1"/>
        <v>0.89100000000000001</v>
      </c>
    </row>
    <row r="26" spans="2:41" ht="13.5" customHeight="1">
      <c r="B26" s="74" t="s">
        <v>3394</v>
      </c>
      <c r="C26" s="74" t="s">
        <v>9</v>
      </c>
      <c r="E26" s="46">
        <v>1969</v>
      </c>
      <c r="F26" s="97">
        <v>1995</v>
      </c>
      <c r="M26" s="90">
        <v>2</v>
      </c>
      <c r="N26" s="91" t="s">
        <v>8</v>
      </c>
      <c r="O26" s="91" t="s">
        <v>3457</v>
      </c>
      <c r="P26" s="91" t="s">
        <v>3458</v>
      </c>
      <c r="Q26" s="91" t="s">
        <v>108</v>
      </c>
      <c r="R26" s="92">
        <v>0</v>
      </c>
      <c r="T26" s="63">
        <v>1</v>
      </c>
      <c r="U26" s="64">
        <v>2005</v>
      </c>
      <c r="V26" s="65" t="s">
        <v>20</v>
      </c>
      <c r="W26" s="65" t="s">
        <v>619</v>
      </c>
      <c r="X26" s="65" t="s">
        <v>3516</v>
      </c>
      <c r="Y26" s="66" t="str">
        <f t="shared" si="0"/>
        <v>12005冷房設備用無し（一定速）</v>
      </c>
      <c r="Z26" s="142">
        <v>0.25</v>
      </c>
      <c r="AA26" s="142">
        <v>0.75</v>
      </c>
      <c r="AB26" s="143">
        <v>0.25</v>
      </c>
      <c r="AC26" s="143">
        <v>0.75</v>
      </c>
      <c r="AD26" s="69">
        <f>VLOOKUP(T26,'既存・導入予定 (1)'!$E$33:$S$44,13,0)</f>
        <v>0.56499999999999995</v>
      </c>
      <c r="AE26" s="70">
        <f t="shared" si="1"/>
        <v>0.89100000000000001</v>
      </c>
    </row>
    <row r="27" spans="2:41" ht="13.5" customHeight="1">
      <c r="B27" s="74" t="s">
        <v>3395</v>
      </c>
      <c r="C27" s="74" t="s">
        <v>9</v>
      </c>
      <c r="E27" s="46">
        <v>1970</v>
      </c>
      <c r="F27" s="97">
        <v>1995</v>
      </c>
      <c r="M27" s="90">
        <v>2</v>
      </c>
      <c r="N27" s="91" t="s">
        <v>9</v>
      </c>
      <c r="O27" s="91" t="s">
        <v>3457</v>
      </c>
      <c r="P27" s="91" t="s">
        <v>3458</v>
      </c>
      <c r="Q27" s="91" t="s">
        <v>112</v>
      </c>
      <c r="R27" s="92">
        <v>0</v>
      </c>
      <c r="T27" s="63">
        <v>1</v>
      </c>
      <c r="U27" s="64">
        <v>2005</v>
      </c>
      <c r="V27" s="65" t="s">
        <v>21</v>
      </c>
      <c r="W27" s="65" t="s">
        <v>624</v>
      </c>
      <c r="X27" s="65" t="s">
        <v>3363</v>
      </c>
      <c r="Y27" s="66" t="str">
        <f t="shared" si="0"/>
        <v>12005暖房店舗用有り</v>
      </c>
      <c r="Z27" s="142">
        <v>-0.65</v>
      </c>
      <c r="AA27" s="142">
        <v>1.65</v>
      </c>
      <c r="AB27" s="143">
        <v>1.0726</v>
      </c>
      <c r="AC27" s="143">
        <v>1.2194</v>
      </c>
      <c r="AD27" s="69">
        <f>VLOOKUP(T27,'既存・導入予定 (1)'!$E$33:$S$44,13,0)</f>
        <v>0.56499999999999995</v>
      </c>
      <c r="AE27" s="70">
        <f t="shared" si="1"/>
        <v>1.282</v>
      </c>
    </row>
    <row r="28" spans="2:41" ht="13.5" customHeight="1">
      <c r="B28" s="74" t="s">
        <v>3396</v>
      </c>
      <c r="C28" s="74" t="s">
        <v>9</v>
      </c>
      <c r="E28" s="46">
        <v>1971</v>
      </c>
      <c r="F28" s="97">
        <v>1995</v>
      </c>
      <c r="M28" s="90">
        <v>2</v>
      </c>
      <c r="N28" s="91" t="s">
        <v>10</v>
      </c>
      <c r="O28" s="91" t="s">
        <v>3457</v>
      </c>
      <c r="P28" s="91" t="s">
        <v>3458</v>
      </c>
      <c r="Q28" s="91" t="s">
        <v>116</v>
      </c>
      <c r="R28" s="92">
        <v>0</v>
      </c>
      <c r="T28" s="63">
        <v>1</v>
      </c>
      <c r="U28" s="64">
        <v>2005</v>
      </c>
      <c r="V28" s="65" t="s">
        <v>21</v>
      </c>
      <c r="W28" s="65" t="s">
        <v>618</v>
      </c>
      <c r="X28" s="65" t="s">
        <v>3363</v>
      </c>
      <c r="Y28" s="66" t="str">
        <f t="shared" si="0"/>
        <v>12005暖房ビル用マルチ有り</v>
      </c>
      <c r="Z28" s="142">
        <v>-0.56000000000000005</v>
      </c>
      <c r="AA28" s="142">
        <v>1.56</v>
      </c>
      <c r="AB28" s="143">
        <v>1.0330999999999999</v>
      </c>
      <c r="AC28" s="143">
        <v>1.1617</v>
      </c>
      <c r="AD28" s="69">
        <f>VLOOKUP(T28,'既存・導入予定 (1)'!$E$33:$S$44,13,0)</f>
        <v>0.56499999999999995</v>
      </c>
      <c r="AE28" s="70">
        <f t="shared" si="1"/>
        <v>1.2430000000000001</v>
      </c>
    </row>
    <row r="29" spans="2:41" ht="13.5" customHeight="1">
      <c r="B29" s="74" t="s">
        <v>3397</v>
      </c>
      <c r="C29" s="74" t="s">
        <v>9</v>
      </c>
      <c r="E29" s="46">
        <v>1972</v>
      </c>
      <c r="F29" s="97">
        <v>1995</v>
      </c>
      <c r="M29" s="90">
        <v>2</v>
      </c>
      <c r="N29" s="91" t="s">
        <v>11</v>
      </c>
      <c r="O29" s="91" t="s">
        <v>3457</v>
      </c>
      <c r="P29" s="91" t="s">
        <v>3458</v>
      </c>
      <c r="Q29" s="91" t="s">
        <v>120</v>
      </c>
      <c r="R29" s="92">
        <v>0</v>
      </c>
      <c r="T29" s="63">
        <v>1</v>
      </c>
      <c r="U29" s="64">
        <v>2005</v>
      </c>
      <c r="V29" s="65" t="s">
        <v>21</v>
      </c>
      <c r="W29" s="65" t="s">
        <v>619</v>
      </c>
      <c r="X29" s="65" t="s">
        <v>3363</v>
      </c>
      <c r="Y29" s="66" t="str">
        <f t="shared" si="0"/>
        <v>12005暖房設備用有り</v>
      </c>
      <c r="Z29" s="142">
        <v>-0.126</v>
      </c>
      <c r="AA29" s="142">
        <v>1.1259999999999999</v>
      </c>
      <c r="AB29" s="143">
        <v>1.0239</v>
      </c>
      <c r="AC29" s="143">
        <v>0.83850000000000002</v>
      </c>
      <c r="AD29" s="69">
        <f>VLOOKUP(T29,'既存・導入予定 (1)'!$E$33:$S$44,13,0)</f>
        <v>0.56499999999999995</v>
      </c>
      <c r="AE29" s="70">
        <f t="shared" si="1"/>
        <v>1.054</v>
      </c>
    </row>
    <row r="30" spans="2:41" ht="13.5" customHeight="1">
      <c r="B30" s="74" t="s">
        <v>3398</v>
      </c>
      <c r="C30" s="74" t="s">
        <v>9</v>
      </c>
      <c r="E30" s="46">
        <v>1973</v>
      </c>
      <c r="F30" s="97">
        <v>1995</v>
      </c>
      <c r="M30" s="90">
        <v>2</v>
      </c>
      <c r="N30" s="91" t="s">
        <v>12</v>
      </c>
      <c r="O30" s="91" t="s">
        <v>3457</v>
      </c>
      <c r="P30" s="91" t="s">
        <v>3458</v>
      </c>
      <c r="Q30" s="91" t="s">
        <v>124</v>
      </c>
      <c r="R30" s="92">
        <v>0</v>
      </c>
      <c r="T30" s="63">
        <v>1</v>
      </c>
      <c r="U30" s="64">
        <v>2005</v>
      </c>
      <c r="V30" s="65" t="s">
        <v>21</v>
      </c>
      <c r="W30" s="65" t="s">
        <v>624</v>
      </c>
      <c r="X30" s="65" t="s">
        <v>3516</v>
      </c>
      <c r="Y30" s="66" t="str">
        <f t="shared" si="0"/>
        <v>12005暖房店舗用無し（一定速）</v>
      </c>
      <c r="Z30" s="142">
        <v>0.25</v>
      </c>
      <c r="AA30" s="142">
        <v>0.75</v>
      </c>
      <c r="AB30" s="143">
        <v>0.25</v>
      </c>
      <c r="AC30" s="143">
        <v>0.75</v>
      </c>
      <c r="AD30" s="69">
        <f>VLOOKUP(T30,'既存・導入予定 (1)'!$E$33:$S$44,13,0)</f>
        <v>0.56499999999999995</v>
      </c>
      <c r="AE30" s="70">
        <f t="shared" si="1"/>
        <v>0.89100000000000001</v>
      </c>
    </row>
    <row r="31" spans="2:41" ht="13.5" customHeight="1">
      <c r="B31" s="74" t="s">
        <v>3399</v>
      </c>
      <c r="C31" s="74" t="s">
        <v>4</v>
      </c>
      <c r="E31" s="46">
        <v>1974</v>
      </c>
      <c r="F31" s="97">
        <v>1995</v>
      </c>
      <c r="M31" s="90">
        <v>2</v>
      </c>
      <c r="N31" s="91" t="s">
        <v>13</v>
      </c>
      <c r="O31" s="91" t="s">
        <v>3457</v>
      </c>
      <c r="P31" s="91" t="s">
        <v>3458</v>
      </c>
      <c r="Q31" s="91" t="s">
        <v>128</v>
      </c>
      <c r="R31" s="92">
        <v>0</v>
      </c>
      <c r="T31" s="63">
        <v>1</v>
      </c>
      <c r="U31" s="141">
        <v>2005</v>
      </c>
      <c r="V31" s="90" t="s">
        <v>21</v>
      </c>
      <c r="W31" s="90" t="s">
        <v>618</v>
      </c>
      <c r="X31" s="90" t="s">
        <v>3516</v>
      </c>
      <c r="Y31" s="66" t="str">
        <f t="shared" si="0"/>
        <v>12005暖房ビル用マルチ無し（一定速）</v>
      </c>
      <c r="Z31" s="142">
        <v>0.25</v>
      </c>
      <c r="AA31" s="142">
        <v>0.75</v>
      </c>
      <c r="AB31" s="143">
        <v>0.25</v>
      </c>
      <c r="AC31" s="143">
        <v>0.75</v>
      </c>
      <c r="AD31" s="69">
        <f>VLOOKUP(T31,'既存・導入予定 (1)'!$E$33:$S$44,13,0)</f>
        <v>0.56499999999999995</v>
      </c>
      <c r="AE31" s="70">
        <f t="shared" si="1"/>
        <v>0.89100000000000001</v>
      </c>
    </row>
    <row r="32" spans="2:41" ht="13.5" customHeight="1">
      <c r="B32" s="74" t="s">
        <v>3400</v>
      </c>
      <c r="C32" s="74" t="s">
        <v>4</v>
      </c>
      <c r="E32" s="46">
        <v>1975</v>
      </c>
      <c r="F32" s="97">
        <v>1995</v>
      </c>
      <c r="M32" s="90">
        <v>3</v>
      </c>
      <c r="N32" s="91" t="s">
        <v>3456</v>
      </c>
      <c r="O32" s="91" t="s">
        <v>3457</v>
      </c>
      <c r="P32" s="91" t="s">
        <v>3458</v>
      </c>
      <c r="Q32" s="91" t="s">
        <v>132</v>
      </c>
      <c r="R32" s="92">
        <v>0.107</v>
      </c>
      <c r="T32" s="63">
        <v>1</v>
      </c>
      <c r="U32" s="141">
        <v>2005</v>
      </c>
      <c r="V32" s="90" t="s">
        <v>21</v>
      </c>
      <c r="W32" s="90" t="s">
        <v>619</v>
      </c>
      <c r="X32" s="90" t="s">
        <v>3516</v>
      </c>
      <c r="Y32" s="66" t="str">
        <f t="shared" si="0"/>
        <v>12005暖房設備用無し（一定速）</v>
      </c>
      <c r="Z32" s="142">
        <v>0.25</v>
      </c>
      <c r="AA32" s="142">
        <v>0.75</v>
      </c>
      <c r="AB32" s="143">
        <v>0.25</v>
      </c>
      <c r="AC32" s="143">
        <v>0.75</v>
      </c>
      <c r="AD32" s="69">
        <f>VLOOKUP(T32,'既存・導入予定 (1)'!$E$33:$S$44,13,0)</f>
        <v>0.56499999999999995</v>
      </c>
      <c r="AE32" s="70">
        <f t="shared" si="1"/>
        <v>0.89100000000000001</v>
      </c>
    </row>
    <row r="33" spans="2:31" ht="13.5" customHeight="1">
      <c r="B33" s="74" t="s">
        <v>3401</v>
      </c>
      <c r="C33" s="74" t="s">
        <v>4</v>
      </c>
      <c r="E33" s="46">
        <v>1976</v>
      </c>
      <c r="F33" s="97">
        <v>1995</v>
      </c>
      <c r="M33" s="90">
        <v>3</v>
      </c>
      <c r="N33" s="91" t="s">
        <v>3</v>
      </c>
      <c r="O33" s="91" t="s">
        <v>3457</v>
      </c>
      <c r="P33" s="91" t="s">
        <v>3458</v>
      </c>
      <c r="Q33" s="91" t="s">
        <v>136</v>
      </c>
      <c r="R33" s="92">
        <v>0</v>
      </c>
      <c r="T33" s="63">
        <v>1</v>
      </c>
      <c r="U33" s="141">
        <v>2010</v>
      </c>
      <c r="V33" s="90" t="s">
        <v>20</v>
      </c>
      <c r="W33" s="90" t="s">
        <v>624</v>
      </c>
      <c r="X33" s="90" t="s">
        <v>3363</v>
      </c>
      <c r="Y33" s="66" t="str">
        <f t="shared" si="0"/>
        <v>12010冷房店舗用有り</v>
      </c>
      <c r="Z33" s="142">
        <v>-1.1000000000000001</v>
      </c>
      <c r="AA33" s="142">
        <v>2.1</v>
      </c>
      <c r="AB33" s="143">
        <v>1.0511999999999999</v>
      </c>
      <c r="AC33" s="143">
        <v>1.5622</v>
      </c>
      <c r="AD33" s="69">
        <f>VLOOKUP(T33,'既存・導入予定 (1)'!$E$33:$S$44,13,0)</f>
        <v>0.56499999999999995</v>
      </c>
      <c r="AE33" s="70">
        <f t="shared" si="1"/>
        <v>1.478</v>
      </c>
    </row>
    <row r="34" spans="2:31" ht="13.5" customHeight="1">
      <c r="B34" s="74" t="s">
        <v>3402</v>
      </c>
      <c r="C34" s="74" t="s">
        <v>4</v>
      </c>
      <c r="E34" s="46">
        <v>1977</v>
      </c>
      <c r="F34" s="97">
        <v>1995</v>
      </c>
      <c r="M34" s="90">
        <v>3</v>
      </c>
      <c r="N34" s="91" t="s">
        <v>4</v>
      </c>
      <c r="O34" s="91" t="s">
        <v>3457</v>
      </c>
      <c r="P34" s="91" t="s">
        <v>3458</v>
      </c>
      <c r="Q34" s="91" t="s">
        <v>140</v>
      </c>
      <c r="R34" s="92">
        <v>0</v>
      </c>
      <c r="T34" s="63">
        <v>1</v>
      </c>
      <c r="U34" s="141">
        <v>2010</v>
      </c>
      <c r="V34" s="90" t="s">
        <v>20</v>
      </c>
      <c r="W34" s="90" t="s">
        <v>618</v>
      </c>
      <c r="X34" s="90" t="s">
        <v>3363</v>
      </c>
      <c r="Y34" s="66" t="str">
        <f t="shared" si="0"/>
        <v>12010冷房ビル用マルチ有り</v>
      </c>
      <c r="Z34" s="142">
        <v>-0.88</v>
      </c>
      <c r="AA34" s="142">
        <v>1.88</v>
      </c>
      <c r="AB34" s="143">
        <v>1.0548999999999999</v>
      </c>
      <c r="AC34" s="143">
        <v>1.3963000000000001</v>
      </c>
      <c r="AD34" s="69">
        <f>VLOOKUP(T34,'既存・導入予定 (1)'!$E$33:$S$44,13,0)</f>
        <v>0.56499999999999995</v>
      </c>
      <c r="AE34" s="70">
        <f t="shared" si="1"/>
        <v>1.3819999999999999</v>
      </c>
    </row>
    <row r="35" spans="2:31" ht="13.5" customHeight="1">
      <c r="B35" s="74" t="s">
        <v>3403</v>
      </c>
      <c r="C35" s="74" t="s">
        <v>4</v>
      </c>
      <c r="E35" s="46">
        <v>1978</v>
      </c>
      <c r="F35" s="97">
        <v>1995</v>
      </c>
      <c r="M35" s="90">
        <v>3</v>
      </c>
      <c r="N35" s="91" t="s">
        <v>5</v>
      </c>
      <c r="O35" s="91" t="s">
        <v>3457</v>
      </c>
      <c r="P35" s="91" t="s">
        <v>3458</v>
      </c>
      <c r="Q35" s="91" t="s">
        <v>144</v>
      </c>
      <c r="R35" s="92">
        <v>0</v>
      </c>
      <c r="T35" s="63">
        <v>1</v>
      </c>
      <c r="U35" s="141">
        <v>2010</v>
      </c>
      <c r="V35" s="90" t="s">
        <v>20</v>
      </c>
      <c r="W35" s="90" t="s">
        <v>619</v>
      </c>
      <c r="X35" s="90" t="s">
        <v>3363</v>
      </c>
      <c r="Y35" s="66" t="str">
        <f t="shared" si="0"/>
        <v>12010冷房設備用有り</v>
      </c>
      <c r="Z35" s="142">
        <v>-0.26</v>
      </c>
      <c r="AA35" s="142">
        <v>1.26</v>
      </c>
      <c r="AB35" s="143">
        <v>1.1929000000000001</v>
      </c>
      <c r="AC35" s="143">
        <v>0.89680000000000004</v>
      </c>
      <c r="AD35" s="69">
        <f>VLOOKUP(T35,'既存・導入予定 (1)'!$E$33:$S$44,13,0)</f>
        <v>0.56499999999999995</v>
      </c>
      <c r="AE35" s="70">
        <f t="shared" si="1"/>
        <v>1.113</v>
      </c>
    </row>
    <row r="36" spans="2:31" ht="13.5" customHeight="1">
      <c r="B36" s="74" t="s">
        <v>3404</v>
      </c>
      <c r="C36" s="74" t="s">
        <v>3</v>
      </c>
      <c r="E36" s="46">
        <v>1979</v>
      </c>
      <c r="F36" s="97">
        <v>1995</v>
      </c>
      <c r="M36" s="90">
        <v>3</v>
      </c>
      <c r="N36" s="91" t="s">
        <v>6</v>
      </c>
      <c r="O36" s="91" t="s">
        <v>3457</v>
      </c>
      <c r="P36" s="91" t="s">
        <v>3458</v>
      </c>
      <c r="Q36" s="91" t="s">
        <v>148</v>
      </c>
      <c r="R36" s="92">
        <v>0</v>
      </c>
      <c r="T36" s="63">
        <v>1</v>
      </c>
      <c r="U36" s="141">
        <v>2010</v>
      </c>
      <c r="V36" s="90" t="s">
        <v>20</v>
      </c>
      <c r="W36" s="90" t="s">
        <v>624</v>
      </c>
      <c r="X36" s="90" t="s">
        <v>3516</v>
      </c>
      <c r="Y36" s="66" t="str">
        <f t="shared" si="0"/>
        <v>12010冷房店舗用無し（一定速）</v>
      </c>
      <c r="Z36" s="142">
        <v>0.25</v>
      </c>
      <c r="AA36" s="142">
        <v>0.75</v>
      </c>
      <c r="AB36" s="143">
        <v>0.25</v>
      </c>
      <c r="AC36" s="143">
        <v>0.75</v>
      </c>
      <c r="AD36" s="69">
        <f>VLOOKUP(T36,'既存・導入予定 (1)'!$E$33:$S$44,13,0)</f>
        <v>0.56499999999999995</v>
      </c>
      <c r="AE36" s="70">
        <f t="shared" si="1"/>
        <v>0.89100000000000001</v>
      </c>
    </row>
    <row r="37" spans="2:31" ht="13.5" customHeight="1">
      <c r="B37" s="74" t="s">
        <v>3405</v>
      </c>
      <c r="C37" s="74" t="s">
        <v>3</v>
      </c>
      <c r="E37" s="46">
        <v>1980</v>
      </c>
      <c r="F37" s="97">
        <v>1995</v>
      </c>
      <c r="M37" s="90">
        <v>3</v>
      </c>
      <c r="N37" s="91" t="s">
        <v>7</v>
      </c>
      <c r="O37" s="91" t="s">
        <v>3457</v>
      </c>
      <c r="P37" s="91" t="s">
        <v>3458</v>
      </c>
      <c r="Q37" s="91" t="s">
        <v>152</v>
      </c>
      <c r="R37" s="92">
        <v>0</v>
      </c>
      <c r="T37" s="63">
        <v>1</v>
      </c>
      <c r="U37" s="141">
        <v>2010</v>
      </c>
      <c r="V37" s="90" t="s">
        <v>20</v>
      </c>
      <c r="W37" s="90" t="s">
        <v>618</v>
      </c>
      <c r="X37" s="90" t="s">
        <v>3516</v>
      </c>
      <c r="Y37" s="66" t="str">
        <f t="shared" si="0"/>
        <v>12010冷房ビル用マルチ無し（一定速）</v>
      </c>
      <c r="Z37" s="142">
        <v>0.25</v>
      </c>
      <c r="AA37" s="142">
        <v>0.75</v>
      </c>
      <c r="AB37" s="143">
        <v>0.25</v>
      </c>
      <c r="AC37" s="143">
        <v>0.75</v>
      </c>
      <c r="AD37" s="69">
        <f>VLOOKUP(T37,'既存・導入予定 (1)'!$E$33:$S$44,13,0)</f>
        <v>0.56499999999999995</v>
      </c>
      <c r="AE37" s="70">
        <f t="shared" si="1"/>
        <v>0.89100000000000001</v>
      </c>
    </row>
    <row r="38" spans="2:31" ht="13.5" customHeight="1">
      <c r="B38" s="74" t="s">
        <v>3406</v>
      </c>
      <c r="C38" s="74" t="s">
        <v>3</v>
      </c>
      <c r="E38" s="46">
        <v>1981</v>
      </c>
      <c r="F38" s="97">
        <v>1995</v>
      </c>
      <c r="M38" s="90">
        <v>3</v>
      </c>
      <c r="N38" s="91" t="s">
        <v>8</v>
      </c>
      <c r="O38" s="91" t="s">
        <v>3457</v>
      </c>
      <c r="P38" s="91" t="s">
        <v>3458</v>
      </c>
      <c r="Q38" s="91" t="s">
        <v>156</v>
      </c>
      <c r="R38" s="92">
        <v>0</v>
      </c>
      <c r="T38" s="63">
        <v>1</v>
      </c>
      <c r="U38" s="141">
        <v>2010</v>
      </c>
      <c r="V38" s="90" t="s">
        <v>20</v>
      </c>
      <c r="W38" s="90" t="s">
        <v>619</v>
      </c>
      <c r="X38" s="90" t="s">
        <v>3516</v>
      </c>
      <c r="Y38" s="66" t="str">
        <f t="shared" si="0"/>
        <v>12010冷房設備用無し（一定速）</v>
      </c>
      <c r="Z38" s="142">
        <v>0.25</v>
      </c>
      <c r="AA38" s="142">
        <v>0.75</v>
      </c>
      <c r="AB38" s="143">
        <v>0.25</v>
      </c>
      <c r="AC38" s="143">
        <v>0.75</v>
      </c>
      <c r="AD38" s="69">
        <f>VLOOKUP(T38,'既存・導入予定 (1)'!$E$33:$S$44,13,0)</f>
        <v>0.56499999999999995</v>
      </c>
      <c r="AE38" s="70">
        <f t="shared" si="1"/>
        <v>0.89100000000000001</v>
      </c>
    </row>
    <row r="39" spans="2:31" ht="13.5" customHeight="1">
      <c r="B39" s="74" t="s">
        <v>3407</v>
      </c>
      <c r="C39" s="74" t="s">
        <v>3408</v>
      </c>
      <c r="E39" s="46">
        <v>1982</v>
      </c>
      <c r="F39" s="97">
        <v>1995</v>
      </c>
      <c r="M39" s="90">
        <v>3</v>
      </c>
      <c r="N39" s="91" t="s">
        <v>9</v>
      </c>
      <c r="O39" s="91" t="s">
        <v>3457</v>
      </c>
      <c r="P39" s="91" t="s">
        <v>3458</v>
      </c>
      <c r="Q39" s="91" t="s">
        <v>160</v>
      </c>
      <c r="R39" s="92">
        <v>0</v>
      </c>
      <c r="T39" s="63">
        <v>1</v>
      </c>
      <c r="U39" s="141">
        <v>2010</v>
      </c>
      <c r="V39" s="90" t="s">
        <v>21</v>
      </c>
      <c r="W39" s="90" t="s">
        <v>624</v>
      </c>
      <c r="X39" s="90" t="s">
        <v>3363</v>
      </c>
      <c r="Y39" s="66" t="str">
        <f t="shared" si="0"/>
        <v>12010暖房店舗用有り</v>
      </c>
      <c r="Z39" s="142">
        <v>-0.72</v>
      </c>
      <c r="AA39" s="142">
        <v>1.72</v>
      </c>
      <c r="AB39" s="143">
        <v>1.0757000000000001</v>
      </c>
      <c r="AC39" s="143">
        <v>1.2710999999999999</v>
      </c>
      <c r="AD39" s="69">
        <f>VLOOKUP(T39,'既存・導入予定 (1)'!$E$33:$S$44,13,0)</f>
        <v>0.56499999999999995</v>
      </c>
      <c r="AE39" s="70">
        <f t="shared" si="1"/>
        <v>1.3129999999999999</v>
      </c>
    </row>
    <row r="40" spans="2:31" ht="13.5" customHeight="1">
      <c r="B40" s="74" t="s">
        <v>3409</v>
      </c>
      <c r="C40" s="74" t="s">
        <v>3408</v>
      </c>
      <c r="E40" s="46">
        <v>1983</v>
      </c>
      <c r="F40" s="97">
        <v>1995</v>
      </c>
      <c r="M40" s="90">
        <v>3</v>
      </c>
      <c r="N40" s="91" t="s">
        <v>10</v>
      </c>
      <c r="O40" s="91" t="s">
        <v>3457</v>
      </c>
      <c r="P40" s="91" t="s">
        <v>3458</v>
      </c>
      <c r="Q40" s="91" t="s">
        <v>164</v>
      </c>
      <c r="R40" s="92">
        <v>0</v>
      </c>
      <c r="T40" s="63">
        <v>1</v>
      </c>
      <c r="U40" s="141">
        <v>2010</v>
      </c>
      <c r="V40" s="90" t="s">
        <v>21</v>
      </c>
      <c r="W40" s="90" t="s">
        <v>618</v>
      </c>
      <c r="X40" s="90" t="s">
        <v>3363</v>
      </c>
      <c r="Y40" s="66" t="str">
        <f t="shared" si="0"/>
        <v>12010暖房ビル用マルチ有り</v>
      </c>
      <c r="Z40" s="142">
        <v>-0.7</v>
      </c>
      <c r="AA40" s="142">
        <v>1.7</v>
      </c>
      <c r="AB40" s="143">
        <v>1.036</v>
      </c>
      <c r="AC40" s="143">
        <v>1.266</v>
      </c>
      <c r="AD40" s="69">
        <f>VLOOKUP(T40,'既存・導入予定 (1)'!$E$33:$S$44,13,0)</f>
        <v>0.56499999999999995</v>
      </c>
      <c r="AE40" s="70">
        <f t="shared" si="1"/>
        <v>1.304</v>
      </c>
    </row>
    <row r="41" spans="2:31" ht="13.5" customHeight="1">
      <c r="B41" s="74" t="s">
        <v>3410</v>
      </c>
      <c r="C41" s="74" t="s">
        <v>8</v>
      </c>
      <c r="E41" s="46">
        <v>1984</v>
      </c>
      <c r="F41" s="97">
        <v>1995</v>
      </c>
      <c r="M41" s="90">
        <v>3</v>
      </c>
      <c r="N41" s="91" t="s">
        <v>11</v>
      </c>
      <c r="O41" s="91" t="s">
        <v>3457</v>
      </c>
      <c r="P41" s="91" t="s">
        <v>3458</v>
      </c>
      <c r="Q41" s="91" t="s">
        <v>168</v>
      </c>
      <c r="R41" s="92">
        <v>0</v>
      </c>
      <c r="T41" s="63">
        <v>1</v>
      </c>
      <c r="U41" s="141">
        <v>2010</v>
      </c>
      <c r="V41" s="90" t="s">
        <v>21</v>
      </c>
      <c r="W41" s="90" t="s">
        <v>619</v>
      </c>
      <c r="X41" s="90" t="s">
        <v>3363</v>
      </c>
      <c r="Y41" s="66" t="str">
        <f t="shared" si="0"/>
        <v>12010暖房設備用有り</v>
      </c>
      <c r="Z41" s="142">
        <v>-0.26</v>
      </c>
      <c r="AA41" s="142">
        <v>1.26</v>
      </c>
      <c r="AB41" s="143">
        <v>0.82779999999999998</v>
      </c>
      <c r="AC41" s="143">
        <v>0.98809999999999998</v>
      </c>
      <c r="AD41" s="69">
        <f>VLOOKUP(T41,'既存・導入予定 (1)'!$E$33:$S$44,13,0)</f>
        <v>0.56499999999999995</v>
      </c>
      <c r="AE41" s="70">
        <f t="shared" si="1"/>
        <v>1.113</v>
      </c>
    </row>
    <row r="42" spans="2:31" ht="13.5" customHeight="1">
      <c r="B42" s="74" t="s">
        <v>3411</v>
      </c>
      <c r="C42" s="74" t="s">
        <v>8</v>
      </c>
      <c r="E42" s="46">
        <v>1985</v>
      </c>
      <c r="F42" s="97">
        <v>1995</v>
      </c>
      <c r="M42" s="90">
        <v>3</v>
      </c>
      <c r="N42" s="91" t="s">
        <v>12</v>
      </c>
      <c r="O42" s="91" t="s">
        <v>3457</v>
      </c>
      <c r="P42" s="91" t="s">
        <v>3458</v>
      </c>
      <c r="Q42" s="91" t="s">
        <v>172</v>
      </c>
      <c r="R42" s="92">
        <v>0</v>
      </c>
      <c r="T42" s="63">
        <v>1</v>
      </c>
      <c r="U42" s="141">
        <v>2010</v>
      </c>
      <c r="V42" s="90" t="s">
        <v>21</v>
      </c>
      <c r="W42" s="90" t="s">
        <v>624</v>
      </c>
      <c r="X42" s="90" t="s">
        <v>3516</v>
      </c>
      <c r="Y42" s="66" t="str">
        <f t="shared" si="0"/>
        <v>12010暖房店舗用無し（一定速）</v>
      </c>
      <c r="Z42" s="142">
        <v>0.25</v>
      </c>
      <c r="AA42" s="142">
        <v>0.75</v>
      </c>
      <c r="AB42" s="143">
        <v>0.25</v>
      </c>
      <c r="AC42" s="143">
        <v>0.75</v>
      </c>
      <c r="AD42" s="69">
        <f>VLOOKUP(T42,'既存・導入予定 (1)'!$E$33:$S$44,13,0)</f>
        <v>0.56499999999999995</v>
      </c>
      <c r="AE42" s="70">
        <f t="shared" si="1"/>
        <v>0.89100000000000001</v>
      </c>
    </row>
    <row r="43" spans="2:31" ht="13.5" customHeight="1">
      <c r="B43" s="74" t="s">
        <v>3412</v>
      </c>
      <c r="C43" s="74" t="s">
        <v>8</v>
      </c>
      <c r="E43" s="46">
        <v>1986</v>
      </c>
      <c r="F43" s="97">
        <v>1995</v>
      </c>
      <c r="M43" s="90">
        <v>3</v>
      </c>
      <c r="N43" s="91" t="s">
        <v>13</v>
      </c>
      <c r="O43" s="91" t="s">
        <v>3457</v>
      </c>
      <c r="P43" s="91" t="s">
        <v>3458</v>
      </c>
      <c r="Q43" s="91" t="s">
        <v>176</v>
      </c>
      <c r="R43" s="92">
        <v>9.5000000000000001E-2</v>
      </c>
      <c r="T43" s="63">
        <v>1</v>
      </c>
      <c r="U43" s="141">
        <v>2010</v>
      </c>
      <c r="V43" s="90" t="s">
        <v>21</v>
      </c>
      <c r="W43" s="90" t="s">
        <v>618</v>
      </c>
      <c r="X43" s="90" t="s">
        <v>3516</v>
      </c>
      <c r="Y43" s="66" t="str">
        <f t="shared" si="0"/>
        <v>12010暖房ビル用マルチ無し（一定速）</v>
      </c>
      <c r="Z43" s="142">
        <v>0.25</v>
      </c>
      <c r="AA43" s="142">
        <v>0.75</v>
      </c>
      <c r="AB43" s="143">
        <v>0.25</v>
      </c>
      <c r="AC43" s="143">
        <v>0.75</v>
      </c>
      <c r="AD43" s="69">
        <f>VLOOKUP(T43,'既存・導入予定 (1)'!$E$33:$S$44,13,0)</f>
        <v>0.56499999999999995</v>
      </c>
      <c r="AE43" s="70">
        <f t="shared" si="1"/>
        <v>0.89100000000000001</v>
      </c>
    </row>
    <row r="44" spans="2:31" ht="13.5" customHeight="1">
      <c r="B44" s="74" t="s">
        <v>3413</v>
      </c>
      <c r="C44" s="74" t="s">
        <v>8</v>
      </c>
      <c r="E44" s="46">
        <v>1987</v>
      </c>
      <c r="F44" s="97">
        <v>1995</v>
      </c>
      <c r="M44" s="90">
        <v>4</v>
      </c>
      <c r="N44" s="91" t="s">
        <v>3456</v>
      </c>
      <c r="O44" s="91" t="s">
        <v>3457</v>
      </c>
      <c r="P44" s="91" t="s">
        <v>3458</v>
      </c>
      <c r="Q44" s="91" t="s">
        <v>180</v>
      </c>
      <c r="R44" s="92">
        <v>0.13700000000000001</v>
      </c>
      <c r="T44" s="63">
        <v>1</v>
      </c>
      <c r="U44" s="141">
        <v>2010</v>
      </c>
      <c r="V44" s="90" t="s">
        <v>21</v>
      </c>
      <c r="W44" s="90" t="s">
        <v>619</v>
      </c>
      <c r="X44" s="90" t="s">
        <v>3516</v>
      </c>
      <c r="Y44" s="66" t="str">
        <f t="shared" ref="Y44:Y70" si="2">T44&amp;U44&amp;V44&amp;W44&amp;X44</f>
        <v>12010暖房設備用無し（一定速）</v>
      </c>
      <c r="Z44" s="183">
        <v>0.25</v>
      </c>
      <c r="AA44" s="183">
        <v>0.75</v>
      </c>
      <c r="AB44" s="184">
        <v>0.25</v>
      </c>
      <c r="AC44" s="184">
        <v>0.75</v>
      </c>
      <c r="AD44" s="69">
        <f>VLOOKUP(T44,'既存・導入予定 (1)'!$E$33:$S$44,13,0)</f>
        <v>0.56499999999999995</v>
      </c>
      <c r="AE44" s="70">
        <f t="shared" si="1"/>
        <v>0.89100000000000001</v>
      </c>
    </row>
    <row r="45" spans="2:31" ht="13.5" customHeight="1">
      <c r="B45" s="74" t="s">
        <v>3414</v>
      </c>
      <c r="C45" s="74" t="s">
        <v>8</v>
      </c>
      <c r="E45" s="46">
        <v>1988</v>
      </c>
      <c r="F45" s="97">
        <v>1995</v>
      </c>
      <c r="M45" s="90">
        <v>4</v>
      </c>
      <c r="N45" s="91" t="s">
        <v>3</v>
      </c>
      <c r="O45" s="91" t="s">
        <v>3457</v>
      </c>
      <c r="P45" s="91" t="s">
        <v>3458</v>
      </c>
      <c r="Q45" s="91" t="s">
        <v>184</v>
      </c>
      <c r="R45" s="92">
        <v>0.128</v>
      </c>
      <c r="T45" s="144">
        <v>1</v>
      </c>
      <c r="U45" s="195">
        <v>2011</v>
      </c>
      <c r="V45" s="145" t="s">
        <v>20</v>
      </c>
      <c r="W45" s="145" t="s">
        <v>624</v>
      </c>
      <c r="X45" s="145" t="s">
        <v>3363</v>
      </c>
      <c r="Y45" s="146" t="str">
        <f t="shared" si="2"/>
        <v>12011冷房店舗用有り</v>
      </c>
      <c r="Z45" s="148">
        <v>-1.1200000000000001</v>
      </c>
      <c r="AA45" s="148">
        <v>2.12</v>
      </c>
      <c r="AB45" s="149">
        <v>1.0517000000000001</v>
      </c>
      <c r="AC45" s="149">
        <v>1.5770999999999999</v>
      </c>
      <c r="AD45" s="147">
        <f>VLOOKUP(T45,'既存・導入予定 (1)'!$E$33:$S$44,13,0)</f>
        <v>0.56499999999999995</v>
      </c>
      <c r="AE45" s="75">
        <f t="shared" si="1"/>
        <v>1.4870000000000001</v>
      </c>
    </row>
    <row r="46" spans="2:31" ht="13.5" customHeight="1">
      <c r="B46" s="74" t="s">
        <v>3374</v>
      </c>
      <c r="C46" s="74" t="s">
        <v>6</v>
      </c>
      <c r="E46" s="46">
        <v>1989</v>
      </c>
      <c r="F46" s="97">
        <v>1995</v>
      </c>
      <c r="M46" s="90">
        <v>4</v>
      </c>
      <c r="N46" s="91" t="s">
        <v>4</v>
      </c>
      <c r="O46" s="91" t="s">
        <v>3457</v>
      </c>
      <c r="P46" s="91" t="s">
        <v>3458</v>
      </c>
      <c r="Q46" s="91" t="s">
        <v>188</v>
      </c>
      <c r="R46" s="92">
        <v>0.155</v>
      </c>
      <c r="T46" s="144">
        <v>1</v>
      </c>
      <c r="U46" s="195">
        <v>2011</v>
      </c>
      <c r="V46" s="145" t="s">
        <v>20</v>
      </c>
      <c r="W46" s="145" t="s">
        <v>618</v>
      </c>
      <c r="X46" s="145" t="s">
        <v>3363</v>
      </c>
      <c r="Y46" s="146" t="str">
        <f t="shared" si="2"/>
        <v>12011冷房ビル用マルチ有り</v>
      </c>
      <c r="Z46" s="148">
        <v>-1</v>
      </c>
      <c r="AA46" s="148">
        <v>2</v>
      </c>
      <c r="AB46" s="149">
        <v>1.0584</v>
      </c>
      <c r="AC46" s="149">
        <v>1.4854000000000001</v>
      </c>
      <c r="AD46" s="147">
        <f>VLOOKUP(T46,'既存・導入予定 (1)'!$E$33:$S$44,13,0)</f>
        <v>0.56499999999999995</v>
      </c>
      <c r="AE46" s="75">
        <f t="shared" si="1"/>
        <v>1.4350000000000001</v>
      </c>
    </row>
    <row r="47" spans="2:31" ht="14.25" customHeight="1">
      <c r="B47" s="74" t="s">
        <v>3415</v>
      </c>
      <c r="C47" s="74" t="s">
        <v>6</v>
      </c>
      <c r="E47" s="46">
        <v>1990</v>
      </c>
      <c r="F47" s="97">
        <v>1995</v>
      </c>
      <c r="M47" s="90">
        <v>4</v>
      </c>
      <c r="N47" s="91" t="s">
        <v>5</v>
      </c>
      <c r="O47" s="91" t="s">
        <v>3457</v>
      </c>
      <c r="P47" s="91" t="s">
        <v>3458</v>
      </c>
      <c r="Q47" s="91" t="s">
        <v>192</v>
      </c>
      <c r="R47" s="92">
        <v>0.158</v>
      </c>
      <c r="T47" s="144">
        <v>1</v>
      </c>
      <c r="U47" s="195">
        <v>2011</v>
      </c>
      <c r="V47" s="145" t="s">
        <v>20</v>
      </c>
      <c r="W47" s="145" t="s">
        <v>619</v>
      </c>
      <c r="X47" s="145" t="s">
        <v>3363</v>
      </c>
      <c r="Y47" s="146" t="str">
        <f t="shared" si="2"/>
        <v>12011冷房設備用有り</v>
      </c>
      <c r="Z47" s="148">
        <v>-0.22</v>
      </c>
      <c r="AA47" s="148">
        <v>1.22</v>
      </c>
      <c r="AB47" s="149">
        <v>1.0356000000000001</v>
      </c>
      <c r="AC47" s="149">
        <v>0.90610000000000002</v>
      </c>
      <c r="AD47" s="147">
        <f>VLOOKUP(T47,'既存・導入予定 (1)'!$E$33:$S$44,13,0)</f>
        <v>0.56499999999999995</v>
      </c>
      <c r="AE47" s="75">
        <f t="shared" si="1"/>
        <v>1.095</v>
      </c>
    </row>
    <row r="48" spans="2:31" ht="13.5" customHeight="1">
      <c r="B48" s="74" t="s">
        <v>3416</v>
      </c>
      <c r="C48" s="74" t="s">
        <v>6</v>
      </c>
      <c r="E48" s="46">
        <v>1991</v>
      </c>
      <c r="F48" s="97">
        <v>1995</v>
      </c>
      <c r="M48" s="90">
        <v>4</v>
      </c>
      <c r="N48" s="91" t="s">
        <v>6</v>
      </c>
      <c r="O48" s="91" t="s">
        <v>3457</v>
      </c>
      <c r="P48" s="91" t="s">
        <v>3458</v>
      </c>
      <c r="Q48" s="91" t="s">
        <v>196</v>
      </c>
      <c r="R48" s="92">
        <v>0.151</v>
      </c>
      <c r="T48" s="144">
        <v>1</v>
      </c>
      <c r="U48" s="195">
        <v>2011</v>
      </c>
      <c r="V48" s="145" t="s">
        <v>20</v>
      </c>
      <c r="W48" s="145" t="s">
        <v>624</v>
      </c>
      <c r="X48" s="145" t="s">
        <v>3516</v>
      </c>
      <c r="Y48" s="146" t="str">
        <f t="shared" si="2"/>
        <v>12011冷房店舗用無し（一定速）</v>
      </c>
      <c r="Z48" s="148">
        <v>0.25</v>
      </c>
      <c r="AA48" s="148">
        <v>0.75</v>
      </c>
      <c r="AB48" s="149">
        <v>0.25</v>
      </c>
      <c r="AC48" s="149">
        <v>0.75</v>
      </c>
      <c r="AD48" s="147">
        <f>VLOOKUP(T48,'既存・導入予定 (1)'!$E$33:$S$44,13,0)</f>
        <v>0.56499999999999995</v>
      </c>
      <c r="AE48" s="75">
        <f t="shared" si="1"/>
        <v>0.89100000000000001</v>
      </c>
    </row>
    <row r="49" spans="2:31" ht="13.5" customHeight="1">
      <c r="B49" s="74" t="s">
        <v>3417</v>
      </c>
      <c r="C49" s="74" t="s">
        <v>6</v>
      </c>
      <c r="E49" s="46">
        <v>1992</v>
      </c>
      <c r="F49" s="97">
        <v>1995</v>
      </c>
      <c r="M49" s="90">
        <v>4</v>
      </c>
      <c r="N49" s="91" t="s">
        <v>7</v>
      </c>
      <c r="O49" s="91" t="s">
        <v>3457</v>
      </c>
      <c r="P49" s="91" t="s">
        <v>3458</v>
      </c>
      <c r="Q49" s="91" t="s">
        <v>200</v>
      </c>
      <c r="R49" s="92">
        <v>0.157</v>
      </c>
      <c r="T49" s="144">
        <v>1</v>
      </c>
      <c r="U49" s="195">
        <v>2011</v>
      </c>
      <c r="V49" s="145" t="s">
        <v>20</v>
      </c>
      <c r="W49" s="145" t="s">
        <v>618</v>
      </c>
      <c r="X49" s="145" t="s">
        <v>3516</v>
      </c>
      <c r="Y49" s="146" t="str">
        <f t="shared" si="2"/>
        <v>12011冷房ビル用マルチ無し（一定速）</v>
      </c>
      <c r="Z49" s="148">
        <v>0.25</v>
      </c>
      <c r="AA49" s="148">
        <v>0.75</v>
      </c>
      <c r="AB49" s="149">
        <v>0.25</v>
      </c>
      <c r="AC49" s="149">
        <v>0.75</v>
      </c>
      <c r="AD49" s="147">
        <f>VLOOKUP(T49,'既存・導入予定 (1)'!$E$33:$S$44,13,0)</f>
        <v>0.56499999999999995</v>
      </c>
      <c r="AE49" s="75">
        <f t="shared" si="1"/>
        <v>0.89100000000000001</v>
      </c>
    </row>
    <row r="50" spans="2:31" ht="13.5" customHeight="1">
      <c r="B50" s="74" t="s">
        <v>3418</v>
      </c>
      <c r="C50" s="74" t="s">
        <v>6</v>
      </c>
      <c r="E50" s="46">
        <v>1993</v>
      </c>
      <c r="F50" s="97">
        <v>1995</v>
      </c>
      <c r="M50" s="90">
        <v>4</v>
      </c>
      <c r="N50" s="91" t="s">
        <v>8</v>
      </c>
      <c r="O50" s="91" t="s">
        <v>3457</v>
      </c>
      <c r="P50" s="91" t="s">
        <v>3458</v>
      </c>
      <c r="Q50" s="91" t="s">
        <v>204</v>
      </c>
      <c r="R50" s="92">
        <v>0.16600000000000001</v>
      </c>
      <c r="T50" s="144">
        <v>1</v>
      </c>
      <c r="U50" s="195">
        <v>2011</v>
      </c>
      <c r="V50" s="145" t="s">
        <v>20</v>
      </c>
      <c r="W50" s="145" t="s">
        <v>619</v>
      </c>
      <c r="X50" s="145" t="s">
        <v>3516</v>
      </c>
      <c r="Y50" s="146" t="str">
        <f t="shared" si="2"/>
        <v>12011冷房設備用無し（一定速）</v>
      </c>
      <c r="Z50" s="148">
        <v>0.25</v>
      </c>
      <c r="AA50" s="148">
        <v>0.75</v>
      </c>
      <c r="AB50" s="149">
        <v>0.25</v>
      </c>
      <c r="AC50" s="149">
        <v>0.75</v>
      </c>
      <c r="AD50" s="147">
        <f>VLOOKUP(T50,'既存・導入予定 (1)'!$E$33:$S$44,13,0)</f>
        <v>0.56499999999999995</v>
      </c>
      <c r="AE50" s="75">
        <f t="shared" si="1"/>
        <v>0.89100000000000001</v>
      </c>
    </row>
    <row r="51" spans="2:31" ht="14.25" customHeight="1">
      <c r="B51" s="74" t="s">
        <v>3419</v>
      </c>
      <c r="C51" s="74" t="s">
        <v>6</v>
      </c>
      <c r="E51" s="46">
        <v>1994</v>
      </c>
      <c r="F51" s="97">
        <v>1995</v>
      </c>
      <c r="M51" s="90">
        <v>4</v>
      </c>
      <c r="N51" s="91" t="s">
        <v>9</v>
      </c>
      <c r="O51" s="91" t="s">
        <v>3457</v>
      </c>
      <c r="P51" s="91" t="s">
        <v>3458</v>
      </c>
      <c r="Q51" s="91" t="s">
        <v>208</v>
      </c>
      <c r="R51" s="92">
        <v>8.3000000000000004E-2</v>
      </c>
      <c r="T51" s="144">
        <v>1</v>
      </c>
      <c r="U51" s="195">
        <v>2011</v>
      </c>
      <c r="V51" s="145" t="s">
        <v>21</v>
      </c>
      <c r="W51" s="145" t="s">
        <v>624</v>
      </c>
      <c r="X51" s="145" t="s">
        <v>3363</v>
      </c>
      <c r="Y51" s="146" t="str">
        <f t="shared" si="2"/>
        <v>12011暖房店舗用有り</v>
      </c>
      <c r="Z51" s="148">
        <v>-0.76</v>
      </c>
      <c r="AA51" s="148">
        <v>1.76</v>
      </c>
      <c r="AB51" s="149">
        <v>1.0773999999999999</v>
      </c>
      <c r="AC51" s="149">
        <v>1.3006</v>
      </c>
      <c r="AD51" s="147">
        <f>VLOOKUP(T51,'既存・導入予定 (1)'!$E$33:$S$44,13,0)</f>
        <v>0.56499999999999995</v>
      </c>
      <c r="AE51" s="75">
        <f t="shared" si="1"/>
        <v>1.33</v>
      </c>
    </row>
    <row r="52" spans="2:31" ht="13.5" customHeight="1">
      <c r="B52" s="74" t="s">
        <v>3420</v>
      </c>
      <c r="C52" s="45" t="s">
        <v>13</v>
      </c>
      <c r="E52" s="46">
        <v>1995</v>
      </c>
      <c r="F52" s="97">
        <v>1995</v>
      </c>
      <c r="M52" s="90">
        <v>4</v>
      </c>
      <c r="N52" s="91" t="s">
        <v>10</v>
      </c>
      <c r="O52" s="91" t="s">
        <v>3457</v>
      </c>
      <c r="P52" s="91" t="s">
        <v>3458</v>
      </c>
      <c r="Q52" s="91" t="s">
        <v>212</v>
      </c>
      <c r="R52" s="92">
        <v>0.14699999999999999</v>
      </c>
      <c r="T52" s="144">
        <v>1</v>
      </c>
      <c r="U52" s="195">
        <v>2011</v>
      </c>
      <c r="V52" s="145" t="s">
        <v>21</v>
      </c>
      <c r="W52" s="145" t="s">
        <v>618</v>
      </c>
      <c r="X52" s="145" t="s">
        <v>3363</v>
      </c>
      <c r="Y52" s="146" t="str">
        <f t="shared" si="2"/>
        <v>12011暖房ビル用マルチ有り</v>
      </c>
      <c r="Z52" s="148">
        <v>-0.78</v>
      </c>
      <c r="AA52" s="148">
        <v>1.78</v>
      </c>
      <c r="AB52" s="149">
        <v>1.0377000000000001</v>
      </c>
      <c r="AC52" s="149">
        <v>1.3255999999999999</v>
      </c>
      <c r="AD52" s="147">
        <f>VLOOKUP(T52,'既存・導入予定 (1)'!$E$33:$S$44,13,0)</f>
        <v>0.56499999999999995</v>
      </c>
      <c r="AE52" s="75">
        <f t="shared" si="1"/>
        <v>1.339</v>
      </c>
    </row>
    <row r="53" spans="2:31" ht="13.5" customHeight="1">
      <c r="B53" s="45" t="s">
        <v>3421</v>
      </c>
      <c r="C53" s="45" t="s">
        <v>13</v>
      </c>
      <c r="E53" s="46">
        <v>1996</v>
      </c>
      <c r="F53" s="97">
        <v>2005</v>
      </c>
      <c r="M53" s="90">
        <v>4</v>
      </c>
      <c r="N53" s="91" t="s">
        <v>11</v>
      </c>
      <c r="O53" s="91" t="s">
        <v>3457</v>
      </c>
      <c r="P53" s="91" t="s">
        <v>3458</v>
      </c>
      <c r="Q53" s="91" t="s">
        <v>216</v>
      </c>
      <c r="R53" s="92">
        <v>0.16900000000000001</v>
      </c>
      <c r="T53" s="144">
        <v>1</v>
      </c>
      <c r="U53" s="195">
        <v>2011</v>
      </c>
      <c r="V53" s="145" t="s">
        <v>21</v>
      </c>
      <c r="W53" s="145" t="s">
        <v>619</v>
      </c>
      <c r="X53" s="145" t="s">
        <v>3363</v>
      </c>
      <c r="Y53" s="146" t="str">
        <f t="shared" si="2"/>
        <v>12011暖房設備用有り</v>
      </c>
      <c r="Z53" s="148">
        <v>-0.26</v>
      </c>
      <c r="AA53" s="148">
        <v>1.26</v>
      </c>
      <c r="AB53" s="149">
        <v>1.0266999999999999</v>
      </c>
      <c r="AC53" s="149">
        <v>0.93830000000000002</v>
      </c>
      <c r="AD53" s="147">
        <f>VLOOKUP(T53,'既存・導入予定 (1)'!$E$33:$S$44,13,0)</f>
        <v>0.56499999999999995</v>
      </c>
      <c r="AE53" s="75">
        <f t="shared" si="1"/>
        <v>1.113</v>
      </c>
    </row>
    <row r="54" spans="2:31" ht="13.5" customHeight="1">
      <c r="E54" s="46">
        <v>1997</v>
      </c>
      <c r="F54" s="97">
        <v>2005</v>
      </c>
      <c r="M54" s="90">
        <v>4</v>
      </c>
      <c r="N54" s="91" t="s">
        <v>12</v>
      </c>
      <c r="O54" s="91" t="s">
        <v>3457</v>
      </c>
      <c r="P54" s="91" t="s">
        <v>3458</v>
      </c>
      <c r="Q54" s="91" t="s">
        <v>220</v>
      </c>
      <c r="R54" s="92">
        <v>0.111</v>
      </c>
      <c r="T54" s="144">
        <v>1</v>
      </c>
      <c r="U54" s="195">
        <v>2011</v>
      </c>
      <c r="V54" s="145" t="s">
        <v>21</v>
      </c>
      <c r="W54" s="145" t="s">
        <v>624</v>
      </c>
      <c r="X54" s="145" t="s">
        <v>3516</v>
      </c>
      <c r="Y54" s="146" t="str">
        <f t="shared" si="2"/>
        <v>12011暖房店舗用無し（一定速）</v>
      </c>
      <c r="Z54" s="148">
        <v>0.25</v>
      </c>
      <c r="AA54" s="148">
        <v>0.75</v>
      </c>
      <c r="AB54" s="149">
        <v>0.25</v>
      </c>
      <c r="AC54" s="149">
        <v>0.75</v>
      </c>
      <c r="AD54" s="147">
        <f>VLOOKUP(T54,'既存・導入予定 (1)'!$E$33:$S$44,13,0)</f>
        <v>0.56499999999999995</v>
      </c>
      <c r="AE54" s="75">
        <f t="shared" si="1"/>
        <v>0.89100000000000001</v>
      </c>
    </row>
    <row r="55" spans="2:31" ht="13.5" customHeight="1">
      <c r="E55" s="46">
        <v>1998</v>
      </c>
      <c r="F55" s="97">
        <v>2005</v>
      </c>
      <c r="M55" s="90">
        <v>4</v>
      </c>
      <c r="N55" s="91" t="s">
        <v>13</v>
      </c>
      <c r="O55" s="91" t="s">
        <v>3457</v>
      </c>
      <c r="P55" s="91" t="s">
        <v>3458</v>
      </c>
      <c r="Q55" s="91" t="s">
        <v>224</v>
      </c>
      <c r="R55" s="92">
        <v>0.14299999999999999</v>
      </c>
      <c r="T55" s="144">
        <v>1</v>
      </c>
      <c r="U55" s="195">
        <v>2011</v>
      </c>
      <c r="V55" s="145" t="s">
        <v>21</v>
      </c>
      <c r="W55" s="145" t="s">
        <v>618</v>
      </c>
      <c r="X55" s="145" t="s">
        <v>3516</v>
      </c>
      <c r="Y55" s="146" t="str">
        <f t="shared" si="2"/>
        <v>12011暖房ビル用マルチ無し（一定速）</v>
      </c>
      <c r="Z55" s="148">
        <v>0.25</v>
      </c>
      <c r="AA55" s="148">
        <v>0.75</v>
      </c>
      <c r="AB55" s="149">
        <v>0.25</v>
      </c>
      <c r="AC55" s="149">
        <v>0.75</v>
      </c>
      <c r="AD55" s="147">
        <f>VLOOKUP(T55,'既存・導入予定 (1)'!$E$33:$S$44,13,0)</f>
        <v>0.56499999999999995</v>
      </c>
      <c r="AE55" s="75">
        <f t="shared" si="1"/>
        <v>0.89100000000000001</v>
      </c>
    </row>
    <row r="56" spans="2:31" ht="13.5" customHeight="1">
      <c r="E56" s="46">
        <v>1999</v>
      </c>
      <c r="F56" s="97">
        <v>2005</v>
      </c>
      <c r="M56" s="90">
        <v>5</v>
      </c>
      <c r="N56" s="91" t="s">
        <v>3456</v>
      </c>
      <c r="O56" s="91" t="s">
        <v>3457</v>
      </c>
      <c r="P56" s="91" t="s">
        <v>3458</v>
      </c>
      <c r="Q56" s="91" t="s">
        <v>228</v>
      </c>
      <c r="R56" s="92">
        <v>0.20599999999999999</v>
      </c>
      <c r="T56" s="144">
        <v>1</v>
      </c>
      <c r="U56" s="145">
        <v>2011</v>
      </c>
      <c r="V56" s="145" t="s">
        <v>21</v>
      </c>
      <c r="W56" s="145" t="s">
        <v>619</v>
      </c>
      <c r="X56" s="145" t="s">
        <v>3516</v>
      </c>
      <c r="Y56" s="146" t="str">
        <f t="shared" si="2"/>
        <v>12011暖房設備用無し（一定速）</v>
      </c>
      <c r="Z56" s="185">
        <v>0.25</v>
      </c>
      <c r="AA56" s="185">
        <v>0.75</v>
      </c>
      <c r="AB56" s="186">
        <v>0.25</v>
      </c>
      <c r="AC56" s="186">
        <v>0.75</v>
      </c>
      <c r="AD56" s="147">
        <f>VLOOKUP(T56,'既存・導入予定 (1)'!$E$33:$S$44,13,0)</f>
        <v>0.56499999999999995</v>
      </c>
      <c r="AE56" s="75">
        <f t="shared" si="1"/>
        <v>0.89100000000000001</v>
      </c>
    </row>
    <row r="57" spans="2:31" ht="13.5" customHeight="1">
      <c r="E57" s="46">
        <v>2000</v>
      </c>
      <c r="F57" s="97">
        <v>2005</v>
      </c>
      <c r="M57" s="90">
        <v>5</v>
      </c>
      <c r="N57" s="91" t="s">
        <v>3</v>
      </c>
      <c r="O57" s="91" t="s">
        <v>3457</v>
      </c>
      <c r="P57" s="91" t="s">
        <v>3458</v>
      </c>
      <c r="Q57" s="91" t="s">
        <v>232</v>
      </c>
      <c r="R57" s="92">
        <v>0.22900000000000001</v>
      </c>
      <c r="T57" s="144">
        <v>1</v>
      </c>
      <c r="U57" s="145">
        <v>2012</v>
      </c>
      <c r="V57" s="145" t="s">
        <v>20</v>
      </c>
      <c r="W57" s="145" t="s">
        <v>624</v>
      </c>
      <c r="X57" s="145" t="s">
        <v>3363</v>
      </c>
      <c r="Y57" s="146" t="str">
        <f t="shared" si="2"/>
        <v>12012冷房店舗用有り</v>
      </c>
      <c r="Z57" s="187">
        <v>-1.36</v>
      </c>
      <c r="AA57" s="187">
        <v>2.36</v>
      </c>
      <c r="AB57" s="188">
        <v>1.0576000000000001</v>
      </c>
      <c r="AC57" s="188">
        <v>1.7556</v>
      </c>
      <c r="AD57" s="147">
        <f>VLOOKUP(T57,'既存・導入予定 (1)'!$E$33:$S$44,13,0)</f>
        <v>0.56499999999999995</v>
      </c>
      <c r="AE57" s="75">
        <f t="shared" si="1"/>
        <v>1.591</v>
      </c>
    </row>
    <row r="58" spans="2:31" ht="13.5" customHeight="1">
      <c r="E58" s="46">
        <v>2001</v>
      </c>
      <c r="F58" s="97">
        <v>2005</v>
      </c>
      <c r="M58" s="90">
        <v>5</v>
      </c>
      <c r="N58" s="91" t="s">
        <v>4</v>
      </c>
      <c r="O58" s="91" t="s">
        <v>3457</v>
      </c>
      <c r="P58" s="91" t="s">
        <v>3458</v>
      </c>
      <c r="Q58" s="91" t="s">
        <v>236</v>
      </c>
      <c r="R58" s="92">
        <v>0.217</v>
      </c>
      <c r="T58" s="144">
        <v>1</v>
      </c>
      <c r="U58" s="145">
        <v>2012</v>
      </c>
      <c r="V58" s="145" t="s">
        <v>20</v>
      </c>
      <c r="W58" s="145" t="s">
        <v>618</v>
      </c>
      <c r="X58" s="145" t="s">
        <v>3363</v>
      </c>
      <c r="Y58" s="146" t="str">
        <f t="shared" si="2"/>
        <v>12012冷房ビル用マルチ有り</v>
      </c>
      <c r="Z58" s="148">
        <v>-1.1399999999999999</v>
      </c>
      <c r="AA58" s="148">
        <v>2.14</v>
      </c>
      <c r="AB58" s="149">
        <v>1.0625</v>
      </c>
      <c r="AC58" s="149">
        <v>1.5893999999999999</v>
      </c>
      <c r="AD58" s="147">
        <f>VLOOKUP(T58,'既存・導入予定 (1)'!$E$33:$S$44,13,0)</f>
        <v>0.56499999999999995</v>
      </c>
      <c r="AE58" s="75">
        <f t="shared" si="1"/>
        <v>1.4950000000000001</v>
      </c>
    </row>
    <row r="59" spans="2:31" ht="13.5" customHeight="1">
      <c r="E59" s="46">
        <v>2002</v>
      </c>
      <c r="F59" s="97">
        <v>2005</v>
      </c>
      <c r="M59" s="90">
        <v>5</v>
      </c>
      <c r="N59" s="91" t="s">
        <v>5</v>
      </c>
      <c r="O59" s="91" t="s">
        <v>3457</v>
      </c>
      <c r="P59" s="91" t="s">
        <v>3458</v>
      </c>
      <c r="Q59" s="91" t="s">
        <v>240</v>
      </c>
      <c r="R59" s="92">
        <v>0.156</v>
      </c>
      <c r="T59" s="144">
        <v>1</v>
      </c>
      <c r="U59" s="145">
        <v>2012</v>
      </c>
      <c r="V59" s="145" t="s">
        <v>20</v>
      </c>
      <c r="W59" s="145" t="s">
        <v>619</v>
      </c>
      <c r="X59" s="145" t="s">
        <v>3363</v>
      </c>
      <c r="Y59" s="146" t="str">
        <f t="shared" si="2"/>
        <v>12012冷房設備用有り</v>
      </c>
      <c r="Z59" s="148">
        <v>-0.26</v>
      </c>
      <c r="AA59" s="148">
        <v>1.26</v>
      </c>
      <c r="AB59" s="149">
        <v>1.0367999999999999</v>
      </c>
      <c r="AC59" s="149">
        <v>0.93579999999999997</v>
      </c>
      <c r="AD59" s="147">
        <f>VLOOKUP(T59,'既存・導入予定 (1)'!$E$33:$S$44,13,0)</f>
        <v>0.56499999999999995</v>
      </c>
      <c r="AE59" s="75">
        <f t="shared" si="1"/>
        <v>1.113</v>
      </c>
    </row>
    <row r="60" spans="2:31" ht="13.5" customHeight="1">
      <c r="E60" s="46">
        <v>2003</v>
      </c>
      <c r="F60" s="97">
        <v>2005</v>
      </c>
      <c r="M60" s="90">
        <v>5</v>
      </c>
      <c r="N60" s="91" t="s">
        <v>6</v>
      </c>
      <c r="O60" s="91" t="s">
        <v>3457</v>
      </c>
      <c r="P60" s="91" t="s">
        <v>3458</v>
      </c>
      <c r="Q60" s="91" t="s">
        <v>244</v>
      </c>
      <c r="R60" s="92">
        <v>0.22</v>
      </c>
      <c r="T60" s="144">
        <v>1</v>
      </c>
      <c r="U60" s="145">
        <v>2012</v>
      </c>
      <c r="V60" s="145" t="s">
        <v>20</v>
      </c>
      <c r="W60" s="145" t="s">
        <v>624</v>
      </c>
      <c r="X60" s="145" t="s">
        <v>3516</v>
      </c>
      <c r="Y60" s="146" t="str">
        <f t="shared" si="2"/>
        <v>12012冷房店舗用無し（一定速）</v>
      </c>
      <c r="Z60" s="148">
        <v>0.25</v>
      </c>
      <c r="AA60" s="148">
        <v>0.75</v>
      </c>
      <c r="AB60" s="149">
        <v>0.25</v>
      </c>
      <c r="AC60" s="149">
        <v>0.75</v>
      </c>
      <c r="AD60" s="147">
        <f>VLOOKUP(T60,'既存・導入予定 (1)'!$E$33:$S$44,13,0)</f>
        <v>0.56499999999999995</v>
      </c>
      <c r="AE60" s="75">
        <f t="shared" si="1"/>
        <v>0.89100000000000001</v>
      </c>
    </row>
    <row r="61" spans="2:31" ht="13.5" customHeight="1">
      <c r="E61" s="46">
        <v>2004</v>
      </c>
      <c r="F61" s="97">
        <v>2005</v>
      </c>
      <c r="M61" s="90">
        <v>5</v>
      </c>
      <c r="N61" s="91" t="s">
        <v>7</v>
      </c>
      <c r="O61" s="91" t="s">
        <v>3457</v>
      </c>
      <c r="P61" s="91" t="s">
        <v>3458</v>
      </c>
      <c r="Q61" s="91" t="s">
        <v>248</v>
      </c>
      <c r="R61" s="92">
        <v>0.20200000000000001</v>
      </c>
      <c r="T61" s="144">
        <v>1</v>
      </c>
      <c r="U61" s="145">
        <v>2012</v>
      </c>
      <c r="V61" s="145" t="s">
        <v>20</v>
      </c>
      <c r="W61" s="145" t="s">
        <v>618</v>
      </c>
      <c r="X61" s="145" t="s">
        <v>3516</v>
      </c>
      <c r="Y61" s="146" t="str">
        <f t="shared" si="2"/>
        <v>12012冷房ビル用マルチ無し（一定速）</v>
      </c>
      <c r="Z61" s="148">
        <v>0.25</v>
      </c>
      <c r="AA61" s="148">
        <v>0.75</v>
      </c>
      <c r="AB61" s="149">
        <v>0.25</v>
      </c>
      <c r="AC61" s="149">
        <v>0.75</v>
      </c>
      <c r="AD61" s="147">
        <f>VLOOKUP(T61,'既存・導入予定 (1)'!$E$33:$S$44,13,0)</f>
        <v>0.56499999999999995</v>
      </c>
      <c r="AE61" s="75">
        <f t="shared" si="1"/>
        <v>0.89100000000000001</v>
      </c>
    </row>
    <row r="62" spans="2:31" ht="13.5" customHeight="1">
      <c r="E62" s="46">
        <v>2005</v>
      </c>
      <c r="F62" s="97">
        <v>2005</v>
      </c>
      <c r="M62" s="90">
        <v>5</v>
      </c>
      <c r="N62" s="91" t="s">
        <v>8</v>
      </c>
      <c r="O62" s="91" t="s">
        <v>3457</v>
      </c>
      <c r="P62" s="91" t="s">
        <v>3458</v>
      </c>
      <c r="Q62" s="91" t="s">
        <v>252</v>
      </c>
      <c r="R62" s="92">
        <v>0.23200000000000001</v>
      </c>
      <c r="T62" s="144">
        <v>1</v>
      </c>
      <c r="U62" s="145">
        <v>2012</v>
      </c>
      <c r="V62" s="145" t="s">
        <v>20</v>
      </c>
      <c r="W62" s="145" t="s">
        <v>619</v>
      </c>
      <c r="X62" s="145" t="s">
        <v>3516</v>
      </c>
      <c r="Y62" s="146" t="str">
        <f t="shared" si="2"/>
        <v>12012冷房設備用無し（一定速）</v>
      </c>
      <c r="Z62" s="148">
        <v>0.25</v>
      </c>
      <c r="AA62" s="148">
        <v>0.75</v>
      </c>
      <c r="AB62" s="149">
        <v>0.25</v>
      </c>
      <c r="AC62" s="149">
        <v>0.75</v>
      </c>
      <c r="AD62" s="147">
        <f>VLOOKUP(T62,'既存・導入予定 (1)'!$E$33:$S$44,13,0)</f>
        <v>0.56499999999999995</v>
      </c>
      <c r="AE62" s="75">
        <f t="shared" si="1"/>
        <v>0.89100000000000001</v>
      </c>
    </row>
    <row r="63" spans="2:31" ht="13.5" customHeight="1">
      <c r="E63" s="46">
        <v>2006</v>
      </c>
      <c r="F63" s="97">
        <v>2010</v>
      </c>
      <c r="M63" s="90">
        <v>5</v>
      </c>
      <c r="N63" s="91" t="s">
        <v>9</v>
      </c>
      <c r="O63" s="91" t="s">
        <v>3457</v>
      </c>
      <c r="P63" s="91" t="s">
        <v>3458</v>
      </c>
      <c r="Q63" s="91" t="s">
        <v>256</v>
      </c>
      <c r="R63" s="92">
        <v>0.22800000000000001</v>
      </c>
      <c r="T63" s="144">
        <v>1</v>
      </c>
      <c r="U63" s="145">
        <v>2012</v>
      </c>
      <c r="V63" s="145" t="s">
        <v>21</v>
      </c>
      <c r="W63" s="145" t="s">
        <v>624</v>
      </c>
      <c r="X63" s="145" t="s">
        <v>3363</v>
      </c>
      <c r="Y63" s="146" t="str">
        <f t="shared" si="2"/>
        <v>12012暖房店舗用有り</v>
      </c>
      <c r="Z63" s="148">
        <v>-0.82</v>
      </c>
      <c r="AA63" s="148">
        <v>1.82</v>
      </c>
      <c r="AB63" s="149">
        <v>1.0801000000000001</v>
      </c>
      <c r="AC63" s="149">
        <v>1.345</v>
      </c>
      <c r="AD63" s="147">
        <f>VLOOKUP(T63,'既存・導入予定 (1)'!$E$33:$S$44,13,0)</f>
        <v>0.56499999999999995</v>
      </c>
      <c r="AE63" s="75">
        <f t="shared" si="1"/>
        <v>1.3560000000000001</v>
      </c>
    </row>
    <row r="64" spans="2:31" ht="13.5" customHeight="1">
      <c r="E64" s="46">
        <v>2007</v>
      </c>
      <c r="F64" s="97">
        <v>2010</v>
      </c>
      <c r="M64" s="90">
        <v>5</v>
      </c>
      <c r="N64" s="91" t="s">
        <v>10</v>
      </c>
      <c r="O64" s="91" t="s">
        <v>3457</v>
      </c>
      <c r="P64" s="91" t="s">
        <v>3458</v>
      </c>
      <c r="Q64" s="91" t="s">
        <v>260</v>
      </c>
      <c r="R64" s="92">
        <v>0.248</v>
      </c>
      <c r="T64" s="144">
        <v>1</v>
      </c>
      <c r="U64" s="145">
        <v>2012</v>
      </c>
      <c r="V64" s="145" t="s">
        <v>21</v>
      </c>
      <c r="W64" s="145" t="s">
        <v>618</v>
      </c>
      <c r="X64" s="145" t="s">
        <v>3363</v>
      </c>
      <c r="Y64" s="146" t="str">
        <f t="shared" si="2"/>
        <v>12012暖房ビル用マルチ有り</v>
      </c>
      <c r="Z64" s="148">
        <v>-0.98</v>
      </c>
      <c r="AA64" s="148">
        <v>1.98</v>
      </c>
      <c r="AB64" s="149">
        <v>1.042</v>
      </c>
      <c r="AC64" s="149">
        <v>1.4744999999999999</v>
      </c>
      <c r="AD64" s="147">
        <f>VLOOKUP(T64,'既存・導入予定 (1)'!$E$33:$S$44,13,0)</f>
        <v>0.56499999999999995</v>
      </c>
      <c r="AE64" s="75">
        <f t="shared" si="1"/>
        <v>1.4259999999999999</v>
      </c>
    </row>
    <row r="65" spans="5:31" ht="13.5" customHeight="1">
      <c r="E65" s="46">
        <v>2008</v>
      </c>
      <c r="F65" s="97">
        <v>2010</v>
      </c>
      <c r="M65" s="90">
        <v>5</v>
      </c>
      <c r="N65" s="91" t="s">
        <v>11</v>
      </c>
      <c r="O65" s="91" t="s">
        <v>3457</v>
      </c>
      <c r="P65" s="91" t="s">
        <v>3458</v>
      </c>
      <c r="Q65" s="91" t="s">
        <v>264</v>
      </c>
      <c r="R65" s="92">
        <v>0.21</v>
      </c>
      <c r="T65" s="144">
        <v>1</v>
      </c>
      <c r="U65" s="145">
        <v>2012</v>
      </c>
      <c r="V65" s="145" t="s">
        <v>21</v>
      </c>
      <c r="W65" s="145" t="s">
        <v>619</v>
      </c>
      <c r="X65" s="145" t="s">
        <v>3363</v>
      </c>
      <c r="Y65" s="146" t="str">
        <f t="shared" si="2"/>
        <v>12012暖房設備用有り</v>
      </c>
      <c r="Z65" s="148">
        <v>-0.26</v>
      </c>
      <c r="AA65" s="148">
        <v>1.26</v>
      </c>
      <c r="AB65" s="149">
        <v>1.0266999999999999</v>
      </c>
      <c r="AC65" s="149">
        <v>0.93830000000000002</v>
      </c>
      <c r="AD65" s="147">
        <f>VLOOKUP(T65,'既存・導入予定 (1)'!$E$33:$S$44,13,0)</f>
        <v>0.56499999999999995</v>
      </c>
      <c r="AE65" s="75">
        <f t="shared" si="1"/>
        <v>1.113</v>
      </c>
    </row>
    <row r="66" spans="5:31" ht="13.5" customHeight="1">
      <c r="E66" s="46">
        <v>2009</v>
      </c>
      <c r="F66" s="97">
        <v>2010</v>
      </c>
      <c r="M66" s="90">
        <v>5</v>
      </c>
      <c r="N66" s="91" t="s">
        <v>12</v>
      </c>
      <c r="O66" s="91" t="s">
        <v>3457</v>
      </c>
      <c r="P66" s="91" t="s">
        <v>3458</v>
      </c>
      <c r="Q66" s="91" t="s">
        <v>268</v>
      </c>
      <c r="R66" s="92">
        <v>7.0999999999999994E-2</v>
      </c>
      <c r="T66" s="144">
        <v>1</v>
      </c>
      <c r="U66" s="145">
        <v>2012</v>
      </c>
      <c r="V66" s="145" t="s">
        <v>21</v>
      </c>
      <c r="W66" s="145" t="s">
        <v>624</v>
      </c>
      <c r="X66" s="145" t="s">
        <v>3516</v>
      </c>
      <c r="Y66" s="146" t="str">
        <f t="shared" si="2"/>
        <v>12012暖房店舗用無し（一定速）</v>
      </c>
      <c r="Z66" s="148">
        <v>0.25</v>
      </c>
      <c r="AA66" s="148">
        <v>0.75</v>
      </c>
      <c r="AB66" s="149">
        <v>0.25</v>
      </c>
      <c r="AC66" s="149">
        <v>0.75</v>
      </c>
      <c r="AD66" s="147">
        <f>VLOOKUP(T66,'既存・導入予定 (1)'!$E$33:$S$44,13,0)</f>
        <v>0.56499999999999995</v>
      </c>
      <c r="AE66" s="75">
        <f t="shared" si="1"/>
        <v>0.89100000000000001</v>
      </c>
    </row>
    <row r="67" spans="5:31" ht="13.5" customHeight="1">
      <c r="E67" s="46">
        <v>2010</v>
      </c>
      <c r="F67" s="97">
        <v>2010</v>
      </c>
      <c r="M67" s="90">
        <v>5</v>
      </c>
      <c r="N67" s="91" t="s">
        <v>13</v>
      </c>
      <c r="O67" s="91" t="s">
        <v>3457</v>
      </c>
      <c r="P67" s="91" t="s">
        <v>3458</v>
      </c>
      <c r="Q67" s="91" t="s">
        <v>272</v>
      </c>
      <c r="R67" s="92">
        <v>0.23</v>
      </c>
      <c r="T67" s="144">
        <v>1</v>
      </c>
      <c r="U67" s="145">
        <v>2012</v>
      </c>
      <c r="V67" s="145" t="s">
        <v>21</v>
      </c>
      <c r="W67" s="145" t="s">
        <v>618</v>
      </c>
      <c r="X67" s="145" t="s">
        <v>3516</v>
      </c>
      <c r="Y67" s="146" t="str">
        <f t="shared" si="2"/>
        <v>12012暖房ビル用マルチ無し（一定速）</v>
      </c>
      <c r="Z67" s="148">
        <v>0.25</v>
      </c>
      <c r="AA67" s="148">
        <v>0.75</v>
      </c>
      <c r="AB67" s="149">
        <v>0.25</v>
      </c>
      <c r="AC67" s="149">
        <v>0.75</v>
      </c>
      <c r="AD67" s="147">
        <f>VLOOKUP(T67,'既存・導入予定 (1)'!$E$33:$S$44,13,0)</f>
        <v>0.56499999999999995</v>
      </c>
      <c r="AE67" s="75">
        <f t="shared" si="1"/>
        <v>0.89100000000000001</v>
      </c>
    </row>
    <row r="68" spans="5:31" ht="13.5" customHeight="1">
      <c r="E68" s="46">
        <v>2011</v>
      </c>
      <c r="F68" s="98">
        <v>2011</v>
      </c>
      <c r="M68" s="90">
        <v>6</v>
      </c>
      <c r="N68" s="91" t="s">
        <v>3456</v>
      </c>
      <c r="O68" s="91" t="s">
        <v>3457</v>
      </c>
      <c r="P68" s="91" t="s">
        <v>3458</v>
      </c>
      <c r="Q68" s="91" t="s">
        <v>276</v>
      </c>
      <c r="R68" s="92">
        <v>0.249</v>
      </c>
      <c r="T68" s="144">
        <v>1</v>
      </c>
      <c r="U68" s="145">
        <v>2012</v>
      </c>
      <c r="V68" s="145" t="s">
        <v>21</v>
      </c>
      <c r="W68" s="145" t="s">
        <v>619</v>
      </c>
      <c r="X68" s="145" t="s">
        <v>3516</v>
      </c>
      <c r="Y68" s="146" t="str">
        <f t="shared" si="2"/>
        <v>12012暖房設備用無し（一定速）</v>
      </c>
      <c r="Z68" s="189">
        <v>0.25</v>
      </c>
      <c r="AA68" s="189">
        <v>0.75</v>
      </c>
      <c r="AB68" s="190">
        <v>0.25</v>
      </c>
      <c r="AC68" s="190">
        <v>0.75</v>
      </c>
      <c r="AD68" s="147">
        <f>VLOOKUP(T68,'既存・導入予定 (1)'!$E$33:$S$44,13,0)</f>
        <v>0.56499999999999995</v>
      </c>
      <c r="AE68" s="75">
        <f t="shared" si="1"/>
        <v>0.89100000000000001</v>
      </c>
    </row>
    <row r="69" spans="5:31" ht="13.5" customHeight="1">
      <c r="E69" s="46">
        <v>2012</v>
      </c>
      <c r="F69" s="98">
        <v>2012</v>
      </c>
      <c r="M69" s="90">
        <v>6</v>
      </c>
      <c r="N69" s="91" t="s">
        <v>3</v>
      </c>
      <c r="O69" s="91" t="s">
        <v>3457</v>
      </c>
      <c r="P69" s="91" t="s">
        <v>3458</v>
      </c>
      <c r="Q69" s="91" t="s">
        <v>280</v>
      </c>
      <c r="R69" s="92">
        <v>0.34300000000000003</v>
      </c>
      <c r="T69" s="144">
        <v>1</v>
      </c>
      <c r="U69" s="195">
        <v>2013</v>
      </c>
      <c r="V69" s="145" t="s">
        <v>20</v>
      </c>
      <c r="W69" s="145" t="s">
        <v>624</v>
      </c>
      <c r="X69" s="145" t="s">
        <v>3363</v>
      </c>
      <c r="Y69" s="146" t="str">
        <f t="shared" si="2"/>
        <v>12013冷房店舗用有り</v>
      </c>
      <c r="Z69" s="148">
        <v>-1.5</v>
      </c>
      <c r="AA69" s="148">
        <v>2.5</v>
      </c>
      <c r="AB69" s="149">
        <v>1.0609999999999999</v>
      </c>
      <c r="AC69" s="149">
        <v>1.8597999999999999</v>
      </c>
      <c r="AD69" s="147">
        <f>VLOOKUP(T69,'既存・導入予定 (1)'!$E$33:$S$44,13,0)</f>
        <v>0.56499999999999995</v>
      </c>
      <c r="AE69" s="75">
        <f t="shared" si="1"/>
        <v>1.6519999999999999</v>
      </c>
    </row>
    <row r="70" spans="5:31" ht="13.5" customHeight="1">
      <c r="E70" s="46">
        <v>2013</v>
      </c>
      <c r="F70" s="98">
        <v>2013</v>
      </c>
      <c r="M70" s="90">
        <v>6</v>
      </c>
      <c r="N70" s="91" t="s">
        <v>4</v>
      </c>
      <c r="O70" s="91" t="s">
        <v>3457</v>
      </c>
      <c r="P70" s="91" t="s">
        <v>3458</v>
      </c>
      <c r="Q70" s="91" t="s">
        <v>284</v>
      </c>
      <c r="R70" s="92">
        <v>0.30599999999999999</v>
      </c>
      <c r="T70" s="144">
        <v>1</v>
      </c>
      <c r="U70" s="195">
        <v>2013</v>
      </c>
      <c r="V70" s="145" t="s">
        <v>20</v>
      </c>
      <c r="W70" s="145" t="s">
        <v>618</v>
      </c>
      <c r="X70" s="145" t="s">
        <v>3363</v>
      </c>
      <c r="Y70" s="146" t="str">
        <f t="shared" si="2"/>
        <v>12013冷房ビル用マルチ有り</v>
      </c>
      <c r="Z70" s="148">
        <v>-1.1399999999999999</v>
      </c>
      <c r="AA70" s="148">
        <v>2.14</v>
      </c>
      <c r="AB70" s="149">
        <v>1.0625</v>
      </c>
      <c r="AC70" s="149">
        <v>1.5893999999999999</v>
      </c>
      <c r="AD70" s="147">
        <f>VLOOKUP(T70,'既存・導入予定 (1)'!$E$33:$S$44,13,0)</f>
        <v>0.56499999999999995</v>
      </c>
      <c r="AE70" s="75">
        <f t="shared" si="1"/>
        <v>1.4950000000000001</v>
      </c>
    </row>
    <row r="71" spans="5:31" ht="13.5" customHeight="1">
      <c r="E71" s="46">
        <v>2014</v>
      </c>
      <c r="F71" s="98">
        <v>2014</v>
      </c>
      <c r="M71" s="90">
        <v>6</v>
      </c>
      <c r="N71" s="91" t="s">
        <v>5</v>
      </c>
      <c r="O71" s="91" t="s">
        <v>3457</v>
      </c>
      <c r="P71" s="91" t="s">
        <v>3458</v>
      </c>
      <c r="Q71" s="91" t="s">
        <v>288</v>
      </c>
      <c r="R71" s="92">
        <v>0.20899999999999999</v>
      </c>
      <c r="T71" s="144">
        <v>1</v>
      </c>
      <c r="U71" s="195">
        <v>2013</v>
      </c>
      <c r="V71" s="145" t="s">
        <v>20</v>
      </c>
      <c r="W71" s="145" t="s">
        <v>619</v>
      </c>
      <c r="X71" s="145" t="s">
        <v>3363</v>
      </c>
      <c r="Y71" s="146" t="str">
        <f t="shared" si="0"/>
        <v>12013冷房設備用有り</v>
      </c>
      <c r="Z71" s="148">
        <v>-0.26</v>
      </c>
      <c r="AA71" s="148">
        <v>1.26</v>
      </c>
      <c r="AB71" s="149">
        <v>1.0367999999999999</v>
      </c>
      <c r="AC71" s="149">
        <v>0.93579999999999997</v>
      </c>
      <c r="AD71" s="147">
        <f>VLOOKUP(T71,'既存・導入予定 (1)'!$E$33:$S$44,13,0)</f>
        <v>0.56499999999999995</v>
      </c>
      <c r="AE71" s="75">
        <f t="shared" si="1"/>
        <v>1.113</v>
      </c>
    </row>
    <row r="72" spans="5:31" ht="13.5" customHeight="1">
      <c r="E72" s="46">
        <v>2015</v>
      </c>
      <c r="F72" s="97">
        <v>2015</v>
      </c>
      <c r="M72" s="90">
        <v>6</v>
      </c>
      <c r="N72" s="91" t="s">
        <v>6</v>
      </c>
      <c r="O72" s="91" t="s">
        <v>3457</v>
      </c>
      <c r="P72" s="91" t="s">
        <v>3458</v>
      </c>
      <c r="Q72" s="91" t="s">
        <v>292</v>
      </c>
      <c r="R72" s="92">
        <v>0.308</v>
      </c>
      <c r="T72" s="144">
        <v>1</v>
      </c>
      <c r="U72" s="195">
        <v>2013</v>
      </c>
      <c r="V72" s="145" t="s">
        <v>20</v>
      </c>
      <c r="W72" s="145" t="s">
        <v>624</v>
      </c>
      <c r="X72" s="145" t="s">
        <v>3516</v>
      </c>
      <c r="Y72" s="146" t="str">
        <f t="shared" si="0"/>
        <v>12013冷房店舗用無し（一定速）</v>
      </c>
      <c r="Z72" s="148">
        <v>0.25</v>
      </c>
      <c r="AA72" s="148">
        <v>0.75</v>
      </c>
      <c r="AB72" s="149">
        <v>0.25</v>
      </c>
      <c r="AC72" s="149">
        <v>0.75</v>
      </c>
      <c r="AD72" s="147">
        <f>VLOOKUP(T72,'既存・導入予定 (1)'!$E$33:$S$44,13,0)</f>
        <v>0.56499999999999995</v>
      </c>
      <c r="AE72" s="75">
        <f t="shared" si="1"/>
        <v>0.89100000000000001</v>
      </c>
    </row>
    <row r="73" spans="5:31" ht="13.5" customHeight="1">
      <c r="E73" s="46">
        <v>2016</v>
      </c>
      <c r="F73" s="181">
        <v>2020</v>
      </c>
      <c r="M73" s="90">
        <v>6</v>
      </c>
      <c r="N73" s="91" t="s">
        <v>7</v>
      </c>
      <c r="O73" s="91" t="s">
        <v>3457</v>
      </c>
      <c r="P73" s="91" t="s">
        <v>3458</v>
      </c>
      <c r="Q73" s="91" t="s">
        <v>296</v>
      </c>
      <c r="R73" s="92">
        <v>0.29699999999999999</v>
      </c>
      <c r="T73" s="144">
        <v>1</v>
      </c>
      <c r="U73" s="195">
        <v>2013</v>
      </c>
      <c r="V73" s="145" t="s">
        <v>20</v>
      </c>
      <c r="W73" s="145" t="s">
        <v>618</v>
      </c>
      <c r="X73" s="145" t="s">
        <v>3516</v>
      </c>
      <c r="Y73" s="146" t="str">
        <f t="shared" si="0"/>
        <v>12013冷房ビル用マルチ無し（一定速）</v>
      </c>
      <c r="Z73" s="148">
        <v>0.25</v>
      </c>
      <c r="AA73" s="148">
        <v>0.75</v>
      </c>
      <c r="AB73" s="149">
        <v>0.25</v>
      </c>
      <c r="AC73" s="149">
        <v>0.75</v>
      </c>
      <c r="AD73" s="147">
        <f>VLOOKUP(T73,'既存・導入予定 (1)'!$E$33:$S$44,13,0)</f>
        <v>0.56499999999999995</v>
      </c>
      <c r="AE73" s="75">
        <f t="shared" si="1"/>
        <v>0.89100000000000001</v>
      </c>
    </row>
    <row r="74" spans="5:31" ht="13.5" customHeight="1">
      <c r="E74" s="46">
        <v>2017</v>
      </c>
      <c r="F74" s="181">
        <v>2020</v>
      </c>
      <c r="M74" s="90">
        <v>6</v>
      </c>
      <c r="N74" s="91" t="s">
        <v>8</v>
      </c>
      <c r="O74" s="91" t="s">
        <v>3457</v>
      </c>
      <c r="P74" s="91" t="s">
        <v>3458</v>
      </c>
      <c r="Q74" s="91" t="s">
        <v>300</v>
      </c>
      <c r="R74" s="92">
        <v>0.33800000000000002</v>
      </c>
      <c r="T74" s="144">
        <v>1</v>
      </c>
      <c r="U74" s="195">
        <v>2013</v>
      </c>
      <c r="V74" s="145" t="s">
        <v>20</v>
      </c>
      <c r="W74" s="145" t="s">
        <v>619</v>
      </c>
      <c r="X74" s="145" t="s">
        <v>3516</v>
      </c>
      <c r="Y74" s="146" t="str">
        <f t="shared" ref="Y74:Y88" si="3">T74&amp;U74&amp;V74&amp;W74&amp;X74</f>
        <v>12013冷房設備用無し（一定速）</v>
      </c>
      <c r="Z74" s="148">
        <v>0.25</v>
      </c>
      <c r="AA74" s="148">
        <v>0.75</v>
      </c>
      <c r="AB74" s="149">
        <v>0.25</v>
      </c>
      <c r="AC74" s="149">
        <v>0.75</v>
      </c>
      <c r="AD74" s="147">
        <f>VLOOKUP(T74,'既存・導入予定 (1)'!$E$33:$S$44,13,0)</f>
        <v>0.56499999999999995</v>
      </c>
      <c r="AE74" s="75">
        <f t="shared" ref="AE74:AE137" si="4">ROUNDDOWN(IF(AD74&gt;=0.25,Z74*AD74+AA74,AB74*AD74+AC74),3)</f>
        <v>0.89100000000000001</v>
      </c>
    </row>
    <row r="75" spans="5:31" ht="13.5" customHeight="1">
      <c r="E75" s="46">
        <v>2018</v>
      </c>
      <c r="F75" s="181">
        <v>2020</v>
      </c>
      <c r="M75" s="90">
        <v>6</v>
      </c>
      <c r="N75" s="91" t="s">
        <v>9</v>
      </c>
      <c r="O75" s="91" t="s">
        <v>3457</v>
      </c>
      <c r="P75" s="91" t="s">
        <v>3458</v>
      </c>
      <c r="Q75" s="91" t="s">
        <v>304</v>
      </c>
      <c r="R75" s="92">
        <v>0.247</v>
      </c>
      <c r="T75" s="144">
        <v>1</v>
      </c>
      <c r="U75" s="195">
        <v>2013</v>
      </c>
      <c r="V75" s="145" t="s">
        <v>21</v>
      </c>
      <c r="W75" s="145" t="s">
        <v>624</v>
      </c>
      <c r="X75" s="145" t="s">
        <v>3363</v>
      </c>
      <c r="Y75" s="146" t="str">
        <f t="shared" si="3"/>
        <v>12013暖房店舗用有り</v>
      </c>
      <c r="Z75" s="148">
        <v>-0.94</v>
      </c>
      <c r="AA75" s="148">
        <v>1.94</v>
      </c>
      <c r="AB75" s="149">
        <v>1.0853999999999999</v>
      </c>
      <c r="AC75" s="149">
        <v>1.4337</v>
      </c>
      <c r="AD75" s="147">
        <f>VLOOKUP(T75,'既存・導入予定 (1)'!$E$33:$S$44,13,0)</f>
        <v>0.56499999999999995</v>
      </c>
      <c r="AE75" s="75">
        <f t="shared" si="4"/>
        <v>1.4079999999999999</v>
      </c>
    </row>
    <row r="76" spans="5:31" ht="13.5" customHeight="1">
      <c r="E76" s="46">
        <v>2019</v>
      </c>
      <c r="F76" s="181">
        <v>2020</v>
      </c>
      <c r="M76" s="90">
        <v>6</v>
      </c>
      <c r="N76" s="91" t="s">
        <v>10</v>
      </c>
      <c r="O76" s="91" t="s">
        <v>3457</v>
      </c>
      <c r="P76" s="91" t="s">
        <v>3458</v>
      </c>
      <c r="Q76" s="91" t="s">
        <v>308</v>
      </c>
      <c r="R76" s="92">
        <v>0.30499999999999999</v>
      </c>
      <c r="T76" s="144">
        <v>1</v>
      </c>
      <c r="U76" s="195">
        <v>2013</v>
      </c>
      <c r="V76" s="145" t="s">
        <v>21</v>
      </c>
      <c r="W76" s="145" t="s">
        <v>618</v>
      </c>
      <c r="X76" s="145" t="s">
        <v>3363</v>
      </c>
      <c r="Y76" s="146" t="str">
        <f t="shared" ref="Y76:Y87" si="5">T76&amp;U76&amp;V76&amp;W76&amp;X76</f>
        <v>12013暖房ビル用マルチ有り</v>
      </c>
      <c r="Z76" s="148">
        <v>-0.98</v>
      </c>
      <c r="AA76" s="148">
        <v>1.98</v>
      </c>
      <c r="AB76" s="149">
        <v>1.042</v>
      </c>
      <c r="AC76" s="149">
        <v>1.4744999999999999</v>
      </c>
      <c r="AD76" s="147">
        <f>VLOOKUP(T76,'既存・導入予定 (1)'!$E$33:$S$44,13,0)</f>
        <v>0.56499999999999995</v>
      </c>
      <c r="AE76" s="75">
        <f t="shared" si="4"/>
        <v>1.4259999999999999</v>
      </c>
    </row>
    <row r="77" spans="5:31" ht="13.5" customHeight="1">
      <c r="E77" s="46">
        <v>2020</v>
      </c>
      <c r="F77" s="181">
        <v>2020</v>
      </c>
      <c r="M77" s="90">
        <v>6</v>
      </c>
      <c r="N77" s="91" t="s">
        <v>11</v>
      </c>
      <c r="O77" s="91" t="s">
        <v>3457</v>
      </c>
      <c r="P77" s="91" t="s">
        <v>3458</v>
      </c>
      <c r="Q77" s="91" t="s">
        <v>312</v>
      </c>
      <c r="R77" s="92">
        <v>0.20899999999999999</v>
      </c>
      <c r="T77" s="144">
        <v>1</v>
      </c>
      <c r="U77" s="195">
        <v>2013</v>
      </c>
      <c r="V77" s="145" t="s">
        <v>21</v>
      </c>
      <c r="W77" s="145" t="s">
        <v>619</v>
      </c>
      <c r="X77" s="145" t="s">
        <v>3363</v>
      </c>
      <c r="Y77" s="146" t="str">
        <f t="shared" si="5"/>
        <v>12013暖房設備用有り</v>
      </c>
      <c r="Z77" s="148">
        <v>-0.32</v>
      </c>
      <c r="AA77" s="148">
        <v>1.32</v>
      </c>
      <c r="AB77" s="149">
        <v>1.028</v>
      </c>
      <c r="AC77" s="149">
        <v>0.98299999999999998</v>
      </c>
      <c r="AD77" s="147">
        <f>VLOOKUP(T77,'既存・導入予定 (1)'!$E$33:$S$44,13,0)</f>
        <v>0.56499999999999995</v>
      </c>
      <c r="AE77" s="75">
        <f t="shared" si="4"/>
        <v>1.139</v>
      </c>
    </row>
    <row r="78" spans="5:31" ht="13.5" customHeight="1">
      <c r="E78" s="46">
        <v>2021</v>
      </c>
      <c r="F78" s="181">
        <v>2020</v>
      </c>
      <c r="M78" s="90">
        <v>6</v>
      </c>
      <c r="N78" s="91" t="s">
        <v>12</v>
      </c>
      <c r="O78" s="91" t="s">
        <v>3457</v>
      </c>
      <c r="P78" s="91" t="s">
        <v>3458</v>
      </c>
      <c r="Q78" s="91" t="s">
        <v>316</v>
      </c>
      <c r="R78" s="92">
        <v>0.25600000000000001</v>
      </c>
      <c r="T78" s="144">
        <v>1</v>
      </c>
      <c r="U78" s="195">
        <v>2013</v>
      </c>
      <c r="V78" s="145" t="s">
        <v>21</v>
      </c>
      <c r="W78" s="145" t="s">
        <v>624</v>
      </c>
      <c r="X78" s="145" t="s">
        <v>3516</v>
      </c>
      <c r="Y78" s="146" t="str">
        <f t="shared" si="5"/>
        <v>12013暖房店舗用無し（一定速）</v>
      </c>
      <c r="Z78" s="148">
        <v>0.25</v>
      </c>
      <c r="AA78" s="148">
        <v>0.75</v>
      </c>
      <c r="AB78" s="149">
        <v>0.25</v>
      </c>
      <c r="AC78" s="149">
        <v>0.75</v>
      </c>
      <c r="AD78" s="147">
        <f>VLOOKUP(T78,'既存・導入予定 (1)'!$E$33:$S$44,13,0)</f>
        <v>0.56499999999999995</v>
      </c>
      <c r="AE78" s="75">
        <f t="shared" si="4"/>
        <v>0.89100000000000001</v>
      </c>
    </row>
    <row r="79" spans="5:31" ht="13.5" customHeight="1">
      <c r="E79" s="46">
        <v>2022</v>
      </c>
      <c r="F79" s="181">
        <v>2020</v>
      </c>
      <c r="M79" s="90">
        <v>6</v>
      </c>
      <c r="N79" s="91" t="s">
        <v>13</v>
      </c>
      <c r="O79" s="91" t="s">
        <v>3457</v>
      </c>
      <c r="P79" s="91" t="s">
        <v>3458</v>
      </c>
      <c r="Q79" s="91" t="s">
        <v>320</v>
      </c>
      <c r="R79" s="92">
        <v>0.33400000000000002</v>
      </c>
      <c r="T79" s="144">
        <v>1</v>
      </c>
      <c r="U79" s="195">
        <v>2013</v>
      </c>
      <c r="V79" s="145" t="s">
        <v>21</v>
      </c>
      <c r="W79" s="145" t="s">
        <v>618</v>
      </c>
      <c r="X79" s="145" t="s">
        <v>3516</v>
      </c>
      <c r="Y79" s="146" t="str">
        <f t="shared" si="5"/>
        <v>12013暖房ビル用マルチ無し（一定速）</v>
      </c>
      <c r="Z79" s="148">
        <v>0.25</v>
      </c>
      <c r="AA79" s="148">
        <v>0.75</v>
      </c>
      <c r="AB79" s="149">
        <v>0.25</v>
      </c>
      <c r="AC79" s="149">
        <v>0.75</v>
      </c>
      <c r="AD79" s="147">
        <f>VLOOKUP(T79,'既存・導入予定 (1)'!$E$33:$S$44,13,0)</f>
        <v>0.56499999999999995</v>
      </c>
      <c r="AE79" s="75">
        <f t="shared" si="4"/>
        <v>0.89100000000000001</v>
      </c>
    </row>
    <row r="80" spans="5:31" ht="13.5" customHeight="1">
      <c r="E80" s="46">
        <v>2023</v>
      </c>
      <c r="F80" s="181">
        <v>2020</v>
      </c>
      <c r="M80" s="90">
        <v>7</v>
      </c>
      <c r="N80" s="91" t="s">
        <v>3456</v>
      </c>
      <c r="O80" s="91" t="s">
        <v>3457</v>
      </c>
      <c r="P80" s="91" t="s">
        <v>3458</v>
      </c>
      <c r="Q80" s="91" t="s">
        <v>324</v>
      </c>
      <c r="R80" s="92">
        <v>0.54400000000000004</v>
      </c>
      <c r="T80" s="144">
        <v>1</v>
      </c>
      <c r="U80" s="195">
        <v>2013</v>
      </c>
      <c r="V80" s="145" t="s">
        <v>21</v>
      </c>
      <c r="W80" s="145" t="s">
        <v>619</v>
      </c>
      <c r="X80" s="145" t="s">
        <v>3516</v>
      </c>
      <c r="Y80" s="146" t="str">
        <f t="shared" si="5"/>
        <v>12013暖房設備用無し（一定速）</v>
      </c>
      <c r="Z80" s="148">
        <v>0.25</v>
      </c>
      <c r="AA80" s="148">
        <v>0.75</v>
      </c>
      <c r="AB80" s="149">
        <v>0.25</v>
      </c>
      <c r="AC80" s="149">
        <v>0.75</v>
      </c>
      <c r="AD80" s="147">
        <f>VLOOKUP(T80,'既存・導入予定 (1)'!$E$33:$S$44,13,0)</f>
        <v>0.56499999999999995</v>
      </c>
      <c r="AE80" s="75">
        <f t="shared" si="4"/>
        <v>0.89100000000000001</v>
      </c>
    </row>
    <row r="81" spans="5:31" ht="13.5" customHeight="1">
      <c r="E81" s="46">
        <v>2024</v>
      </c>
      <c r="F81" s="181">
        <v>2020</v>
      </c>
      <c r="M81" s="90">
        <v>7</v>
      </c>
      <c r="N81" s="91" t="s">
        <v>3</v>
      </c>
      <c r="O81" s="91" t="s">
        <v>3457</v>
      </c>
      <c r="P81" s="91" t="s">
        <v>3458</v>
      </c>
      <c r="Q81" s="91" t="s">
        <v>328</v>
      </c>
      <c r="R81" s="92">
        <v>0.6</v>
      </c>
      <c r="T81" s="144">
        <v>1</v>
      </c>
      <c r="U81" s="195">
        <v>2014</v>
      </c>
      <c r="V81" s="145" t="s">
        <v>20</v>
      </c>
      <c r="W81" s="145" t="s">
        <v>624</v>
      </c>
      <c r="X81" s="145" t="s">
        <v>3363</v>
      </c>
      <c r="Y81" s="146" t="str">
        <f t="shared" si="5"/>
        <v>12014冷房店舗用有り</v>
      </c>
      <c r="Z81" s="148">
        <v>-1.46</v>
      </c>
      <c r="AA81" s="148">
        <v>2.46</v>
      </c>
      <c r="AB81" s="149">
        <v>1.06</v>
      </c>
      <c r="AC81" s="149">
        <v>1.83</v>
      </c>
      <c r="AD81" s="147">
        <f>VLOOKUP(T81,'既存・導入予定 (1)'!$E$33:$S$44,13,0)</f>
        <v>0.56499999999999995</v>
      </c>
      <c r="AE81" s="75">
        <f t="shared" si="4"/>
        <v>1.635</v>
      </c>
    </row>
    <row r="82" spans="5:31" ht="13.5" customHeight="1">
      <c r="E82" s="194">
        <v>2025</v>
      </c>
      <c r="F82" s="98">
        <v>2024</v>
      </c>
      <c r="M82" s="90">
        <v>7</v>
      </c>
      <c r="N82" s="91" t="s">
        <v>4</v>
      </c>
      <c r="O82" s="91" t="s">
        <v>3457</v>
      </c>
      <c r="P82" s="91" t="s">
        <v>3458</v>
      </c>
      <c r="Q82" s="91" t="s">
        <v>332</v>
      </c>
      <c r="R82" s="92">
        <v>0.52500000000000002</v>
      </c>
      <c r="T82" s="144">
        <v>1</v>
      </c>
      <c r="U82" s="195">
        <v>2014</v>
      </c>
      <c r="V82" s="145" t="s">
        <v>20</v>
      </c>
      <c r="W82" s="145" t="s">
        <v>618</v>
      </c>
      <c r="X82" s="145" t="s">
        <v>3363</v>
      </c>
      <c r="Y82" s="146" t="str">
        <f t="shared" si="5"/>
        <v>12014冷房ビル用マルチ有り</v>
      </c>
      <c r="Z82" s="148">
        <v>-1.52</v>
      </c>
      <c r="AA82" s="148">
        <v>2.52</v>
      </c>
      <c r="AB82" s="149">
        <v>1.0736000000000001</v>
      </c>
      <c r="AC82" s="149">
        <v>1.8715999999999999</v>
      </c>
      <c r="AD82" s="147">
        <f>VLOOKUP(T82,'既存・導入予定 (1)'!$E$33:$S$44,13,0)</f>
        <v>0.56499999999999995</v>
      </c>
      <c r="AE82" s="75">
        <f t="shared" si="4"/>
        <v>1.661</v>
      </c>
    </row>
    <row r="83" spans="5:31" ht="13.5" customHeight="1">
      <c r="E83" s="194">
        <v>2026</v>
      </c>
      <c r="F83" s="98">
        <v>2024</v>
      </c>
      <c r="M83" s="90">
        <v>7</v>
      </c>
      <c r="N83" s="91" t="s">
        <v>5</v>
      </c>
      <c r="O83" s="91" t="s">
        <v>3457</v>
      </c>
      <c r="P83" s="91" t="s">
        <v>3458</v>
      </c>
      <c r="Q83" s="91" t="s">
        <v>336</v>
      </c>
      <c r="R83" s="92">
        <v>0.38800000000000001</v>
      </c>
      <c r="T83" s="144">
        <v>1</v>
      </c>
      <c r="U83" s="195">
        <v>2014</v>
      </c>
      <c r="V83" s="145" t="s">
        <v>20</v>
      </c>
      <c r="W83" s="145" t="s">
        <v>619</v>
      </c>
      <c r="X83" s="145" t="s">
        <v>3363</v>
      </c>
      <c r="Y83" s="146" t="str">
        <f t="shared" si="5"/>
        <v>12014冷房設備用有り</v>
      </c>
      <c r="Z83" s="148">
        <v>-0.32</v>
      </c>
      <c r="AA83" s="148">
        <v>1.32</v>
      </c>
      <c r="AB83" s="149">
        <v>1.0385</v>
      </c>
      <c r="AC83" s="149">
        <v>0.98040000000000005</v>
      </c>
      <c r="AD83" s="147">
        <f>VLOOKUP(T83,'既存・導入予定 (1)'!$E$33:$S$44,13,0)</f>
        <v>0.56499999999999995</v>
      </c>
      <c r="AE83" s="75">
        <f t="shared" si="4"/>
        <v>1.139</v>
      </c>
    </row>
    <row r="84" spans="5:31" ht="13.5" customHeight="1">
      <c r="M84" s="90">
        <v>7</v>
      </c>
      <c r="N84" s="91" t="s">
        <v>6</v>
      </c>
      <c r="O84" s="91" t="s">
        <v>3457</v>
      </c>
      <c r="P84" s="91" t="s">
        <v>3458</v>
      </c>
      <c r="Q84" s="91" t="s">
        <v>340</v>
      </c>
      <c r="R84" s="92">
        <v>0.56599999999999995</v>
      </c>
      <c r="T84" s="144">
        <v>1</v>
      </c>
      <c r="U84" s="195">
        <v>2014</v>
      </c>
      <c r="V84" s="145" t="s">
        <v>20</v>
      </c>
      <c r="W84" s="145" t="s">
        <v>624</v>
      </c>
      <c r="X84" s="145" t="s">
        <v>3516</v>
      </c>
      <c r="Y84" s="146" t="str">
        <f t="shared" si="5"/>
        <v>12014冷房店舗用無し（一定速）</v>
      </c>
      <c r="Z84" s="148">
        <v>0.25</v>
      </c>
      <c r="AA84" s="148">
        <v>0.75</v>
      </c>
      <c r="AB84" s="149">
        <v>0.25</v>
      </c>
      <c r="AC84" s="149">
        <v>0.75</v>
      </c>
      <c r="AD84" s="147">
        <f>VLOOKUP(T84,'既存・導入予定 (1)'!$E$33:$S$44,13,0)</f>
        <v>0.56499999999999995</v>
      </c>
      <c r="AE84" s="75">
        <f t="shared" si="4"/>
        <v>0.89100000000000001</v>
      </c>
    </row>
    <row r="85" spans="5:31" ht="13.5" customHeight="1">
      <c r="M85" s="90">
        <v>7</v>
      </c>
      <c r="N85" s="91" t="s">
        <v>7</v>
      </c>
      <c r="O85" s="91" t="s">
        <v>3457</v>
      </c>
      <c r="P85" s="91" t="s">
        <v>3458</v>
      </c>
      <c r="Q85" s="91" t="s">
        <v>344</v>
      </c>
      <c r="R85" s="92">
        <v>0.55800000000000005</v>
      </c>
      <c r="T85" s="144">
        <v>1</v>
      </c>
      <c r="U85" s="195">
        <v>2014</v>
      </c>
      <c r="V85" s="145" t="s">
        <v>20</v>
      </c>
      <c r="W85" s="145" t="s">
        <v>618</v>
      </c>
      <c r="X85" s="145" t="s">
        <v>3516</v>
      </c>
      <c r="Y85" s="146" t="str">
        <f t="shared" si="5"/>
        <v>12014冷房ビル用マルチ無し（一定速）</v>
      </c>
      <c r="Z85" s="148">
        <v>0.25</v>
      </c>
      <c r="AA85" s="148">
        <v>0.75</v>
      </c>
      <c r="AB85" s="149">
        <v>0.25</v>
      </c>
      <c r="AC85" s="149">
        <v>0.75</v>
      </c>
      <c r="AD85" s="147">
        <f>VLOOKUP(T85,'既存・導入予定 (1)'!$E$33:$S$44,13,0)</f>
        <v>0.56499999999999995</v>
      </c>
      <c r="AE85" s="75">
        <f t="shared" si="4"/>
        <v>0.89100000000000001</v>
      </c>
    </row>
    <row r="86" spans="5:31" ht="13.5" customHeight="1">
      <c r="M86" s="90">
        <v>7</v>
      </c>
      <c r="N86" s="91" t="s">
        <v>8</v>
      </c>
      <c r="O86" s="91" t="s">
        <v>3457</v>
      </c>
      <c r="P86" s="91" t="s">
        <v>3458</v>
      </c>
      <c r="Q86" s="91" t="s">
        <v>348</v>
      </c>
      <c r="R86" s="92">
        <v>0.59799999999999998</v>
      </c>
      <c r="T86" s="144">
        <v>1</v>
      </c>
      <c r="U86" s="195">
        <v>2014</v>
      </c>
      <c r="V86" s="145" t="s">
        <v>20</v>
      </c>
      <c r="W86" s="145" t="s">
        <v>619</v>
      </c>
      <c r="X86" s="145" t="s">
        <v>3516</v>
      </c>
      <c r="Y86" s="146" t="str">
        <f t="shared" si="5"/>
        <v>12014冷房設備用無し（一定速）</v>
      </c>
      <c r="Z86" s="148">
        <v>0.25</v>
      </c>
      <c r="AA86" s="148">
        <v>0.75</v>
      </c>
      <c r="AB86" s="149">
        <v>0.25</v>
      </c>
      <c r="AC86" s="149">
        <v>0.75</v>
      </c>
      <c r="AD86" s="147">
        <f>VLOOKUP(T86,'既存・導入予定 (1)'!$E$33:$S$44,13,0)</f>
        <v>0.56499999999999995</v>
      </c>
      <c r="AE86" s="75">
        <f t="shared" si="4"/>
        <v>0.89100000000000001</v>
      </c>
    </row>
    <row r="87" spans="5:31" ht="13.5" customHeight="1">
      <c r="M87" s="90">
        <v>7</v>
      </c>
      <c r="N87" s="91" t="s">
        <v>9</v>
      </c>
      <c r="O87" s="91" t="s">
        <v>3457</v>
      </c>
      <c r="P87" s="91" t="s">
        <v>3458</v>
      </c>
      <c r="Q87" s="91" t="s">
        <v>352</v>
      </c>
      <c r="R87" s="92">
        <v>0.41599999999999998</v>
      </c>
      <c r="T87" s="144">
        <v>1</v>
      </c>
      <c r="U87" s="195">
        <v>2014</v>
      </c>
      <c r="V87" s="145" t="s">
        <v>21</v>
      </c>
      <c r="W87" s="145" t="s">
        <v>624</v>
      </c>
      <c r="X87" s="145" t="s">
        <v>3363</v>
      </c>
      <c r="Y87" s="146" t="str">
        <f t="shared" si="5"/>
        <v>12014暖房店舗用有り</v>
      </c>
      <c r="Z87" s="148">
        <v>-0.94</v>
      </c>
      <c r="AA87" s="148">
        <v>1.94</v>
      </c>
      <c r="AB87" s="149">
        <v>1.0853999999999999</v>
      </c>
      <c r="AC87" s="149">
        <v>1.4337</v>
      </c>
      <c r="AD87" s="147">
        <f>VLOOKUP(T87,'既存・導入予定 (1)'!$E$33:$S$44,13,0)</f>
        <v>0.56499999999999995</v>
      </c>
      <c r="AE87" s="75">
        <f t="shared" si="4"/>
        <v>1.4079999999999999</v>
      </c>
    </row>
    <row r="88" spans="5:31" ht="13.5" customHeight="1">
      <c r="M88" s="90">
        <v>7</v>
      </c>
      <c r="N88" s="91" t="s">
        <v>10</v>
      </c>
      <c r="O88" s="91" t="s">
        <v>3457</v>
      </c>
      <c r="P88" s="91" t="s">
        <v>3458</v>
      </c>
      <c r="Q88" s="91" t="s">
        <v>356</v>
      </c>
      <c r="R88" s="92">
        <v>0.54600000000000004</v>
      </c>
      <c r="T88" s="144">
        <v>1</v>
      </c>
      <c r="U88" s="195">
        <v>2014</v>
      </c>
      <c r="V88" s="145" t="s">
        <v>21</v>
      </c>
      <c r="W88" s="145" t="s">
        <v>618</v>
      </c>
      <c r="X88" s="145" t="s">
        <v>3363</v>
      </c>
      <c r="Y88" s="146" t="str">
        <f t="shared" si="3"/>
        <v>12014暖房ビル用マルチ有り</v>
      </c>
      <c r="Z88" s="148">
        <v>-0.96</v>
      </c>
      <c r="AA88" s="148">
        <v>1.96</v>
      </c>
      <c r="AB88" s="149">
        <v>1.0416000000000001</v>
      </c>
      <c r="AC88" s="149">
        <v>1.4596</v>
      </c>
      <c r="AD88" s="147">
        <f>VLOOKUP(T88,'既存・導入予定 (1)'!$E$33:$S$44,13,0)</f>
        <v>0.56499999999999995</v>
      </c>
      <c r="AE88" s="75">
        <f t="shared" si="4"/>
        <v>1.417</v>
      </c>
    </row>
    <row r="89" spans="5:31" ht="13.5" customHeight="1">
      <c r="M89" s="90">
        <v>7</v>
      </c>
      <c r="N89" s="91" t="s">
        <v>11</v>
      </c>
      <c r="O89" s="91" t="s">
        <v>3457</v>
      </c>
      <c r="P89" s="91" t="s">
        <v>3458</v>
      </c>
      <c r="Q89" s="91" t="s">
        <v>360</v>
      </c>
      <c r="R89" s="92">
        <v>0.34300000000000003</v>
      </c>
      <c r="T89" s="144">
        <v>1</v>
      </c>
      <c r="U89" s="195">
        <v>2014</v>
      </c>
      <c r="V89" s="145" t="s">
        <v>21</v>
      </c>
      <c r="W89" s="145" t="s">
        <v>619</v>
      </c>
      <c r="X89" s="145" t="s">
        <v>3363</v>
      </c>
      <c r="Y89" s="146" t="str">
        <f t="shared" ref="Y89:Y120" si="6">T89&amp;U89&amp;V89&amp;W89&amp;X89</f>
        <v>12014暖房設備用有り</v>
      </c>
      <c r="Z89" s="148">
        <v>-0.36</v>
      </c>
      <c r="AA89" s="148">
        <v>1.36</v>
      </c>
      <c r="AB89" s="149">
        <v>1.0287999999999999</v>
      </c>
      <c r="AC89" s="149">
        <v>1.0127999999999999</v>
      </c>
      <c r="AD89" s="147">
        <f>VLOOKUP(T89,'既存・導入予定 (1)'!$E$33:$S$44,13,0)</f>
        <v>0.56499999999999995</v>
      </c>
      <c r="AE89" s="75">
        <f t="shared" si="4"/>
        <v>1.1559999999999999</v>
      </c>
    </row>
    <row r="90" spans="5:31" ht="13.5" customHeight="1">
      <c r="M90" s="90">
        <v>7</v>
      </c>
      <c r="N90" s="91" t="s">
        <v>12</v>
      </c>
      <c r="O90" s="91" t="s">
        <v>3457</v>
      </c>
      <c r="P90" s="91" t="s">
        <v>3458</v>
      </c>
      <c r="Q90" s="91" t="s">
        <v>364</v>
      </c>
      <c r="R90" s="92">
        <v>0.24099999999999999</v>
      </c>
      <c r="T90" s="144">
        <v>1</v>
      </c>
      <c r="U90" s="195">
        <v>2014</v>
      </c>
      <c r="V90" s="145" t="s">
        <v>21</v>
      </c>
      <c r="W90" s="145" t="s">
        <v>624</v>
      </c>
      <c r="X90" s="145" t="s">
        <v>3516</v>
      </c>
      <c r="Y90" s="146" t="str">
        <f t="shared" si="6"/>
        <v>12014暖房店舗用無し（一定速）</v>
      </c>
      <c r="Z90" s="148">
        <v>0.25</v>
      </c>
      <c r="AA90" s="148">
        <v>0.75</v>
      </c>
      <c r="AB90" s="149">
        <v>0.25</v>
      </c>
      <c r="AC90" s="149">
        <v>0.75</v>
      </c>
      <c r="AD90" s="147">
        <f>VLOOKUP(T90,'既存・導入予定 (1)'!$E$33:$S$44,13,0)</f>
        <v>0.56499999999999995</v>
      </c>
      <c r="AE90" s="75">
        <f t="shared" si="4"/>
        <v>0.89100000000000001</v>
      </c>
    </row>
    <row r="91" spans="5:31" ht="13.5" customHeight="1">
      <c r="M91" s="90">
        <v>7</v>
      </c>
      <c r="N91" s="91" t="s">
        <v>13</v>
      </c>
      <c r="O91" s="91" t="s">
        <v>3457</v>
      </c>
      <c r="P91" s="91" t="s">
        <v>3458</v>
      </c>
      <c r="Q91" s="91" t="s">
        <v>368</v>
      </c>
      <c r="R91" s="92">
        <v>0.58399999999999996</v>
      </c>
      <c r="T91" s="144">
        <v>1</v>
      </c>
      <c r="U91" s="195">
        <v>2014</v>
      </c>
      <c r="V91" s="145" t="s">
        <v>21</v>
      </c>
      <c r="W91" s="145" t="s">
        <v>618</v>
      </c>
      <c r="X91" s="145" t="s">
        <v>3516</v>
      </c>
      <c r="Y91" s="146" t="str">
        <f t="shared" si="6"/>
        <v>12014暖房ビル用マルチ無し（一定速）</v>
      </c>
      <c r="Z91" s="148">
        <v>0.25</v>
      </c>
      <c r="AA91" s="148">
        <v>0.75</v>
      </c>
      <c r="AB91" s="149">
        <v>0.25</v>
      </c>
      <c r="AC91" s="149">
        <v>0.75</v>
      </c>
      <c r="AD91" s="147">
        <f>VLOOKUP(T91,'既存・導入予定 (1)'!$E$33:$S$44,13,0)</f>
        <v>0.56499999999999995</v>
      </c>
      <c r="AE91" s="75">
        <f t="shared" si="4"/>
        <v>0.89100000000000001</v>
      </c>
    </row>
    <row r="92" spans="5:31" ht="13.5" customHeight="1">
      <c r="M92" s="90">
        <v>8</v>
      </c>
      <c r="N92" s="91" t="s">
        <v>3456</v>
      </c>
      <c r="O92" s="91" t="s">
        <v>3457</v>
      </c>
      <c r="P92" s="91" t="s">
        <v>3458</v>
      </c>
      <c r="Q92" s="91" t="s">
        <v>372</v>
      </c>
      <c r="R92" s="92">
        <v>0.53400000000000003</v>
      </c>
      <c r="T92" s="144">
        <v>1</v>
      </c>
      <c r="U92" s="195">
        <v>2014</v>
      </c>
      <c r="V92" s="145" t="s">
        <v>21</v>
      </c>
      <c r="W92" s="145" t="s">
        <v>619</v>
      </c>
      <c r="X92" s="145" t="s">
        <v>3516</v>
      </c>
      <c r="Y92" s="146" t="str">
        <f t="shared" si="6"/>
        <v>12014暖房設備用無し（一定速）</v>
      </c>
      <c r="Z92" s="148">
        <v>0.25</v>
      </c>
      <c r="AA92" s="148">
        <v>0.75</v>
      </c>
      <c r="AB92" s="149">
        <v>0.25</v>
      </c>
      <c r="AC92" s="149">
        <v>0.75</v>
      </c>
      <c r="AD92" s="147">
        <f>VLOOKUP(T92,'既存・導入予定 (1)'!$E$33:$S$44,13,0)</f>
        <v>0.56499999999999995</v>
      </c>
      <c r="AE92" s="75">
        <f t="shared" si="4"/>
        <v>0.89100000000000001</v>
      </c>
    </row>
    <row r="93" spans="5:31" ht="13.5" customHeight="1">
      <c r="M93" s="90">
        <v>8</v>
      </c>
      <c r="N93" s="91" t="s">
        <v>3</v>
      </c>
      <c r="O93" s="91" t="s">
        <v>3457</v>
      </c>
      <c r="P93" s="91" t="s">
        <v>3458</v>
      </c>
      <c r="Q93" s="91" t="s">
        <v>376</v>
      </c>
      <c r="R93" s="92">
        <v>0.66</v>
      </c>
      <c r="T93" s="63">
        <v>1</v>
      </c>
      <c r="U93" s="141">
        <v>2015</v>
      </c>
      <c r="V93" s="90" t="s">
        <v>20</v>
      </c>
      <c r="W93" s="90" t="s">
        <v>624</v>
      </c>
      <c r="X93" s="90" t="s">
        <v>3363</v>
      </c>
      <c r="Y93" s="66" t="str">
        <f t="shared" si="6"/>
        <v>12015冷房店舗用有り</v>
      </c>
      <c r="Z93" s="191">
        <v>-1.38</v>
      </c>
      <c r="AA93" s="191">
        <v>2.38</v>
      </c>
      <c r="AB93" s="192">
        <v>1.0581</v>
      </c>
      <c r="AC93" s="192">
        <v>1.7705</v>
      </c>
      <c r="AD93" s="69">
        <f>VLOOKUP(T93,'既存・導入予定 (1)'!$E$33:$S$44,13,0)</f>
        <v>0.56499999999999995</v>
      </c>
      <c r="AE93" s="70">
        <f t="shared" si="4"/>
        <v>1.6</v>
      </c>
    </row>
    <row r="94" spans="5:31" ht="13.5" customHeight="1">
      <c r="M94" s="90">
        <v>8</v>
      </c>
      <c r="N94" s="91" t="s">
        <v>4</v>
      </c>
      <c r="O94" s="91" t="s">
        <v>3457</v>
      </c>
      <c r="P94" s="91" t="s">
        <v>3458</v>
      </c>
      <c r="Q94" s="91" t="s">
        <v>380</v>
      </c>
      <c r="R94" s="92">
        <v>0.59</v>
      </c>
      <c r="T94" s="63">
        <v>1</v>
      </c>
      <c r="U94" s="141">
        <v>2015</v>
      </c>
      <c r="V94" s="90" t="s">
        <v>20</v>
      </c>
      <c r="W94" s="90" t="s">
        <v>618</v>
      </c>
      <c r="X94" s="90" t="s">
        <v>3363</v>
      </c>
      <c r="Y94" s="66" t="str">
        <f t="shared" si="6"/>
        <v>12015冷房ビル用マルチ有り</v>
      </c>
      <c r="Z94" s="142">
        <v>-1.5740000000000001</v>
      </c>
      <c r="AA94" s="142">
        <v>2.5739999999999998</v>
      </c>
      <c r="AB94" s="143">
        <v>1.0751999999999999</v>
      </c>
      <c r="AC94" s="143">
        <v>1.9117</v>
      </c>
      <c r="AD94" s="69">
        <f>VLOOKUP(T94,'既存・導入予定 (1)'!$E$33:$S$44,13,0)</f>
        <v>0.56499999999999995</v>
      </c>
      <c r="AE94" s="70">
        <f t="shared" si="4"/>
        <v>1.6839999999999999</v>
      </c>
    </row>
    <row r="95" spans="5:31" ht="14.25" customHeight="1">
      <c r="M95" s="90">
        <v>8</v>
      </c>
      <c r="N95" s="91" t="s">
        <v>5</v>
      </c>
      <c r="O95" s="91" t="s">
        <v>3457</v>
      </c>
      <c r="P95" s="91" t="s">
        <v>3458</v>
      </c>
      <c r="Q95" s="91" t="s">
        <v>384</v>
      </c>
      <c r="R95" s="92">
        <v>0.374</v>
      </c>
      <c r="T95" s="63">
        <v>1</v>
      </c>
      <c r="U95" s="141">
        <v>2015</v>
      </c>
      <c r="V95" s="90" t="s">
        <v>20</v>
      </c>
      <c r="W95" s="90" t="s">
        <v>619</v>
      </c>
      <c r="X95" s="90" t="s">
        <v>3363</v>
      </c>
      <c r="Y95" s="66" t="str">
        <f t="shared" si="6"/>
        <v>12015冷房設備用有り</v>
      </c>
      <c r="Z95" s="67">
        <v>-0.62</v>
      </c>
      <c r="AA95" s="67">
        <v>1.62</v>
      </c>
      <c r="AB95" s="68">
        <v>1.0472999999999999</v>
      </c>
      <c r="AC95" s="68">
        <v>1.2032</v>
      </c>
      <c r="AD95" s="69">
        <f>VLOOKUP(T95,'既存・導入予定 (1)'!$E$33:$S$44,13,0)</f>
        <v>0.56499999999999995</v>
      </c>
      <c r="AE95" s="70">
        <f t="shared" si="4"/>
        <v>1.2689999999999999</v>
      </c>
    </row>
    <row r="96" spans="5:31" ht="13.5" customHeight="1">
      <c r="M96" s="90">
        <v>8</v>
      </c>
      <c r="N96" s="91" t="s">
        <v>6</v>
      </c>
      <c r="O96" s="91" t="s">
        <v>3457</v>
      </c>
      <c r="P96" s="91" t="s">
        <v>3458</v>
      </c>
      <c r="Q96" s="91" t="s">
        <v>388</v>
      </c>
      <c r="R96" s="92">
        <v>0.60499999999999998</v>
      </c>
      <c r="T96" s="63">
        <v>1</v>
      </c>
      <c r="U96" s="141">
        <v>2015</v>
      </c>
      <c r="V96" s="90" t="s">
        <v>20</v>
      </c>
      <c r="W96" s="90" t="s">
        <v>624</v>
      </c>
      <c r="X96" s="90" t="s">
        <v>3516</v>
      </c>
      <c r="Y96" s="66" t="str">
        <f t="shared" si="6"/>
        <v>12015冷房店舗用無し（一定速）</v>
      </c>
      <c r="Z96" s="67">
        <v>0.25</v>
      </c>
      <c r="AA96" s="67">
        <v>0.75</v>
      </c>
      <c r="AB96" s="68">
        <v>0.25</v>
      </c>
      <c r="AC96" s="68">
        <v>0.75</v>
      </c>
      <c r="AD96" s="69">
        <f>VLOOKUP(T96,'既存・導入予定 (1)'!$E$33:$S$44,13,0)</f>
        <v>0.56499999999999995</v>
      </c>
      <c r="AE96" s="70">
        <f t="shared" si="4"/>
        <v>0.89100000000000001</v>
      </c>
    </row>
    <row r="97" spans="13:31" ht="13.5" customHeight="1">
      <c r="M97" s="90">
        <v>8</v>
      </c>
      <c r="N97" s="91" t="s">
        <v>7</v>
      </c>
      <c r="O97" s="91" t="s">
        <v>3457</v>
      </c>
      <c r="P97" s="91" t="s">
        <v>3458</v>
      </c>
      <c r="Q97" s="91" t="s">
        <v>392</v>
      </c>
      <c r="R97" s="92">
        <v>0.64700000000000002</v>
      </c>
      <c r="T97" s="63">
        <v>1</v>
      </c>
      <c r="U97" s="141">
        <v>2015</v>
      </c>
      <c r="V97" s="90" t="s">
        <v>20</v>
      </c>
      <c r="W97" s="90" t="s">
        <v>618</v>
      </c>
      <c r="X97" s="90" t="s">
        <v>3516</v>
      </c>
      <c r="Y97" s="66" t="str">
        <f t="shared" si="6"/>
        <v>12015冷房ビル用マルチ無し（一定速）</v>
      </c>
      <c r="Z97" s="67">
        <v>0.25</v>
      </c>
      <c r="AA97" s="67">
        <v>0.75</v>
      </c>
      <c r="AB97" s="68">
        <v>0.25</v>
      </c>
      <c r="AC97" s="68">
        <v>0.75</v>
      </c>
      <c r="AD97" s="69">
        <f>VLOOKUP(T97,'既存・導入予定 (1)'!$E$33:$S$44,13,0)</f>
        <v>0.56499999999999995</v>
      </c>
      <c r="AE97" s="70">
        <f t="shared" si="4"/>
        <v>0.89100000000000001</v>
      </c>
    </row>
    <row r="98" spans="13:31" ht="13.5" customHeight="1">
      <c r="M98" s="90">
        <v>8</v>
      </c>
      <c r="N98" s="91" t="s">
        <v>8</v>
      </c>
      <c r="O98" s="91" t="s">
        <v>3457</v>
      </c>
      <c r="P98" s="91" t="s">
        <v>3458</v>
      </c>
      <c r="Q98" s="91" t="s">
        <v>396</v>
      </c>
      <c r="R98" s="92">
        <v>0.63700000000000001</v>
      </c>
      <c r="T98" s="63">
        <v>1</v>
      </c>
      <c r="U98" s="141">
        <v>2015</v>
      </c>
      <c r="V98" s="90" t="s">
        <v>20</v>
      </c>
      <c r="W98" s="90" t="s">
        <v>619</v>
      </c>
      <c r="X98" s="90" t="s">
        <v>3516</v>
      </c>
      <c r="Y98" s="66" t="str">
        <f t="shared" si="6"/>
        <v>12015冷房設備用無し（一定速）</v>
      </c>
      <c r="Z98" s="67">
        <v>0.25</v>
      </c>
      <c r="AA98" s="67">
        <v>0.75</v>
      </c>
      <c r="AB98" s="68">
        <v>0.25</v>
      </c>
      <c r="AC98" s="68">
        <v>0.75</v>
      </c>
      <c r="AD98" s="69">
        <f>VLOOKUP(T98,'既存・導入予定 (1)'!$E$33:$S$44,13,0)</f>
        <v>0.56499999999999995</v>
      </c>
      <c r="AE98" s="70">
        <f t="shared" si="4"/>
        <v>0.89100000000000001</v>
      </c>
    </row>
    <row r="99" spans="13:31" ht="14.25" customHeight="1">
      <c r="M99" s="90">
        <v>8</v>
      </c>
      <c r="N99" s="91" t="s">
        <v>9</v>
      </c>
      <c r="O99" s="91" t="s">
        <v>3457</v>
      </c>
      <c r="P99" s="91" t="s">
        <v>3458</v>
      </c>
      <c r="Q99" s="91" t="s">
        <v>400</v>
      </c>
      <c r="R99" s="92">
        <v>0.50600000000000001</v>
      </c>
      <c r="T99" s="63">
        <v>1</v>
      </c>
      <c r="U99" s="141">
        <v>2015</v>
      </c>
      <c r="V99" s="90" t="s">
        <v>21</v>
      </c>
      <c r="W99" s="90" t="s">
        <v>624</v>
      </c>
      <c r="X99" s="90" t="s">
        <v>3363</v>
      </c>
      <c r="Y99" s="66" t="str">
        <f t="shared" si="6"/>
        <v>12015暖房店舗用有り</v>
      </c>
      <c r="Z99" s="67">
        <v>-0.97</v>
      </c>
      <c r="AA99" s="67">
        <v>1.97</v>
      </c>
      <c r="AB99" s="68">
        <v>1.0867</v>
      </c>
      <c r="AC99" s="68">
        <v>1.4558</v>
      </c>
      <c r="AD99" s="69">
        <f>VLOOKUP(T99,'既存・導入予定 (1)'!$E$33:$S$44,13,0)</f>
        <v>0.56499999999999995</v>
      </c>
      <c r="AE99" s="70">
        <f t="shared" si="4"/>
        <v>1.421</v>
      </c>
    </row>
    <row r="100" spans="13:31" ht="13.5" customHeight="1">
      <c r="M100" s="90">
        <v>8</v>
      </c>
      <c r="N100" s="91" t="s">
        <v>10</v>
      </c>
      <c r="O100" s="91" t="s">
        <v>3457</v>
      </c>
      <c r="P100" s="91" t="s">
        <v>3458</v>
      </c>
      <c r="Q100" s="91" t="s">
        <v>404</v>
      </c>
      <c r="R100" s="92">
        <v>0.58699999999999997</v>
      </c>
      <c r="T100" s="63">
        <v>1</v>
      </c>
      <c r="U100" s="141">
        <v>2015</v>
      </c>
      <c r="V100" s="90" t="s">
        <v>21</v>
      </c>
      <c r="W100" s="90" t="s">
        <v>618</v>
      </c>
      <c r="X100" s="90" t="s">
        <v>3363</v>
      </c>
      <c r="Y100" s="66" t="str">
        <f t="shared" si="6"/>
        <v>12015暖房ビル用マルチ有り</v>
      </c>
      <c r="Z100" s="67">
        <v>-0.876</v>
      </c>
      <c r="AA100" s="67">
        <v>1.8759999999999999</v>
      </c>
      <c r="AB100" s="68">
        <v>1.0398000000000001</v>
      </c>
      <c r="AC100" s="68">
        <v>1.3971</v>
      </c>
      <c r="AD100" s="69">
        <f>VLOOKUP(T100,'既存・導入予定 (1)'!$E$33:$S$44,13,0)</f>
        <v>0.56499999999999995</v>
      </c>
      <c r="AE100" s="70">
        <f t="shared" si="4"/>
        <v>1.381</v>
      </c>
    </row>
    <row r="101" spans="13:31" ht="13.5" customHeight="1">
      <c r="M101" s="90">
        <v>8</v>
      </c>
      <c r="N101" s="91" t="s">
        <v>11</v>
      </c>
      <c r="O101" s="91" t="s">
        <v>3457</v>
      </c>
      <c r="P101" s="91" t="s">
        <v>3458</v>
      </c>
      <c r="Q101" s="91" t="s">
        <v>408</v>
      </c>
      <c r="R101" s="92">
        <v>0.32800000000000001</v>
      </c>
      <c r="T101" s="63">
        <v>1</v>
      </c>
      <c r="U101" s="141">
        <v>2015</v>
      </c>
      <c r="V101" s="90" t="s">
        <v>21</v>
      </c>
      <c r="W101" s="90" t="s">
        <v>619</v>
      </c>
      <c r="X101" s="90" t="s">
        <v>3363</v>
      </c>
      <c r="Y101" s="66" t="str">
        <f t="shared" si="6"/>
        <v>12015暖房設備用有り</v>
      </c>
      <c r="Z101" s="67">
        <v>-0.59799999999999998</v>
      </c>
      <c r="AA101" s="67">
        <v>1.5980000000000001</v>
      </c>
      <c r="AB101" s="68">
        <v>1.0339</v>
      </c>
      <c r="AC101" s="68">
        <v>1.19</v>
      </c>
      <c r="AD101" s="69">
        <f>VLOOKUP(T101,'既存・導入予定 (1)'!$E$33:$S$44,13,0)</f>
        <v>0.56499999999999995</v>
      </c>
      <c r="AE101" s="70">
        <f t="shared" si="4"/>
        <v>1.26</v>
      </c>
    </row>
    <row r="102" spans="13:31" ht="13.5" customHeight="1">
      <c r="M102" s="90">
        <v>8</v>
      </c>
      <c r="N102" s="91" t="s">
        <v>12</v>
      </c>
      <c r="O102" s="91" t="s">
        <v>3457</v>
      </c>
      <c r="P102" s="91" t="s">
        <v>3458</v>
      </c>
      <c r="Q102" s="91" t="s">
        <v>412</v>
      </c>
      <c r="R102" s="92">
        <v>0.25600000000000001</v>
      </c>
      <c r="T102" s="63">
        <v>1</v>
      </c>
      <c r="U102" s="141">
        <v>2015</v>
      </c>
      <c r="V102" s="90" t="s">
        <v>21</v>
      </c>
      <c r="W102" s="90" t="s">
        <v>624</v>
      </c>
      <c r="X102" s="90" t="s">
        <v>3516</v>
      </c>
      <c r="Y102" s="66" t="str">
        <f t="shared" si="6"/>
        <v>12015暖房店舗用無し（一定速）</v>
      </c>
      <c r="Z102" s="67">
        <v>0.25</v>
      </c>
      <c r="AA102" s="67">
        <v>0.75</v>
      </c>
      <c r="AB102" s="68">
        <v>0.25</v>
      </c>
      <c r="AC102" s="68">
        <v>0.75</v>
      </c>
      <c r="AD102" s="69">
        <f>VLOOKUP(T102,'既存・導入予定 (1)'!$E$33:$S$44,13,0)</f>
        <v>0.56499999999999995</v>
      </c>
      <c r="AE102" s="70">
        <f t="shared" si="4"/>
        <v>0.89100000000000001</v>
      </c>
    </row>
    <row r="103" spans="13:31" ht="13.5" customHeight="1">
      <c r="M103" s="90">
        <v>8</v>
      </c>
      <c r="N103" s="91" t="s">
        <v>13</v>
      </c>
      <c r="O103" s="91" t="s">
        <v>3457</v>
      </c>
      <c r="P103" s="91" t="s">
        <v>3458</v>
      </c>
      <c r="Q103" s="91" t="s">
        <v>416</v>
      </c>
      <c r="R103" s="92">
        <v>0.626</v>
      </c>
      <c r="T103" s="63">
        <v>1</v>
      </c>
      <c r="U103" s="141">
        <v>2015</v>
      </c>
      <c r="V103" s="90" t="s">
        <v>21</v>
      </c>
      <c r="W103" s="90" t="s">
        <v>618</v>
      </c>
      <c r="X103" s="90" t="s">
        <v>3516</v>
      </c>
      <c r="Y103" s="66" t="str">
        <f t="shared" si="6"/>
        <v>12015暖房ビル用マルチ無し（一定速）</v>
      </c>
      <c r="Z103" s="67">
        <v>0.25</v>
      </c>
      <c r="AA103" s="67">
        <v>0.75</v>
      </c>
      <c r="AB103" s="68">
        <v>0.25</v>
      </c>
      <c r="AC103" s="68">
        <v>0.75</v>
      </c>
      <c r="AD103" s="69">
        <f>VLOOKUP(T103,'既存・導入予定 (1)'!$E$33:$S$44,13,0)</f>
        <v>0.56499999999999995</v>
      </c>
      <c r="AE103" s="70">
        <f t="shared" si="4"/>
        <v>0.89100000000000001</v>
      </c>
    </row>
    <row r="104" spans="13:31" ht="13.5" customHeight="1">
      <c r="M104" s="90">
        <v>9</v>
      </c>
      <c r="N104" s="91" t="s">
        <v>3456</v>
      </c>
      <c r="O104" s="91" t="s">
        <v>3457</v>
      </c>
      <c r="P104" s="91" t="s">
        <v>3458</v>
      </c>
      <c r="Q104" s="91" t="s">
        <v>420</v>
      </c>
      <c r="R104" s="92">
        <v>0.432</v>
      </c>
      <c r="T104" s="63">
        <v>1</v>
      </c>
      <c r="U104" s="141">
        <v>2015</v>
      </c>
      <c r="V104" s="90" t="s">
        <v>21</v>
      </c>
      <c r="W104" s="90" t="s">
        <v>619</v>
      </c>
      <c r="X104" s="90" t="s">
        <v>3516</v>
      </c>
      <c r="Y104" s="66" t="str">
        <f t="shared" si="6"/>
        <v>12015暖房設備用無し（一定速）</v>
      </c>
      <c r="Z104" s="67">
        <v>0.25</v>
      </c>
      <c r="AA104" s="67">
        <v>0.75</v>
      </c>
      <c r="AB104" s="68">
        <v>0.25</v>
      </c>
      <c r="AC104" s="68">
        <v>0.75</v>
      </c>
      <c r="AD104" s="69">
        <f>VLOOKUP(T104,'既存・導入予定 (1)'!$E$33:$S$44,13,0)</f>
        <v>0.56499999999999995</v>
      </c>
      <c r="AE104" s="70">
        <f t="shared" si="4"/>
        <v>0.89100000000000001</v>
      </c>
    </row>
    <row r="105" spans="13:31" ht="13.5" customHeight="1">
      <c r="M105" s="90">
        <v>9</v>
      </c>
      <c r="N105" s="91" t="s">
        <v>3</v>
      </c>
      <c r="O105" s="91" t="s">
        <v>3457</v>
      </c>
      <c r="P105" s="91" t="s">
        <v>3458</v>
      </c>
      <c r="Q105" s="91" t="s">
        <v>424</v>
      </c>
      <c r="R105" s="92">
        <v>0.46200000000000002</v>
      </c>
      <c r="T105" s="63">
        <v>1</v>
      </c>
      <c r="U105" s="141">
        <v>2020</v>
      </c>
      <c r="V105" s="90" t="s">
        <v>626</v>
      </c>
      <c r="W105" s="90" t="s">
        <v>624</v>
      </c>
      <c r="X105" s="90" t="s">
        <v>3363</v>
      </c>
      <c r="Y105" s="66" t="str">
        <f t="shared" si="6"/>
        <v>12020冷房店舗用有り</v>
      </c>
      <c r="Z105" s="142">
        <v>-1.38</v>
      </c>
      <c r="AA105" s="142">
        <v>2.38</v>
      </c>
      <c r="AB105" s="143">
        <v>1.0581</v>
      </c>
      <c r="AC105" s="143">
        <v>1.7705</v>
      </c>
      <c r="AD105" s="69">
        <f>VLOOKUP(T105,'既存・導入予定 (1)'!$E$33:$S$44,13,0)</f>
        <v>0.56499999999999995</v>
      </c>
      <c r="AE105" s="70">
        <f t="shared" si="4"/>
        <v>1.6</v>
      </c>
    </row>
    <row r="106" spans="13:31" ht="13.5" customHeight="1">
      <c r="M106" s="90">
        <v>9</v>
      </c>
      <c r="N106" s="91" t="s">
        <v>4</v>
      </c>
      <c r="O106" s="91" t="s">
        <v>3457</v>
      </c>
      <c r="P106" s="91" t="s">
        <v>3458</v>
      </c>
      <c r="Q106" s="91" t="s">
        <v>428</v>
      </c>
      <c r="R106" s="92">
        <v>0.40500000000000003</v>
      </c>
      <c r="T106" s="63">
        <v>1</v>
      </c>
      <c r="U106" s="141">
        <v>2020</v>
      </c>
      <c r="V106" s="90" t="s">
        <v>626</v>
      </c>
      <c r="W106" s="90" t="s">
        <v>618</v>
      </c>
      <c r="X106" s="90" t="s">
        <v>3363</v>
      </c>
      <c r="Y106" s="66" t="str">
        <f t="shared" si="6"/>
        <v>12020冷房ビル用マルチ有り</v>
      </c>
      <c r="Z106" s="142">
        <v>-1.68</v>
      </c>
      <c r="AA106" s="142">
        <v>2.68</v>
      </c>
      <c r="AB106" s="143">
        <v>1.0788</v>
      </c>
      <c r="AC106" s="143">
        <v>2.0053000000000001</v>
      </c>
      <c r="AD106" s="69">
        <f>VLOOKUP(T106,'既存・導入予定 (1)'!$E$33:$S$44,13,0)</f>
        <v>0.56499999999999995</v>
      </c>
      <c r="AE106" s="70">
        <f t="shared" si="4"/>
        <v>1.73</v>
      </c>
    </row>
    <row r="107" spans="13:31" ht="13.5" customHeight="1">
      <c r="M107" s="90">
        <v>9</v>
      </c>
      <c r="N107" s="91" t="s">
        <v>5</v>
      </c>
      <c r="O107" s="91" t="s">
        <v>3457</v>
      </c>
      <c r="P107" s="91" t="s">
        <v>3458</v>
      </c>
      <c r="Q107" s="91" t="s">
        <v>432</v>
      </c>
      <c r="R107" s="92">
        <v>0.26300000000000001</v>
      </c>
      <c r="T107" s="63">
        <v>1</v>
      </c>
      <c r="U107" s="141">
        <v>2020</v>
      </c>
      <c r="V107" s="90" t="s">
        <v>626</v>
      </c>
      <c r="W107" s="90" t="s">
        <v>619</v>
      </c>
      <c r="X107" s="90" t="s">
        <v>3363</v>
      </c>
      <c r="Y107" s="66" t="str">
        <f t="shared" si="6"/>
        <v>12020冷房設備用有り</v>
      </c>
      <c r="Z107" s="142">
        <v>-0.62</v>
      </c>
      <c r="AA107" s="142">
        <v>1.62</v>
      </c>
      <c r="AB107" s="143">
        <v>1.0472999999999999</v>
      </c>
      <c r="AC107" s="143">
        <v>1.2032</v>
      </c>
      <c r="AD107" s="69">
        <f>VLOOKUP(T107,'既存・導入予定 (1)'!$E$33:$S$44,13,0)</f>
        <v>0.56499999999999995</v>
      </c>
      <c r="AE107" s="70">
        <f t="shared" si="4"/>
        <v>1.2689999999999999</v>
      </c>
    </row>
    <row r="108" spans="13:31" ht="13.5" customHeight="1">
      <c r="M108" s="90">
        <v>9</v>
      </c>
      <c r="N108" s="91" t="s">
        <v>6</v>
      </c>
      <c r="O108" s="91" t="s">
        <v>3457</v>
      </c>
      <c r="P108" s="91" t="s">
        <v>3458</v>
      </c>
      <c r="Q108" s="91" t="s">
        <v>436</v>
      </c>
      <c r="R108" s="92">
        <v>0.36199999999999999</v>
      </c>
      <c r="T108" s="63">
        <v>1</v>
      </c>
      <c r="U108" s="141">
        <v>2020</v>
      </c>
      <c r="V108" s="90" t="s">
        <v>626</v>
      </c>
      <c r="W108" s="90" t="s">
        <v>624</v>
      </c>
      <c r="X108" s="90" t="s">
        <v>3516</v>
      </c>
      <c r="Y108" s="66" t="str">
        <f t="shared" si="6"/>
        <v>12020冷房店舗用無し（一定速）</v>
      </c>
      <c r="Z108" s="142">
        <v>0.25</v>
      </c>
      <c r="AA108" s="142">
        <v>0.75</v>
      </c>
      <c r="AB108" s="143">
        <v>0.25</v>
      </c>
      <c r="AC108" s="143">
        <v>0.75</v>
      </c>
      <c r="AD108" s="69">
        <f>VLOOKUP(T108,'既存・導入予定 (1)'!$E$33:$S$44,13,0)</f>
        <v>0.56499999999999995</v>
      </c>
      <c r="AE108" s="70">
        <f t="shared" si="4"/>
        <v>0.89100000000000001</v>
      </c>
    </row>
    <row r="109" spans="13:31" ht="13.5" customHeight="1">
      <c r="M109" s="90">
        <v>9</v>
      </c>
      <c r="N109" s="91" t="s">
        <v>7</v>
      </c>
      <c r="O109" s="91" t="s">
        <v>3457</v>
      </c>
      <c r="P109" s="91" t="s">
        <v>3458</v>
      </c>
      <c r="Q109" s="91" t="s">
        <v>440</v>
      </c>
      <c r="R109" s="92">
        <v>0.41199999999999998</v>
      </c>
      <c r="T109" s="63">
        <v>1</v>
      </c>
      <c r="U109" s="64">
        <v>2020</v>
      </c>
      <c r="V109" s="65" t="s">
        <v>626</v>
      </c>
      <c r="W109" s="65" t="s">
        <v>618</v>
      </c>
      <c r="X109" s="65" t="s">
        <v>3516</v>
      </c>
      <c r="Y109" s="66" t="str">
        <f t="shared" si="6"/>
        <v>12020冷房ビル用マルチ無し（一定速）</v>
      </c>
      <c r="Z109" s="142">
        <v>0.25</v>
      </c>
      <c r="AA109" s="142">
        <v>0.75</v>
      </c>
      <c r="AB109" s="143">
        <v>0.25</v>
      </c>
      <c r="AC109" s="143">
        <v>0.75</v>
      </c>
      <c r="AD109" s="69">
        <f>VLOOKUP(T109,'既存・導入予定 (1)'!$E$33:$S$44,13,0)</f>
        <v>0.56499999999999995</v>
      </c>
      <c r="AE109" s="70">
        <f t="shared" si="4"/>
        <v>0.89100000000000001</v>
      </c>
    </row>
    <row r="110" spans="13:31" ht="13.5" customHeight="1">
      <c r="M110" s="90">
        <v>9</v>
      </c>
      <c r="N110" s="91" t="s">
        <v>8</v>
      </c>
      <c r="O110" s="91" t="s">
        <v>3457</v>
      </c>
      <c r="P110" s="91" t="s">
        <v>3458</v>
      </c>
      <c r="Q110" s="91" t="s">
        <v>444</v>
      </c>
      <c r="R110" s="92">
        <v>0.39800000000000002</v>
      </c>
      <c r="T110" s="63">
        <v>1</v>
      </c>
      <c r="U110" s="64">
        <v>2020</v>
      </c>
      <c r="V110" s="65" t="s">
        <v>626</v>
      </c>
      <c r="W110" s="65" t="s">
        <v>619</v>
      </c>
      <c r="X110" s="65" t="s">
        <v>3516</v>
      </c>
      <c r="Y110" s="66" t="str">
        <f t="shared" si="6"/>
        <v>12020冷房設備用無し（一定速）</v>
      </c>
      <c r="Z110" s="142">
        <v>0.25</v>
      </c>
      <c r="AA110" s="142">
        <v>0.75</v>
      </c>
      <c r="AB110" s="143">
        <v>0.25</v>
      </c>
      <c r="AC110" s="143">
        <v>0.75</v>
      </c>
      <c r="AD110" s="69">
        <f>VLOOKUP(T110,'既存・導入予定 (1)'!$E$33:$S$44,13,0)</f>
        <v>0.56499999999999995</v>
      </c>
      <c r="AE110" s="70">
        <f t="shared" si="4"/>
        <v>0.89100000000000001</v>
      </c>
    </row>
    <row r="111" spans="13:31" ht="13.5" customHeight="1">
      <c r="M111" s="90">
        <v>9</v>
      </c>
      <c r="N111" s="91" t="s">
        <v>9</v>
      </c>
      <c r="O111" s="91" t="s">
        <v>3457</v>
      </c>
      <c r="P111" s="91" t="s">
        <v>3458</v>
      </c>
      <c r="Q111" s="91" t="s">
        <v>448</v>
      </c>
      <c r="R111" s="92">
        <v>0.29599999999999999</v>
      </c>
      <c r="T111" s="63">
        <v>1</v>
      </c>
      <c r="U111" s="64">
        <v>2020</v>
      </c>
      <c r="V111" s="65" t="s">
        <v>627</v>
      </c>
      <c r="W111" s="65" t="s">
        <v>624</v>
      </c>
      <c r="X111" s="65" t="s">
        <v>3363</v>
      </c>
      <c r="Y111" s="66" t="str">
        <f t="shared" si="6"/>
        <v>12020暖房店舗用有り</v>
      </c>
      <c r="Z111" s="142">
        <v>-0.96</v>
      </c>
      <c r="AA111" s="142">
        <v>1.96</v>
      </c>
      <c r="AB111" s="143">
        <v>1.0862000000000001</v>
      </c>
      <c r="AC111" s="143">
        <v>1.4483999999999999</v>
      </c>
      <c r="AD111" s="69">
        <f>VLOOKUP(T111,'既存・導入予定 (1)'!$E$33:$S$44,13,0)</f>
        <v>0.56499999999999995</v>
      </c>
      <c r="AE111" s="70">
        <f t="shared" si="4"/>
        <v>1.417</v>
      </c>
    </row>
    <row r="112" spans="13:31" ht="13.5" customHeight="1">
      <c r="M112" s="90">
        <v>9</v>
      </c>
      <c r="N112" s="91" t="s">
        <v>10</v>
      </c>
      <c r="O112" s="91" t="s">
        <v>3457</v>
      </c>
      <c r="P112" s="91" t="s">
        <v>3458</v>
      </c>
      <c r="Q112" s="91" t="s">
        <v>452</v>
      </c>
      <c r="R112" s="92">
        <v>0.372</v>
      </c>
      <c r="T112" s="63">
        <v>1</v>
      </c>
      <c r="U112" s="64">
        <v>2020</v>
      </c>
      <c r="V112" s="65" t="s">
        <v>627</v>
      </c>
      <c r="W112" s="65" t="s">
        <v>618</v>
      </c>
      <c r="X112" s="65" t="s">
        <v>3363</v>
      </c>
      <c r="Y112" s="66" t="str">
        <f t="shared" si="6"/>
        <v>12020暖房ビル用マルチ有り</v>
      </c>
      <c r="Z112" s="142">
        <v>-1.1000000000000001</v>
      </c>
      <c r="AA112" s="142">
        <v>2.1</v>
      </c>
      <c r="AB112" s="143">
        <v>1.0416000000000001</v>
      </c>
      <c r="AC112" s="143">
        <v>1.4596</v>
      </c>
      <c r="AD112" s="69">
        <f>VLOOKUP(T112,'既存・導入予定 (1)'!$E$33:$S$44,13,0)</f>
        <v>0.56499999999999995</v>
      </c>
      <c r="AE112" s="70">
        <f t="shared" si="4"/>
        <v>1.478</v>
      </c>
    </row>
    <row r="113" spans="13:31" ht="13.5" customHeight="1">
      <c r="M113" s="90">
        <v>9</v>
      </c>
      <c r="N113" s="91" t="s">
        <v>11</v>
      </c>
      <c r="O113" s="91" t="s">
        <v>3457</v>
      </c>
      <c r="P113" s="91" t="s">
        <v>3458</v>
      </c>
      <c r="Q113" s="91" t="s">
        <v>456</v>
      </c>
      <c r="R113" s="92">
        <v>0.23300000000000001</v>
      </c>
      <c r="T113" s="63">
        <v>1</v>
      </c>
      <c r="U113" s="64">
        <v>2020</v>
      </c>
      <c r="V113" s="65" t="s">
        <v>627</v>
      </c>
      <c r="W113" s="65" t="s">
        <v>619</v>
      </c>
      <c r="X113" s="65" t="s">
        <v>3363</v>
      </c>
      <c r="Y113" s="66" t="str">
        <f t="shared" si="6"/>
        <v>12020暖房設備用有り</v>
      </c>
      <c r="Z113" s="142">
        <v>-0.46</v>
      </c>
      <c r="AA113" s="142">
        <v>1.46</v>
      </c>
      <c r="AB113" s="143">
        <v>0.94</v>
      </c>
      <c r="AC113" s="143">
        <v>1.1100000000000001</v>
      </c>
      <c r="AD113" s="69">
        <f>VLOOKUP(T113,'既存・導入予定 (1)'!$E$33:$S$44,13,0)</f>
        <v>0.56499999999999995</v>
      </c>
      <c r="AE113" s="70">
        <f t="shared" si="4"/>
        <v>1.2</v>
      </c>
    </row>
    <row r="114" spans="13:31" ht="13.5" customHeight="1">
      <c r="M114" s="90">
        <v>9</v>
      </c>
      <c r="N114" s="91" t="s">
        <v>12</v>
      </c>
      <c r="O114" s="91" t="s">
        <v>3457</v>
      </c>
      <c r="P114" s="91" t="s">
        <v>3458</v>
      </c>
      <c r="Q114" s="91" t="s">
        <v>460</v>
      </c>
      <c r="R114" s="92">
        <v>0.129</v>
      </c>
      <c r="T114" s="63">
        <v>1</v>
      </c>
      <c r="U114" s="64">
        <v>2020</v>
      </c>
      <c r="V114" s="65" t="s">
        <v>627</v>
      </c>
      <c r="W114" s="65" t="s">
        <v>624</v>
      </c>
      <c r="X114" s="65" t="s">
        <v>3516</v>
      </c>
      <c r="Y114" s="66" t="str">
        <f t="shared" si="6"/>
        <v>12020暖房店舗用無し（一定速）</v>
      </c>
      <c r="Z114" s="142">
        <v>0.25</v>
      </c>
      <c r="AA114" s="142">
        <v>0.75</v>
      </c>
      <c r="AB114" s="143">
        <v>0.25</v>
      </c>
      <c r="AC114" s="143">
        <v>0.75</v>
      </c>
      <c r="AD114" s="69">
        <f>VLOOKUP(T114,'既存・導入予定 (1)'!$E$33:$S$44,13,0)</f>
        <v>0.56499999999999995</v>
      </c>
      <c r="AE114" s="70">
        <f t="shared" si="4"/>
        <v>0.89100000000000001</v>
      </c>
    </row>
    <row r="115" spans="13:31" ht="13.5" customHeight="1">
      <c r="M115" s="90">
        <v>9</v>
      </c>
      <c r="N115" s="91" t="s">
        <v>13</v>
      </c>
      <c r="O115" s="91" t="s">
        <v>3457</v>
      </c>
      <c r="P115" s="91" t="s">
        <v>3458</v>
      </c>
      <c r="Q115" s="91" t="s">
        <v>464</v>
      </c>
      <c r="R115" s="92">
        <v>0.46600000000000003</v>
      </c>
      <c r="T115" s="63">
        <v>1</v>
      </c>
      <c r="U115" s="64">
        <v>2020</v>
      </c>
      <c r="V115" s="65" t="s">
        <v>627</v>
      </c>
      <c r="W115" s="65" t="s">
        <v>618</v>
      </c>
      <c r="X115" s="65" t="s">
        <v>3516</v>
      </c>
      <c r="Y115" s="66" t="str">
        <f t="shared" si="6"/>
        <v>12020暖房ビル用マルチ無し（一定速）</v>
      </c>
      <c r="Z115" s="142">
        <v>0.25</v>
      </c>
      <c r="AA115" s="142">
        <v>0.75</v>
      </c>
      <c r="AB115" s="143">
        <v>0.25</v>
      </c>
      <c r="AC115" s="143">
        <v>0.75</v>
      </c>
      <c r="AD115" s="69">
        <f>VLOOKUP(T115,'既存・導入予定 (1)'!$E$33:$S$44,13,0)</f>
        <v>0.56499999999999995</v>
      </c>
      <c r="AE115" s="70">
        <f t="shared" si="4"/>
        <v>0.89100000000000001</v>
      </c>
    </row>
    <row r="116" spans="13:31" ht="13.5" customHeight="1">
      <c r="M116" s="90">
        <v>10</v>
      </c>
      <c r="N116" s="91" t="s">
        <v>3456</v>
      </c>
      <c r="O116" s="91" t="s">
        <v>3457</v>
      </c>
      <c r="P116" s="91" t="s">
        <v>3458</v>
      </c>
      <c r="Q116" s="91" t="s">
        <v>468</v>
      </c>
      <c r="R116" s="92">
        <v>0.20599999999999999</v>
      </c>
      <c r="T116" s="63">
        <v>1</v>
      </c>
      <c r="U116" s="65">
        <v>2020</v>
      </c>
      <c r="V116" s="65" t="s">
        <v>627</v>
      </c>
      <c r="W116" s="65" t="s">
        <v>619</v>
      </c>
      <c r="X116" s="65" t="s">
        <v>3516</v>
      </c>
      <c r="Y116" s="66" t="str">
        <f t="shared" si="6"/>
        <v>12020暖房設備用無し（一定速）</v>
      </c>
      <c r="Z116" s="142">
        <v>0.25</v>
      </c>
      <c r="AA116" s="142">
        <v>0.75</v>
      </c>
      <c r="AB116" s="143">
        <v>0.25</v>
      </c>
      <c r="AC116" s="143">
        <v>0.75</v>
      </c>
      <c r="AD116" s="69">
        <f>VLOOKUP(T116,'既存・導入予定 (1)'!$E$33:$S$44,13,0)</f>
        <v>0.56499999999999995</v>
      </c>
      <c r="AE116" s="70">
        <f t="shared" si="4"/>
        <v>0.89100000000000001</v>
      </c>
    </row>
    <row r="117" spans="13:31" ht="13.5" customHeight="1">
      <c r="M117" s="90">
        <v>10</v>
      </c>
      <c r="N117" s="91" t="s">
        <v>3</v>
      </c>
      <c r="O117" s="91" t="s">
        <v>3457</v>
      </c>
      <c r="P117" s="91" t="s">
        <v>3458</v>
      </c>
      <c r="Q117" s="91" t="s">
        <v>472</v>
      </c>
      <c r="R117" s="92">
        <v>0.214</v>
      </c>
      <c r="T117" s="144">
        <v>1</v>
      </c>
      <c r="U117" s="145">
        <v>2024</v>
      </c>
      <c r="V117" s="145" t="s">
        <v>626</v>
      </c>
      <c r="W117" s="145" t="s">
        <v>624</v>
      </c>
      <c r="X117" s="145" t="s">
        <v>3363</v>
      </c>
      <c r="Y117" s="146" t="str">
        <f t="shared" si="6"/>
        <v>12024冷房店舗用有り</v>
      </c>
      <c r="Z117" s="148">
        <v>-1.58</v>
      </c>
      <c r="AA117" s="148">
        <v>2.58</v>
      </c>
      <c r="AB117" s="149">
        <v>1.0629999999999999</v>
      </c>
      <c r="AC117" s="149">
        <v>1.9193</v>
      </c>
      <c r="AD117" s="147">
        <f>VLOOKUP(T117,'既存・導入予定 (1)'!$E$33:$S$44,13,0)</f>
        <v>0.56499999999999995</v>
      </c>
      <c r="AE117" s="75">
        <f t="shared" si="4"/>
        <v>1.6870000000000001</v>
      </c>
    </row>
    <row r="118" spans="13:31" ht="13.5" customHeight="1">
      <c r="M118" s="90">
        <v>10</v>
      </c>
      <c r="N118" s="91" t="s">
        <v>4</v>
      </c>
      <c r="O118" s="91" t="s">
        <v>3457</v>
      </c>
      <c r="P118" s="91" t="s">
        <v>3458</v>
      </c>
      <c r="Q118" s="91" t="s">
        <v>476</v>
      </c>
      <c r="R118" s="92">
        <v>0.216</v>
      </c>
      <c r="T118" s="144">
        <v>1</v>
      </c>
      <c r="U118" s="145">
        <v>2024</v>
      </c>
      <c r="V118" s="145" t="s">
        <v>626</v>
      </c>
      <c r="W118" s="145" t="s">
        <v>618</v>
      </c>
      <c r="X118" s="145" t="s">
        <v>3363</v>
      </c>
      <c r="Y118" s="146" t="str">
        <f t="shared" si="6"/>
        <v>12024冷房ビル用マルチ有り</v>
      </c>
      <c r="Z118" s="148">
        <v>-1.6</v>
      </c>
      <c r="AA118" s="148">
        <v>2.6</v>
      </c>
      <c r="AB118" s="149">
        <v>1.0759000000000001</v>
      </c>
      <c r="AC118" s="149">
        <v>1.931</v>
      </c>
      <c r="AD118" s="147">
        <f>VLOOKUP(T118,'既存・導入予定 (1)'!$E$33:$S$44,13,0)</f>
        <v>0.56499999999999995</v>
      </c>
      <c r="AE118" s="75">
        <f t="shared" si="4"/>
        <v>1.696</v>
      </c>
    </row>
    <row r="119" spans="13:31" ht="13.5" customHeight="1">
      <c r="M119" s="90">
        <v>10</v>
      </c>
      <c r="N119" s="91" t="s">
        <v>5</v>
      </c>
      <c r="O119" s="91" t="s">
        <v>3457</v>
      </c>
      <c r="P119" s="91" t="s">
        <v>3458</v>
      </c>
      <c r="Q119" s="91" t="s">
        <v>480</v>
      </c>
      <c r="R119" s="92">
        <v>9.6000000000000002E-2</v>
      </c>
      <c r="T119" s="144">
        <v>1</v>
      </c>
      <c r="U119" s="145">
        <v>2024</v>
      </c>
      <c r="V119" s="145" t="s">
        <v>626</v>
      </c>
      <c r="W119" s="145" t="s">
        <v>619</v>
      </c>
      <c r="X119" s="145" t="s">
        <v>3363</v>
      </c>
      <c r="Y119" s="146" t="str">
        <f t="shared" si="6"/>
        <v>12024冷房設備用有り</v>
      </c>
      <c r="Z119" s="148">
        <v>-0.6</v>
      </c>
      <c r="AA119" s="148">
        <v>1.6</v>
      </c>
      <c r="AB119" s="149">
        <v>1.0467</v>
      </c>
      <c r="AC119" s="149">
        <v>1.1882999999999999</v>
      </c>
      <c r="AD119" s="147">
        <f>VLOOKUP(T119,'既存・導入予定 (1)'!$E$33:$S$44,13,0)</f>
        <v>0.56499999999999995</v>
      </c>
      <c r="AE119" s="75">
        <f t="shared" si="4"/>
        <v>1.2609999999999999</v>
      </c>
    </row>
    <row r="120" spans="13:31" ht="13.5" customHeight="1">
      <c r="M120" s="90">
        <v>10</v>
      </c>
      <c r="N120" s="91" t="s">
        <v>6</v>
      </c>
      <c r="O120" s="91" t="s">
        <v>3457</v>
      </c>
      <c r="P120" s="91" t="s">
        <v>3458</v>
      </c>
      <c r="Q120" s="91" t="s">
        <v>484</v>
      </c>
      <c r="R120" s="92">
        <v>0.17</v>
      </c>
      <c r="T120" s="144">
        <v>1</v>
      </c>
      <c r="U120" s="145">
        <v>2024</v>
      </c>
      <c r="V120" s="145" t="s">
        <v>626</v>
      </c>
      <c r="W120" s="145" t="s">
        <v>624</v>
      </c>
      <c r="X120" s="145" t="s">
        <v>3516</v>
      </c>
      <c r="Y120" s="146" t="str">
        <f t="shared" si="6"/>
        <v>12024冷房店舗用無し（一定速）</v>
      </c>
      <c r="Z120" s="148">
        <v>0.25</v>
      </c>
      <c r="AA120" s="148">
        <v>0.75</v>
      </c>
      <c r="AB120" s="149">
        <v>0.25</v>
      </c>
      <c r="AC120" s="149">
        <v>0.75</v>
      </c>
      <c r="AD120" s="147">
        <f>VLOOKUP(T120,'既存・導入予定 (1)'!$E$33:$S$44,13,0)</f>
        <v>0.56499999999999995</v>
      </c>
      <c r="AE120" s="75">
        <f t="shared" si="4"/>
        <v>0.89100000000000001</v>
      </c>
    </row>
    <row r="121" spans="13:31" ht="13.5" customHeight="1">
      <c r="M121" s="90">
        <v>10</v>
      </c>
      <c r="N121" s="91" t="s">
        <v>7</v>
      </c>
      <c r="O121" s="91" t="s">
        <v>3457</v>
      </c>
      <c r="P121" s="91" t="s">
        <v>3458</v>
      </c>
      <c r="Q121" s="91" t="s">
        <v>488</v>
      </c>
      <c r="R121" s="92">
        <v>0.20699999999999999</v>
      </c>
      <c r="T121" s="144">
        <v>1</v>
      </c>
      <c r="U121" s="145">
        <v>2024</v>
      </c>
      <c r="V121" s="145" t="s">
        <v>626</v>
      </c>
      <c r="W121" s="145" t="s">
        <v>618</v>
      </c>
      <c r="X121" s="145" t="s">
        <v>3516</v>
      </c>
      <c r="Y121" s="146" t="str">
        <f t="shared" ref="Y121:Y140" si="7">T121&amp;U121&amp;V121&amp;W121&amp;X121</f>
        <v>12024冷房ビル用マルチ無し（一定速）</v>
      </c>
      <c r="Z121" s="148">
        <v>0.25</v>
      </c>
      <c r="AA121" s="148">
        <v>0.75</v>
      </c>
      <c r="AB121" s="149">
        <v>0.25</v>
      </c>
      <c r="AC121" s="149">
        <v>0.75</v>
      </c>
      <c r="AD121" s="147">
        <f>VLOOKUP(T121,'既存・導入予定 (1)'!$E$33:$S$44,13,0)</f>
        <v>0.56499999999999995</v>
      </c>
      <c r="AE121" s="75">
        <f t="shared" si="4"/>
        <v>0.89100000000000001</v>
      </c>
    </row>
    <row r="122" spans="13:31" ht="13.5" customHeight="1">
      <c r="M122" s="90">
        <v>10</v>
      </c>
      <c r="N122" s="91" t="s">
        <v>8</v>
      </c>
      <c r="O122" s="91" t="s">
        <v>3457</v>
      </c>
      <c r="P122" s="91" t="s">
        <v>3458</v>
      </c>
      <c r="Q122" s="91" t="s">
        <v>492</v>
      </c>
      <c r="R122" s="92">
        <v>0.18</v>
      </c>
      <c r="T122" s="144">
        <v>1</v>
      </c>
      <c r="U122" s="145">
        <v>2024</v>
      </c>
      <c r="V122" s="145" t="s">
        <v>626</v>
      </c>
      <c r="W122" s="145" t="s">
        <v>619</v>
      </c>
      <c r="X122" s="145" t="s">
        <v>3516</v>
      </c>
      <c r="Y122" s="146" t="str">
        <f t="shared" si="7"/>
        <v>12024冷房設備用無し（一定速）</v>
      </c>
      <c r="Z122" s="148">
        <v>0.25</v>
      </c>
      <c r="AA122" s="148">
        <v>0.75</v>
      </c>
      <c r="AB122" s="149">
        <v>0.25</v>
      </c>
      <c r="AC122" s="149">
        <v>0.75</v>
      </c>
      <c r="AD122" s="147">
        <f>VLOOKUP(T122,'既存・導入予定 (1)'!$E$33:$S$44,13,0)</f>
        <v>0.56499999999999995</v>
      </c>
      <c r="AE122" s="75">
        <f t="shared" si="4"/>
        <v>0.89100000000000001</v>
      </c>
    </row>
    <row r="123" spans="13:31" ht="13.5" customHeight="1">
      <c r="M123" s="90">
        <v>10</v>
      </c>
      <c r="N123" s="91" t="s">
        <v>9</v>
      </c>
      <c r="O123" s="91" t="s">
        <v>3457</v>
      </c>
      <c r="P123" s="91" t="s">
        <v>3458</v>
      </c>
      <c r="Q123" s="91" t="s">
        <v>496</v>
      </c>
      <c r="R123" s="92">
        <v>0.154</v>
      </c>
      <c r="T123" s="144">
        <v>1</v>
      </c>
      <c r="U123" s="145">
        <v>2024</v>
      </c>
      <c r="V123" s="145" t="s">
        <v>627</v>
      </c>
      <c r="W123" s="145" t="s">
        <v>624</v>
      </c>
      <c r="X123" s="145" t="s">
        <v>3363</v>
      </c>
      <c r="Y123" s="146" t="str">
        <f t="shared" si="7"/>
        <v>12024暖房店舗用有り</v>
      </c>
      <c r="Z123" s="148">
        <v>-1.04</v>
      </c>
      <c r="AA123" s="148">
        <v>2.04</v>
      </c>
      <c r="AB123" s="149">
        <v>1.0898000000000001</v>
      </c>
      <c r="AC123" s="149">
        <v>1.5076000000000001</v>
      </c>
      <c r="AD123" s="147">
        <f>VLOOKUP(T123,'既存・導入予定 (1)'!$E$33:$S$44,13,0)</f>
        <v>0.56499999999999995</v>
      </c>
      <c r="AE123" s="75">
        <f t="shared" si="4"/>
        <v>1.452</v>
      </c>
    </row>
    <row r="124" spans="13:31" ht="13.5" customHeight="1">
      <c r="M124" s="90">
        <v>10</v>
      </c>
      <c r="N124" s="91" t="s">
        <v>10</v>
      </c>
      <c r="O124" s="91" t="s">
        <v>3457</v>
      </c>
      <c r="P124" s="91" t="s">
        <v>3458</v>
      </c>
      <c r="Q124" s="91" t="s">
        <v>500</v>
      </c>
      <c r="R124" s="92">
        <v>0.18</v>
      </c>
      <c r="T124" s="144">
        <v>1</v>
      </c>
      <c r="U124" s="145">
        <v>2024</v>
      </c>
      <c r="V124" s="145" t="s">
        <v>627</v>
      </c>
      <c r="W124" s="145" t="s">
        <v>618</v>
      </c>
      <c r="X124" s="145" t="s">
        <v>3363</v>
      </c>
      <c r="Y124" s="146" t="str">
        <f t="shared" si="7"/>
        <v>12024暖房ビル用マルチ有り</v>
      </c>
      <c r="Z124" s="148">
        <v>-1.1399999999999999</v>
      </c>
      <c r="AA124" s="148">
        <v>2.14</v>
      </c>
      <c r="AB124" s="149">
        <v>1.0454000000000001</v>
      </c>
      <c r="AC124" s="149">
        <v>1.5936999999999999</v>
      </c>
      <c r="AD124" s="147">
        <f>VLOOKUP(T124,'既存・導入予定 (1)'!$E$33:$S$44,13,0)</f>
        <v>0.56499999999999995</v>
      </c>
      <c r="AE124" s="75">
        <f t="shared" si="4"/>
        <v>1.4950000000000001</v>
      </c>
    </row>
    <row r="125" spans="13:31" ht="13.5" customHeight="1">
      <c r="M125" s="90">
        <v>10</v>
      </c>
      <c r="N125" s="91" t="s">
        <v>11</v>
      </c>
      <c r="O125" s="91" t="s">
        <v>3457</v>
      </c>
      <c r="P125" s="91" t="s">
        <v>3458</v>
      </c>
      <c r="Q125" s="91" t="s">
        <v>504</v>
      </c>
      <c r="R125" s="92">
        <v>0.107</v>
      </c>
      <c r="T125" s="144">
        <v>1</v>
      </c>
      <c r="U125" s="145">
        <v>2024</v>
      </c>
      <c r="V125" s="145" t="s">
        <v>627</v>
      </c>
      <c r="W125" s="145" t="s">
        <v>619</v>
      </c>
      <c r="X125" s="145" t="s">
        <v>3363</v>
      </c>
      <c r="Y125" s="146" t="str">
        <f t="shared" si="7"/>
        <v>12024暖房設備用有り</v>
      </c>
      <c r="Z125" s="148">
        <v>-0.57999999999999996</v>
      </c>
      <c r="AA125" s="148">
        <v>1.58</v>
      </c>
      <c r="AB125" s="149">
        <v>1.0335000000000001</v>
      </c>
      <c r="AC125" s="149">
        <v>1.1766000000000001</v>
      </c>
      <c r="AD125" s="147">
        <f>VLOOKUP(T125,'既存・導入予定 (1)'!$E$33:$S$44,13,0)</f>
        <v>0.56499999999999995</v>
      </c>
      <c r="AE125" s="75">
        <f t="shared" si="4"/>
        <v>1.252</v>
      </c>
    </row>
    <row r="126" spans="13:31" ht="13.5" customHeight="1">
      <c r="M126" s="90">
        <v>10</v>
      </c>
      <c r="N126" s="91" t="s">
        <v>12</v>
      </c>
      <c r="O126" s="91" t="s">
        <v>3457</v>
      </c>
      <c r="P126" s="91" t="s">
        <v>3458</v>
      </c>
      <c r="Q126" s="91" t="s">
        <v>508</v>
      </c>
      <c r="R126" s="92">
        <v>0</v>
      </c>
      <c r="T126" s="144">
        <v>1</v>
      </c>
      <c r="U126" s="145">
        <v>2024</v>
      </c>
      <c r="V126" s="145" t="s">
        <v>627</v>
      </c>
      <c r="W126" s="145" t="s">
        <v>624</v>
      </c>
      <c r="X126" s="145" t="s">
        <v>3516</v>
      </c>
      <c r="Y126" s="146" t="str">
        <f t="shared" si="7"/>
        <v>12024暖房店舗用無し（一定速）</v>
      </c>
      <c r="Z126" s="148">
        <v>0.25</v>
      </c>
      <c r="AA126" s="148">
        <v>0.75</v>
      </c>
      <c r="AB126" s="149">
        <v>0.25</v>
      </c>
      <c r="AC126" s="149">
        <v>0.75</v>
      </c>
      <c r="AD126" s="147">
        <f>VLOOKUP(T126,'既存・導入予定 (1)'!$E$33:$S$44,13,0)</f>
        <v>0.56499999999999995</v>
      </c>
      <c r="AE126" s="75">
        <f t="shared" si="4"/>
        <v>0.89100000000000001</v>
      </c>
    </row>
    <row r="127" spans="13:31" ht="13.5" customHeight="1">
      <c r="M127" s="90">
        <v>10</v>
      </c>
      <c r="N127" s="91" t="s">
        <v>13</v>
      </c>
      <c r="O127" s="91" t="s">
        <v>3457</v>
      </c>
      <c r="P127" s="91" t="s">
        <v>3458</v>
      </c>
      <c r="Q127" s="91" t="s">
        <v>512</v>
      </c>
      <c r="R127" s="92">
        <v>0.224</v>
      </c>
      <c r="T127" s="144">
        <v>1</v>
      </c>
      <c r="U127" s="145">
        <v>2024</v>
      </c>
      <c r="V127" s="145" t="s">
        <v>627</v>
      </c>
      <c r="W127" s="145" t="s">
        <v>618</v>
      </c>
      <c r="X127" s="145" t="s">
        <v>3516</v>
      </c>
      <c r="Y127" s="146" t="str">
        <f t="shared" si="7"/>
        <v>12024暖房ビル用マルチ無し（一定速）</v>
      </c>
      <c r="Z127" s="148">
        <v>0.25</v>
      </c>
      <c r="AA127" s="148">
        <v>0.75</v>
      </c>
      <c r="AB127" s="149">
        <v>0.25</v>
      </c>
      <c r="AC127" s="149">
        <v>0.75</v>
      </c>
      <c r="AD127" s="147">
        <f>VLOOKUP(T127,'既存・導入予定 (1)'!$E$33:$S$44,13,0)</f>
        <v>0.56499999999999995</v>
      </c>
      <c r="AE127" s="75">
        <f t="shared" si="4"/>
        <v>0.89100000000000001</v>
      </c>
    </row>
    <row r="128" spans="13:31" ht="13.5" customHeight="1">
      <c r="M128" s="90">
        <v>11</v>
      </c>
      <c r="N128" s="91" t="s">
        <v>3456</v>
      </c>
      <c r="O128" s="91" t="s">
        <v>3457</v>
      </c>
      <c r="P128" s="91" t="s">
        <v>3458</v>
      </c>
      <c r="Q128" s="91" t="s">
        <v>516</v>
      </c>
      <c r="R128" s="92">
        <v>0.129</v>
      </c>
      <c r="T128" s="144">
        <v>1</v>
      </c>
      <c r="U128" s="145">
        <v>2024</v>
      </c>
      <c r="V128" s="145" t="s">
        <v>627</v>
      </c>
      <c r="W128" s="145" t="s">
        <v>619</v>
      </c>
      <c r="X128" s="145" t="s">
        <v>3516</v>
      </c>
      <c r="Y128" s="146" t="str">
        <f t="shared" si="7"/>
        <v>12024暖房設備用無し（一定速）</v>
      </c>
      <c r="Z128" s="148">
        <v>0.25</v>
      </c>
      <c r="AA128" s="148">
        <v>0.75</v>
      </c>
      <c r="AB128" s="149">
        <v>0.25</v>
      </c>
      <c r="AC128" s="149">
        <v>0.75</v>
      </c>
      <c r="AD128" s="147">
        <f>VLOOKUP(T128,'既存・導入予定 (1)'!$E$33:$S$44,13,0)</f>
        <v>0.56499999999999995</v>
      </c>
      <c r="AE128" s="75">
        <f t="shared" si="4"/>
        <v>0.89100000000000001</v>
      </c>
    </row>
    <row r="129" spans="13:31" ht="13.5" customHeight="1">
      <c r="M129" s="90">
        <v>11</v>
      </c>
      <c r="N129" s="91" t="s">
        <v>3</v>
      </c>
      <c r="O129" s="91" t="s">
        <v>3457</v>
      </c>
      <c r="P129" s="91" t="s">
        <v>3458</v>
      </c>
      <c r="Q129" s="91" t="s">
        <v>520</v>
      </c>
      <c r="R129" s="92">
        <v>9.1999999999999998E-2</v>
      </c>
      <c r="T129" s="63">
        <v>2</v>
      </c>
      <c r="U129" s="64">
        <v>1995</v>
      </c>
      <c r="V129" s="65" t="s">
        <v>20</v>
      </c>
      <c r="W129" s="65" t="s">
        <v>624</v>
      </c>
      <c r="X129" s="65" t="s">
        <v>3363</v>
      </c>
      <c r="Y129" s="66" t="str">
        <f t="shared" si="7"/>
        <v>21995冷房店舗用有り</v>
      </c>
      <c r="Z129" s="142">
        <v>0.32</v>
      </c>
      <c r="AA129" s="142">
        <v>0.68</v>
      </c>
      <c r="AB129" s="143">
        <v>1.0165999999999999</v>
      </c>
      <c r="AC129" s="143">
        <v>0.50590000000000002</v>
      </c>
      <c r="AD129" s="69">
        <f>VLOOKUP(T129,'既存・導入予定 (1)'!$E$33:$S$44,13,0)</f>
        <v>0.52900000000000003</v>
      </c>
      <c r="AE129" s="70">
        <f t="shared" si="4"/>
        <v>0.84899999999999998</v>
      </c>
    </row>
    <row r="130" spans="13:31" ht="13.5" customHeight="1">
      <c r="M130" s="90">
        <v>11</v>
      </c>
      <c r="N130" s="91" t="s">
        <v>4</v>
      </c>
      <c r="O130" s="91" t="s">
        <v>3457</v>
      </c>
      <c r="P130" s="91" t="s">
        <v>3458</v>
      </c>
      <c r="Q130" s="91" t="s">
        <v>524</v>
      </c>
      <c r="R130" s="92">
        <v>0</v>
      </c>
      <c r="T130" s="63">
        <v>2</v>
      </c>
      <c r="U130" s="64">
        <v>1995</v>
      </c>
      <c r="V130" s="65" t="s">
        <v>20</v>
      </c>
      <c r="W130" s="65" t="s">
        <v>618</v>
      </c>
      <c r="X130" s="65" t="s">
        <v>3363</v>
      </c>
      <c r="Y130" s="66" t="str">
        <f t="shared" si="7"/>
        <v>21995冷房ビル用マルチ有り</v>
      </c>
      <c r="Z130" s="142">
        <v>-0.218</v>
      </c>
      <c r="AA130" s="142">
        <v>1.218</v>
      </c>
      <c r="AB130" s="143">
        <v>1.0356000000000001</v>
      </c>
      <c r="AC130" s="143">
        <v>0.90459999999999996</v>
      </c>
      <c r="AD130" s="69">
        <f>VLOOKUP(T130,'既存・導入予定 (1)'!$E$33:$S$44,13,0)</f>
        <v>0.52900000000000003</v>
      </c>
      <c r="AE130" s="70">
        <f t="shared" si="4"/>
        <v>1.1020000000000001</v>
      </c>
    </row>
    <row r="131" spans="13:31" ht="13.5" customHeight="1">
      <c r="M131" s="90">
        <v>11</v>
      </c>
      <c r="N131" s="91" t="s">
        <v>5</v>
      </c>
      <c r="O131" s="91" t="s">
        <v>3457</v>
      </c>
      <c r="P131" s="91" t="s">
        <v>3458</v>
      </c>
      <c r="Q131" s="91" t="s">
        <v>528</v>
      </c>
      <c r="R131" s="92">
        <v>0</v>
      </c>
      <c r="T131" s="63">
        <v>2</v>
      </c>
      <c r="U131" s="64">
        <v>1995</v>
      </c>
      <c r="V131" s="65" t="s">
        <v>20</v>
      </c>
      <c r="W131" s="65" t="s">
        <v>619</v>
      </c>
      <c r="X131" s="65" t="s">
        <v>3363</v>
      </c>
      <c r="Y131" s="66" t="str">
        <f t="shared" si="7"/>
        <v>21995冷房設備用有り</v>
      </c>
      <c r="Z131" s="142">
        <v>0.25</v>
      </c>
      <c r="AA131" s="142">
        <v>0.75</v>
      </c>
      <c r="AB131" s="143">
        <v>1.0219</v>
      </c>
      <c r="AC131" s="143">
        <v>0.55700000000000005</v>
      </c>
      <c r="AD131" s="69">
        <f>VLOOKUP(T131,'既存・導入予定 (1)'!$E$33:$S$44,13,0)</f>
        <v>0.52900000000000003</v>
      </c>
      <c r="AE131" s="70">
        <f t="shared" si="4"/>
        <v>0.88200000000000001</v>
      </c>
    </row>
    <row r="132" spans="13:31" ht="13.5" customHeight="1">
      <c r="M132" s="90">
        <v>11</v>
      </c>
      <c r="N132" s="91" t="s">
        <v>6</v>
      </c>
      <c r="O132" s="91" t="s">
        <v>3457</v>
      </c>
      <c r="P132" s="91" t="s">
        <v>3458</v>
      </c>
      <c r="Q132" s="91" t="s">
        <v>532</v>
      </c>
      <c r="R132" s="92">
        <v>0.107</v>
      </c>
      <c r="T132" s="63">
        <v>2</v>
      </c>
      <c r="U132" s="64">
        <v>1995</v>
      </c>
      <c r="V132" s="65" t="s">
        <v>20</v>
      </c>
      <c r="W132" s="65" t="s">
        <v>624</v>
      </c>
      <c r="X132" s="65" t="s">
        <v>3516</v>
      </c>
      <c r="Y132" s="66" t="str">
        <f t="shared" si="7"/>
        <v>21995冷房店舗用無し（一定速）</v>
      </c>
      <c r="Z132" s="142">
        <v>0.26</v>
      </c>
      <c r="AA132" s="142">
        <v>0.74</v>
      </c>
      <c r="AB132" s="143">
        <v>0.26</v>
      </c>
      <c r="AC132" s="143">
        <v>0.74</v>
      </c>
      <c r="AD132" s="69">
        <f>VLOOKUP(T132,'既存・導入予定 (1)'!$E$33:$S$44,13,0)</f>
        <v>0.52900000000000003</v>
      </c>
      <c r="AE132" s="70">
        <f t="shared" si="4"/>
        <v>0.877</v>
      </c>
    </row>
    <row r="133" spans="13:31" ht="13.5" customHeight="1">
      <c r="M133" s="90">
        <v>11</v>
      </c>
      <c r="N133" s="91" t="s">
        <v>7</v>
      </c>
      <c r="O133" s="91" t="s">
        <v>3457</v>
      </c>
      <c r="P133" s="91" t="s">
        <v>3458</v>
      </c>
      <c r="Q133" s="91" t="s">
        <v>536</v>
      </c>
      <c r="R133" s="92">
        <v>7.0999999999999994E-2</v>
      </c>
      <c r="T133" s="63">
        <v>2</v>
      </c>
      <c r="U133" s="64">
        <v>1995</v>
      </c>
      <c r="V133" s="65" t="s">
        <v>20</v>
      </c>
      <c r="W133" s="65" t="s">
        <v>618</v>
      </c>
      <c r="X133" s="65" t="s">
        <v>3516</v>
      </c>
      <c r="Y133" s="66" t="str">
        <f t="shared" si="7"/>
        <v>21995冷房ビル用マルチ無し（一定速）</v>
      </c>
      <c r="Z133" s="142">
        <v>0.26</v>
      </c>
      <c r="AA133" s="142">
        <v>0.74</v>
      </c>
      <c r="AB133" s="143">
        <v>0.26</v>
      </c>
      <c r="AC133" s="143">
        <v>0.74</v>
      </c>
      <c r="AD133" s="69">
        <f>VLOOKUP(T133,'既存・導入予定 (1)'!$E$33:$S$44,13,0)</f>
        <v>0.52900000000000003</v>
      </c>
      <c r="AE133" s="70">
        <f t="shared" si="4"/>
        <v>0.877</v>
      </c>
    </row>
    <row r="134" spans="13:31" ht="13.5" customHeight="1">
      <c r="M134" s="90">
        <v>11</v>
      </c>
      <c r="N134" s="91" t="s">
        <v>8</v>
      </c>
      <c r="O134" s="91" t="s">
        <v>3457</v>
      </c>
      <c r="P134" s="91" t="s">
        <v>3458</v>
      </c>
      <c r="Q134" s="91" t="s">
        <v>540</v>
      </c>
      <c r="R134" s="92">
        <v>0.14799999999999999</v>
      </c>
      <c r="T134" s="63">
        <v>2</v>
      </c>
      <c r="U134" s="64">
        <v>1995</v>
      </c>
      <c r="V134" s="65" t="s">
        <v>20</v>
      </c>
      <c r="W134" s="65" t="s">
        <v>619</v>
      </c>
      <c r="X134" s="65" t="s">
        <v>3516</v>
      </c>
      <c r="Y134" s="66" t="str">
        <f t="shared" si="7"/>
        <v>21995冷房設備用無し（一定速）</v>
      </c>
      <c r="Z134" s="142">
        <v>0.26</v>
      </c>
      <c r="AA134" s="142">
        <v>0.74</v>
      </c>
      <c r="AB134" s="143">
        <v>0.26</v>
      </c>
      <c r="AC134" s="143">
        <v>0.74</v>
      </c>
      <c r="AD134" s="69">
        <f>VLOOKUP(T134,'既存・導入予定 (1)'!$E$33:$S$44,13,0)</f>
        <v>0.52900000000000003</v>
      </c>
      <c r="AE134" s="70">
        <f t="shared" si="4"/>
        <v>0.877</v>
      </c>
    </row>
    <row r="135" spans="13:31" ht="13.5" customHeight="1">
      <c r="M135" s="90">
        <v>11</v>
      </c>
      <c r="N135" s="91" t="s">
        <v>9</v>
      </c>
      <c r="O135" s="91" t="s">
        <v>3457</v>
      </c>
      <c r="P135" s="91" t="s">
        <v>3458</v>
      </c>
      <c r="Q135" s="91" t="s">
        <v>544</v>
      </c>
      <c r="R135" s="92">
        <v>7.0999999999999994E-2</v>
      </c>
      <c r="T135" s="63">
        <v>2</v>
      </c>
      <c r="U135" s="64">
        <v>1995</v>
      </c>
      <c r="V135" s="65" t="s">
        <v>21</v>
      </c>
      <c r="W135" s="65" t="s">
        <v>624</v>
      </c>
      <c r="X135" s="65" t="s">
        <v>3363</v>
      </c>
      <c r="Y135" s="66" t="str">
        <f t="shared" si="7"/>
        <v>21995暖房店舗用有り</v>
      </c>
      <c r="Z135" s="142">
        <v>0.374</v>
      </c>
      <c r="AA135" s="142">
        <v>0.626</v>
      </c>
      <c r="AB135" s="143">
        <v>1.0275000000000001</v>
      </c>
      <c r="AC135" s="143">
        <v>0.46260000000000001</v>
      </c>
      <c r="AD135" s="69">
        <f>VLOOKUP(T135,'既存・導入予定 (1)'!$E$33:$S$44,13,0)</f>
        <v>0.52900000000000003</v>
      </c>
      <c r="AE135" s="70">
        <f t="shared" si="4"/>
        <v>0.82299999999999995</v>
      </c>
    </row>
    <row r="136" spans="13:31" ht="13.5" customHeight="1">
      <c r="M136" s="90">
        <v>11</v>
      </c>
      <c r="N136" s="91" t="s">
        <v>10</v>
      </c>
      <c r="O136" s="91" t="s">
        <v>3457</v>
      </c>
      <c r="P136" s="91" t="s">
        <v>3458</v>
      </c>
      <c r="Q136" s="91" t="s">
        <v>548</v>
      </c>
      <c r="R136" s="92">
        <v>8.5000000000000006E-2</v>
      </c>
      <c r="T136" s="63">
        <v>2</v>
      </c>
      <c r="U136" s="64">
        <v>1995</v>
      </c>
      <c r="V136" s="65" t="s">
        <v>21</v>
      </c>
      <c r="W136" s="65" t="s">
        <v>618</v>
      </c>
      <c r="X136" s="65" t="s">
        <v>3363</v>
      </c>
      <c r="Y136" s="66" t="str">
        <f t="shared" si="7"/>
        <v>21995暖房ビル用マルチ有り</v>
      </c>
      <c r="Z136" s="142">
        <v>-0.112</v>
      </c>
      <c r="AA136" s="142">
        <v>1.1120000000000001</v>
      </c>
      <c r="AB136" s="143">
        <v>1.0236000000000001</v>
      </c>
      <c r="AC136" s="143">
        <v>0.82809999999999995</v>
      </c>
      <c r="AD136" s="69">
        <f>VLOOKUP(T136,'既存・導入予定 (1)'!$E$33:$S$44,13,0)</f>
        <v>0.52900000000000003</v>
      </c>
      <c r="AE136" s="70">
        <f t="shared" si="4"/>
        <v>1.052</v>
      </c>
    </row>
    <row r="137" spans="13:31" ht="13.5" customHeight="1">
      <c r="M137" s="90">
        <v>11</v>
      </c>
      <c r="N137" s="91" t="s">
        <v>11</v>
      </c>
      <c r="O137" s="91" t="s">
        <v>3457</v>
      </c>
      <c r="P137" s="91" t="s">
        <v>3458</v>
      </c>
      <c r="Q137" s="91" t="s">
        <v>552</v>
      </c>
      <c r="R137" s="92">
        <v>0</v>
      </c>
      <c r="T137" s="63">
        <v>2</v>
      </c>
      <c r="U137" s="64">
        <v>1995</v>
      </c>
      <c r="V137" s="65" t="s">
        <v>21</v>
      </c>
      <c r="W137" s="65" t="s">
        <v>619</v>
      </c>
      <c r="X137" s="65" t="s">
        <v>3363</v>
      </c>
      <c r="Y137" s="66" t="str">
        <f t="shared" si="7"/>
        <v>21995暖房設備用有り</v>
      </c>
      <c r="Z137" s="142">
        <v>0.25</v>
      </c>
      <c r="AA137" s="142">
        <v>0.75</v>
      </c>
      <c r="AB137" s="143">
        <v>1.0159</v>
      </c>
      <c r="AC137" s="143">
        <v>0.5585</v>
      </c>
      <c r="AD137" s="69">
        <f>VLOOKUP(T137,'既存・導入予定 (1)'!$E$33:$S$44,13,0)</f>
        <v>0.52900000000000003</v>
      </c>
      <c r="AE137" s="70">
        <f t="shared" si="4"/>
        <v>0.88200000000000001</v>
      </c>
    </row>
    <row r="138" spans="13:31" ht="13.5" customHeight="1">
      <c r="M138" s="90">
        <v>11</v>
      </c>
      <c r="N138" s="91" t="s">
        <v>12</v>
      </c>
      <c r="O138" s="91" t="s">
        <v>3457</v>
      </c>
      <c r="P138" s="91" t="s">
        <v>3458</v>
      </c>
      <c r="Q138" s="91" t="s">
        <v>556</v>
      </c>
      <c r="R138" s="92">
        <v>0</v>
      </c>
      <c r="T138" s="63">
        <v>2</v>
      </c>
      <c r="U138" s="64">
        <v>1995</v>
      </c>
      <c r="V138" s="65" t="s">
        <v>21</v>
      </c>
      <c r="W138" s="65" t="s">
        <v>624</v>
      </c>
      <c r="X138" s="65" t="s">
        <v>3516</v>
      </c>
      <c r="Y138" s="66" t="str">
        <f t="shared" si="7"/>
        <v>21995暖房店舗用無し（一定速）</v>
      </c>
      <c r="Z138" s="142">
        <v>0.26</v>
      </c>
      <c r="AA138" s="142">
        <v>0.74</v>
      </c>
      <c r="AB138" s="143">
        <v>0.26</v>
      </c>
      <c r="AC138" s="143">
        <v>0.74</v>
      </c>
      <c r="AD138" s="69">
        <f>VLOOKUP(T138,'既存・導入予定 (1)'!$E$33:$S$44,13,0)</f>
        <v>0.52900000000000003</v>
      </c>
      <c r="AE138" s="70">
        <f t="shared" ref="AE138:AE201" si="8">ROUNDDOWN(IF(AD138&gt;=0.25,Z138*AD138+AA138,AB138*AD138+AC138),3)</f>
        <v>0.877</v>
      </c>
    </row>
    <row r="139" spans="13:31" ht="13.5" customHeight="1">
      <c r="M139" s="90">
        <v>11</v>
      </c>
      <c r="N139" s="91" t="s">
        <v>13</v>
      </c>
      <c r="O139" s="91" t="s">
        <v>3457</v>
      </c>
      <c r="P139" s="91" t="s">
        <v>3458</v>
      </c>
      <c r="Q139" s="91" t="s">
        <v>560</v>
      </c>
      <c r="R139" s="92">
        <v>0.13700000000000001</v>
      </c>
      <c r="T139" s="63">
        <v>2</v>
      </c>
      <c r="U139" s="64">
        <v>1995</v>
      </c>
      <c r="V139" s="65" t="s">
        <v>21</v>
      </c>
      <c r="W139" s="65" t="s">
        <v>618</v>
      </c>
      <c r="X139" s="65" t="s">
        <v>3516</v>
      </c>
      <c r="Y139" s="66" t="str">
        <f t="shared" si="7"/>
        <v>21995暖房ビル用マルチ無し（一定速）</v>
      </c>
      <c r="Z139" s="142">
        <v>0.26</v>
      </c>
      <c r="AA139" s="142">
        <v>0.74</v>
      </c>
      <c r="AB139" s="143">
        <v>0.26</v>
      </c>
      <c r="AC139" s="143">
        <v>0.74</v>
      </c>
      <c r="AD139" s="69">
        <f>VLOOKUP(T139,'既存・導入予定 (1)'!$E$33:$S$44,13,0)</f>
        <v>0.52900000000000003</v>
      </c>
      <c r="AE139" s="70">
        <f t="shared" si="8"/>
        <v>0.877</v>
      </c>
    </row>
    <row r="140" spans="13:31" ht="13.5" customHeight="1">
      <c r="M140" s="90">
        <v>12</v>
      </c>
      <c r="N140" s="91" t="s">
        <v>3456</v>
      </c>
      <c r="O140" s="91" t="s">
        <v>3457</v>
      </c>
      <c r="P140" s="91" t="s">
        <v>3458</v>
      </c>
      <c r="Q140" s="91" t="s">
        <v>564</v>
      </c>
      <c r="R140" s="92">
        <v>0</v>
      </c>
      <c r="T140" s="63">
        <v>2</v>
      </c>
      <c r="U140" s="64">
        <v>1995</v>
      </c>
      <c r="V140" s="65" t="s">
        <v>21</v>
      </c>
      <c r="W140" s="65" t="s">
        <v>619</v>
      </c>
      <c r="X140" s="65" t="s">
        <v>3516</v>
      </c>
      <c r="Y140" s="66" t="str">
        <f t="shared" si="7"/>
        <v>21995暖房設備用無し（一定速）</v>
      </c>
      <c r="Z140" s="142">
        <v>0.26</v>
      </c>
      <c r="AA140" s="142">
        <v>0.74</v>
      </c>
      <c r="AB140" s="143">
        <v>0.26</v>
      </c>
      <c r="AC140" s="143">
        <v>0.74</v>
      </c>
      <c r="AD140" s="69">
        <f>VLOOKUP(T140,'既存・導入予定 (1)'!$E$33:$S$44,13,0)</f>
        <v>0.52900000000000003</v>
      </c>
      <c r="AE140" s="70">
        <f t="shared" si="8"/>
        <v>0.877</v>
      </c>
    </row>
    <row r="141" spans="13:31" ht="13.5" customHeight="1">
      <c r="M141" s="90">
        <v>12</v>
      </c>
      <c r="N141" s="91" t="s">
        <v>3</v>
      </c>
      <c r="O141" s="91" t="s">
        <v>3457</v>
      </c>
      <c r="P141" s="91" t="s">
        <v>3458</v>
      </c>
      <c r="Q141" s="91" t="s">
        <v>568</v>
      </c>
      <c r="R141" s="92">
        <v>0</v>
      </c>
      <c r="T141" s="63">
        <v>2</v>
      </c>
      <c r="U141" s="64">
        <v>2005</v>
      </c>
      <c r="V141" s="65" t="s">
        <v>20</v>
      </c>
      <c r="W141" s="65" t="s">
        <v>624</v>
      </c>
      <c r="X141" s="65" t="s">
        <v>3363</v>
      </c>
      <c r="Y141" s="66" t="str">
        <f t="shared" ref="Y141:Y169" si="9">T141&amp;U141&amp;V141&amp;W141&amp;X141</f>
        <v>22005冷房店舗用有り</v>
      </c>
      <c r="Z141" s="142">
        <v>-0.86599999999999999</v>
      </c>
      <c r="AA141" s="142">
        <v>1.8660000000000001</v>
      </c>
      <c r="AB141" s="143">
        <v>1.0455000000000001</v>
      </c>
      <c r="AC141" s="143">
        <v>1.3880999999999999</v>
      </c>
      <c r="AD141" s="69">
        <f>VLOOKUP(T141,'既存・導入予定 (1)'!$E$33:$S$44,13,0)</f>
        <v>0.52900000000000003</v>
      </c>
      <c r="AE141" s="70">
        <f t="shared" si="8"/>
        <v>1.407</v>
      </c>
    </row>
    <row r="142" spans="13:31" ht="13.5" customHeight="1">
      <c r="M142" s="90">
        <v>12</v>
      </c>
      <c r="N142" s="91" t="s">
        <v>4</v>
      </c>
      <c r="O142" s="91" t="s">
        <v>3457</v>
      </c>
      <c r="P142" s="91" t="s">
        <v>3458</v>
      </c>
      <c r="Q142" s="91" t="s">
        <v>572</v>
      </c>
      <c r="R142" s="92">
        <v>0</v>
      </c>
      <c r="T142" s="63">
        <v>2</v>
      </c>
      <c r="U142" s="64">
        <v>2005</v>
      </c>
      <c r="V142" s="65" t="s">
        <v>20</v>
      </c>
      <c r="W142" s="65" t="s">
        <v>618</v>
      </c>
      <c r="X142" s="65" t="s">
        <v>3363</v>
      </c>
      <c r="Y142" s="66" t="str">
        <f t="shared" ref="Y142:Y168" si="10">T142&amp;U142&amp;V142&amp;W142&amp;X142</f>
        <v>22005冷房ビル用マルチ有り</v>
      </c>
      <c r="Z142" s="142">
        <v>-0.68200000000000005</v>
      </c>
      <c r="AA142" s="142">
        <v>1.6819999999999999</v>
      </c>
      <c r="AB142" s="143">
        <v>1.0490999999999999</v>
      </c>
      <c r="AC142" s="143">
        <v>1.2492000000000001</v>
      </c>
      <c r="AD142" s="69">
        <f>VLOOKUP(T142,'既存・導入予定 (1)'!$E$33:$S$44,13,0)</f>
        <v>0.52900000000000003</v>
      </c>
      <c r="AE142" s="70">
        <f t="shared" si="8"/>
        <v>1.321</v>
      </c>
    </row>
    <row r="143" spans="13:31" ht="14.25" customHeight="1">
      <c r="M143" s="90">
        <v>12</v>
      </c>
      <c r="N143" s="91" t="s">
        <v>5</v>
      </c>
      <c r="O143" s="91" t="s">
        <v>3457</v>
      </c>
      <c r="P143" s="91" t="s">
        <v>3458</v>
      </c>
      <c r="Q143" s="91" t="s">
        <v>576</v>
      </c>
      <c r="R143" s="92">
        <v>0</v>
      </c>
      <c r="T143" s="63">
        <v>2</v>
      </c>
      <c r="U143" s="64">
        <v>2005</v>
      </c>
      <c r="V143" s="65" t="s">
        <v>20</v>
      </c>
      <c r="W143" s="65" t="s">
        <v>619</v>
      </c>
      <c r="X143" s="65" t="s">
        <v>3363</v>
      </c>
      <c r="Y143" s="66" t="str">
        <f t="shared" si="10"/>
        <v>22005冷房設備用有り</v>
      </c>
      <c r="Z143" s="142">
        <v>-0.114</v>
      </c>
      <c r="AA143" s="142">
        <v>1.1140000000000001</v>
      </c>
      <c r="AB143" s="143">
        <v>1.0325</v>
      </c>
      <c r="AC143" s="143">
        <v>0.82740000000000002</v>
      </c>
      <c r="AD143" s="69">
        <f>VLOOKUP(T143,'既存・導入予定 (1)'!$E$33:$S$44,13,0)</f>
        <v>0.52900000000000003</v>
      </c>
      <c r="AE143" s="70">
        <f t="shared" si="8"/>
        <v>1.0529999999999999</v>
      </c>
    </row>
    <row r="144" spans="13:31" ht="13.5" customHeight="1">
      <c r="M144" s="90">
        <v>12</v>
      </c>
      <c r="N144" s="91" t="s">
        <v>6</v>
      </c>
      <c r="O144" s="91" t="s">
        <v>3457</v>
      </c>
      <c r="P144" s="91" t="s">
        <v>3458</v>
      </c>
      <c r="Q144" s="91" t="s">
        <v>580</v>
      </c>
      <c r="R144" s="92">
        <v>0</v>
      </c>
      <c r="T144" s="63">
        <v>2</v>
      </c>
      <c r="U144" s="64">
        <v>2005</v>
      </c>
      <c r="V144" s="65" t="s">
        <v>20</v>
      </c>
      <c r="W144" s="65" t="s">
        <v>624</v>
      </c>
      <c r="X144" s="65" t="s">
        <v>3516</v>
      </c>
      <c r="Y144" s="66" t="str">
        <f t="shared" si="10"/>
        <v>22005冷房店舗用無し（一定速）</v>
      </c>
      <c r="Z144" s="142">
        <v>0.25</v>
      </c>
      <c r="AA144" s="142">
        <v>0.75</v>
      </c>
      <c r="AB144" s="143">
        <v>0.25</v>
      </c>
      <c r="AC144" s="143">
        <v>0.75</v>
      </c>
      <c r="AD144" s="69">
        <f>VLOOKUP(T144,'既存・導入予定 (1)'!$E$33:$S$44,13,0)</f>
        <v>0.52900000000000003</v>
      </c>
      <c r="AE144" s="70">
        <f t="shared" si="8"/>
        <v>0.88200000000000001</v>
      </c>
    </row>
    <row r="145" spans="13:31" ht="13.5" customHeight="1">
      <c r="M145" s="90">
        <v>12</v>
      </c>
      <c r="N145" s="91" t="s">
        <v>7</v>
      </c>
      <c r="O145" s="91" t="s">
        <v>3457</v>
      </c>
      <c r="P145" s="91" t="s">
        <v>3458</v>
      </c>
      <c r="Q145" s="91" t="s">
        <v>584</v>
      </c>
      <c r="R145" s="92">
        <v>0</v>
      </c>
      <c r="T145" s="63">
        <v>2</v>
      </c>
      <c r="U145" s="64">
        <v>2005</v>
      </c>
      <c r="V145" s="65" t="s">
        <v>20</v>
      </c>
      <c r="W145" s="65" t="s">
        <v>618</v>
      </c>
      <c r="X145" s="65" t="s">
        <v>3516</v>
      </c>
      <c r="Y145" s="66" t="str">
        <f t="shared" si="10"/>
        <v>22005冷房ビル用マルチ無し（一定速）</v>
      </c>
      <c r="Z145" s="142">
        <v>0.25</v>
      </c>
      <c r="AA145" s="142">
        <v>0.75</v>
      </c>
      <c r="AB145" s="143">
        <v>0.25</v>
      </c>
      <c r="AC145" s="143">
        <v>0.75</v>
      </c>
      <c r="AD145" s="69">
        <f>VLOOKUP(T145,'既存・導入予定 (1)'!$E$33:$S$44,13,0)</f>
        <v>0.52900000000000003</v>
      </c>
      <c r="AE145" s="70">
        <f t="shared" si="8"/>
        <v>0.88200000000000001</v>
      </c>
    </row>
    <row r="146" spans="13:31" ht="13.5" customHeight="1">
      <c r="M146" s="90">
        <v>12</v>
      </c>
      <c r="N146" s="91" t="s">
        <v>8</v>
      </c>
      <c r="O146" s="91" t="s">
        <v>3457</v>
      </c>
      <c r="P146" s="91" t="s">
        <v>3458</v>
      </c>
      <c r="Q146" s="91" t="s">
        <v>588</v>
      </c>
      <c r="R146" s="92">
        <v>0</v>
      </c>
      <c r="T146" s="63">
        <v>2</v>
      </c>
      <c r="U146" s="64">
        <v>2005</v>
      </c>
      <c r="V146" s="65" t="s">
        <v>20</v>
      </c>
      <c r="W146" s="65" t="s">
        <v>619</v>
      </c>
      <c r="X146" s="65" t="s">
        <v>3516</v>
      </c>
      <c r="Y146" s="66" t="str">
        <f t="shared" si="10"/>
        <v>22005冷房設備用無し（一定速）</v>
      </c>
      <c r="Z146" s="142">
        <v>0.25</v>
      </c>
      <c r="AA146" s="142">
        <v>0.75</v>
      </c>
      <c r="AB146" s="143">
        <v>0.25</v>
      </c>
      <c r="AC146" s="143">
        <v>0.75</v>
      </c>
      <c r="AD146" s="69">
        <f>VLOOKUP(T146,'既存・導入予定 (1)'!$E$33:$S$44,13,0)</f>
        <v>0.52900000000000003</v>
      </c>
      <c r="AE146" s="70">
        <f t="shared" si="8"/>
        <v>0.88200000000000001</v>
      </c>
    </row>
    <row r="147" spans="13:31" ht="14.25" customHeight="1">
      <c r="M147" s="90">
        <v>12</v>
      </c>
      <c r="N147" s="91" t="s">
        <v>9</v>
      </c>
      <c r="O147" s="91" t="s">
        <v>3457</v>
      </c>
      <c r="P147" s="91" t="s">
        <v>3458</v>
      </c>
      <c r="Q147" s="91" t="s">
        <v>592</v>
      </c>
      <c r="R147" s="92">
        <v>0</v>
      </c>
      <c r="T147" s="63">
        <v>2</v>
      </c>
      <c r="U147" s="64">
        <v>2005</v>
      </c>
      <c r="V147" s="65" t="s">
        <v>21</v>
      </c>
      <c r="W147" s="65" t="s">
        <v>624</v>
      </c>
      <c r="X147" s="65" t="s">
        <v>3363</v>
      </c>
      <c r="Y147" s="66" t="str">
        <f t="shared" si="10"/>
        <v>22005暖房店舗用有り</v>
      </c>
      <c r="Z147" s="142">
        <v>-0.65</v>
      </c>
      <c r="AA147" s="142">
        <v>1.65</v>
      </c>
      <c r="AB147" s="143">
        <v>1.0726</v>
      </c>
      <c r="AC147" s="143">
        <v>1.2194</v>
      </c>
      <c r="AD147" s="69">
        <f>VLOOKUP(T147,'既存・導入予定 (1)'!$E$33:$S$44,13,0)</f>
        <v>0.52900000000000003</v>
      </c>
      <c r="AE147" s="70">
        <f t="shared" si="8"/>
        <v>1.306</v>
      </c>
    </row>
    <row r="148" spans="13:31" ht="13.5" customHeight="1">
      <c r="M148" s="90">
        <v>12</v>
      </c>
      <c r="N148" s="91" t="s">
        <v>10</v>
      </c>
      <c r="O148" s="91" t="s">
        <v>3457</v>
      </c>
      <c r="P148" s="91" t="s">
        <v>3458</v>
      </c>
      <c r="Q148" s="91" t="s">
        <v>596</v>
      </c>
      <c r="R148" s="92">
        <v>0</v>
      </c>
      <c r="T148" s="63">
        <v>2</v>
      </c>
      <c r="U148" s="64">
        <v>2005</v>
      </c>
      <c r="V148" s="65" t="s">
        <v>21</v>
      </c>
      <c r="W148" s="65" t="s">
        <v>618</v>
      </c>
      <c r="X148" s="65" t="s">
        <v>3363</v>
      </c>
      <c r="Y148" s="66" t="str">
        <f t="shared" si="10"/>
        <v>22005暖房ビル用マルチ有り</v>
      </c>
      <c r="Z148" s="142">
        <v>-0.56000000000000005</v>
      </c>
      <c r="AA148" s="142">
        <v>1.56</v>
      </c>
      <c r="AB148" s="143">
        <v>1.0330999999999999</v>
      </c>
      <c r="AC148" s="143">
        <v>1.1617</v>
      </c>
      <c r="AD148" s="69">
        <f>VLOOKUP(T148,'既存・導入予定 (1)'!$E$33:$S$44,13,0)</f>
        <v>0.52900000000000003</v>
      </c>
      <c r="AE148" s="70">
        <f t="shared" si="8"/>
        <v>1.2629999999999999</v>
      </c>
    </row>
    <row r="149" spans="13:31" ht="13.5" customHeight="1">
      <c r="M149" s="90">
        <v>12</v>
      </c>
      <c r="N149" s="91" t="s">
        <v>11</v>
      </c>
      <c r="O149" s="91" t="s">
        <v>3457</v>
      </c>
      <c r="P149" s="91" t="s">
        <v>3458</v>
      </c>
      <c r="Q149" s="91" t="s">
        <v>600</v>
      </c>
      <c r="R149" s="92">
        <v>0</v>
      </c>
      <c r="T149" s="63">
        <v>2</v>
      </c>
      <c r="U149" s="64">
        <v>2005</v>
      </c>
      <c r="V149" s="65" t="s">
        <v>21</v>
      </c>
      <c r="W149" s="65" t="s">
        <v>619</v>
      </c>
      <c r="X149" s="65" t="s">
        <v>3363</v>
      </c>
      <c r="Y149" s="66" t="str">
        <f t="shared" si="10"/>
        <v>22005暖房設備用有り</v>
      </c>
      <c r="Z149" s="142">
        <v>-0.126</v>
      </c>
      <c r="AA149" s="142">
        <v>1.1259999999999999</v>
      </c>
      <c r="AB149" s="143">
        <v>1.0239</v>
      </c>
      <c r="AC149" s="143">
        <v>0.83850000000000002</v>
      </c>
      <c r="AD149" s="69">
        <f>VLOOKUP(T149,'既存・導入予定 (1)'!$E$33:$S$44,13,0)</f>
        <v>0.52900000000000003</v>
      </c>
      <c r="AE149" s="70">
        <f t="shared" si="8"/>
        <v>1.0589999999999999</v>
      </c>
    </row>
    <row r="150" spans="13:31" ht="13.5" customHeight="1">
      <c r="M150" s="90">
        <v>12</v>
      </c>
      <c r="N150" s="91" t="s">
        <v>12</v>
      </c>
      <c r="O150" s="91" t="s">
        <v>3457</v>
      </c>
      <c r="P150" s="91" t="s">
        <v>3458</v>
      </c>
      <c r="Q150" s="91" t="s">
        <v>604</v>
      </c>
      <c r="R150" s="92">
        <v>0</v>
      </c>
      <c r="T150" s="63">
        <v>2</v>
      </c>
      <c r="U150" s="64">
        <v>2005</v>
      </c>
      <c r="V150" s="65" t="s">
        <v>21</v>
      </c>
      <c r="W150" s="65" t="s">
        <v>624</v>
      </c>
      <c r="X150" s="65" t="s">
        <v>3516</v>
      </c>
      <c r="Y150" s="66" t="str">
        <f t="shared" si="10"/>
        <v>22005暖房店舗用無し（一定速）</v>
      </c>
      <c r="Z150" s="142">
        <v>0.25</v>
      </c>
      <c r="AA150" s="142">
        <v>0.75</v>
      </c>
      <c r="AB150" s="143">
        <v>0.25</v>
      </c>
      <c r="AC150" s="143">
        <v>0.75</v>
      </c>
      <c r="AD150" s="69">
        <f>VLOOKUP(T150,'既存・導入予定 (1)'!$E$33:$S$44,13,0)</f>
        <v>0.52900000000000003</v>
      </c>
      <c r="AE150" s="70">
        <f t="shared" si="8"/>
        <v>0.88200000000000001</v>
      </c>
    </row>
    <row r="151" spans="13:31" ht="13.5" customHeight="1">
      <c r="M151" s="90">
        <v>12</v>
      </c>
      <c r="N151" s="91" t="s">
        <v>13</v>
      </c>
      <c r="O151" s="91" t="s">
        <v>3457</v>
      </c>
      <c r="P151" s="91" t="s">
        <v>3458</v>
      </c>
      <c r="Q151" s="91" t="s">
        <v>608</v>
      </c>
      <c r="R151" s="92">
        <v>0</v>
      </c>
      <c r="T151" s="63">
        <v>2</v>
      </c>
      <c r="U151" s="64">
        <v>2005</v>
      </c>
      <c r="V151" s="65" t="s">
        <v>21</v>
      </c>
      <c r="W151" s="65" t="s">
        <v>618</v>
      </c>
      <c r="X151" s="65" t="s">
        <v>3516</v>
      </c>
      <c r="Y151" s="66" t="str">
        <f t="shared" si="10"/>
        <v>22005暖房ビル用マルチ無し（一定速）</v>
      </c>
      <c r="Z151" s="142">
        <v>0.25</v>
      </c>
      <c r="AA151" s="142">
        <v>0.75</v>
      </c>
      <c r="AB151" s="143">
        <v>0.25</v>
      </c>
      <c r="AC151" s="143">
        <v>0.75</v>
      </c>
      <c r="AD151" s="69">
        <f>VLOOKUP(T151,'既存・導入予定 (1)'!$E$33:$S$44,13,0)</f>
        <v>0.52900000000000003</v>
      </c>
      <c r="AE151" s="70">
        <f t="shared" si="8"/>
        <v>0.88200000000000001</v>
      </c>
    </row>
    <row r="152" spans="13:31" ht="13.5" customHeight="1">
      <c r="M152" s="90">
        <v>1</v>
      </c>
      <c r="N152" s="91" t="s">
        <v>3456</v>
      </c>
      <c r="O152" s="91" t="s">
        <v>3457</v>
      </c>
      <c r="P152" s="91" t="s">
        <v>3459</v>
      </c>
      <c r="Q152" s="91" t="s">
        <v>37</v>
      </c>
      <c r="R152" s="92">
        <v>0.44600000000000001</v>
      </c>
      <c r="T152" s="63">
        <v>2</v>
      </c>
      <c r="U152" s="141">
        <v>2005</v>
      </c>
      <c r="V152" s="90" t="s">
        <v>21</v>
      </c>
      <c r="W152" s="90" t="s">
        <v>619</v>
      </c>
      <c r="X152" s="90" t="s">
        <v>3516</v>
      </c>
      <c r="Y152" s="66" t="str">
        <f t="shared" si="10"/>
        <v>22005暖房設備用無し（一定速）</v>
      </c>
      <c r="Z152" s="142">
        <v>0.25</v>
      </c>
      <c r="AA152" s="142">
        <v>0.75</v>
      </c>
      <c r="AB152" s="143">
        <v>0.25</v>
      </c>
      <c r="AC152" s="143">
        <v>0.75</v>
      </c>
      <c r="AD152" s="69">
        <f>VLOOKUP(T152,'既存・導入予定 (1)'!$E$33:$S$44,13,0)</f>
        <v>0.52900000000000003</v>
      </c>
      <c r="AE152" s="70">
        <f t="shared" si="8"/>
        <v>0.88200000000000001</v>
      </c>
    </row>
    <row r="153" spans="13:31" ht="13.5" customHeight="1">
      <c r="M153" s="90">
        <v>1</v>
      </c>
      <c r="N153" s="91" t="s">
        <v>3</v>
      </c>
      <c r="O153" s="91" t="s">
        <v>3457</v>
      </c>
      <c r="P153" s="91" t="s">
        <v>3459</v>
      </c>
      <c r="Q153" s="91" t="s">
        <v>41</v>
      </c>
      <c r="R153" s="92">
        <v>0.45800000000000002</v>
      </c>
      <c r="T153" s="63">
        <v>2</v>
      </c>
      <c r="U153" s="141">
        <v>2010</v>
      </c>
      <c r="V153" s="90" t="s">
        <v>20</v>
      </c>
      <c r="W153" s="90" t="s">
        <v>624</v>
      </c>
      <c r="X153" s="90" t="s">
        <v>3363</v>
      </c>
      <c r="Y153" s="66" t="str">
        <f t="shared" si="10"/>
        <v>22010冷房店舗用有り</v>
      </c>
      <c r="Z153" s="142">
        <v>-1.1000000000000001</v>
      </c>
      <c r="AA153" s="142">
        <v>2.1</v>
      </c>
      <c r="AB153" s="143">
        <v>1.0511999999999999</v>
      </c>
      <c r="AC153" s="143">
        <v>1.5622</v>
      </c>
      <c r="AD153" s="69">
        <f>VLOOKUP(T153,'既存・導入予定 (1)'!$E$33:$S$44,13,0)</f>
        <v>0.52900000000000003</v>
      </c>
      <c r="AE153" s="70">
        <f t="shared" si="8"/>
        <v>1.518</v>
      </c>
    </row>
    <row r="154" spans="13:31" ht="13.5" customHeight="1">
      <c r="M154" s="90">
        <v>1</v>
      </c>
      <c r="N154" s="91" t="s">
        <v>4</v>
      </c>
      <c r="O154" s="91" t="s">
        <v>3457</v>
      </c>
      <c r="P154" s="91" t="s">
        <v>3459</v>
      </c>
      <c r="Q154" s="91" t="s">
        <v>45</v>
      </c>
      <c r="R154" s="92">
        <v>0.53300000000000003</v>
      </c>
      <c r="T154" s="63">
        <v>2</v>
      </c>
      <c r="U154" s="141">
        <v>2010</v>
      </c>
      <c r="V154" s="90" t="s">
        <v>20</v>
      </c>
      <c r="W154" s="90" t="s">
        <v>618</v>
      </c>
      <c r="X154" s="90" t="s">
        <v>3363</v>
      </c>
      <c r="Y154" s="66" t="str">
        <f t="shared" si="10"/>
        <v>22010冷房ビル用マルチ有り</v>
      </c>
      <c r="Z154" s="142">
        <v>-0.88</v>
      </c>
      <c r="AA154" s="142">
        <v>1.88</v>
      </c>
      <c r="AB154" s="143">
        <v>1.0548999999999999</v>
      </c>
      <c r="AC154" s="143">
        <v>1.3963000000000001</v>
      </c>
      <c r="AD154" s="69">
        <f>VLOOKUP(T154,'既存・導入予定 (1)'!$E$33:$S$44,13,0)</f>
        <v>0.52900000000000003</v>
      </c>
      <c r="AE154" s="70">
        <f t="shared" si="8"/>
        <v>1.4139999999999999</v>
      </c>
    </row>
    <row r="155" spans="13:31" ht="13.5" customHeight="1">
      <c r="M155" s="90">
        <v>1</v>
      </c>
      <c r="N155" s="91" t="s">
        <v>5</v>
      </c>
      <c r="O155" s="91" t="s">
        <v>3457</v>
      </c>
      <c r="P155" s="91" t="s">
        <v>3459</v>
      </c>
      <c r="Q155" s="91" t="s">
        <v>49</v>
      </c>
      <c r="R155" s="92">
        <v>0.752</v>
      </c>
      <c r="T155" s="63">
        <v>2</v>
      </c>
      <c r="U155" s="141">
        <v>2010</v>
      </c>
      <c r="V155" s="90" t="s">
        <v>20</v>
      </c>
      <c r="W155" s="90" t="s">
        <v>619</v>
      </c>
      <c r="X155" s="90" t="s">
        <v>3363</v>
      </c>
      <c r="Y155" s="66" t="str">
        <f t="shared" si="10"/>
        <v>22010冷房設備用有り</v>
      </c>
      <c r="Z155" s="142">
        <v>-0.26</v>
      </c>
      <c r="AA155" s="142">
        <v>1.26</v>
      </c>
      <c r="AB155" s="143">
        <v>1.1929000000000001</v>
      </c>
      <c r="AC155" s="143">
        <v>0.89680000000000004</v>
      </c>
      <c r="AD155" s="69">
        <f>VLOOKUP(T155,'既存・導入予定 (1)'!$E$33:$S$44,13,0)</f>
        <v>0.52900000000000003</v>
      </c>
      <c r="AE155" s="70">
        <f t="shared" si="8"/>
        <v>1.1220000000000001</v>
      </c>
    </row>
    <row r="156" spans="13:31" ht="13.5" customHeight="1">
      <c r="M156" s="90">
        <v>1</v>
      </c>
      <c r="N156" s="91" t="s">
        <v>6</v>
      </c>
      <c r="O156" s="91" t="s">
        <v>3457</v>
      </c>
      <c r="P156" s="91" t="s">
        <v>3459</v>
      </c>
      <c r="Q156" s="91" t="s">
        <v>53</v>
      </c>
      <c r="R156" s="92">
        <v>0.41699999999999998</v>
      </c>
      <c r="T156" s="63">
        <v>2</v>
      </c>
      <c r="U156" s="141">
        <v>2010</v>
      </c>
      <c r="V156" s="90" t="s">
        <v>20</v>
      </c>
      <c r="W156" s="90" t="s">
        <v>624</v>
      </c>
      <c r="X156" s="90" t="s">
        <v>3516</v>
      </c>
      <c r="Y156" s="66" t="str">
        <f t="shared" si="10"/>
        <v>22010冷房店舗用無し（一定速）</v>
      </c>
      <c r="Z156" s="142">
        <v>0.25</v>
      </c>
      <c r="AA156" s="142">
        <v>0.75</v>
      </c>
      <c r="AB156" s="143">
        <v>0.25</v>
      </c>
      <c r="AC156" s="143">
        <v>0.75</v>
      </c>
      <c r="AD156" s="69">
        <f>VLOOKUP(T156,'既存・導入予定 (1)'!$E$33:$S$44,13,0)</f>
        <v>0.52900000000000003</v>
      </c>
      <c r="AE156" s="70">
        <f t="shared" si="8"/>
        <v>0.88200000000000001</v>
      </c>
    </row>
    <row r="157" spans="13:31" ht="13.5" customHeight="1">
      <c r="M157" s="90">
        <v>1</v>
      </c>
      <c r="N157" s="91" t="s">
        <v>7</v>
      </c>
      <c r="O157" s="91" t="s">
        <v>3457</v>
      </c>
      <c r="P157" s="91" t="s">
        <v>3459</v>
      </c>
      <c r="Q157" s="91" t="s">
        <v>57</v>
      </c>
      <c r="R157" s="92">
        <v>0.48299999999999998</v>
      </c>
      <c r="T157" s="63">
        <v>2</v>
      </c>
      <c r="U157" s="141">
        <v>2010</v>
      </c>
      <c r="V157" s="90" t="s">
        <v>20</v>
      </c>
      <c r="W157" s="90" t="s">
        <v>618</v>
      </c>
      <c r="X157" s="90" t="s">
        <v>3516</v>
      </c>
      <c r="Y157" s="66" t="str">
        <f t="shared" si="10"/>
        <v>22010冷房ビル用マルチ無し（一定速）</v>
      </c>
      <c r="Z157" s="142">
        <v>0.25</v>
      </c>
      <c r="AA157" s="142">
        <v>0.75</v>
      </c>
      <c r="AB157" s="143">
        <v>0.25</v>
      </c>
      <c r="AC157" s="143">
        <v>0.75</v>
      </c>
      <c r="AD157" s="69">
        <f>VLOOKUP(T157,'既存・導入予定 (1)'!$E$33:$S$44,13,0)</f>
        <v>0.52900000000000003</v>
      </c>
      <c r="AE157" s="70">
        <f t="shared" si="8"/>
        <v>0.88200000000000001</v>
      </c>
    </row>
    <row r="158" spans="13:31" ht="13.5" customHeight="1">
      <c r="M158" s="90">
        <v>1</v>
      </c>
      <c r="N158" s="91" t="s">
        <v>8</v>
      </c>
      <c r="O158" s="91" t="s">
        <v>3457</v>
      </c>
      <c r="P158" s="91" t="s">
        <v>3459</v>
      </c>
      <c r="Q158" s="91" t="s">
        <v>61</v>
      </c>
      <c r="R158" s="92">
        <v>0.496</v>
      </c>
      <c r="T158" s="63">
        <v>2</v>
      </c>
      <c r="U158" s="141">
        <v>2010</v>
      </c>
      <c r="V158" s="90" t="s">
        <v>20</v>
      </c>
      <c r="W158" s="90" t="s">
        <v>619</v>
      </c>
      <c r="X158" s="90" t="s">
        <v>3516</v>
      </c>
      <c r="Y158" s="66" t="str">
        <f t="shared" si="10"/>
        <v>22010冷房設備用無し（一定速）</v>
      </c>
      <c r="Z158" s="142">
        <v>0.25</v>
      </c>
      <c r="AA158" s="142">
        <v>0.75</v>
      </c>
      <c r="AB158" s="143">
        <v>0.25</v>
      </c>
      <c r="AC158" s="143">
        <v>0.75</v>
      </c>
      <c r="AD158" s="69">
        <f>VLOOKUP(T158,'既存・導入予定 (1)'!$E$33:$S$44,13,0)</f>
        <v>0.52900000000000003</v>
      </c>
      <c r="AE158" s="70">
        <f t="shared" si="8"/>
        <v>0.88200000000000001</v>
      </c>
    </row>
    <row r="159" spans="13:31" ht="13.5" customHeight="1">
      <c r="M159" s="90">
        <v>1</v>
      </c>
      <c r="N159" s="91" t="s">
        <v>9</v>
      </c>
      <c r="O159" s="91" t="s">
        <v>3457</v>
      </c>
      <c r="P159" s="91" t="s">
        <v>3459</v>
      </c>
      <c r="Q159" s="91" t="s">
        <v>65</v>
      </c>
      <c r="R159" s="92">
        <v>0.68300000000000005</v>
      </c>
      <c r="T159" s="63">
        <v>2</v>
      </c>
      <c r="U159" s="141">
        <v>2010</v>
      </c>
      <c r="V159" s="90" t="s">
        <v>21</v>
      </c>
      <c r="W159" s="90" t="s">
        <v>624</v>
      </c>
      <c r="X159" s="90" t="s">
        <v>3363</v>
      </c>
      <c r="Y159" s="66" t="str">
        <f t="shared" si="10"/>
        <v>22010暖房店舗用有り</v>
      </c>
      <c r="Z159" s="142">
        <v>-0.72</v>
      </c>
      <c r="AA159" s="142">
        <v>1.72</v>
      </c>
      <c r="AB159" s="143">
        <v>1.0757000000000001</v>
      </c>
      <c r="AC159" s="143">
        <v>1.2710999999999999</v>
      </c>
      <c r="AD159" s="69">
        <f>VLOOKUP(T159,'既存・導入予定 (1)'!$E$33:$S$44,13,0)</f>
        <v>0.52900000000000003</v>
      </c>
      <c r="AE159" s="70">
        <f t="shared" si="8"/>
        <v>1.339</v>
      </c>
    </row>
    <row r="160" spans="13:31" ht="13.5" customHeight="1">
      <c r="M160" s="90">
        <v>1</v>
      </c>
      <c r="N160" s="91" t="s">
        <v>10</v>
      </c>
      <c r="O160" s="91" t="s">
        <v>3457</v>
      </c>
      <c r="P160" s="91" t="s">
        <v>3459</v>
      </c>
      <c r="Q160" s="91" t="s">
        <v>69</v>
      </c>
      <c r="R160" s="92">
        <v>0.56499999999999995</v>
      </c>
      <c r="T160" s="63">
        <v>2</v>
      </c>
      <c r="U160" s="141">
        <v>2010</v>
      </c>
      <c r="V160" s="90" t="s">
        <v>21</v>
      </c>
      <c r="W160" s="90" t="s">
        <v>618</v>
      </c>
      <c r="X160" s="90" t="s">
        <v>3363</v>
      </c>
      <c r="Y160" s="66" t="str">
        <f t="shared" si="10"/>
        <v>22010暖房ビル用マルチ有り</v>
      </c>
      <c r="Z160" s="142">
        <v>-0.7</v>
      </c>
      <c r="AA160" s="142">
        <v>1.7</v>
      </c>
      <c r="AB160" s="143">
        <v>1.036</v>
      </c>
      <c r="AC160" s="143">
        <v>1.266</v>
      </c>
      <c r="AD160" s="69">
        <f>VLOOKUP(T160,'既存・導入予定 (1)'!$E$33:$S$44,13,0)</f>
        <v>0.52900000000000003</v>
      </c>
      <c r="AE160" s="70">
        <f t="shared" si="8"/>
        <v>1.329</v>
      </c>
    </row>
    <row r="161" spans="13:31" ht="13.5" customHeight="1">
      <c r="M161" s="90">
        <v>1</v>
      </c>
      <c r="N161" s="91" t="s">
        <v>11</v>
      </c>
      <c r="O161" s="91" t="s">
        <v>3457</v>
      </c>
      <c r="P161" s="91" t="s">
        <v>3459</v>
      </c>
      <c r="Q161" s="91" t="s">
        <v>73</v>
      </c>
      <c r="R161" s="92">
        <v>0.95199999999999996</v>
      </c>
      <c r="T161" s="63">
        <v>2</v>
      </c>
      <c r="U161" s="141">
        <v>2010</v>
      </c>
      <c r="V161" s="90" t="s">
        <v>21</v>
      </c>
      <c r="W161" s="90" t="s">
        <v>619</v>
      </c>
      <c r="X161" s="90" t="s">
        <v>3363</v>
      </c>
      <c r="Y161" s="66" t="str">
        <f t="shared" si="10"/>
        <v>22010暖房設備用有り</v>
      </c>
      <c r="Z161" s="142">
        <v>-0.26</v>
      </c>
      <c r="AA161" s="142">
        <v>1.26</v>
      </c>
      <c r="AB161" s="143">
        <v>0.82779999999999998</v>
      </c>
      <c r="AC161" s="143">
        <v>0.98809999999999998</v>
      </c>
      <c r="AD161" s="69">
        <f>VLOOKUP(T161,'既存・導入予定 (1)'!$E$33:$S$44,13,0)</f>
        <v>0.52900000000000003</v>
      </c>
      <c r="AE161" s="70">
        <f t="shared" si="8"/>
        <v>1.1220000000000001</v>
      </c>
    </row>
    <row r="162" spans="13:31" ht="13.5" customHeight="1">
      <c r="M162" s="90">
        <v>1</v>
      </c>
      <c r="N162" s="91" t="s">
        <v>12</v>
      </c>
      <c r="O162" s="91" t="s">
        <v>3457</v>
      </c>
      <c r="P162" s="91" t="s">
        <v>3459</v>
      </c>
      <c r="Q162" s="91" t="s">
        <v>77</v>
      </c>
      <c r="R162" s="92">
        <v>1</v>
      </c>
      <c r="T162" s="63">
        <v>2</v>
      </c>
      <c r="U162" s="141">
        <v>2010</v>
      </c>
      <c r="V162" s="90" t="s">
        <v>21</v>
      </c>
      <c r="W162" s="90" t="s">
        <v>624</v>
      </c>
      <c r="X162" s="90" t="s">
        <v>3516</v>
      </c>
      <c r="Y162" s="66" t="str">
        <f t="shared" si="10"/>
        <v>22010暖房店舗用無し（一定速）</v>
      </c>
      <c r="Z162" s="142">
        <v>0.25</v>
      </c>
      <c r="AA162" s="142">
        <v>0.75</v>
      </c>
      <c r="AB162" s="143">
        <v>0.25</v>
      </c>
      <c r="AC162" s="143">
        <v>0.75</v>
      </c>
      <c r="AD162" s="69">
        <f>VLOOKUP(T162,'既存・導入予定 (1)'!$E$33:$S$44,13,0)</f>
        <v>0.52900000000000003</v>
      </c>
      <c r="AE162" s="70">
        <f t="shared" si="8"/>
        <v>0.88200000000000001</v>
      </c>
    </row>
    <row r="163" spans="13:31" ht="13.5" customHeight="1">
      <c r="M163" s="90">
        <v>1</v>
      </c>
      <c r="N163" s="91" t="s">
        <v>13</v>
      </c>
      <c r="O163" s="91" t="s">
        <v>3457</v>
      </c>
      <c r="P163" s="91" t="s">
        <v>3459</v>
      </c>
      <c r="Q163" s="91" t="s">
        <v>81</v>
      </c>
      <c r="R163" s="92">
        <v>0.32</v>
      </c>
      <c r="T163" s="63">
        <v>2</v>
      </c>
      <c r="U163" s="141">
        <v>2010</v>
      </c>
      <c r="V163" s="90" t="s">
        <v>21</v>
      </c>
      <c r="W163" s="90" t="s">
        <v>618</v>
      </c>
      <c r="X163" s="90" t="s">
        <v>3516</v>
      </c>
      <c r="Y163" s="66" t="str">
        <f t="shared" si="10"/>
        <v>22010暖房ビル用マルチ無し（一定速）</v>
      </c>
      <c r="Z163" s="142">
        <v>0.25</v>
      </c>
      <c r="AA163" s="142">
        <v>0.75</v>
      </c>
      <c r="AB163" s="143">
        <v>0.25</v>
      </c>
      <c r="AC163" s="143">
        <v>0.75</v>
      </c>
      <c r="AD163" s="69">
        <f>VLOOKUP(T163,'既存・導入予定 (1)'!$E$33:$S$44,13,0)</f>
        <v>0.52900000000000003</v>
      </c>
      <c r="AE163" s="70">
        <f t="shared" si="8"/>
        <v>0.88200000000000001</v>
      </c>
    </row>
    <row r="164" spans="13:31" ht="13.5" customHeight="1">
      <c r="M164" s="90">
        <v>2</v>
      </c>
      <c r="N164" s="91" t="s">
        <v>3456</v>
      </c>
      <c r="O164" s="91" t="s">
        <v>3457</v>
      </c>
      <c r="P164" s="91" t="s">
        <v>3459</v>
      </c>
      <c r="Q164" s="91" t="s">
        <v>85</v>
      </c>
      <c r="R164" s="92">
        <v>0.432</v>
      </c>
      <c r="T164" s="63">
        <v>2</v>
      </c>
      <c r="U164" s="141">
        <v>2010</v>
      </c>
      <c r="V164" s="90" t="s">
        <v>21</v>
      </c>
      <c r="W164" s="90" t="s">
        <v>619</v>
      </c>
      <c r="X164" s="90" t="s">
        <v>3516</v>
      </c>
      <c r="Y164" s="66" t="str">
        <f t="shared" si="10"/>
        <v>22010暖房設備用無し（一定速）</v>
      </c>
      <c r="Z164" s="183">
        <v>0.25</v>
      </c>
      <c r="AA164" s="183">
        <v>0.75</v>
      </c>
      <c r="AB164" s="184">
        <v>0.25</v>
      </c>
      <c r="AC164" s="184">
        <v>0.75</v>
      </c>
      <c r="AD164" s="69">
        <f>VLOOKUP(T164,'既存・導入予定 (1)'!$E$33:$S$44,13,0)</f>
        <v>0.52900000000000003</v>
      </c>
      <c r="AE164" s="70">
        <f t="shared" si="8"/>
        <v>0.88200000000000001</v>
      </c>
    </row>
    <row r="165" spans="13:31" ht="13.5" customHeight="1">
      <c r="M165" s="90">
        <v>2</v>
      </c>
      <c r="N165" s="91" t="s">
        <v>3</v>
      </c>
      <c r="O165" s="91" t="s">
        <v>3457</v>
      </c>
      <c r="P165" s="91" t="s">
        <v>3459</v>
      </c>
      <c r="Q165" s="91" t="s">
        <v>89</v>
      </c>
      <c r="R165" s="92">
        <v>0.46300000000000002</v>
      </c>
      <c r="T165" s="144">
        <v>2</v>
      </c>
      <c r="U165" s="195">
        <v>2011</v>
      </c>
      <c r="V165" s="145" t="s">
        <v>20</v>
      </c>
      <c r="W165" s="145" t="s">
        <v>624</v>
      </c>
      <c r="X165" s="145" t="s">
        <v>3363</v>
      </c>
      <c r="Y165" s="146" t="str">
        <f t="shared" si="10"/>
        <v>22011冷房店舗用有り</v>
      </c>
      <c r="Z165" s="148">
        <v>-1.1200000000000001</v>
      </c>
      <c r="AA165" s="148">
        <v>2.12</v>
      </c>
      <c r="AB165" s="149">
        <v>1.0517000000000001</v>
      </c>
      <c r="AC165" s="149">
        <v>1.5770999999999999</v>
      </c>
      <c r="AD165" s="147">
        <f>VLOOKUP(T165,'既存・導入予定 (1)'!$E$33:$S$44,13,0)</f>
        <v>0.52900000000000003</v>
      </c>
      <c r="AE165" s="75">
        <f t="shared" si="8"/>
        <v>1.5269999999999999</v>
      </c>
    </row>
    <row r="166" spans="13:31" ht="13.5" customHeight="1">
      <c r="M166" s="90">
        <v>2</v>
      </c>
      <c r="N166" s="91" t="s">
        <v>4</v>
      </c>
      <c r="O166" s="91" t="s">
        <v>3457</v>
      </c>
      <c r="P166" s="91" t="s">
        <v>3459</v>
      </c>
      <c r="Q166" s="91" t="s">
        <v>93</v>
      </c>
      <c r="R166" s="92">
        <v>0.496</v>
      </c>
      <c r="T166" s="144">
        <v>2</v>
      </c>
      <c r="U166" s="195">
        <v>2011</v>
      </c>
      <c r="V166" s="145" t="s">
        <v>20</v>
      </c>
      <c r="W166" s="145" t="s">
        <v>618</v>
      </c>
      <c r="X166" s="145" t="s">
        <v>3363</v>
      </c>
      <c r="Y166" s="146" t="str">
        <f t="shared" si="10"/>
        <v>22011冷房ビル用マルチ有り</v>
      </c>
      <c r="Z166" s="148">
        <v>-1</v>
      </c>
      <c r="AA166" s="148">
        <v>2</v>
      </c>
      <c r="AB166" s="149">
        <v>1.0584</v>
      </c>
      <c r="AC166" s="149">
        <v>1.4854000000000001</v>
      </c>
      <c r="AD166" s="147">
        <f>VLOOKUP(T166,'既存・導入予定 (1)'!$E$33:$S$44,13,0)</f>
        <v>0.52900000000000003</v>
      </c>
      <c r="AE166" s="75">
        <f t="shared" si="8"/>
        <v>1.4710000000000001</v>
      </c>
    </row>
    <row r="167" spans="13:31" ht="13.5" customHeight="1">
      <c r="M167" s="90">
        <v>2</v>
      </c>
      <c r="N167" s="91" t="s">
        <v>5</v>
      </c>
      <c r="O167" s="91" t="s">
        <v>3457</v>
      </c>
      <c r="P167" s="91" t="s">
        <v>3459</v>
      </c>
      <c r="Q167" s="91" t="s">
        <v>97</v>
      </c>
      <c r="R167" s="92">
        <v>0.68500000000000005</v>
      </c>
      <c r="T167" s="144">
        <v>2</v>
      </c>
      <c r="U167" s="195">
        <v>2011</v>
      </c>
      <c r="V167" s="145" t="s">
        <v>20</v>
      </c>
      <c r="W167" s="145" t="s">
        <v>619</v>
      </c>
      <c r="X167" s="145" t="s">
        <v>3363</v>
      </c>
      <c r="Y167" s="146" t="str">
        <f t="shared" si="10"/>
        <v>22011冷房設備用有り</v>
      </c>
      <c r="Z167" s="148">
        <v>-0.22</v>
      </c>
      <c r="AA167" s="148">
        <v>1.22</v>
      </c>
      <c r="AB167" s="149">
        <v>1.0356000000000001</v>
      </c>
      <c r="AC167" s="149">
        <v>0.90610000000000002</v>
      </c>
      <c r="AD167" s="147">
        <f>VLOOKUP(T167,'既存・導入予定 (1)'!$E$33:$S$44,13,0)</f>
        <v>0.52900000000000003</v>
      </c>
      <c r="AE167" s="75">
        <f t="shared" si="8"/>
        <v>1.103</v>
      </c>
    </row>
    <row r="168" spans="13:31" ht="13.5" customHeight="1">
      <c r="M168" s="90">
        <v>2</v>
      </c>
      <c r="N168" s="91" t="s">
        <v>6</v>
      </c>
      <c r="O168" s="91" t="s">
        <v>3457</v>
      </c>
      <c r="P168" s="91" t="s">
        <v>3459</v>
      </c>
      <c r="Q168" s="91" t="s">
        <v>101</v>
      </c>
      <c r="R168" s="92">
        <v>0.41899999999999998</v>
      </c>
      <c r="T168" s="144">
        <v>2</v>
      </c>
      <c r="U168" s="195">
        <v>2011</v>
      </c>
      <c r="V168" s="145" t="s">
        <v>20</v>
      </c>
      <c r="W168" s="145" t="s">
        <v>624</v>
      </c>
      <c r="X168" s="145" t="s">
        <v>3516</v>
      </c>
      <c r="Y168" s="146" t="str">
        <f t="shared" si="10"/>
        <v>22011冷房店舗用無し（一定速）</v>
      </c>
      <c r="Z168" s="148">
        <v>0.25</v>
      </c>
      <c r="AA168" s="148">
        <v>0.75</v>
      </c>
      <c r="AB168" s="149">
        <v>0.25</v>
      </c>
      <c r="AC168" s="149">
        <v>0.75</v>
      </c>
      <c r="AD168" s="147">
        <f>VLOOKUP(T168,'既存・導入予定 (1)'!$E$33:$S$44,13,0)</f>
        <v>0.52900000000000003</v>
      </c>
      <c r="AE168" s="75">
        <f t="shared" si="8"/>
        <v>0.88200000000000001</v>
      </c>
    </row>
    <row r="169" spans="13:31" ht="13.5" customHeight="1">
      <c r="M169" s="90">
        <v>2</v>
      </c>
      <c r="N169" s="91" t="s">
        <v>7</v>
      </c>
      <c r="O169" s="91" t="s">
        <v>3457</v>
      </c>
      <c r="P169" s="91" t="s">
        <v>3459</v>
      </c>
      <c r="Q169" s="91" t="s">
        <v>105</v>
      </c>
      <c r="R169" s="92">
        <v>0.47499999999999998</v>
      </c>
      <c r="T169" s="144">
        <v>2</v>
      </c>
      <c r="U169" s="195">
        <v>2011</v>
      </c>
      <c r="V169" s="145" t="s">
        <v>20</v>
      </c>
      <c r="W169" s="145" t="s">
        <v>618</v>
      </c>
      <c r="X169" s="145" t="s">
        <v>3516</v>
      </c>
      <c r="Y169" s="146" t="str">
        <f t="shared" si="9"/>
        <v>22011冷房ビル用マルチ無し（一定速）</v>
      </c>
      <c r="Z169" s="148">
        <v>0.25</v>
      </c>
      <c r="AA169" s="148">
        <v>0.75</v>
      </c>
      <c r="AB169" s="149">
        <v>0.25</v>
      </c>
      <c r="AC169" s="149">
        <v>0.75</v>
      </c>
      <c r="AD169" s="147">
        <f>VLOOKUP(T169,'既存・導入予定 (1)'!$E$33:$S$44,13,0)</f>
        <v>0.52900000000000003</v>
      </c>
      <c r="AE169" s="75">
        <f t="shared" si="8"/>
        <v>0.88200000000000001</v>
      </c>
    </row>
    <row r="170" spans="13:31" ht="13.5" customHeight="1">
      <c r="M170" s="90">
        <v>2</v>
      </c>
      <c r="N170" s="91" t="s">
        <v>8</v>
      </c>
      <c r="O170" s="91" t="s">
        <v>3457</v>
      </c>
      <c r="P170" s="91" t="s">
        <v>3459</v>
      </c>
      <c r="Q170" s="91" t="s">
        <v>109</v>
      </c>
      <c r="R170" s="92">
        <v>0.45700000000000002</v>
      </c>
      <c r="T170" s="144">
        <v>2</v>
      </c>
      <c r="U170" s="195">
        <v>2011</v>
      </c>
      <c r="V170" s="145" t="s">
        <v>20</v>
      </c>
      <c r="W170" s="145" t="s">
        <v>619</v>
      </c>
      <c r="X170" s="145" t="s">
        <v>3516</v>
      </c>
      <c r="Y170" s="146" t="str">
        <f t="shared" ref="Y170:Y201" si="11">T170&amp;U170&amp;V170&amp;W170&amp;X170</f>
        <v>22011冷房設備用無し（一定速）</v>
      </c>
      <c r="Z170" s="148">
        <v>0.25</v>
      </c>
      <c r="AA170" s="148">
        <v>0.75</v>
      </c>
      <c r="AB170" s="149">
        <v>0.25</v>
      </c>
      <c r="AC170" s="149">
        <v>0.75</v>
      </c>
      <c r="AD170" s="147">
        <f>VLOOKUP(T170,'既存・導入予定 (1)'!$E$33:$S$44,13,0)</f>
        <v>0.52900000000000003</v>
      </c>
      <c r="AE170" s="75">
        <f t="shared" si="8"/>
        <v>0.88200000000000001</v>
      </c>
    </row>
    <row r="171" spans="13:31" ht="13.5" customHeight="1">
      <c r="M171" s="90">
        <v>2</v>
      </c>
      <c r="N171" s="91" t="s">
        <v>9</v>
      </c>
      <c r="O171" s="91" t="s">
        <v>3457</v>
      </c>
      <c r="P171" s="91" t="s">
        <v>3459</v>
      </c>
      <c r="Q171" s="91" t="s">
        <v>113</v>
      </c>
      <c r="R171" s="92">
        <v>0.68200000000000005</v>
      </c>
      <c r="T171" s="144">
        <v>2</v>
      </c>
      <c r="U171" s="195">
        <v>2011</v>
      </c>
      <c r="V171" s="145" t="s">
        <v>21</v>
      </c>
      <c r="W171" s="145" t="s">
        <v>624</v>
      </c>
      <c r="X171" s="145" t="s">
        <v>3363</v>
      </c>
      <c r="Y171" s="146" t="str">
        <f t="shared" si="11"/>
        <v>22011暖房店舗用有り</v>
      </c>
      <c r="Z171" s="148">
        <v>-0.76</v>
      </c>
      <c r="AA171" s="148">
        <v>1.76</v>
      </c>
      <c r="AB171" s="149">
        <v>1.0773999999999999</v>
      </c>
      <c r="AC171" s="149">
        <v>1.3006</v>
      </c>
      <c r="AD171" s="147">
        <f>VLOOKUP(T171,'既存・導入予定 (1)'!$E$33:$S$44,13,0)</f>
        <v>0.52900000000000003</v>
      </c>
      <c r="AE171" s="75">
        <f t="shared" si="8"/>
        <v>1.357</v>
      </c>
    </row>
    <row r="172" spans="13:31" ht="13.5" customHeight="1">
      <c r="M172" s="90">
        <v>2</v>
      </c>
      <c r="N172" s="91" t="s">
        <v>10</v>
      </c>
      <c r="O172" s="91" t="s">
        <v>3457</v>
      </c>
      <c r="P172" s="91" t="s">
        <v>3459</v>
      </c>
      <c r="Q172" s="91" t="s">
        <v>117</v>
      </c>
      <c r="R172" s="92">
        <v>0.52900000000000003</v>
      </c>
      <c r="T172" s="144">
        <v>2</v>
      </c>
      <c r="U172" s="195">
        <v>2011</v>
      </c>
      <c r="V172" s="145" t="s">
        <v>21</v>
      </c>
      <c r="W172" s="145" t="s">
        <v>618</v>
      </c>
      <c r="X172" s="145" t="s">
        <v>3363</v>
      </c>
      <c r="Y172" s="146" t="str">
        <f t="shared" si="11"/>
        <v>22011暖房ビル用マルチ有り</v>
      </c>
      <c r="Z172" s="148">
        <v>-0.78</v>
      </c>
      <c r="AA172" s="148">
        <v>1.78</v>
      </c>
      <c r="AB172" s="149">
        <v>1.0377000000000001</v>
      </c>
      <c r="AC172" s="149">
        <v>1.3255999999999999</v>
      </c>
      <c r="AD172" s="147">
        <f>VLOOKUP(T172,'既存・導入予定 (1)'!$E$33:$S$44,13,0)</f>
        <v>0.52900000000000003</v>
      </c>
      <c r="AE172" s="75">
        <f t="shared" si="8"/>
        <v>1.367</v>
      </c>
    </row>
    <row r="173" spans="13:31" ht="13.5" customHeight="1">
      <c r="M173" s="90">
        <v>2</v>
      </c>
      <c r="N173" s="91" t="s">
        <v>11</v>
      </c>
      <c r="O173" s="91" t="s">
        <v>3457</v>
      </c>
      <c r="P173" s="91" t="s">
        <v>3459</v>
      </c>
      <c r="Q173" s="91" t="s">
        <v>121</v>
      </c>
      <c r="R173" s="92">
        <v>0.90300000000000002</v>
      </c>
      <c r="T173" s="144">
        <v>2</v>
      </c>
      <c r="U173" s="195">
        <v>2011</v>
      </c>
      <c r="V173" s="145" t="s">
        <v>21</v>
      </c>
      <c r="W173" s="145" t="s">
        <v>619</v>
      </c>
      <c r="X173" s="145" t="s">
        <v>3363</v>
      </c>
      <c r="Y173" s="146" t="str">
        <f t="shared" si="11"/>
        <v>22011暖房設備用有り</v>
      </c>
      <c r="Z173" s="148">
        <v>-0.26</v>
      </c>
      <c r="AA173" s="148">
        <v>1.26</v>
      </c>
      <c r="AB173" s="149">
        <v>1.0266999999999999</v>
      </c>
      <c r="AC173" s="149">
        <v>0.93830000000000002</v>
      </c>
      <c r="AD173" s="147">
        <f>VLOOKUP(T173,'既存・導入予定 (1)'!$E$33:$S$44,13,0)</f>
        <v>0.52900000000000003</v>
      </c>
      <c r="AE173" s="75">
        <f t="shared" si="8"/>
        <v>1.1220000000000001</v>
      </c>
    </row>
    <row r="174" spans="13:31" ht="13.5" customHeight="1">
      <c r="M174" s="90">
        <v>2</v>
      </c>
      <c r="N174" s="91" t="s">
        <v>12</v>
      </c>
      <c r="O174" s="91" t="s">
        <v>3457</v>
      </c>
      <c r="P174" s="91" t="s">
        <v>3459</v>
      </c>
      <c r="Q174" s="91" t="s">
        <v>125</v>
      </c>
      <c r="R174" s="92">
        <v>1</v>
      </c>
      <c r="T174" s="144">
        <v>2</v>
      </c>
      <c r="U174" s="195">
        <v>2011</v>
      </c>
      <c r="V174" s="145" t="s">
        <v>21</v>
      </c>
      <c r="W174" s="145" t="s">
        <v>624</v>
      </c>
      <c r="X174" s="145" t="s">
        <v>3516</v>
      </c>
      <c r="Y174" s="146" t="str">
        <f t="shared" si="11"/>
        <v>22011暖房店舗用無し（一定速）</v>
      </c>
      <c r="Z174" s="148">
        <v>0.25</v>
      </c>
      <c r="AA174" s="148">
        <v>0.75</v>
      </c>
      <c r="AB174" s="149">
        <v>0.25</v>
      </c>
      <c r="AC174" s="149">
        <v>0.75</v>
      </c>
      <c r="AD174" s="147">
        <f>VLOOKUP(T174,'既存・導入予定 (1)'!$E$33:$S$44,13,0)</f>
        <v>0.52900000000000003</v>
      </c>
      <c r="AE174" s="75">
        <f t="shared" si="8"/>
        <v>0.88200000000000001</v>
      </c>
    </row>
    <row r="175" spans="13:31" ht="13.5" customHeight="1">
      <c r="M175" s="90">
        <v>2</v>
      </c>
      <c r="N175" s="91" t="s">
        <v>13</v>
      </c>
      <c r="O175" s="91" t="s">
        <v>3457</v>
      </c>
      <c r="P175" s="91" t="s">
        <v>3459</v>
      </c>
      <c r="Q175" s="91" t="s">
        <v>129</v>
      </c>
      <c r="R175" s="92">
        <v>0.28899999999999998</v>
      </c>
      <c r="T175" s="144">
        <v>2</v>
      </c>
      <c r="U175" s="195">
        <v>2011</v>
      </c>
      <c r="V175" s="145" t="s">
        <v>21</v>
      </c>
      <c r="W175" s="145" t="s">
        <v>618</v>
      </c>
      <c r="X175" s="145" t="s">
        <v>3516</v>
      </c>
      <c r="Y175" s="146" t="str">
        <f t="shared" si="11"/>
        <v>22011暖房ビル用マルチ無し（一定速）</v>
      </c>
      <c r="Z175" s="148">
        <v>0.25</v>
      </c>
      <c r="AA175" s="148">
        <v>0.75</v>
      </c>
      <c r="AB175" s="149">
        <v>0.25</v>
      </c>
      <c r="AC175" s="149">
        <v>0.75</v>
      </c>
      <c r="AD175" s="147">
        <f>VLOOKUP(T175,'既存・導入予定 (1)'!$E$33:$S$44,13,0)</f>
        <v>0.52900000000000003</v>
      </c>
      <c r="AE175" s="75">
        <f t="shared" si="8"/>
        <v>0.88200000000000001</v>
      </c>
    </row>
    <row r="176" spans="13:31" ht="13.5" customHeight="1">
      <c r="M176" s="90">
        <v>3</v>
      </c>
      <c r="N176" s="91" t="s">
        <v>3456</v>
      </c>
      <c r="O176" s="91" t="s">
        <v>3457</v>
      </c>
      <c r="P176" s="91" t="s">
        <v>3459</v>
      </c>
      <c r="Q176" s="91" t="s">
        <v>133</v>
      </c>
      <c r="R176" s="92">
        <v>0.32500000000000001</v>
      </c>
      <c r="T176" s="144">
        <v>2</v>
      </c>
      <c r="U176" s="145">
        <v>2011</v>
      </c>
      <c r="V176" s="145" t="s">
        <v>21</v>
      </c>
      <c r="W176" s="145" t="s">
        <v>619</v>
      </c>
      <c r="X176" s="145" t="s">
        <v>3516</v>
      </c>
      <c r="Y176" s="146" t="str">
        <f t="shared" si="11"/>
        <v>22011暖房設備用無し（一定速）</v>
      </c>
      <c r="Z176" s="185">
        <v>0.25</v>
      </c>
      <c r="AA176" s="185">
        <v>0.75</v>
      </c>
      <c r="AB176" s="186">
        <v>0.25</v>
      </c>
      <c r="AC176" s="186">
        <v>0.75</v>
      </c>
      <c r="AD176" s="147">
        <f>VLOOKUP(T176,'既存・導入予定 (1)'!$E$33:$S$44,13,0)</f>
        <v>0.52900000000000003</v>
      </c>
      <c r="AE176" s="75">
        <f t="shared" si="8"/>
        <v>0.88200000000000001</v>
      </c>
    </row>
    <row r="177" spans="13:31" ht="13.5" customHeight="1">
      <c r="M177" s="90">
        <v>3</v>
      </c>
      <c r="N177" s="91" t="s">
        <v>3</v>
      </c>
      <c r="O177" s="91" t="s">
        <v>3457</v>
      </c>
      <c r="P177" s="91" t="s">
        <v>3459</v>
      </c>
      <c r="Q177" s="91" t="s">
        <v>137</v>
      </c>
      <c r="R177" s="92">
        <v>0.254</v>
      </c>
      <c r="T177" s="144">
        <v>2</v>
      </c>
      <c r="U177" s="145">
        <v>2012</v>
      </c>
      <c r="V177" s="145" t="s">
        <v>20</v>
      </c>
      <c r="W177" s="145" t="s">
        <v>624</v>
      </c>
      <c r="X177" s="145" t="s">
        <v>3363</v>
      </c>
      <c r="Y177" s="146" t="str">
        <f t="shared" si="11"/>
        <v>22012冷房店舗用有り</v>
      </c>
      <c r="Z177" s="187">
        <v>-1.36</v>
      </c>
      <c r="AA177" s="187">
        <v>2.36</v>
      </c>
      <c r="AB177" s="188">
        <v>1.0576000000000001</v>
      </c>
      <c r="AC177" s="188">
        <v>1.7556</v>
      </c>
      <c r="AD177" s="147">
        <f>VLOOKUP(T177,'既存・導入予定 (1)'!$E$33:$S$44,13,0)</f>
        <v>0.52900000000000003</v>
      </c>
      <c r="AE177" s="75">
        <f t="shared" si="8"/>
        <v>1.64</v>
      </c>
    </row>
    <row r="178" spans="13:31" ht="13.5" customHeight="1">
      <c r="M178" s="90">
        <v>3</v>
      </c>
      <c r="N178" s="91" t="s">
        <v>4</v>
      </c>
      <c r="O178" s="91" t="s">
        <v>3457</v>
      </c>
      <c r="P178" s="91" t="s">
        <v>3459</v>
      </c>
      <c r="Q178" s="91" t="s">
        <v>141</v>
      </c>
      <c r="R178" s="92">
        <v>0.30299999999999999</v>
      </c>
      <c r="T178" s="144">
        <v>2</v>
      </c>
      <c r="U178" s="145">
        <v>2012</v>
      </c>
      <c r="V178" s="145" t="s">
        <v>20</v>
      </c>
      <c r="W178" s="145" t="s">
        <v>618</v>
      </c>
      <c r="X178" s="145" t="s">
        <v>3363</v>
      </c>
      <c r="Y178" s="146" t="str">
        <f t="shared" si="11"/>
        <v>22012冷房ビル用マルチ有り</v>
      </c>
      <c r="Z178" s="148">
        <v>-1.1399999999999999</v>
      </c>
      <c r="AA178" s="148">
        <v>2.14</v>
      </c>
      <c r="AB178" s="149">
        <v>1.0625</v>
      </c>
      <c r="AC178" s="149">
        <v>1.5893999999999999</v>
      </c>
      <c r="AD178" s="147">
        <f>VLOOKUP(T178,'既存・導入予定 (1)'!$E$33:$S$44,13,0)</f>
        <v>0.52900000000000003</v>
      </c>
      <c r="AE178" s="75">
        <f t="shared" si="8"/>
        <v>1.536</v>
      </c>
    </row>
    <row r="179" spans="13:31" ht="13.5" customHeight="1">
      <c r="M179" s="90">
        <v>3</v>
      </c>
      <c r="N179" s="91" t="s">
        <v>5</v>
      </c>
      <c r="O179" s="91" t="s">
        <v>3457</v>
      </c>
      <c r="P179" s="91" t="s">
        <v>3459</v>
      </c>
      <c r="Q179" s="91" t="s">
        <v>145</v>
      </c>
      <c r="R179" s="92">
        <v>0.54800000000000004</v>
      </c>
      <c r="T179" s="144">
        <v>2</v>
      </c>
      <c r="U179" s="145">
        <v>2012</v>
      </c>
      <c r="V179" s="145" t="s">
        <v>20</v>
      </c>
      <c r="W179" s="145" t="s">
        <v>619</v>
      </c>
      <c r="X179" s="145" t="s">
        <v>3363</v>
      </c>
      <c r="Y179" s="146" t="str">
        <f t="shared" si="11"/>
        <v>22012冷房設備用有り</v>
      </c>
      <c r="Z179" s="148">
        <v>-0.26</v>
      </c>
      <c r="AA179" s="148">
        <v>1.26</v>
      </c>
      <c r="AB179" s="149">
        <v>1.0367999999999999</v>
      </c>
      <c r="AC179" s="149">
        <v>0.93579999999999997</v>
      </c>
      <c r="AD179" s="147">
        <f>VLOOKUP(T179,'既存・導入予定 (1)'!$E$33:$S$44,13,0)</f>
        <v>0.52900000000000003</v>
      </c>
      <c r="AE179" s="75">
        <f t="shared" si="8"/>
        <v>1.1220000000000001</v>
      </c>
    </row>
    <row r="180" spans="13:31" ht="13.5" customHeight="1">
      <c r="M180" s="90">
        <v>3</v>
      </c>
      <c r="N180" s="91" t="s">
        <v>6</v>
      </c>
      <c r="O180" s="91" t="s">
        <v>3457</v>
      </c>
      <c r="P180" s="91" t="s">
        <v>3459</v>
      </c>
      <c r="Q180" s="91" t="s">
        <v>149</v>
      </c>
      <c r="R180" s="92">
        <v>0.27400000000000002</v>
      </c>
      <c r="T180" s="144">
        <v>2</v>
      </c>
      <c r="U180" s="145">
        <v>2012</v>
      </c>
      <c r="V180" s="145" t="s">
        <v>20</v>
      </c>
      <c r="W180" s="145" t="s">
        <v>624</v>
      </c>
      <c r="X180" s="145" t="s">
        <v>3516</v>
      </c>
      <c r="Y180" s="146" t="str">
        <f t="shared" si="11"/>
        <v>22012冷房店舗用無し（一定速）</v>
      </c>
      <c r="Z180" s="148">
        <v>0.25</v>
      </c>
      <c r="AA180" s="148">
        <v>0.75</v>
      </c>
      <c r="AB180" s="149">
        <v>0.25</v>
      </c>
      <c r="AC180" s="149">
        <v>0.75</v>
      </c>
      <c r="AD180" s="147">
        <f>VLOOKUP(T180,'既存・導入予定 (1)'!$E$33:$S$44,13,0)</f>
        <v>0.52900000000000003</v>
      </c>
      <c r="AE180" s="75">
        <f t="shared" si="8"/>
        <v>0.88200000000000001</v>
      </c>
    </row>
    <row r="181" spans="13:31" ht="13.5" customHeight="1">
      <c r="M181" s="90">
        <v>3</v>
      </c>
      <c r="N181" s="91" t="s">
        <v>7</v>
      </c>
      <c r="O181" s="91" t="s">
        <v>3457</v>
      </c>
      <c r="P181" s="91" t="s">
        <v>3459</v>
      </c>
      <c r="Q181" s="91" t="s">
        <v>153</v>
      </c>
      <c r="R181" s="92">
        <v>0.27700000000000002</v>
      </c>
      <c r="T181" s="144">
        <v>2</v>
      </c>
      <c r="U181" s="145">
        <v>2012</v>
      </c>
      <c r="V181" s="145" t="s">
        <v>20</v>
      </c>
      <c r="W181" s="145" t="s">
        <v>618</v>
      </c>
      <c r="X181" s="145" t="s">
        <v>3516</v>
      </c>
      <c r="Y181" s="146" t="str">
        <f t="shared" si="11"/>
        <v>22012冷房ビル用マルチ無し（一定速）</v>
      </c>
      <c r="Z181" s="148">
        <v>0.25</v>
      </c>
      <c r="AA181" s="148">
        <v>0.75</v>
      </c>
      <c r="AB181" s="149">
        <v>0.25</v>
      </c>
      <c r="AC181" s="149">
        <v>0.75</v>
      </c>
      <c r="AD181" s="147">
        <f>VLOOKUP(T181,'既存・導入予定 (1)'!$E$33:$S$44,13,0)</f>
        <v>0.52900000000000003</v>
      </c>
      <c r="AE181" s="75">
        <f t="shared" si="8"/>
        <v>0.88200000000000001</v>
      </c>
    </row>
    <row r="182" spans="13:31" ht="13.5" customHeight="1">
      <c r="M182" s="90">
        <v>3</v>
      </c>
      <c r="N182" s="91" t="s">
        <v>8</v>
      </c>
      <c r="O182" s="91" t="s">
        <v>3457</v>
      </c>
      <c r="P182" s="91" t="s">
        <v>3459</v>
      </c>
      <c r="Q182" s="91" t="s">
        <v>157</v>
      </c>
      <c r="R182" s="92">
        <v>0.29199999999999998</v>
      </c>
      <c r="T182" s="144">
        <v>2</v>
      </c>
      <c r="U182" s="145">
        <v>2012</v>
      </c>
      <c r="V182" s="145" t="s">
        <v>20</v>
      </c>
      <c r="W182" s="145" t="s">
        <v>619</v>
      </c>
      <c r="X182" s="145" t="s">
        <v>3516</v>
      </c>
      <c r="Y182" s="146" t="str">
        <f t="shared" si="11"/>
        <v>22012冷房設備用無し（一定速）</v>
      </c>
      <c r="Z182" s="148">
        <v>0.25</v>
      </c>
      <c r="AA182" s="148">
        <v>0.75</v>
      </c>
      <c r="AB182" s="149">
        <v>0.25</v>
      </c>
      <c r="AC182" s="149">
        <v>0.75</v>
      </c>
      <c r="AD182" s="147">
        <f>VLOOKUP(T182,'既存・導入予定 (1)'!$E$33:$S$44,13,0)</f>
        <v>0.52900000000000003</v>
      </c>
      <c r="AE182" s="75">
        <f t="shared" si="8"/>
        <v>0.88200000000000001</v>
      </c>
    </row>
    <row r="183" spans="13:31" ht="13.5" customHeight="1">
      <c r="M183" s="90">
        <v>3</v>
      </c>
      <c r="N183" s="91" t="s">
        <v>9</v>
      </c>
      <c r="O183" s="91" t="s">
        <v>3457</v>
      </c>
      <c r="P183" s="91" t="s">
        <v>3459</v>
      </c>
      <c r="Q183" s="91" t="s">
        <v>161</v>
      </c>
      <c r="R183" s="92">
        <v>0.434</v>
      </c>
      <c r="T183" s="144">
        <v>2</v>
      </c>
      <c r="U183" s="145">
        <v>2012</v>
      </c>
      <c r="V183" s="145" t="s">
        <v>21</v>
      </c>
      <c r="W183" s="145" t="s">
        <v>624</v>
      </c>
      <c r="X183" s="145" t="s">
        <v>3363</v>
      </c>
      <c r="Y183" s="146" t="str">
        <f t="shared" si="11"/>
        <v>22012暖房店舗用有り</v>
      </c>
      <c r="Z183" s="148">
        <v>-0.82</v>
      </c>
      <c r="AA183" s="148">
        <v>1.82</v>
      </c>
      <c r="AB183" s="149">
        <v>1.0801000000000001</v>
      </c>
      <c r="AC183" s="149">
        <v>1.345</v>
      </c>
      <c r="AD183" s="147">
        <f>VLOOKUP(T183,'既存・導入予定 (1)'!$E$33:$S$44,13,0)</f>
        <v>0.52900000000000003</v>
      </c>
      <c r="AE183" s="75">
        <f t="shared" si="8"/>
        <v>1.3859999999999999</v>
      </c>
    </row>
    <row r="184" spans="13:31" ht="13.5" customHeight="1">
      <c r="M184" s="90">
        <v>3</v>
      </c>
      <c r="N184" s="91" t="s">
        <v>10</v>
      </c>
      <c r="O184" s="91" t="s">
        <v>3457</v>
      </c>
      <c r="P184" s="91" t="s">
        <v>3459</v>
      </c>
      <c r="Q184" s="91" t="s">
        <v>165</v>
      </c>
      <c r="R184" s="92">
        <v>0.38900000000000001</v>
      </c>
      <c r="T184" s="144">
        <v>2</v>
      </c>
      <c r="U184" s="145">
        <v>2012</v>
      </c>
      <c r="V184" s="145" t="s">
        <v>21</v>
      </c>
      <c r="W184" s="145" t="s">
        <v>618</v>
      </c>
      <c r="X184" s="145" t="s">
        <v>3363</v>
      </c>
      <c r="Y184" s="146" t="str">
        <f t="shared" si="11"/>
        <v>22012暖房ビル用マルチ有り</v>
      </c>
      <c r="Z184" s="148">
        <v>-0.98</v>
      </c>
      <c r="AA184" s="148">
        <v>1.98</v>
      </c>
      <c r="AB184" s="149">
        <v>1.042</v>
      </c>
      <c r="AC184" s="149">
        <v>1.4744999999999999</v>
      </c>
      <c r="AD184" s="147">
        <f>VLOOKUP(T184,'既存・導入予定 (1)'!$E$33:$S$44,13,0)</f>
        <v>0.52900000000000003</v>
      </c>
      <c r="AE184" s="75">
        <f t="shared" si="8"/>
        <v>1.4610000000000001</v>
      </c>
    </row>
    <row r="185" spans="13:31" ht="13.5" customHeight="1">
      <c r="M185" s="90">
        <v>3</v>
      </c>
      <c r="N185" s="91" t="s">
        <v>11</v>
      </c>
      <c r="O185" s="91" t="s">
        <v>3457</v>
      </c>
      <c r="P185" s="91" t="s">
        <v>3459</v>
      </c>
      <c r="Q185" s="91" t="s">
        <v>169</v>
      </c>
      <c r="R185" s="92">
        <v>0.66100000000000003</v>
      </c>
      <c r="T185" s="144">
        <v>2</v>
      </c>
      <c r="U185" s="145">
        <v>2012</v>
      </c>
      <c r="V185" s="145" t="s">
        <v>21</v>
      </c>
      <c r="W185" s="145" t="s">
        <v>619</v>
      </c>
      <c r="X185" s="145" t="s">
        <v>3363</v>
      </c>
      <c r="Y185" s="146" t="str">
        <f t="shared" si="11"/>
        <v>22012暖房設備用有り</v>
      </c>
      <c r="Z185" s="148">
        <v>-0.26</v>
      </c>
      <c r="AA185" s="148">
        <v>1.26</v>
      </c>
      <c r="AB185" s="149">
        <v>1.0266999999999999</v>
      </c>
      <c r="AC185" s="149">
        <v>0.93830000000000002</v>
      </c>
      <c r="AD185" s="147">
        <f>VLOOKUP(T185,'既存・導入予定 (1)'!$E$33:$S$44,13,0)</f>
        <v>0.52900000000000003</v>
      </c>
      <c r="AE185" s="75">
        <f t="shared" si="8"/>
        <v>1.1220000000000001</v>
      </c>
    </row>
    <row r="186" spans="13:31" ht="13.5" customHeight="1">
      <c r="M186" s="90">
        <v>3</v>
      </c>
      <c r="N186" s="91" t="s">
        <v>12</v>
      </c>
      <c r="O186" s="91" t="s">
        <v>3457</v>
      </c>
      <c r="P186" s="91" t="s">
        <v>3459</v>
      </c>
      <c r="Q186" s="91" t="s">
        <v>173</v>
      </c>
      <c r="R186" s="92">
        <v>0.84599999999999997</v>
      </c>
      <c r="T186" s="144">
        <v>2</v>
      </c>
      <c r="U186" s="145">
        <v>2012</v>
      </c>
      <c r="V186" s="145" t="s">
        <v>21</v>
      </c>
      <c r="W186" s="145" t="s">
        <v>624</v>
      </c>
      <c r="X186" s="145" t="s">
        <v>3516</v>
      </c>
      <c r="Y186" s="146" t="str">
        <f t="shared" si="11"/>
        <v>22012暖房店舗用無し（一定速）</v>
      </c>
      <c r="Z186" s="148">
        <v>0.25</v>
      </c>
      <c r="AA186" s="148">
        <v>0.75</v>
      </c>
      <c r="AB186" s="149">
        <v>0.25</v>
      </c>
      <c r="AC186" s="149">
        <v>0.75</v>
      </c>
      <c r="AD186" s="147">
        <f>VLOOKUP(T186,'既存・導入予定 (1)'!$E$33:$S$44,13,0)</f>
        <v>0.52900000000000003</v>
      </c>
      <c r="AE186" s="75">
        <f t="shared" si="8"/>
        <v>0.88200000000000001</v>
      </c>
    </row>
    <row r="187" spans="13:31" ht="13.5" customHeight="1">
      <c r="M187" s="90">
        <v>3</v>
      </c>
      <c r="N187" s="91" t="s">
        <v>13</v>
      </c>
      <c r="O187" s="91" t="s">
        <v>3457</v>
      </c>
      <c r="P187" s="91" t="s">
        <v>3459</v>
      </c>
      <c r="Q187" s="91" t="s">
        <v>177</v>
      </c>
      <c r="R187" s="92">
        <v>0.185</v>
      </c>
      <c r="T187" s="144">
        <v>2</v>
      </c>
      <c r="U187" s="145">
        <v>2012</v>
      </c>
      <c r="V187" s="145" t="s">
        <v>21</v>
      </c>
      <c r="W187" s="145" t="s">
        <v>618</v>
      </c>
      <c r="X187" s="145" t="s">
        <v>3516</v>
      </c>
      <c r="Y187" s="146" t="str">
        <f t="shared" si="11"/>
        <v>22012暖房ビル用マルチ無し（一定速）</v>
      </c>
      <c r="Z187" s="148">
        <v>0.25</v>
      </c>
      <c r="AA187" s="148">
        <v>0.75</v>
      </c>
      <c r="AB187" s="149">
        <v>0.25</v>
      </c>
      <c r="AC187" s="149">
        <v>0.75</v>
      </c>
      <c r="AD187" s="147">
        <f>VLOOKUP(T187,'既存・導入予定 (1)'!$E$33:$S$44,13,0)</f>
        <v>0.52900000000000003</v>
      </c>
      <c r="AE187" s="75">
        <f t="shared" si="8"/>
        <v>0.88200000000000001</v>
      </c>
    </row>
    <row r="188" spans="13:31" ht="13.5" customHeight="1">
      <c r="M188" s="90">
        <v>4</v>
      </c>
      <c r="N188" s="91" t="s">
        <v>3456</v>
      </c>
      <c r="O188" s="91" t="s">
        <v>3457</v>
      </c>
      <c r="P188" s="91" t="s">
        <v>3459</v>
      </c>
      <c r="Q188" s="91" t="s">
        <v>181</v>
      </c>
      <c r="R188" s="92">
        <v>0.151</v>
      </c>
      <c r="T188" s="144">
        <v>2</v>
      </c>
      <c r="U188" s="145">
        <v>2012</v>
      </c>
      <c r="V188" s="145" t="s">
        <v>21</v>
      </c>
      <c r="W188" s="145" t="s">
        <v>619</v>
      </c>
      <c r="X188" s="145" t="s">
        <v>3516</v>
      </c>
      <c r="Y188" s="146" t="str">
        <f t="shared" si="11"/>
        <v>22012暖房設備用無し（一定速）</v>
      </c>
      <c r="Z188" s="189">
        <v>0.25</v>
      </c>
      <c r="AA188" s="189">
        <v>0.75</v>
      </c>
      <c r="AB188" s="190">
        <v>0.25</v>
      </c>
      <c r="AC188" s="190">
        <v>0.75</v>
      </c>
      <c r="AD188" s="147">
        <f>VLOOKUP(T188,'既存・導入予定 (1)'!$E$33:$S$44,13,0)</f>
        <v>0.52900000000000003</v>
      </c>
      <c r="AE188" s="75">
        <f t="shared" si="8"/>
        <v>0.88200000000000001</v>
      </c>
    </row>
    <row r="189" spans="13:31" ht="13.5" customHeight="1">
      <c r="M189" s="90">
        <v>4</v>
      </c>
      <c r="N189" s="91" t="s">
        <v>3</v>
      </c>
      <c r="O189" s="91" t="s">
        <v>3457</v>
      </c>
      <c r="P189" s="91" t="s">
        <v>3459</v>
      </c>
      <c r="Q189" s="91" t="s">
        <v>185</v>
      </c>
      <c r="R189" s="92">
        <v>0.151</v>
      </c>
      <c r="T189" s="144">
        <v>2</v>
      </c>
      <c r="U189" s="195">
        <v>2013</v>
      </c>
      <c r="V189" s="145" t="s">
        <v>20</v>
      </c>
      <c r="W189" s="145" t="s">
        <v>624</v>
      </c>
      <c r="X189" s="145" t="s">
        <v>3363</v>
      </c>
      <c r="Y189" s="146" t="str">
        <f t="shared" si="11"/>
        <v>22013冷房店舗用有り</v>
      </c>
      <c r="Z189" s="148">
        <v>-1.5</v>
      </c>
      <c r="AA189" s="148">
        <v>2.5</v>
      </c>
      <c r="AB189" s="149">
        <v>1.0609999999999999</v>
      </c>
      <c r="AC189" s="149">
        <v>1.8597999999999999</v>
      </c>
      <c r="AD189" s="147">
        <f>VLOOKUP(T189,'既存・導入予定 (1)'!$E$33:$S$44,13,0)</f>
        <v>0.52900000000000003</v>
      </c>
      <c r="AE189" s="75">
        <f t="shared" si="8"/>
        <v>1.706</v>
      </c>
    </row>
    <row r="190" spans="13:31" ht="13.5" customHeight="1">
      <c r="M190" s="90">
        <v>4</v>
      </c>
      <c r="N190" s="91" t="s">
        <v>4</v>
      </c>
      <c r="O190" s="91" t="s">
        <v>3457</v>
      </c>
      <c r="P190" s="91" t="s">
        <v>3459</v>
      </c>
      <c r="Q190" s="91" t="s">
        <v>189</v>
      </c>
      <c r="R190" s="92">
        <v>0.20100000000000001</v>
      </c>
      <c r="T190" s="144">
        <v>2</v>
      </c>
      <c r="U190" s="195">
        <v>2013</v>
      </c>
      <c r="V190" s="145" t="s">
        <v>20</v>
      </c>
      <c r="W190" s="145" t="s">
        <v>618</v>
      </c>
      <c r="X190" s="145" t="s">
        <v>3363</v>
      </c>
      <c r="Y190" s="146" t="str">
        <f t="shared" si="11"/>
        <v>22013冷房ビル用マルチ有り</v>
      </c>
      <c r="Z190" s="148">
        <v>-1.1399999999999999</v>
      </c>
      <c r="AA190" s="148">
        <v>2.14</v>
      </c>
      <c r="AB190" s="149">
        <v>1.0625</v>
      </c>
      <c r="AC190" s="149">
        <v>1.5893999999999999</v>
      </c>
      <c r="AD190" s="147">
        <f>VLOOKUP(T190,'既存・導入予定 (1)'!$E$33:$S$44,13,0)</f>
        <v>0.52900000000000003</v>
      </c>
      <c r="AE190" s="75">
        <f t="shared" si="8"/>
        <v>1.536</v>
      </c>
    </row>
    <row r="191" spans="13:31" ht="14.25" customHeight="1">
      <c r="M191" s="90">
        <v>4</v>
      </c>
      <c r="N191" s="91" t="s">
        <v>5</v>
      </c>
      <c r="O191" s="91" t="s">
        <v>3457</v>
      </c>
      <c r="P191" s="91" t="s">
        <v>3459</v>
      </c>
      <c r="Q191" s="91" t="s">
        <v>193</v>
      </c>
      <c r="R191" s="92">
        <v>0.28399999999999997</v>
      </c>
      <c r="T191" s="144">
        <v>2</v>
      </c>
      <c r="U191" s="195">
        <v>2013</v>
      </c>
      <c r="V191" s="145" t="s">
        <v>20</v>
      </c>
      <c r="W191" s="145" t="s">
        <v>619</v>
      </c>
      <c r="X191" s="145" t="s">
        <v>3363</v>
      </c>
      <c r="Y191" s="146" t="str">
        <f t="shared" si="11"/>
        <v>22013冷房設備用有り</v>
      </c>
      <c r="Z191" s="148">
        <v>-0.26</v>
      </c>
      <c r="AA191" s="148">
        <v>1.26</v>
      </c>
      <c r="AB191" s="149">
        <v>1.0367999999999999</v>
      </c>
      <c r="AC191" s="149">
        <v>0.93579999999999997</v>
      </c>
      <c r="AD191" s="147">
        <f>VLOOKUP(T191,'既存・導入予定 (1)'!$E$33:$S$44,13,0)</f>
        <v>0.52900000000000003</v>
      </c>
      <c r="AE191" s="75">
        <f t="shared" si="8"/>
        <v>1.1220000000000001</v>
      </c>
    </row>
    <row r="192" spans="13:31" ht="13.5" customHeight="1">
      <c r="M192" s="90">
        <v>4</v>
      </c>
      <c r="N192" s="91" t="s">
        <v>6</v>
      </c>
      <c r="O192" s="91" t="s">
        <v>3457</v>
      </c>
      <c r="P192" s="91" t="s">
        <v>3459</v>
      </c>
      <c r="Q192" s="91" t="s">
        <v>197</v>
      </c>
      <c r="R192" s="92">
        <v>8.8999999999999996E-2</v>
      </c>
      <c r="T192" s="144">
        <v>2</v>
      </c>
      <c r="U192" s="195">
        <v>2013</v>
      </c>
      <c r="V192" s="145" t="s">
        <v>20</v>
      </c>
      <c r="W192" s="145" t="s">
        <v>624</v>
      </c>
      <c r="X192" s="145" t="s">
        <v>3516</v>
      </c>
      <c r="Y192" s="146" t="str">
        <f t="shared" si="11"/>
        <v>22013冷房店舗用無し（一定速）</v>
      </c>
      <c r="Z192" s="148">
        <v>0.25</v>
      </c>
      <c r="AA192" s="148">
        <v>0.75</v>
      </c>
      <c r="AB192" s="149">
        <v>0.25</v>
      </c>
      <c r="AC192" s="149">
        <v>0.75</v>
      </c>
      <c r="AD192" s="147">
        <f>VLOOKUP(T192,'既存・導入予定 (1)'!$E$33:$S$44,13,0)</f>
        <v>0.52900000000000003</v>
      </c>
      <c r="AE192" s="75">
        <f t="shared" si="8"/>
        <v>0.88200000000000001</v>
      </c>
    </row>
    <row r="193" spans="13:31" ht="13.5" customHeight="1">
      <c r="M193" s="90">
        <v>4</v>
      </c>
      <c r="N193" s="91" t="s">
        <v>7</v>
      </c>
      <c r="O193" s="91" t="s">
        <v>3457</v>
      </c>
      <c r="P193" s="91" t="s">
        <v>3459</v>
      </c>
      <c r="Q193" s="91" t="s">
        <v>201</v>
      </c>
      <c r="R193" s="92">
        <v>0.115</v>
      </c>
      <c r="T193" s="144">
        <v>2</v>
      </c>
      <c r="U193" s="195">
        <v>2013</v>
      </c>
      <c r="V193" s="145" t="s">
        <v>20</v>
      </c>
      <c r="W193" s="145" t="s">
        <v>618</v>
      </c>
      <c r="X193" s="145" t="s">
        <v>3516</v>
      </c>
      <c r="Y193" s="146" t="str">
        <f t="shared" si="11"/>
        <v>22013冷房ビル用マルチ無し（一定速）</v>
      </c>
      <c r="Z193" s="148">
        <v>0.25</v>
      </c>
      <c r="AA193" s="148">
        <v>0.75</v>
      </c>
      <c r="AB193" s="149">
        <v>0.25</v>
      </c>
      <c r="AC193" s="149">
        <v>0.75</v>
      </c>
      <c r="AD193" s="147">
        <f>VLOOKUP(T193,'既存・導入予定 (1)'!$E$33:$S$44,13,0)</f>
        <v>0.52900000000000003</v>
      </c>
      <c r="AE193" s="75">
        <f t="shared" si="8"/>
        <v>0.88200000000000001</v>
      </c>
    </row>
    <row r="194" spans="13:31" ht="13.5" customHeight="1">
      <c r="M194" s="90">
        <v>4</v>
      </c>
      <c r="N194" s="91" t="s">
        <v>8</v>
      </c>
      <c r="O194" s="91" t="s">
        <v>3457</v>
      </c>
      <c r="P194" s="91" t="s">
        <v>3459</v>
      </c>
      <c r="Q194" s="91" t="s">
        <v>205</v>
      </c>
      <c r="R194" s="92">
        <v>0.13400000000000001</v>
      </c>
      <c r="T194" s="144">
        <v>2</v>
      </c>
      <c r="U194" s="195">
        <v>2013</v>
      </c>
      <c r="V194" s="145" t="s">
        <v>20</v>
      </c>
      <c r="W194" s="145" t="s">
        <v>619</v>
      </c>
      <c r="X194" s="145" t="s">
        <v>3516</v>
      </c>
      <c r="Y194" s="146" t="str">
        <f t="shared" si="11"/>
        <v>22013冷房設備用無し（一定速）</v>
      </c>
      <c r="Z194" s="148">
        <v>0.25</v>
      </c>
      <c r="AA194" s="148">
        <v>0.75</v>
      </c>
      <c r="AB194" s="149">
        <v>0.25</v>
      </c>
      <c r="AC194" s="149">
        <v>0.75</v>
      </c>
      <c r="AD194" s="147">
        <f>VLOOKUP(T194,'既存・導入予定 (1)'!$E$33:$S$44,13,0)</f>
        <v>0.52900000000000003</v>
      </c>
      <c r="AE194" s="75">
        <f t="shared" si="8"/>
        <v>0.88200000000000001</v>
      </c>
    </row>
    <row r="195" spans="13:31" ht="14.25" customHeight="1">
      <c r="M195" s="90">
        <v>4</v>
      </c>
      <c r="N195" s="91" t="s">
        <v>9</v>
      </c>
      <c r="O195" s="91" t="s">
        <v>3457</v>
      </c>
      <c r="P195" s="91" t="s">
        <v>3459</v>
      </c>
      <c r="Q195" s="91" t="s">
        <v>209</v>
      </c>
      <c r="R195" s="92">
        <v>0.246</v>
      </c>
      <c r="T195" s="144">
        <v>2</v>
      </c>
      <c r="U195" s="195">
        <v>2013</v>
      </c>
      <c r="V195" s="145" t="s">
        <v>21</v>
      </c>
      <c r="W195" s="145" t="s">
        <v>624</v>
      </c>
      <c r="X195" s="145" t="s">
        <v>3363</v>
      </c>
      <c r="Y195" s="146" t="str">
        <f t="shared" si="11"/>
        <v>22013暖房店舗用有り</v>
      </c>
      <c r="Z195" s="148">
        <v>-0.94</v>
      </c>
      <c r="AA195" s="148">
        <v>1.94</v>
      </c>
      <c r="AB195" s="149">
        <v>1.0853999999999999</v>
      </c>
      <c r="AC195" s="149">
        <v>1.4337</v>
      </c>
      <c r="AD195" s="147">
        <f>VLOOKUP(T195,'既存・導入予定 (1)'!$E$33:$S$44,13,0)</f>
        <v>0.52900000000000003</v>
      </c>
      <c r="AE195" s="75">
        <f t="shared" si="8"/>
        <v>1.4419999999999999</v>
      </c>
    </row>
    <row r="196" spans="13:31" ht="13.5" customHeight="1">
      <c r="M196" s="90">
        <v>4</v>
      </c>
      <c r="N196" s="91" t="s">
        <v>10</v>
      </c>
      <c r="O196" s="91" t="s">
        <v>3457</v>
      </c>
      <c r="P196" s="91" t="s">
        <v>3459</v>
      </c>
      <c r="Q196" s="91" t="s">
        <v>213</v>
      </c>
      <c r="R196" s="92">
        <v>0.20799999999999999</v>
      </c>
      <c r="T196" s="144">
        <v>2</v>
      </c>
      <c r="U196" s="195">
        <v>2013</v>
      </c>
      <c r="V196" s="145" t="s">
        <v>21</v>
      </c>
      <c r="W196" s="145" t="s">
        <v>618</v>
      </c>
      <c r="X196" s="145" t="s">
        <v>3363</v>
      </c>
      <c r="Y196" s="146" t="str">
        <f t="shared" si="11"/>
        <v>22013暖房ビル用マルチ有り</v>
      </c>
      <c r="Z196" s="148">
        <v>-0.98</v>
      </c>
      <c r="AA196" s="148">
        <v>1.98</v>
      </c>
      <c r="AB196" s="149">
        <v>1.042</v>
      </c>
      <c r="AC196" s="149">
        <v>1.4744999999999999</v>
      </c>
      <c r="AD196" s="147">
        <f>VLOOKUP(T196,'既存・導入予定 (1)'!$E$33:$S$44,13,0)</f>
        <v>0.52900000000000003</v>
      </c>
      <c r="AE196" s="75">
        <f t="shared" si="8"/>
        <v>1.4610000000000001</v>
      </c>
    </row>
    <row r="197" spans="13:31" ht="13.5" customHeight="1">
      <c r="M197" s="90">
        <v>4</v>
      </c>
      <c r="N197" s="91" t="s">
        <v>11</v>
      </c>
      <c r="O197" s="91" t="s">
        <v>3457</v>
      </c>
      <c r="P197" s="91" t="s">
        <v>3459</v>
      </c>
      <c r="Q197" s="91" t="s">
        <v>217</v>
      </c>
      <c r="R197" s="92">
        <v>0.33800000000000002</v>
      </c>
      <c r="T197" s="144">
        <v>2</v>
      </c>
      <c r="U197" s="195">
        <v>2013</v>
      </c>
      <c r="V197" s="145" t="s">
        <v>21</v>
      </c>
      <c r="W197" s="145" t="s">
        <v>619</v>
      </c>
      <c r="X197" s="145" t="s">
        <v>3363</v>
      </c>
      <c r="Y197" s="146" t="str">
        <f t="shared" si="11"/>
        <v>22013暖房設備用有り</v>
      </c>
      <c r="Z197" s="148">
        <v>-0.32</v>
      </c>
      <c r="AA197" s="148">
        <v>1.32</v>
      </c>
      <c r="AB197" s="149">
        <v>1.028</v>
      </c>
      <c r="AC197" s="149">
        <v>0.98299999999999998</v>
      </c>
      <c r="AD197" s="147">
        <f>VLOOKUP(T197,'既存・導入予定 (1)'!$E$33:$S$44,13,0)</f>
        <v>0.52900000000000003</v>
      </c>
      <c r="AE197" s="75">
        <f t="shared" si="8"/>
        <v>1.1499999999999999</v>
      </c>
    </row>
    <row r="198" spans="13:31" ht="13.5" customHeight="1">
      <c r="M198" s="90">
        <v>4</v>
      </c>
      <c r="N198" s="91" t="s">
        <v>12</v>
      </c>
      <c r="O198" s="91" t="s">
        <v>3457</v>
      </c>
      <c r="P198" s="91" t="s">
        <v>3459</v>
      </c>
      <c r="Q198" s="91" t="s">
        <v>221</v>
      </c>
      <c r="R198" s="92">
        <v>0.51400000000000001</v>
      </c>
      <c r="T198" s="144">
        <v>2</v>
      </c>
      <c r="U198" s="195">
        <v>2013</v>
      </c>
      <c r="V198" s="145" t="s">
        <v>21</v>
      </c>
      <c r="W198" s="145" t="s">
        <v>624</v>
      </c>
      <c r="X198" s="145" t="s">
        <v>3516</v>
      </c>
      <c r="Y198" s="146" t="str">
        <f t="shared" si="11"/>
        <v>22013暖房店舗用無し（一定速）</v>
      </c>
      <c r="Z198" s="148">
        <v>0.25</v>
      </c>
      <c r="AA198" s="148">
        <v>0.75</v>
      </c>
      <c r="AB198" s="149">
        <v>0.25</v>
      </c>
      <c r="AC198" s="149">
        <v>0.75</v>
      </c>
      <c r="AD198" s="147">
        <f>VLOOKUP(T198,'既存・導入予定 (1)'!$E$33:$S$44,13,0)</f>
        <v>0.52900000000000003</v>
      </c>
      <c r="AE198" s="75">
        <f t="shared" si="8"/>
        <v>0.88200000000000001</v>
      </c>
    </row>
    <row r="199" spans="13:31" ht="13.5" customHeight="1">
      <c r="M199" s="90">
        <v>4</v>
      </c>
      <c r="N199" s="91" t="s">
        <v>13</v>
      </c>
      <c r="O199" s="91" t="s">
        <v>3457</v>
      </c>
      <c r="P199" s="91" t="s">
        <v>3459</v>
      </c>
      <c r="Q199" s="91" t="s">
        <v>225</v>
      </c>
      <c r="R199" s="92">
        <v>0.115</v>
      </c>
      <c r="T199" s="144">
        <v>2</v>
      </c>
      <c r="U199" s="195">
        <v>2013</v>
      </c>
      <c r="V199" s="145" t="s">
        <v>21</v>
      </c>
      <c r="W199" s="145" t="s">
        <v>618</v>
      </c>
      <c r="X199" s="145" t="s">
        <v>3516</v>
      </c>
      <c r="Y199" s="146" t="str">
        <f t="shared" si="11"/>
        <v>22013暖房ビル用マルチ無し（一定速）</v>
      </c>
      <c r="Z199" s="148">
        <v>0.25</v>
      </c>
      <c r="AA199" s="148">
        <v>0.75</v>
      </c>
      <c r="AB199" s="149">
        <v>0.25</v>
      </c>
      <c r="AC199" s="149">
        <v>0.75</v>
      </c>
      <c r="AD199" s="147">
        <f>VLOOKUP(T199,'既存・導入予定 (1)'!$E$33:$S$44,13,0)</f>
        <v>0.52900000000000003</v>
      </c>
      <c r="AE199" s="75">
        <f t="shared" si="8"/>
        <v>0.88200000000000001</v>
      </c>
    </row>
    <row r="200" spans="13:31" ht="13.5" customHeight="1">
      <c r="M200" s="90">
        <v>5</v>
      </c>
      <c r="N200" s="91" t="s">
        <v>3456</v>
      </c>
      <c r="O200" s="91" t="s">
        <v>3457</v>
      </c>
      <c r="P200" s="91" t="s">
        <v>3459</v>
      </c>
      <c r="Q200" s="91" t="s">
        <v>229</v>
      </c>
      <c r="R200" s="92">
        <v>0.13200000000000001</v>
      </c>
      <c r="T200" s="144">
        <v>2</v>
      </c>
      <c r="U200" s="195">
        <v>2013</v>
      </c>
      <c r="V200" s="145" t="s">
        <v>21</v>
      </c>
      <c r="W200" s="145" t="s">
        <v>619</v>
      </c>
      <c r="X200" s="145" t="s">
        <v>3516</v>
      </c>
      <c r="Y200" s="146" t="str">
        <f t="shared" si="11"/>
        <v>22013暖房設備用無し（一定速）</v>
      </c>
      <c r="Z200" s="148">
        <v>0.25</v>
      </c>
      <c r="AA200" s="148">
        <v>0.75</v>
      </c>
      <c r="AB200" s="149">
        <v>0.25</v>
      </c>
      <c r="AC200" s="149">
        <v>0.75</v>
      </c>
      <c r="AD200" s="147">
        <f>VLOOKUP(T200,'既存・導入予定 (1)'!$E$33:$S$44,13,0)</f>
        <v>0.52900000000000003</v>
      </c>
      <c r="AE200" s="75">
        <f t="shared" si="8"/>
        <v>0.88200000000000001</v>
      </c>
    </row>
    <row r="201" spans="13:31" ht="13.5" customHeight="1">
      <c r="M201" s="90">
        <v>5</v>
      </c>
      <c r="N201" s="91" t="s">
        <v>3</v>
      </c>
      <c r="O201" s="91" t="s">
        <v>3457</v>
      </c>
      <c r="P201" s="91" t="s">
        <v>3459</v>
      </c>
      <c r="Q201" s="91" t="s">
        <v>233</v>
      </c>
      <c r="R201" s="92">
        <v>8.2000000000000003E-2</v>
      </c>
      <c r="T201" s="144">
        <v>2</v>
      </c>
      <c r="U201" s="195">
        <v>2014</v>
      </c>
      <c r="V201" s="145" t="s">
        <v>20</v>
      </c>
      <c r="W201" s="145" t="s">
        <v>624</v>
      </c>
      <c r="X201" s="145" t="s">
        <v>3363</v>
      </c>
      <c r="Y201" s="146" t="str">
        <f t="shared" si="11"/>
        <v>22014冷房店舗用有り</v>
      </c>
      <c r="Z201" s="148">
        <v>-1.46</v>
      </c>
      <c r="AA201" s="148">
        <v>2.46</v>
      </c>
      <c r="AB201" s="149">
        <v>1.06</v>
      </c>
      <c r="AC201" s="149">
        <v>1.83</v>
      </c>
      <c r="AD201" s="147">
        <f>VLOOKUP(T201,'既存・導入予定 (1)'!$E$33:$S$44,13,0)</f>
        <v>0.52900000000000003</v>
      </c>
      <c r="AE201" s="75">
        <f t="shared" si="8"/>
        <v>1.6870000000000001</v>
      </c>
    </row>
    <row r="202" spans="13:31" ht="13.5" customHeight="1">
      <c r="M202" s="90">
        <v>5</v>
      </c>
      <c r="N202" s="91" t="s">
        <v>4</v>
      </c>
      <c r="O202" s="91" t="s">
        <v>3457</v>
      </c>
      <c r="P202" s="91" t="s">
        <v>3459</v>
      </c>
      <c r="Q202" s="91" t="s">
        <v>237</v>
      </c>
      <c r="R202" s="92">
        <v>6.8000000000000005E-2</v>
      </c>
      <c r="T202" s="144">
        <v>2</v>
      </c>
      <c r="U202" s="195">
        <v>2014</v>
      </c>
      <c r="V202" s="145" t="s">
        <v>20</v>
      </c>
      <c r="W202" s="145" t="s">
        <v>618</v>
      </c>
      <c r="X202" s="145" t="s">
        <v>3363</v>
      </c>
      <c r="Y202" s="146" t="str">
        <f t="shared" ref="Y202:Y233" si="12">T202&amp;U202&amp;V202&amp;W202&amp;X202</f>
        <v>22014冷房ビル用マルチ有り</v>
      </c>
      <c r="Z202" s="148">
        <v>-1.52</v>
      </c>
      <c r="AA202" s="148">
        <v>2.52</v>
      </c>
      <c r="AB202" s="149">
        <v>1.0736000000000001</v>
      </c>
      <c r="AC202" s="149">
        <v>1.8715999999999999</v>
      </c>
      <c r="AD202" s="147">
        <f>VLOOKUP(T202,'既存・導入予定 (1)'!$E$33:$S$44,13,0)</f>
        <v>0.52900000000000003</v>
      </c>
      <c r="AE202" s="75">
        <f t="shared" ref="AE202:AE265" si="13">ROUNDDOWN(IF(AD202&gt;=0.25,Z202*AD202+AA202,AB202*AD202+AC202),3)</f>
        <v>1.7150000000000001</v>
      </c>
    </row>
    <row r="203" spans="13:31" ht="13.5" customHeight="1">
      <c r="M203" s="90">
        <v>5</v>
      </c>
      <c r="N203" s="91" t="s">
        <v>5</v>
      </c>
      <c r="O203" s="91" t="s">
        <v>3457</v>
      </c>
      <c r="P203" s="91" t="s">
        <v>3459</v>
      </c>
      <c r="Q203" s="91" t="s">
        <v>241</v>
      </c>
      <c r="R203" s="92">
        <v>0.247</v>
      </c>
      <c r="T203" s="144">
        <v>2</v>
      </c>
      <c r="U203" s="195">
        <v>2014</v>
      </c>
      <c r="V203" s="145" t="s">
        <v>20</v>
      </c>
      <c r="W203" s="145" t="s">
        <v>619</v>
      </c>
      <c r="X203" s="145" t="s">
        <v>3363</v>
      </c>
      <c r="Y203" s="146" t="str">
        <f t="shared" si="12"/>
        <v>22014冷房設備用有り</v>
      </c>
      <c r="Z203" s="148">
        <v>-0.32</v>
      </c>
      <c r="AA203" s="148">
        <v>1.32</v>
      </c>
      <c r="AB203" s="149">
        <v>1.0385</v>
      </c>
      <c r="AC203" s="149">
        <v>0.98040000000000005</v>
      </c>
      <c r="AD203" s="147">
        <f>VLOOKUP(T203,'既存・導入予定 (1)'!$E$33:$S$44,13,0)</f>
        <v>0.52900000000000003</v>
      </c>
      <c r="AE203" s="75">
        <f t="shared" si="13"/>
        <v>1.1499999999999999</v>
      </c>
    </row>
    <row r="204" spans="13:31" ht="13.5" customHeight="1">
      <c r="M204" s="90">
        <v>5</v>
      </c>
      <c r="N204" s="91" t="s">
        <v>6</v>
      </c>
      <c r="O204" s="91" t="s">
        <v>3457</v>
      </c>
      <c r="P204" s="91" t="s">
        <v>3459</v>
      </c>
      <c r="Q204" s="91" t="s">
        <v>245</v>
      </c>
      <c r="R204" s="92">
        <v>6.2E-2</v>
      </c>
      <c r="T204" s="144">
        <v>2</v>
      </c>
      <c r="U204" s="195">
        <v>2014</v>
      </c>
      <c r="V204" s="145" t="s">
        <v>20</v>
      </c>
      <c r="W204" s="145" t="s">
        <v>624</v>
      </c>
      <c r="X204" s="145" t="s">
        <v>3516</v>
      </c>
      <c r="Y204" s="146" t="str">
        <f t="shared" si="12"/>
        <v>22014冷房店舗用無し（一定速）</v>
      </c>
      <c r="Z204" s="148">
        <v>0.25</v>
      </c>
      <c r="AA204" s="148">
        <v>0.75</v>
      </c>
      <c r="AB204" s="149">
        <v>0.25</v>
      </c>
      <c r="AC204" s="149">
        <v>0.75</v>
      </c>
      <c r="AD204" s="147">
        <f>VLOOKUP(T204,'既存・導入予定 (1)'!$E$33:$S$44,13,0)</f>
        <v>0.52900000000000003</v>
      </c>
      <c r="AE204" s="75">
        <f t="shared" si="13"/>
        <v>0.88200000000000001</v>
      </c>
    </row>
    <row r="205" spans="13:31" ht="13.5" customHeight="1">
      <c r="M205" s="90">
        <v>5</v>
      </c>
      <c r="N205" s="91" t="s">
        <v>7</v>
      </c>
      <c r="O205" s="91" t="s">
        <v>3457</v>
      </c>
      <c r="P205" s="91" t="s">
        <v>3459</v>
      </c>
      <c r="Q205" s="91" t="s">
        <v>249</v>
      </c>
      <c r="R205" s="92">
        <v>0</v>
      </c>
      <c r="T205" s="144">
        <v>2</v>
      </c>
      <c r="U205" s="195">
        <v>2014</v>
      </c>
      <c r="V205" s="145" t="s">
        <v>20</v>
      </c>
      <c r="W205" s="145" t="s">
        <v>618</v>
      </c>
      <c r="X205" s="145" t="s">
        <v>3516</v>
      </c>
      <c r="Y205" s="146" t="str">
        <f t="shared" si="12"/>
        <v>22014冷房ビル用マルチ無し（一定速）</v>
      </c>
      <c r="Z205" s="148">
        <v>0.25</v>
      </c>
      <c r="AA205" s="148">
        <v>0.75</v>
      </c>
      <c r="AB205" s="149">
        <v>0.25</v>
      </c>
      <c r="AC205" s="149">
        <v>0.75</v>
      </c>
      <c r="AD205" s="147">
        <f>VLOOKUP(T205,'既存・導入予定 (1)'!$E$33:$S$44,13,0)</f>
        <v>0.52900000000000003</v>
      </c>
      <c r="AE205" s="75">
        <f t="shared" si="13"/>
        <v>0.88200000000000001</v>
      </c>
    </row>
    <row r="206" spans="13:31" ht="13.5" customHeight="1">
      <c r="M206" s="90">
        <v>5</v>
      </c>
      <c r="N206" s="91" t="s">
        <v>8</v>
      </c>
      <c r="O206" s="91" t="s">
        <v>3457</v>
      </c>
      <c r="P206" s="91" t="s">
        <v>3459</v>
      </c>
      <c r="Q206" s="91" t="s">
        <v>253</v>
      </c>
      <c r="R206" s="92">
        <v>0.08</v>
      </c>
      <c r="T206" s="144">
        <v>2</v>
      </c>
      <c r="U206" s="195">
        <v>2014</v>
      </c>
      <c r="V206" s="145" t="s">
        <v>20</v>
      </c>
      <c r="W206" s="145" t="s">
        <v>619</v>
      </c>
      <c r="X206" s="145" t="s">
        <v>3516</v>
      </c>
      <c r="Y206" s="146" t="str">
        <f t="shared" si="12"/>
        <v>22014冷房設備用無し（一定速）</v>
      </c>
      <c r="Z206" s="148">
        <v>0.25</v>
      </c>
      <c r="AA206" s="148">
        <v>0.75</v>
      </c>
      <c r="AB206" s="149">
        <v>0.25</v>
      </c>
      <c r="AC206" s="149">
        <v>0.75</v>
      </c>
      <c r="AD206" s="147">
        <f>VLOOKUP(T206,'既存・導入予定 (1)'!$E$33:$S$44,13,0)</f>
        <v>0.52900000000000003</v>
      </c>
      <c r="AE206" s="75">
        <f t="shared" si="13"/>
        <v>0.88200000000000001</v>
      </c>
    </row>
    <row r="207" spans="13:31" ht="13.5" customHeight="1">
      <c r="M207" s="90">
        <v>5</v>
      </c>
      <c r="N207" s="91" t="s">
        <v>9</v>
      </c>
      <c r="O207" s="91" t="s">
        <v>3457</v>
      </c>
      <c r="P207" s="91" t="s">
        <v>3459</v>
      </c>
      <c r="Q207" s="91" t="s">
        <v>257</v>
      </c>
      <c r="R207" s="92">
        <v>9.2999999999999999E-2</v>
      </c>
      <c r="T207" s="144">
        <v>2</v>
      </c>
      <c r="U207" s="195">
        <v>2014</v>
      </c>
      <c r="V207" s="145" t="s">
        <v>21</v>
      </c>
      <c r="W207" s="145" t="s">
        <v>624</v>
      </c>
      <c r="X207" s="145" t="s">
        <v>3363</v>
      </c>
      <c r="Y207" s="146" t="str">
        <f t="shared" si="12"/>
        <v>22014暖房店舗用有り</v>
      </c>
      <c r="Z207" s="148">
        <v>-0.94</v>
      </c>
      <c r="AA207" s="148">
        <v>1.94</v>
      </c>
      <c r="AB207" s="149">
        <v>1.0853999999999999</v>
      </c>
      <c r="AC207" s="149">
        <v>1.4337</v>
      </c>
      <c r="AD207" s="147">
        <f>VLOOKUP(T207,'既存・導入予定 (1)'!$E$33:$S$44,13,0)</f>
        <v>0.52900000000000003</v>
      </c>
      <c r="AE207" s="75">
        <f t="shared" si="13"/>
        <v>1.4419999999999999</v>
      </c>
    </row>
    <row r="208" spans="13:31" ht="13.5" customHeight="1">
      <c r="M208" s="90">
        <v>5</v>
      </c>
      <c r="N208" s="91" t="s">
        <v>10</v>
      </c>
      <c r="O208" s="91" t="s">
        <v>3457</v>
      </c>
      <c r="P208" s="91" t="s">
        <v>3459</v>
      </c>
      <c r="Q208" s="91" t="s">
        <v>261</v>
      </c>
      <c r="R208" s="92">
        <v>0.14399999999999999</v>
      </c>
      <c r="T208" s="144">
        <v>2</v>
      </c>
      <c r="U208" s="195">
        <v>2014</v>
      </c>
      <c r="V208" s="145" t="s">
        <v>21</v>
      </c>
      <c r="W208" s="145" t="s">
        <v>618</v>
      </c>
      <c r="X208" s="145" t="s">
        <v>3363</v>
      </c>
      <c r="Y208" s="146" t="str">
        <f t="shared" si="12"/>
        <v>22014暖房ビル用マルチ有り</v>
      </c>
      <c r="Z208" s="148">
        <v>-0.96</v>
      </c>
      <c r="AA208" s="148">
        <v>1.96</v>
      </c>
      <c r="AB208" s="149">
        <v>1.0416000000000001</v>
      </c>
      <c r="AC208" s="149">
        <v>1.4596</v>
      </c>
      <c r="AD208" s="147">
        <f>VLOOKUP(T208,'既存・導入予定 (1)'!$E$33:$S$44,13,0)</f>
        <v>0.52900000000000003</v>
      </c>
      <c r="AE208" s="75">
        <f t="shared" si="13"/>
        <v>1.452</v>
      </c>
    </row>
    <row r="209" spans="13:31" ht="13.5" customHeight="1">
      <c r="M209" s="90">
        <v>5</v>
      </c>
      <c r="N209" s="91" t="s">
        <v>11</v>
      </c>
      <c r="O209" s="91" t="s">
        <v>3457</v>
      </c>
      <c r="P209" s="91" t="s">
        <v>3459</v>
      </c>
      <c r="Q209" s="91" t="s">
        <v>265</v>
      </c>
      <c r="R209" s="92">
        <v>0.19900000000000001</v>
      </c>
      <c r="T209" s="144">
        <v>2</v>
      </c>
      <c r="U209" s="195">
        <v>2014</v>
      </c>
      <c r="V209" s="145" t="s">
        <v>21</v>
      </c>
      <c r="W209" s="145" t="s">
        <v>619</v>
      </c>
      <c r="X209" s="145" t="s">
        <v>3363</v>
      </c>
      <c r="Y209" s="146" t="str">
        <f t="shared" si="12"/>
        <v>22014暖房設備用有り</v>
      </c>
      <c r="Z209" s="148">
        <v>-0.36</v>
      </c>
      <c r="AA209" s="148">
        <v>1.36</v>
      </c>
      <c r="AB209" s="149">
        <v>1.0287999999999999</v>
      </c>
      <c r="AC209" s="149">
        <v>1.0127999999999999</v>
      </c>
      <c r="AD209" s="147">
        <f>VLOOKUP(T209,'既存・導入予定 (1)'!$E$33:$S$44,13,0)</f>
        <v>0.52900000000000003</v>
      </c>
      <c r="AE209" s="75">
        <f t="shared" si="13"/>
        <v>1.169</v>
      </c>
    </row>
    <row r="210" spans="13:31" ht="13.5" customHeight="1">
      <c r="M210" s="90">
        <v>5</v>
      </c>
      <c r="N210" s="91" t="s">
        <v>12</v>
      </c>
      <c r="O210" s="91" t="s">
        <v>3457</v>
      </c>
      <c r="P210" s="91" t="s">
        <v>3459</v>
      </c>
      <c r="Q210" s="91" t="s">
        <v>269</v>
      </c>
      <c r="R210" s="92">
        <v>0.221</v>
      </c>
      <c r="T210" s="144">
        <v>2</v>
      </c>
      <c r="U210" s="195">
        <v>2014</v>
      </c>
      <c r="V210" s="145" t="s">
        <v>21</v>
      </c>
      <c r="W210" s="145" t="s">
        <v>624</v>
      </c>
      <c r="X210" s="145" t="s">
        <v>3516</v>
      </c>
      <c r="Y210" s="146" t="str">
        <f t="shared" si="12"/>
        <v>22014暖房店舗用無し（一定速）</v>
      </c>
      <c r="Z210" s="148">
        <v>0.25</v>
      </c>
      <c r="AA210" s="148">
        <v>0.75</v>
      </c>
      <c r="AB210" s="149">
        <v>0.25</v>
      </c>
      <c r="AC210" s="149">
        <v>0.75</v>
      </c>
      <c r="AD210" s="147">
        <f>VLOOKUP(T210,'既存・導入予定 (1)'!$E$33:$S$44,13,0)</f>
        <v>0.52900000000000003</v>
      </c>
      <c r="AE210" s="75">
        <f t="shared" si="13"/>
        <v>0.88200000000000001</v>
      </c>
    </row>
    <row r="211" spans="13:31" ht="13.5" customHeight="1">
      <c r="M211" s="90">
        <v>5</v>
      </c>
      <c r="N211" s="91" t="s">
        <v>13</v>
      </c>
      <c r="O211" s="91" t="s">
        <v>3457</v>
      </c>
      <c r="P211" s="91" t="s">
        <v>3459</v>
      </c>
      <c r="Q211" s="91" t="s">
        <v>273</v>
      </c>
      <c r="R211" s="92">
        <v>0</v>
      </c>
      <c r="T211" s="144">
        <v>2</v>
      </c>
      <c r="U211" s="195">
        <v>2014</v>
      </c>
      <c r="V211" s="145" t="s">
        <v>21</v>
      </c>
      <c r="W211" s="145" t="s">
        <v>618</v>
      </c>
      <c r="X211" s="145" t="s">
        <v>3516</v>
      </c>
      <c r="Y211" s="146" t="str">
        <f t="shared" si="12"/>
        <v>22014暖房ビル用マルチ無し（一定速）</v>
      </c>
      <c r="Z211" s="148">
        <v>0.25</v>
      </c>
      <c r="AA211" s="148">
        <v>0.75</v>
      </c>
      <c r="AB211" s="149">
        <v>0.25</v>
      </c>
      <c r="AC211" s="149">
        <v>0.75</v>
      </c>
      <c r="AD211" s="147">
        <f>VLOOKUP(T211,'既存・導入予定 (1)'!$E$33:$S$44,13,0)</f>
        <v>0.52900000000000003</v>
      </c>
      <c r="AE211" s="75">
        <f t="shared" si="13"/>
        <v>0.88200000000000001</v>
      </c>
    </row>
    <row r="212" spans="13:31" ht="13.5" customHeight="1">
      <c r="M212" s="90">
        <v>6</v>
      </c>
      <c r="N212" s="91" t="s">
        <v>3456</v>
      </c>
      <c r="O212" s="91" t="s">
        <v>3457</v>
      </c>
      <c r="P212" s="91" t="s">
        <v>3459</v>
      </c>
      <c r="Q212" s="91" t="s">
        <v>277</v>
      </c>
      <c r="R212" s="92">
        <v>0</v>
      </c>
      <c r="T212" s="144">
        <v>2</v>
      </c>
      <c r="U212" s="195">
        <v>2014</v>
      </c>
      <c r="V212" s="145" t="s">
        <v>21</v>
      </c>
      <c r="W212" s="145" t="s">
        <v>619</v>
      </c>
      <c r="X212" s="145" t="s">
        <v>3516</v>
      </c>
      <c r="Y212" s="146" t="str">
        <f t="shared" si="12"/>
        <v>22014暖房設備用無し（一定速）</v>
      </c>
      <c r="Z212" s="148">
        <v>0.25</v>
      </c>
      <c r="AA212" s="148">
        <v>0.75</v>
      </c>
      <c r="AB212" s="149">
        <v>0.25</v>
      </c>
      <c r="AC212" s="149">
        <v>0.75</v>
      </c>
      <c r="AD212" s="147">
        <f>VLOOKUP(T212,'既存・導入予定 (1)'!$E$33:$S$44,13,0)</f>
        <v>0.52900000000000003</v>
      </c>
      <c r="AE212" s="75">
        <f t="shared" si="13"/>
        <v>0.88200000000000001</v>
      </c>
    </row>
    <row r="213" spans="13:31" ht="13.5" customHeight="1">
      <c r="M213" s="90">
        <v>6</v>
      </c>
      <c r="N213" s="91" t="s">
        <v>3</v>
      </c>
      <c r="O213" s="91" t="s">
        <v>3457</v>
      </c>
      <c r="P213" s="91" t="s">
        <v>3459</v>
      </c>
      <c r="Q213" s="91" t="s">
        <v>281</v>
      </c>
      <c r="R213" s="92">
        <v>0</v>
      </c>
      <c r="T213" s="63">
        <v>2</v>
      </c>
      <c r="U213" s="141">
        <v>2015</v>
      </c>
      <c r="V213" s="90" t="s">
        <v>20</v>
      </c>
      <c r="W213" s="90" t="s">
        <v>624</v>
      </c>
      <c r="X213" s="90" t="s">
        <v>3363</v>
      </c>
      <c r="Y213" s="66" t="str">
        <f t="shared" si="12"/>
        <v>22015冷房店舗用有り</v>
      </c>
      <c r="Z213" s="191">
        <v>-1.38</v>
      </c>
      <c r="AA213" s="191">
        <v>2.38</v>
      </c>
      <c r="AB213" s="192">
        <v>1.0581</v>
      </c>
      <c r="AC213" s="192">
        <v>1.7705</v>
      </c>
      <c r="AD213" s="69">
        <f>VLOOKUP(T213,'既存・導入予定 (1)'!$E$33:$S$44,13,0)</f>
        <v>0.52900000000000003</v>
      </c>
      <c r="AE213" s="70">
        <f t="shared" si="13"/>
        <v>1.649</v>
      </c>
    </row>
    <row r="214" spans="13:31" ht="13.5" customHeight="1">
      <c r="M214" s="90">
        <v>6</v>
      </c>
      <c r="N214" s="91" t="s">
        <v>4</v>
      </c>
      <c r="O214" s="91" t="s">
        <v>3457</v>
      </c>
      <c r="P214" s="91" t="s">
        <v>3459</v>
      </c>
      <c r="Q214" s="91" t="s">
        <v>285</v>
      </c>
      <c r="R214" s="92">
        <v>0</v>
      </c>
      <c r="T214" s="63">
        <v>2</v>
      </c>
      <c r="U214" s="141">
        <v>2015</v>
      </c>
      <c r="V214" s="90" t="s">
        <v>20</v>
      </c>
      <c r="W214" s="90" t="s">
        <v>618</v>
      </c>
      <c r="X214" s="90" t="s">
        <v>3363</v>
      </c>
      <c r="Y214" s="66" t="str">
        <f t="shared" si="12"/>
        <v>22015冷房ビル用マルチ有り</v>
      </c>
      <c r="Z214" s="142">
        <v>-1.5740000000000001</v>
      </c>
      <c r="AA214" s="142">
        <v>2.5739999999999998</v>
      </c>
      <c r="AB214" s="143">
        <v>1.0751999999999999</v>
      </c>
      <c r="AC214" s="143">
        <v>1.9117</v>
      </c>
      <c r="AD214" s="69">
        <f>VLOOKUP(T214,'既存・導入予定 (1)'!$E$33:$S$44,13,0)</f>
        <v>0.52900000000000003</v>
      </c>
      <c r="AE214" s="70">
        <f t="shared" si="13"/>
        <v>1.7410000000000001</v>
      </c>
    </row>
    <row r="215" spans="13:31" ht="13.5" customHeight="1">
      <c r="M215" s="90">
        <v>6</v>
      </c>
      <c r="N215" s="91" t="s">
        <v>5</v>
      </c>
      <c r="O215" s="91" t="s">
        <v>3457</v>
      </c>
      <c r="P215" s="91" t="s">
        <v>3459</v>
      </c>
      <c r="Q215" s="91" t="s">
        <v>289</v>
      </c>
      <c r="R215" s="92">
        <v>9.8000000000000004E-2</v>
      </c>
      <c r="T215" s="63">
        <v>2</v>
      </c>
      <c r="U215" s="141">
        <v>2015</v>
      </c>
      <c r="V215" s="90" t="s">
        <v>20</v>
      </c>
      <c r="W215" s="90" t="s">
        <v>619</v>
      </c>
      <c r="X215" s="90" t="s">
        <v>3363</v>
      </c>
      <c r="Y215" s="66" t="str">
        <f t="shared" si="12"/>
        <v>22015冷房設備用有り</v>
      </c>
      <c r="Z215" s="142">
        <v>-0.62</v>
      </c>
      <c r="AA215" s="142">
        <v>1.62</v>
      </c>
      <c r="AB215" s="143">
        <v>1.0472999999999999</v>
      </c>
      <c r="AC215" s="143">
        <v>1.2032</v>
      </c>
      <c r="AD215" s="69">
        <f>VLOOKUP(T215,'既存・導入予定 (1)'!$E$33:$S$44,13,0)</f>
        <v>0.52900000000000003</v>
      </c>
      <c r="AE215" s="70">
        <f t="shared" si="13"/>
        <v>1.292</v>
      </c>
    </row>
    <row r="216" spans="13:31" ht="13.5" customHeight="1">
      <c r="M216" s="90">
        <v>6</v>
      </c>
      <c r="N216" s="91" t="s">
        <v>6</v>
      </c>
      <c r="O216" s="91" t="s">
        <v>3457</v>
      </c>
      <c r="P216" s="91" t="s">
        <v>3459</v>
      </c>
      <c r="Q216" s="91" t="s">
        <v>293</v>
      </c>
      <c r="R216" s="92">
        <v>0</v>
      </c>
      <c r="T216" s="63">
        <v>2</v>
      </c>
      <c r="U216" s="141">
        <v>2015</v>
      </c>
      <c r="V216" s="90" t="s">
        <v>20</v>
      </c>
      <c r="W216" s="90" t="s">
        <v>624</v>
      </c>
      <c r="X216" s="90" t="s">
        <v>3516</v>
      </c>
      <c r="Y216" s="66" t="str">
        <f t="shared" si="12"/>
        <v>22015冷房店舗用無し（一定速）</v>
      </c>
      <c r="Z216" s="142">
        <v>0.25</v>
      </c>
      <c r="AA216" s="142">
        <v>0.75</v>
      </c>
      <c r="AB216" s="143">
        <v>0.25</v>
      </c>
      <c r="AC216" s="143">
        <v>0.75</v>
      </c>
      <c r="AD216" s="69">
        <f>VLOOKUP(T216,'既存・導入予定 (1)'!$E$33:$S$44,13,0)</f>
        <v>0.52900000000000003</v>
      </c>
      <c r="AE216" s="70">
        <f t="shared" si="13"/>
        <v>0.88200000000000001</v>
      </c>
    </row>
    <row r="217" spans="13:31" ht="13.5" customHeight="1">
      <c r="M217" s="90">
        <v>6</v>
      </c>
      <c r="N217" s="91" t="s">
        <v>7</v>
      </c>
      <c r="O217" s="91" t="s">
        <v>3457</v>
      </c>
      <c r="P217" s="91" t="s">
        <v>3459</v>
      </c>
      <c r="Q217" s="91" t="s">
        <v>297</v>
      </c>
      <c r="R217" s="92">
        <v>0</v>
      </c>
      <c r="T217" s="63">
        <v>2</v>
      </c>
      <c r="U217" s="141">
        <v>2015</v>
      </c>
      <c r="V217" s="90" t="s">
        <v>20</v>
      </c>
      <c r="W217" s="90" t="s">
        <v>618</v>
      </c>
      <c r="X217" s="90" t="s">
        <v>3516</v>
      </c>
      <c r="Y217" s="66" t="str">
        <f t="shared" si="12"/>
        <v>22015冷房ビル用マルチ無し（一定速）</v>
      </c>
      <c r="Z217" s="142">
        <v>0.25</v>
      </c>
      <c r="AA217" s="142">
        <v>0.75</v>
      </c>
      <c r="AB217" s="143">
        <v>0.25</v>
      </c>
      <c r="AC217" s="143">
        <v>0.75</v>
      </c>
      <c r="AD217" s="69">
        <f>VLOOKUP(T217,'既存・導入予定 (1)'!$E$33:$S$44,13,0)</f>
        <v>0.52900000000000003</v>
      </c>
      <c r="AE217" s="70">
        <f t="shared" si="13"/>
        <v>0.88200000000000001</v>
      </c>
    </row>
    <row r="218" spans="13:31" ht="13.5" customHeight="1">
      <c r="M218" s="90">
        <v>6</v>
      </c>
      <c r="N218" s="91" t="s">
        <v>8</v>
      </c>
      <c r="O218" s="91" t="s">
        <v>3457</v>
      </c>
      <c r="P218" s="91" t="s">
        <v>3459</v>
      </c>
      <c r="Q218" s="91" t="s">
        <v>301</v>
      </c>
      <c r="R218" s="92">
        <v>0</v>
      </c>
      <c r="T218" s="63">
        <v>2</v>
      </c>
      <c r="U218" s="141">
        <v>2015</v>
      </c>
      <c r="V218" s="90" t="s">
        <v>20</v>
      </c>
      <c r="W218" s="90" t="s">
        <v>619</v>
      </c>
      <c r="X218" s="90" t="s">
        <v>3516</v>
      </c>
      <c r="Y218" s="66" t="str">
        <f t="shared" si="12"/>
        <v>22015冷房設備用無し（一定速）</v>
      </c>
      <c r="Z218" s="142">
        <v>0.25</v>
      </c>
      <c r="AA218" s="142">
        <v>0.75</v>
      </c>
      <c r="AB218" s="143">
        <v>0.25</v>
      </c>
      <c r="AC218" s="143">
        <v>0.75</v>
      </c>
      <c r="AD218" s="69">
        <f>VLOOKUP(T218,'既存・導入予定 (1)'!$E$33:$S$44,13,0)</f>
        <v>0.52900000000000003</v>
      </c>
      <c r="AE218" s="70">
        <f t="shared" si="13"/>
        <v>0.88200000000000001</v>
      </c>
    </row>
    <row r="219" spans="13:31" ht="13.5" customHeight="1">
      <c r="M219" s="90">
        <v>6</v>
      </c>
      <c r="N219" s="91" t="s">
        <v>9</v>
      </c>
      <c r="O219" s="91" t="s">
        <v>3457</v>
      </c>
      <c r="P219" s="91" t="s">
        <v>3459</v>
      </c>
      <c r="Q219" s="91" t="s">
        <v>305</v>
      </c>
      <c r="R219" s="92">
        <v>6.2E-2</v>
      </c>
      <c r="T219" s="63">
        <v>2</v>
      </c>
      <c r="U219" s="141">
        <v>2015</v>
      </c>
      <c r="V219" s="90" t="s">
        <v>21</v>
      </c>
      <c r="W219" s="90" t="s">
        <v>624</v>
      </c>
      <c r="X219" s="90" t="s">
        <v>3363</v>
      </c>
      <c r="Y219" s="66" t="str">
        <f t="shared" si="12"/>
        <v>22015暖房店舗用有り</v>
      </c>
      <c r="Z219" s="142">
        <v>-0.97</v>
      </c>
      <c r="AA219" s="142">
        <v>1.97</v>
      </c>
      <c r="AB219" s="143">
        <v>1.0867</v>
      </c>
      <c r="AC219" s="143">
        <v>1.4558</v>
      </c>
      <c r="AD219" s="69">
        <f>VLOOKUP(T219,'既存・導入予定 (1)'!$E$33:$S$44,13,0)</f>
        <v>0.52900000000000003</v>
      </c>
      <c r="AE219" s="70">
        <f t="shared" si="13"/>
        <v>1.456</v>
      </c>
    </row>
    <row r="220" spans="13:31" ht="13.5" customHeight="1">
      <c r="M220" s="90">
        <v>6</v>
      </c>
      <c r="N220" s="91" t="s">
        <v>10</v>
      </c>
      <c r="O220" s="91" t="s">
        <v>3457</v>
      </c>
      <c r="P220" s="91" t="s">
        <v>3459</v>
      </c>
      <c r="Q220" s="91" t="s">
        <v>309</v>
      </c>
      <c r="R220" s="92">
        <v>0</v>
      </c>
      <c r="T220" s="63">
        <v>2</v>
      </c>
      <c r="U220" s="141">
        <v>2015</v>
      </c>
      <c r="V220" s="90" t="s">
        <v>21</v>
      </c>
      <c r="W220" s="90" t="s">
        <v>618</v>
      </c>
      <c r="X220" s="90" t="s">
        <v>3363</v>
      </c>
      <c r="Y220" s="66" t="str">
        <f t="shared" si="12"/>
        <v>22015暖房ビル用マルチ有り</v>
      </c>
      <c r="Z220" s="142">
        <v>-0.876</v>
      </c>
      <c r="AA220" s="142">
        <v>1.8759999999999999</v>
      </c>
      <c r="AB220" s="143">
        <v>1.0398000000000001</v>
      </c>
      <c r="AC220" s="143">
        <v>1.3971</v>
      </c>
      <c r="AD220" s="69">
        <f>VLOOKUP(T220,'既存・導入予定 (1)'!$E$33:$S$44,13,0)</f>
        <v>0.52900000000000003</v>
      </c>
      <c r="AE220" s="70">
        <f t="shared" si="13"/>
        <v>1.4119999999999999</v>
      </c>
    </row>
    <row r="221" spans="13:31" ht="13.5" customHeight="1">
      <c r="M221" s="90">
        <v>6</v>
      </c>
      <c r="N221" s="91" t="s">
        <v>11</v>
      </c>
      <c r="O221" s="91" t="s">
        <v>3457</v>
      </c>
      <c r="P221" s="91" t="s">
        <v>3459</v>
      </c>
      <c r="Q221" s="91" t="s">
        <v>313</v>
      </c>
      <c r="R221" s="92">
        <v>0.11600000000000001</v>
      </c>
      <c r="T221" s="63">
        <v>2</v>
      </c>
      <c r="U221" s="141">
        <v>2015</v>
      </c>
      <c r="V221" s="90" t="s">
        <v>21</v>
      </c>
      <c r="W221" s="90" t="s">
        <v>619</v>
      </c>
      <c r="X221" s="90" t="s">
        <v>3363</v>
      </c>
      <c r="Y221" s="66" t="str">
        <f t="shared" si="12"/>
        <v>22015暖房設備用有り</v>
      </c>
      <c r="Z221" s="142">
        <v>-0.59799999999999998</v>
      </c>
      <c r="AA221" s="142">
        <v>1.5980000000000001</v>
      </c>
      <c r="AB221" s="143">
        <v>1.0339</v>
      </c>
      <c r="AC221" s="143">
        <v>1.19</v>
      </c>
      <c r="AD221" s="69">
        <f>VLOOKUP(T221,'既存・導入予定 (1)'!$E$33:$S$44,13,0)</f>
        <v>0.52900000000000003</v>
      </c>
      <c r="AE221" s="70">
        <f t="shared" si="13"/>
        <v>1.2809999999999999</v>
      </c>
    </row>
    <row r="222" spans="13:31" ht="13.5" customHeight="1">
      <c r="M222" s="90">
        <v>6</v>
      </c>
      <c r="N222" s="91" t="s">
        <v>12</v>
      </c>
      <c r="O222" s="91" t="s">
        <v>3457</v>
      </c>
      <c r="P222" s="91" t="s">
        <v>3459</v>
      </c>
      <c r="Q222" s="91" t="s">
        <v>317</v>
      </c>
      <c r="R222" s="92">
        <v>0.182</v>
      </c>
      <c r="T222" s="63">
        <v>2</v>
      </c>
      <c r="U222" s="141">
        <v>2015</v>
      </c>
      <c r="V222" s="90" t="s">
        <v>21</v>
      </c>
      <c r="W222" s="90" t="s">
        <v>624</v>
      </c>
      <c r="X222" s="90" t="s">
        <v>3516</v>
      </c>
      <c r="Y222" s="66" t="str">
        <f t="shared" si="12"/>
        <v>22015暖房店舗用無し（一定速）</v>
      </c>
      <c r="Z222" s="142">
        <v>0.25</v>
      </c>
      <c r="AA222" s="142">
        <v>0.75</v>
      </c>
      <c r="AB222" s="143">
        <v>0.25</v>
      </c>
      <c r="AC222" s="143">
        <v>0.75</v>
      </c>
      <c r="AD222" s="69">
        <f>VLOOKUP(T222,'既存・導入予定 (1)'!$E$33:$S$44,13,0)</f>
        <v>0.52900000000000003</v>
      </c>
      <c r="AE222" s="70">
        <f t="shared" si="13"/>
        <v>0.88200000000000001</v>
      </c>
    </row>
    <row r="223" spans="13:31" ht="13.5" customHeight="1">
      <c r="M223" s="90">
        <v>6</v>
      </c>
      <c r="N223" s="91" t="s">
        <v>13</v>
      </c>
      <c r="O223" s="91" t="s">
        <v>3457</v>
      </c>
      <c r="P223" s="91" t="s">
        <v>3459</v>
      </c>
      <c r="Q223" s="91" t="s">
        <v>321</v>
      </c>
      <c r="R223" s="92">
        <v>0</v>
      </c>
      <c r="T223" s="63">
        <v>2</v>
      </c>
      <c r="U223" s="141">
        <v>2015</v>
      </c>
      <c r="V223" s="90" t="s">
        <v>21</v>
      </c>
      <c r="W223" s="90" t="s">
        <v>618</v>
      </c>
      <c r="X223" s="90" t="s">
        <v>3516</v>
      </c>
      <c r="Y223" s="66" t="str">
        <f t="shared" si="12"/>
        <v>22015暖房ビル用マルチ無し（一定速）</v>
      </c>
      <c r="Z223" s="142">
        <v>0.25</v>
      </c>
      <c r="AA223" s="142">
        <v>0.75</v>
      </c>
      <c r="AB223" s="143">
        <v>0.25</v>
      </c>
      <c r="AC223" s="143">
        <v>0.75</v>
      </c>
      <c r="AD223" s="69">
        <f>VLOOKUP(T223,'既存・導入予定 (1)'!$E$33:$S$44,13,0)</f>
        <v>0.52900000000000003</v>
      </c>
      <c r="AE223" s="70">
        <f t="shared" si="13"/>
        <v>0.88200000000000001</v>
      </c>
    </row>
    <row r="224" spans="13:31" ht="13.5" customHeight="1">
      <c r="M224" s="90">
        <v>7</v>
      </c>
      <c r="N224" s="91" t="s">
        <v>3456</v>
      </c>
      <c r="O224" s="91" t="s">
        <v>3457</v>
      </c>
      <c r="P224" s="91" t="s">
        <v>3459</v>
      </c>
      <c r="Q224" s="91" t="s">
        <v>325</v>
      </c>
      <c r="R224" s="92">
        <v>0</v>
      </c>
      <c r="T224" s="63">
        <v>2</v>
      </c>
      <c r="U224" s="141">
        <v>2015</v>
      </c>
      <c r="V224" s="90" t="s">
        <v>21</v>
      </c>
      <c r="W224" s="90" t="s">
        <v>619</v>
      </c>
      <c r="X224" s="90" t="s">
        <v>3516</v>
      </c>
      <c r="Y224" s="66" t="str">
        <f t="shared" si="12"/>
        <v>22015暖房設備用無し（一定速）</v>
      </c>
      <c r="Z224" s="142">
        <v>0.25</v>
      </c>
      <c r="AA224" s="142">
        <v>0.75</v>
      </c>
      <c r="AB224" s="143">
        <v>0.25</v>
      </c>
      <c r="AC224" s="143">
        <v>0.75</v>
      </c>
      <c r="AD224" s="69">
        <f>VLOOKUP(T224,'既存・導入予定 (1)'!$E$33:$S$44,13,0)</f>
        <v>0.52900000000000003</v>
      </c>
      <c r="AE224" s="70">
        <f t="shared" si="13"/>
        <v>0.88200000000000001</v>
      </c>
    </row>
    <row r="225" spans="13:31" ht="13.5" customHeight="1">
      <c r="M225" s="90">
        <v>7</v>
      </c>
      <c r="N225" s="91" t="s">
        <v>3</v>
      </c>
      <c r="O225" s="91" t="s">
        <v>3457</v>
      </c>
      <c r="P225" s="91" t="s">
        <v>3459</v>
      </c>
      <c r="Q225" s="91" t="s">
        <v>329</v>
      </c>
      <c r="R225" s="92">
        <v>0</v>
      </c>
      <c r="T225" s="63">
        <v>2</v>
      </c>
      <c r="U225" s="141">
        <v>2020</v>
      </c>
      <c r="V225" s="90" t="s">
        <v>626</v>
      </c>
      <c r="W225" s="90" t="s">
        <v>624</v>
      </c>
      <c r="X225" s="90" t="s">
        <v>3363</v>
      </c>
      <c r="Y225" s="66" t="str">
        <f t="shared" si="12"/>
        <v>22020冷房店舗用有り</v>
      </c>
      <c r="Z225" s="142">
        <v>-1.38</v>
      </c>
      <c r="AA225" s="142">
        <v>2.38</v>
      </c>
      <c r="AB225" s="143">
        <v>1.0581</v>
      </c>
      <c r="AC225" s="143">
        <v>1.7705</v>
      </c>
      <c r="AD225" s="69">
        <f>VLOOKUP(T225,'既存・導入予定 (1)'!$E$33:$S$44,13,0)</f>
        <v>0.52900000000000003</v>
      </c>
      <c r="AE225" s="70">
        <f t="shared" si="13"/>
        <v>1.649</v>
      </c>
    </row>
    <row r="226" spans="13:31" ht="13.5" customHeight="1">
      <c r="M226" s="90">
        <v>7</v>
      </c>
      <c r="N226" s="91" t="s">
        <v>4</v>
      </c>
      <c r="O226" s="91" t="s">
        <v>3457</v>
      </c>
      <c r="P226" s="91" t="s">
        <v>3459</v>
      </c>
      <c r="Q226" s="91" t="s">
        <v>333</v>
      </c>
      <c r="R226" s="92">
        <v>0</v>
      </c>
      <c r="T226" s="63">
        <v>2</v>
      </c>
      <c r="U226" s="141">
        <v>2020</v>
      </c>
      <c r="V226" s="90" t="s">
        <v>626</v>
      </c>
      <c r="W226" s="90" t="s">
        <v>618</v>
      </c>
      <c r="X226" s="90" t="s">
        <v>3363</v>
      </c>
      <c r="Y226" s="66" t="str">
        <f t="shared" si="12"/>
        <v>22020冷房ビル用マルチ有り</v>
      </c>
      <c r="Z226" s="142">
        <v>-1.68</v>
      </c>
      <c r="AA226" s="142">
        <v>2.68</v>
      </c>
      <c r="AB226" s="143">
        <v>1.0788</v>
      </c>
      <c r="AC226" s="143">
        <v>2.0053000000000001</v>
      </c>
      <c r="AD226" s="69">
        <f>VLOOKUP(T226,'既存・導入予定 (1)'!$E$33:$S$44,13,0)</f>
        <v>0.52900000000000003</v>
      </c>
      <c r="AE226" s="70">
        <f t="shared" si="13"/>
        <v>1.7909999999999999</v>
      </c>
    </row>
    <row r="227" spans="13:31" ht="13.5" customHeight="1">
      <c r="M227" s="90">
        <v>7</v>
      </c>
      <c r="N227" s="91" t="s">
        <v>5</v>
      </c>
      <c r="O227" s="91" t="s">
        <v>3457</v>
      </c>
      <c r="P227" s="91" t="s">
        <v>3459</v>
      </c>
      <c r="Q227" s="91" t="s">
        <v>337</v>
      </c>
      <c r="R227" s="92">
        <v>0</v>
      </c>
      <c r="T227" s="63">
        <v>2</v>
      </c>
      <c r="U227" s="141">
        <v>2020</v>
      </c>
      <c r="V227" s="90" t="s">
        <v>626</v>
      </c>
      <c r="W227" s="90" t="s">
        <v>619</v>
      </c>
      <c r="X227" s="90" t="s">
        <v>3363</v>
      </c>
      <c r="Y227" s="66" t="str">
        <f t="shared" si="12"/>
        <v>22020冷房設備用有り</v>
      </c>
      <c r="Z227" s="142">
        <v>-0.62</v>
      </c>
      <c r="AA227" s="142">
        <v>1.62</v>
      </c>
      <c r="AB227" s="143">
        <v>1.0472999999999999</v>
      </c>
      <c r="AC227" s="143">
        <v>1.2032</v>
      </c>
      <c r="AD227" s="69">
        <f>VLOOKUP(T227,'既存・導入予定 (1)'!$E$33:$S$44,13,0)</f>
        <v>0.52900000000000003</v>
      </c>
      <c r="AE227" s="70">
        <f t="shared" si="13"/>
        <v>1.292</v>
      </c>
    </row>
    <row r="228" spans="13:31" ht="13.5" customHeight="1">
      <c r="M228" s="90">
        <v>7</v>
      </c>
      <c r="N228" s="91" t="s">
        <v>6</v>
      </c>
      <c r="O228" s="91" t="s">
        <v>3457</v>
      </c>
      <c r="P228" s="91" t="s">
        <v>3459</v>
      </c>
      <c r="Q228" s="91" t="s">
        <v>341</v>
      </c>
      <c r="R228" s="92">
        <v>0</v>
      </c>
      <c r="T228" s="63">
        <v>2</v>
      </c>
      <c r="U228" s="141">
        <v>2020</v>
      </c>
      <c r="V228" s="90" t="s">
        <v>626</v>
      </c>
      <c r="W228" s="90" t="s">
        <v>624</v>
      </c>
      <c r="X228" s="90" t="s">
        <v>3516</v>
      </c>
      <c r="Y228" s="66" t="str">
        <f t="shared" si="12"/>
        <v>22020冷房店舗用無し（一定速）</v>
      </c>
      <c r="Z228" s="142">
        <v>0.25</v>
      </c>
      <c r="AA228" s="142">
        <v>0.75</v>
      </c>
      <c r="AB228" s="143">
        <v>0.25</v>
      </c>
      <c r="AC228" s="143">
        <v>0.75</v>
      </c>
      <c r="AD228" s="69">
        <f>VLOOKUP(T228,'既存・導入予定 (1)'!$E$33:$S$44,13,0)</f>
        <v>0.52900000000000003</v>
      </c>
      <c r="AE228" s="70">
        <f t="shared" si="13"/>
        <v>0.88200000000000001</v>
      </c>
    </row>
    <row r="229" spans="13:31" ht="13.5" customHeight="1">
      <c r="M229" s="90">
        <v>7</v>
      </c>
      <c r="N229" s="91" t="s">
        <v>7</v>
      </c>
      <c r="O229" s="91" t="s">
        <v>3457</v>
      </c>
      <c r="P229" s="91" t="s">
        <v>3459</v>
      </c>
      <c r="Q229" s="91" t="s">
        <v>345</v>
      </c>
      <c r="R229" s="92">
        <v>0</v>
      </c>
      <c r="T229" s="63">
        <v>2</v>
      </c>
      <c r="U229" s="141">
        <v>2020</v>
      </c>
      <c r="V229" s="90" t="s">
        <v>626</v>
      </c>
      <c r="W229" s="90" t="s">
        <v>618</v>
      </c>
      <c r="X229" s="90" t="s">
        <v>3516</v>
      </c>
      <c r="Y229" s="66" t="str">
        <f t="shared" si="12"/>
        <v>22020冷房ビル用マルチ無し（一定速）</v>
      </c>
      <c r="Z229" s="142">
        <v>0.25</v>
      </c>
      <c r="AA229" s="142">
        <v>0.75</v>
      </c>
      <c r="AB229" s="143">
        <v>0.25</v>
      </c>
      <c r="AC229" s="143">
        <v>0.75</v>
      </c>
      <c r="AD229" s="69">
        <f>VLOOKUP(T229,'既存・導入予定 (1)'!$E$33:$S$44,13,0)</f>
        <v>0.52900000000000003</v>
      </c>
      <c r="AE229" s="70">
        <f t="shared" si="13"/>
        <v>0.88200000000000001</v>
      </c>
    </row>
    <row r="230" spans="13:31" ht="13.5" customHeight="1">
      <c r="M230" s="90">
        <v>7</v>
      </c>
      <c r="N230" s="91" t="s">
        <v>8</v>
      </c>
      <c r="O230" s="91" t="s">
        <v>3457</v>
      </c>
      <c r="P230" s="91" t="s">
        <v>3459</v>
      </c>
      <c r="Q230" s="91" t="s">
        <v>349</v>
      </c>
      <c r="R230" s="92">
        <v>0</v>
      </c>
      <c r="T230" s="63">
        <v>2</v>
      </c>
      <c r="U230" s="141">
        <v>2020</v>
      </c>
      <c r="V230" s="90" t="s">
        <v>626</v>
      </c>
      <c r="W230" s="90" t="s">
        <v>619</v>
      </c>
      <c r="X230" s="90" t="s">
        <v>3516</v>
      </c>
      <c r="Y230" s="66" t="str">
        <f t="shared" si="12"/>
        <v>22020冷房設備用無し（一定速）</v>
      </c>
      <c r="Z230" s="142">
        <v>0.25</v>
      </c>
      <c r="AA230" s="142">
        <v>0.75</v>
      </c>
      <c r="AB230" s="143">
        <v>0.25</v>
      </c>
      <c r="AC230" s="143">
        <v>0.75</v>
      </c>
      <c r="AD230" s="69">
        <f>VLOOKUP(T230,'既存・導入予定 (1)'!$E$33:$S$44,13,0)</f>
        <v>0.52900000000000003</v>
      </c>
      <c r="AE230" s="70">
        <f t="shared" si="13"/>
        <v>0.88200000000000001</v>
      </c>
    </row>
    <row r="231" spans="13:31" ht="13.5" customHeight="1">
      <c r="M231" s="90">
        <v>7</v>
      </c>
      <c r="N231" s="91" t="s">
        <v>9</v>
      </c>
      <c r="O231" s="91" t="s">
        <v>3457</v>
      </c>
      <c r="P231" s="91" t="s">
        <v>3459</v>
      </c>
      <c r="Q231" s="91" t="s">
        <v>353</v>
      </c>
      <c r="R231" s="92">
        <v>0</v>
      </c>
      <c r="T231" s="63">
        <v>2</v>
      </c>
      <c r="U231" s="64">
        <v>2020</v>
      </c>
      <c r="V231" s="65" t="s">
        <v>627</v>
      </c>
      <c r="W231" s="65" t="s">
        <v>624</v>
      </c>
      <c r="X231" s="65" t="s">
        <v>3363</v>
      </c>
      <c r="Y231" s="66" t="str">
        <f t="shared" si="12"/>
        <v>22020暖房店舗用有り</v>
      </c>
      <c r="Z231" s="142">
        <v>-0.96</v>
      </c>
      <c r="AA231" s="142">
        <v>1.96</v>
      </c>
      <c r="AB231" s="143">
        <v>1.0862000000000001</v>
      </c>
      <c r="AC231" s="143">
        <v>1.4483999999999999</v>
      </c>
      <c r="AD231" s="69">
        <f>VLOOKUP(T231,'既存・導入予定 (1)'!$E$33:$S$44,13,0)</f>
        <v>0.52900000000000003</v>
      </c>
      <c r="AE231" s="70">
        <f t="shared" si="13"/>
        <v>1.452</v>
      </c>
    </row>
    <row r="232" spans="13:31" ht="13.5" customHeight="1">
      <c r="M232" s="90">
        <v>7</v>
      </c>
      <c r="N232" s="91" t="s">
        <v>10</v>
      </c>
      <c r="O232" s="91" t="s">
        <v>3457</v>
      </c>
      <c r="P232" s="91" t="s">
        <v>3459</v>
      </c>
      <c r="Q232" s="91" t="s">
        <v>357</v>
      </c>
      <c r="R232" s="92">
        <v>0</v>
      </c>
      <c r="T232" s="63">
        <v>2</v>
      </c>
      <c r="U232" s="64">
        <v>2020</v>
      </c>
      <c r="V232" s="65" t="s">
        <v>627</v>
      </c>
      <c r="W232" s="65" t="s">
        <v>618</v>
      </c>
      <c r="X232" s="65" t="s">
        <v>3363</v>
      </c>
      <c r="Y232" s="66" t="str">
        <f t="shared" si="12"/>
        <v>22020暖房ビル用マルチ有り</v>
      </c>
      <c r="Z232" s="142">
        <v>-1.1000000000000001</v>
      </c>
      <c r="AA232" s="142">
        <v>2.1</v>
      </c>
      <c r="AB232" s="143">
        <v>1.0416000000000001</v>
      </c>
      <c r="AC232" s="143">
        <v>1.4596</v>
      </c>
      <c r="AD232" s="69">
        <f>VLOOKUP(T232,'既存・導入予定 (1)'!$E$33:$S$44,13,0)</f>
        <v>0.52900000000000003</v>
      </c>
      <c r="AE232" s="70">
        <f t="shared" si="13"/>
        <v>1.518</v>
      </c>
    </row>
    <row r="233" spans="13:31" ht="13.5" customHeight="1">
      <c r="M233" s="90">
        <v>7</v>
      </c>
      <c r="N233" s="91" t="s">
        <v>11</v>
      </c>
      <c r="O233" s="91" t="s">
        <v>3457</v>
      </c>
      <c r="P233" s="91" t="s">
        <v>3459</v>
      </c>
      <c r="Q233" s="91" t="s">
        <v>361</v>
      </c>
      <c r="R233" s="92">
        <v>0</v>
      </c>
      <c r="T233" s="63">
        <v>2</v>
      </c>
      <c r="U233" s="64">
        <v>2020</v>
      </c>
      <c r="V233" s="65" t="s">
        <v>627</v>
      </c>
      <c r="W233" s="65" t="s">
        <v>619</v>
      </c>
      <c r="X233" s="65" t="s">
        <v>3363</v>
      </c>
      <c r="Y233" s="66" t="str">
        <f t="shared" si="12"/>
        <v>22020暖房設備用有り</v>
      </c>
      <c r="Z233" s="142">
        <v>-0.46</v>
      </c>
      <c r="AA233" s="142">
        <v>1.46</v>
      </c>
      <c r="AB233" s="143">
        <v>0.94</v>
      </c>
      <c r="AC233" s="143">
        <v>1.1100000000000001</v>
      </c>
      <c r="AD233" s="69">
        <f>VLOOKUP(T233,'既存・導入予定 (1)'!$E$33:$S$44,13,0)</f>
        <v>0.52900000000000003</v>
      </c>
      <c r="AE233" s="70">
        <f t="shared" si="13"/>
        <v>1.216</v>
      </c>
    </row>
    <row r="234" spans="13:31" ht="13.5" customHeight="1">
      <c r="M234" s="90">
        <v>7</v>
      </c>
      <c r="N234" s="91" t="s">
        <v>12</v>
      </c>
      <c r="O234" s="91" t="s">
        <v>3457</v>
      </c>
      <c r="P234" s="91" t="s">
        <v>3459</v>
      </c>
      <c r="Q234" s="91" t="s">
        <v>365</v>
      </c>
      <c r="R234" s="92">
        <v>0</v>
      </c>
      <c r="T234" s="63">
        <v>2</v>
      </c>
      <c r="U234" s="64">
        <v>2020</v>
      </c>
      <c r="V234" s="65" t="s">
        <v>627</v>
      </c>
      <c r="W234" s="65" t="s">
        <v>624</v>
      </c>
      <c r="X234" s="65" t="s">
        <v>3516</v>
      </c>
      <c r="Y234" s="66" t="str">
        <f t="shared" ref="Y234:Y240" si="14">T234&amp;U234&amp;V234&amp;W234&amp;X234</f>
        <v>22020暖房店舗用無し（一定速）</v>
      </c>
      <c r="Z234" s="142">
        <v>0.25</v>
      </c>
      <c r="AA234" s="142">
        <v>0.75</v>
      </c>
      <c r="AB234" s="143">
        <v>0.25</v>
      </c>
      <c r="AC234" s="143">
        <v>0.75</v>
      </c>
      <c r="AD234" s="69">
        <f>VLOOKUP(T234,'既存・導入予定 (1)'!$E$33:$S$44,13,0)</f>
        <v>0.52900000000000003</v>
      </c>
      <c r="AE234" s="70">
        <f t="shared" si="13"/>
        <v>0.88200000000000001</v>
      </c>
    </row>
    <row r="235" spans="13:31" ht="13.5" customHeight="1">
      <c r="M235" s="90">
        <v>7</v>
      </c>
      <c r="N235" s="91" t="s">
        <v>13</v>
      </c>
      <c r="O235" s="91" t="s">
        <v>3457</v>
      </c>
      <c r="P235" s="91" t="s">
        <v>3459</v>
      </c>
      <c r="Q235" s="91" t="s">
        <v>369</v>
      </c>
      <c r="R235" s="92">
        <v>0</v>
      </c>
      <c r="T235" s="63">
        <v>2</v>
      </c>
      <c r="U235" s="64">
        <v>2020</v>
      </c>
      <c r="V235" s="65" t="s">
        <v>627</v>
      </c>
      <c r="W235" s="65" t="s">
        <v>618</v>
      </c>
      <c r="X235" s="65" t="s">
        <v>3516</v>
      </c>
      <c r="Y235" s="66" t="str">
        <f t="shared" si="14"/>
        <v>22020暖房ビル用マルチ無し（一定速）</v>
      </c>
      <c r="Z235" s="142">
        <v>0.25</v>
      </c>
      <c r="AA235" s="142">
        <v>0.75</v>
      </c>
      <c r="AB235" s="143">
        <v>0.25</v>
      </c>
      <c r="AC235" s="143">
        <v>0.75</v>
      </c>
      <c r="AD235" s="69">
        <f>VLOOKUP(T235,'既存・導入予定 (1)'!$E$33:$S$44,13,0)</f>
        <v>0.52900000000000003</v>
      </c>
      <c r="AE235" s="70">
        <f t="shared" si="13"/>
        <v>0.88200000000000001</v>
      </c>
    </row>
    <row r="236" spans="13:31" ht="13.5" customHeight="1">
      <c r="M236" s="90">
        <v>8</v>
      </c>
      <c r="N236" s="91" t="s">
        <v>3456</v>
      </c>
      <c r="O236" s="91" t="s">
        <v>3457</v>
      </c>
      <c r="P236" s="91" t="s">
        <v>3459</v>
      </c>
      <c r="Q236" s="91" t="s">
        <v>373</v>
      </c>
      <c r="R236" s="92">
        <v>0</v>
      </c>
      <c r="T236" s="63">
        <v>2</v>
      </c>
      <c r="U236" s="65">
        <v>2020</v>
      </c>
      <c r="V236" s="65" t="s">
        <v>627</v>
      </c>
      <c r="W236" s="65" t="s">
        <v>619</v>
      </c>
      <c r="X236" s="65" t="s">
        <v>3516</v>
      </c>
      <c r="Y236" s="66" t="str">
        <f t="shared" si="14"/>
        <v>22020暖房設備用無し（一定速）</v>
      </c>
      <c r="Z236" s="142">
        <v>0.25</v>
      </c>
      <c r="AA236" s="142">
        <v>0.75</v>
      </c>
      <c r="AB236" s="143">
        <v>0.25</v>
      </c>
      <c r="AC236" s="143">
        <v>0.75</v>
      </c>
      <c r="AD236" s="69">
        <f>VLOOKUP(T236,'既存・導入予定 (1)'!$E$33:$S$44,13,0)</f>
        <v>0.52900000000000003</v>
      </c>
      <c r="AE236" s="70">
        <f t="shared" si="13"/>
        <v>0.88200000000000001</v>
      </c>
    </row>
    <row r="237" spans="13:31" ht="13.5" customHeight="1">
      <c r="M237" s="90">
        <v>8</v>
      </c>
      <c r="N237" s="91" t="s">
        <v>3</v>
      </c>
      <c r="O237" s="91" t="s">
        <v>3457</v>
      </c>
      <c r="P237" s="91" t="s">
        <v>3459</v>
      </c>
      <c r="Q237" s="91" t="s">
        <v>377</v>
      </c>
      <c r="R237" s="92">
        <v>0</v>
      </c>
      <c r="T237" s="144">
        <v>2</v>
      </c>
      <c r="U237" s="145">
        <v>2024</v>
      </c>
      <c r="V237" s="145" t="s">
        <v>626</v>
      </c>
      <c r="W237" s="145" t="s">
        <v>624</v>
      </c>
      <c r="X237" s="145" t="s">
        <v>3363</v>
      </c>
      <c r="Y237" s="146" t="str">
        <f t="shared" si="14"/>
        <v>22024冷房店舗用有り</v>
      </c>
      <c r="Z237" s="148">
        <v>-1.58</v>
      </c>
      <c r="AA237" s="148">
        <v>2.58</v>
      </c>
      <c r="AB237" s="149">
        <v>1.0629999999999999</v>
      </c>
      <c r="AC237" s="149">
        <v>1.9193</v>
      </c>
      <c r="AD237" s="147">
        <f>VLOOKUP(T237,'既存・導入予定 (1)'!$E$33:$S$44,13,0)</f>
        <v>0.52900000000000003</v>
      </c>
      <c r="AE237" s="75">
        <f t="shared" si="13"/>
        <v>1.744</v>
      </c>
    </row>
    <row r="238" spans="13:31" ht="13.5" customHeight="1">
      <c r="M238" s="90">
        <v>8</v>
      </c>
      <c r="N238" s="91" t="s">
        <v>4</v>
      </c>
      <c r="O238" s="91" t="s">
        <v>3457</v>
      </c>
      <c r="P238" s="91" t="s">
        <v>3459</v>
      </c>
      <c r="Q238" s="91" t="s">
        <v>381</v>
      </c>
      <c r="R238" s="92">
        <v>0</v>
      </c>
      <c r="T238" s="144">
        <v>2</v>
      </c>
      <c r="U238" s="145">
        <v>2024</v>
      </c>
      <c r="V238" s="145" t="s">
        <v>626</v>
      </c>
      <c r="W238" s="145" t="s">
        <v>618</v>
      </c>
      <c r="X238" s="145" t="s">
        <v>3363</v>
      </c>
      <c r="Y238" s="146" t="str">
        <f t="shared" si="14"/>
        <v>22024冷房ビル用マルチ有り</v>
      </c>
      <c r="Z238" s="148">
        <v>-1.6</v>
      </c>
      <c r="AA238" s="148">
        <v>2.6</v>
      </c>
      <c r="AB238" s="149">
        <v>1.0759000000000001</v>
      </c>
      <c r="AC238" s="149">
        <v>1.931</v>
      </c>
      <c r="AD238" s="147">
        <f>VLOOKUP(T238,'既存・導入予定 (1)'!$E$33:$S$44,13,0)</f>
        <v>0.52900000000000003</v>
      </c>
      <c r="AE238" s="75">
        <f t="shared" si="13"/>
        <v>1.7529999999999999</v>
      </c>
    </row>
    <row r="239" spans="13:31" ht="14.25" customHeight="1">
      <c r="M239" s="90">
        <v>8</v>
      </c>
      <c r="N239" s="91" t="s">
        <v>5</v>
      </c>
      <c r="O239" s="91" t="s">
        <v>3457</v>
      </c>
      <c r="P239" s="91" t="s">
        <v>3459</v>
      </c>
      <c r="Q239" s="91" t="s">
        <v>385</v>
      </c>
      <c r="R239" s="92">
        <v>0</v>
      </c>
      <c r="T239" s="144">
        <v>2</v>
      </c>
      <c r="U239" s="145">
        <v>2024</v>
      </c>
      <c r="V239" s="145" t="s">
        <v>626</v>
      </c>
      <c r="W239" s="145" t="s">
        <v>619</v>
      </c>
      <c r="X239" s="145" t="s">
        <v>3363</v>
      </c>
      <c r="Y239" s="146" t="str">
        <f t="shared" si="14"/>
        <v>22024冷房設備用有り</v>
      </c>
      <c r="Z239" s="148">
        <v>-0.6</v>
      </c>
      <c r="AA239" s="148">
        <v>1.6</v>
      </c>
      <c r="AB239" s="149">
        <v>1.0467</v>
      </c>
      <c r="AC239" s="149">
        <v>1.1882999999999999</v>
      </c>
      <c r="AD239" s="147">
        <f>VLOOKUP(T239,'既存・導入予定 (1)'!$E$33:$S$44,13,0)</f>
        <v>0.52900000000000003</v>
      </c>
      <c r="AE239" s="75">
        <f t="shared" si="13"/>
        <v>1.282</v>
      </c>
    </row>
    <row r="240" spans="13:31" ht="13.5" customHeight="1">
      <c r="M240" s="90">
        <v>8</v>
      </c>
      <c r="N240" s="91" t="s">
        <v>6</v>
      </c>
      <c r="O240" s="91" t="s">
        <v>3457</v>
      </c>
      <c r="P240" s="91" t="s">
        <v>3459</v>
      </c>
      <c r="Q240" s="91" t="s">
        <v>389</v>
      </c>
      <c r="R240" s="92">
        <v>0</v>
      </c>
      <c r="T240" s="144">
        <v>2</v>
      </c>
      <c r="U240" s="145">
        <v>2024</v>
      </c>
      <c r="V240" s="145" t="s">
        <v>626</v>
      </c>
      <c r="W240" s="145" t="s">
        <v>624</v>
      </c>
      <c r="X240" s="145" t="s">
        <v>3516</v>
      </c>
      <c r="Y240" s="146" t="str">
        <f t="shared" si="14"/>
        <v>22024冷房店舗用無し（一定速）</v>
      </c>
      <c r="Z240" s="148">
        <v>0.25</v>
      </c>
      <c r="AA240" s="148">
        <v>0.75</v>
      </c>
      <c r="AB240" s="149">
        <v>0.25</v>
      </c>
      <c r="AC240" s="149">
        <v>0.75</v>
      </c>
      <c r="AD240" s="147">
        <f>VLOOKUP(T240,'既存・導入予定 (1)'!$E$33:$S$44,13,0)</f>
        <v>0.52900000000000003</v>
      </c>
      <c r="AE240" s="75">
        <f t="shared" si="13"/>
        <v>0.88200000000000001</v>
      </c>
    </row>
    <row r="241" spans="13:31" ht="13.5" customHeight="1">
      <c r="M241" s="90">
        <v>8</v>
      </c>
      <c r="N241" s="91" t="s">
        <v>7</v>
      </c>
      <c r="O241" s="91" t="s">
        <v>3457</v>
      </c>
      <c r="P241" s="91" t="s">
        <v>3459</v>
      </c>
      <c r="Q241" s="91" t="s">
        <v>393</v>
      </c>
      <c r="R241" s="92">
        <v>0</v>
      </c>
      <c r="T241" s="144">
        <v>2</v>
      </c>
      <c r="U241" s="145">
        <v>2024</v>
      </c>
      <c r="V241" s="145" t="s">
        <v>626</v>
      </c>
      <c r="W241" s="145" t="s">
        <v>618</v>
      </c>
      <c r="X241" s="145" t="s">
        <v>3516</v>
      </c>
      <c r="Y241" s="146" t="str">
        <f t="shared" ref="Y241:Y265" si="15">T241&amp;U241&amp;V241&amp;W241&amp;X241</f>
        <v>22024冷房ビル用マルチ無し（一定速）</v>
      </c>
      <c r="Z241" s="148">
        <v>0.25</v>
      </c>
      <c r="AA241" s="148">
        <v>0.75</v>
      </c>
      <c r="AB241" s="149">
        <v>0.25</v>
      </c>
      <c r="AC241" s="149">
        <v>0.75</v>
      </c>
      <c r="AD241" s="147">
        <f>VLOOKUP(T241,'既存・導入予定 (1)'!$E$33:$S$44,13,0)</f>
        <v>0.52900000000000003</v>
      </c>
      <c r="AE241" s="75">
        <f t="shared" si="13"/>
        <v>0.88200000000000001</v>
      </c>
    </row>
    <row r="242" spans="13:31" ht="13.5" customHeight="1">
      <c r="M242" s="90">
        <v>8</v>
      </c>
      <c r="N242" s="91" t="s">
        <v>8</v>
      </c>
      <c r="O242" s="91" t="s">
        <v>3457</v>
      </c>
      <c r="P242" s="91" t="s">
        <v>3459</v>
      </c>
      <c r="Q242" s="91" t="s">
        <v>397</v>
      </c>
      <c r="R242" s="92">
        <v>0</v>
      </c>
      <c r="T242" s="144">
        <v>2</v>
      </c>
      <c r="U242" s="145">
        <v>2024</v>
      </c>
      <c r="V242" s="145" t="s">
        <v>626</v>
      </c>
      <c r="W242" s="145" t="s">
        <v>619</v>
      </c>
      <c r="X242" s="145" t="s">
        <v>3516</v>
      </c>
      <c r="Y242" s="146" t="str">
        <f t="shared" ref="Y242:Y248" si="16">T242&amp;U242&amp;V242&amp;W242&amp;X242</f>
        <v>22024冷房設備用無し（一定速）</v>
      </c>
      <c r="Z242" s="148">
        <v>0.25</v>
      </c>
      <c r="AA242" s="148">
        <v>0.75</v>
      </c>
      <c r="AB242" s="149">
        <v>0.25</v>
      </c>
      <c r="AC242" s="149">
        <v>0.75</v>
      </c>
      <c r="AD242" s="147">
        <f>VLOOKUP(T242,'既存・導入予定 (1)'!$E$33:$S$44,13,0)</f>
        <v>0.52900000000000003</v>
      </c>
      <c r="AE242" s="75">
        <f t="shared" si="13"/>
        <v>0.88200000000000001</v>
      </c>
    </row>
    <row r="243" spans="13:31" ht="14.25" customHeight="1">
      <c r="M243" s="90">
        <v>8</v>
      </c>
      <c r="N243" s="91" t="s">
        <v>9</v>
      </c>
      <c r="O243" s="91" t="s">
        <v>3457</v>
      </c>
      <c r="P243" s="91" t="s">
        <v>3459</v>
      </c>
      <c r="Q243" s="91" t="s">
        <v>401</v>
      </c>
      <c r="R243" s="92">
        <v>0</v>
      </c>
      <c r="T243" s="144">
        <v>2</v>
      </c>
      <c r="U243" s="145">
        <v>2024</v>
      </c>
      <c r="V243" s="145" t="s">
        <v>627</v>
      </c>
      <c r="W243" s="145" t="s">
        <v>624</v>
      </c>
      <c r="X243" s="145" t="s">
        <v>3363</v>
      </c>
      <c r="Y243" s="146" t="str">
        <f t="shared" si="16"/>
        <v>22024暖房店舗用有り</v>
      </c>
      <c r="Z243" s="148">
        <v>-1.04</v>
      </c>
      <c r="AA243" s="148">
        <v>2.04</v>
      </c>
      <c r="AB243" s="149">
        <v>1.0898000000000001</v>
      </c>
      <c r="AC243" s="149">
        <v>1.5076000000000001</v>
      </c>
      <c r="AD243" s="147">
        <f>VLOOKUP(T243,'既存・導入予定 (1)'!$E$33:$S$44,13,0)</f>
        <v>0.52900000000000003</v>
      </c>
      <c r="AE243" s="75">
        <f t="shared" si="13"/>
        <v>1.4890000000000001</v>
      </c>
    </row>
    <row r="244" spans="13:31" ht="13.5" customHeight="1">
      <c r="M244" s="90">
        <v>8</v>
      </c>
      <c r="N244" s="91" t="s">
        <v>10</v>
      </c>
      <c r="O244" s="91" t="s">
        <v>3457</v>
      </c>
      <c r="P244" s="91" t="s">
        <v>3459</v>
      </c>
      <c r="Q244" s="91" t="s">
        <v>405</v>
      </c>
      <c r="R244" s="92">
        <v>0</v>
      </c>
      <c r="T244" s="144">
        <v>2</v>
      </c>
      <c r="U244" s="145">
        <v>2024</v>
      </c>
      <c r="V244" s="145" t="s">
        <v>627</v>
      </c>
      <c r="W244" s="145" t="s">
        <v>618</v>
      </c>
      <c r="X244" s="145" t="s">
        <v>3363</v>
      </c>
      <c r="Y244" s="146" t="str">
        <f t="shared" si="16"/>
        <v>22024暖房ビル用マルチ有り</v>
      </c>
      <c r="Z244" s="148">
        <v>-1.1399999999999999</v>
      </c>
      <c r="AA244" s="148">
        <v>2.14</v>
      </c>
      <c r="AB244" s="149">
        <v>1.0454000000000001</v>
      </c>
      <c r="AC244" s="149">
        <v>1.5936999999999999</v>
      </c>
      <c r="AD244" s="147">
        <f>VLOOKUP(T244,'既存・導入予定 (1)'!$E$33:$S$44,13,0)</f>
        <v>0.52900000000000003</v>
      </c>
      <c r="AE244" s="75">
        <f t="shared" si="13"/>
        <v>1.536</v>
      </c>
    </row>
    <row r="245" spans="13:31" ht="13.5" customHeight="1">
      <c r="M245" s="90">
        <v>8</v>
      </c>
      <c r="N245" s="91" t="s">
        <v>11</v>
      </c>
      <c r="O245" s="91" t="s">
        <v>3457</v>
      </c>
      <c r="P245" s="91" t="s">
        <v>3459</v>
      </c>
      <c r="Q245" s="91" t="s">
        <v>409</v>
      </c>
      <c r="R245" s="92">
        <v>0</v>
      </c>
      <c r="T245" s="144">
        <v>2</v>
      </c>
      <c r="U245" s="145">
        <v>2024</v>
      </c>
      <c r="V245" s="145" t="s">
        <v>627</v>
      </c>
      <c r="W245" s="145" t="s">
        <v>619</v>
      </c>
      <c r="X245" s="145" t="s">
        <v>3363</v>
      </c>
      <c r="Y245" s="146" t="str">
        <f t="shared" si="16"/>
        <v>22024暖房設備用有り</v>
      </c>
      <c r="Z245" s="148">
        <v>-0.57999999999999996</v>
      </c>
      <c r="AA245" s="148">
        <v>1.58</v>
      </c>
      <c r="AB245" s="149">
        <v>1.0335000000000001</v>
      </c>
      <c r="AC245" s="149">
        <v>1.1766000000000001</v>
      </c>
      <c r="AD245" s="147">
        <f>VLOOKUP(T245,'既存・導入予定 (1)'!$E$33:$S$44,13,0)</f>
        <v>0.52900000000000003</v>
      </c>
      <c r="AE245" s="75">
        <f t="shared" si="13"/>
        <v>1.2729999999999999</v>
      </c>
    </row>
    <row r="246" spans="13:31" ht="13.5" customHeight="1">
      <c r="M246" s="90">
        <v>8</v>
      </c>
      <c r="N246" s="91" t="s">
        <v>12</v>
      </c>
      <c r="O246" s="91" t="s">
        <v>3457</v>
      </c>
      <c r="P246" s="91" t="s">
        <v>3459</v>
      </c>
      <c r="Q246" s="91" t="s">
        <v>413</v>
      </c>
      <c r="R246" s="92">
        <v>0</v>
      </c>
      <c r="T246" s="144">
        <v>2</v>
      </c>
      <c r="U246" s="145">
        <v>2024</v>
      </c>
      <c r="V246" s="145" t="s">
        <v>627</v>
      </c>
      <c r="W246" s="145" t="s">
        <v>624</v>
      </c>
      <c r="X246" s="145" t="s">
        <v>3516</v>
      </c>
      <c r="Y246" s="146" t="str">
        <f t="shared" si="16"/>
        <v>22024暖房店舗用無し（一定速）</v>
      </c>
      <c r="Z246" s="148">
        <v>0.25</v>
      </c>
      <c r="AA246" s="148">
        <v>0.75</v>
      </c>
      <c r="AB246" s="149">
        <v>0.25</v>
      </c>
      <c r="AC246" s="149">
        <v>0.75</v>
      </c>
      <c r="AD246" s="147">
        <f>VLOOKUP(T246,'既存・導入予定 (1)'!$E$33:$S$44,13,0)</f>
        <v>0.52900000000000003</v>
      </c>
      <c r="AE246" s="75">
        <f t="shared" si="13"/>
        <v>0.88200000000000001</v>
      </c>
    </row>
    <row r="247" spans="13:31" ht="13.5" customHeight="1">
      <c r="M247" s="90">
        <v>8</v>
      </c>
      <c r="N247" s="91" t="s">
        <v>13</v>
      </c>
      <c r="O247" s="91" t="s">
        <v>3457</v>
      </c>
      <c r="P247" s="91" t="s">
        <v>3459</v>
      </c>
      <c r="Q247" s="91" t="s">
        <v>417</v>
      </c>
      <c r="R247" s="92">
        <v>0</v>
      </c>
      <c r="T247" s="144">
        <v>2</v>
      </c>
      <c r="U247" s="145">
        <v>2024</v>
      </c>
      <c r="V247" s="145" t="s">
        <v>627</v>
      </c>
      <c r="W247" s="145" t="s">
        <v>618</v>
      </c>
      <c r="X247" s="145" t="s">
        <v>3516</v>
      </c>
      <c r="Y247" s="146" t="str">
        <f t="shared" si="16"/>
        <v>22024暖房ビル用マルチ無し（一定速）</v>
      </c>
      <c r="Z247" s="148">
        <v>0.25</v>
      </c>
      <c r="AA247" s="148">
        <v>0.75</v>
      </c>
      <c r="AB247" s="149">
        <v>0.25</v>
      </c>
      <c r="AC247" s="149">
        <v>0.75</v>
      </c>
      <c r="AD247" s="147">
        <f>VLOOKUP(T247,'既存・導入予定 (1)'!$E$33:$S$44,13,0)</f>
        <v>0.52900000000000003</v>
      </c>
      <c r="AE247" s="75">
        <f t="shared" si="13"/>
        <v>0.88200000000000001</v>
      </c>
    </row>
    <row r="248" spans="13:31" ht="13.5" customHeight="1">
      <c r="M248" s="90">
        <v>9</v>
      </c>
      <c r="N248" s="91" t="s">
        <v>3456</v>
      </c>
      <c r="O248" s="91" t="s">
        <v>3457</v>
      </c>
      <c r="P248" s="91" t="s">
        <v>3459</v>
      </c>
      <c r="Q248" s="91" t="s">
        <v>421</v>
      </c>
      <c r="R248" s="92">
        <v>0</v>
      </c>
      <c r="T248" s="144">
        <v>2</v>
      </c>
      <c r="U248" s="145">
        <v>2024</v>
      </c>
      <c r="V248" s="145" t="s">
        <v>627</v>
      </c>
      <c r="W248" s="145" t="s">
        <v>619</v>
      </c>
      <c r="X248" s="145" t="s">
        <v>3516</v>
      </c>
      <c r="Y248" s="146" t="str">
        <f t="shared" si="16"/>
        <v>22024暖房設備用無し（一定速）</v>
      </c>
      <c r="Z248" s="148">
        <v>0.25</v>
      </c>
      <c r="AA248" s="148">
        <v>0.75</v>
      </c>
      <c r="AB248" s="149">
        <v>0.25</v>
      </c>
      <c r="AC248" s="149">
        <v>0.75</v>
      </c>
      <c r="AD248" s="147">
        <f>VLOOKUP(T248,'既存・導入予定 (1)'!$E$33:$S$44,13,0)</f>
        <v>0.52900000000000003</v>
      </c>
      <c r="AE248" s="75">
        <f t="shared" si="13"/>
        <v>0.88200000000000001</v>
      </c>
    </row>
    <row r="249" spans="13:31" ht="13.5" customHeight="1">
      <c r="M249" s="90">
        <v>9</v>
      </c>
      <c r="N249" s="91" t="s">
        <v>3</v>
      </c>
      <c r="O249" s="91" t="s">
        <v>3457</v>
      </c>
      <c r="P249" s="91" t="s">
        <v>3459</v>
      </c>
      <c r="Q249" s="91" t="s">
        <v>425</v>
      </c>
      <c r="R249" s="92">
        <v>0</v>
      </c>
      <c r="T249" s="63">
        <v>3</v>
      </c>
      <c r="U249" s="64">
        <v>1995</v>
      </c>
      <c r="V249" s="65" t="s">
        <v>20</v>
      </c>
      <c r="W249" s="65" t="s">
        <v>624</v>
      </c>
      <c r="X249" s="65" t="s">
        <v>3363</v>
      </c>
      <c r="Y249" s="66" t="str">
        <f t="shared" si="15"/>
        <v>31995冷房店舗用有り</v>
      </c>
      <c r="Z249" s="142">
        <v>0.32</v>
      </c>
      <c r="AA249" s="142">
        <v>0.68</v>
      </c>
      <c r="AB249" s="143">
        <v>1.0165999999999999</v>
      </c>
      <c r="AC249" s="143">
        <v>0.50590000000000002</v>
      </c>
      <c r="AD249" s="69">
        <f>VLOOKUP(T249,'既存・導入予定 (1)'!$E$33:$S$44,13,0)</f>
        <v>0.38900000000000001</v>
      </c>
      <c r="AE249" s="70">
        <f t="shared" si="13"/>
        <v>0.80400000000000005</v>
      </c>
    </row>
    <row r="250" spans="13:31" ht="13.5" customHeight="1">
      <c r="M250" s="90">
        <v>9</v>
      </c>
      <c r="N250" s="91" t="s">
        <v>4</v>
      </c>
      <c r="O250" s="91" t="s">
        <v>3457</v>
      </c>
      <c r="P250" s="91" t="s">
        <v>3459</v>
      </c>
      <c r="Q250" s="91" t="s">
        <v>429</v>
      </c>
      <c r="R250" s="92">
        <v>0</v>
      </c>
      <c r="T250" s="63">
        <v>3</v>
      </c>
      <c r="U250" s="64">
        <v>1995</v>
      </c>
      <c r="V250" s="65" t="s">
        <v>20</v>
      </c>
      <c r="W250" s="65" t="s">
        <v>618</v>
      </c>
      <c r="X250" s="65" t="s">
        <v>3363</v>
      </c>
      <c r="Y250" s="66" t="str">
        <f t="shared" si="15"/>
        <v>31995冷房ビル用マルチ有り</v>
      </c>
      <c r="Z250" s="142">
        <v>-0.218</v>
      </c>
      <c r="AA250" s="142">
        <v>1.218</v>
      </c>
      <c r="AB250" s="143">
        <v>1.0356000000000001</v>
      </c>
      <c r="AC250" s="143">
        <v>0.90459999999999996</v>
      </c>
      <c r="AD250" s="69">
        <f>VLOOKUP(T250,'既存・導入予定 (1)'!$E$33:$S$44,13,0)</f>
        <v>0.38900000000000001</v>
      </c>
      <c r="AE250" s="70">
        <f t="shared" si="13"/>
        <v>1.133</v>
      </c>
    </row>
    <row r="251" spans="13:31" ht="13.5" customHeight="1">
      <c r="M251" s="90">
        <v>9</v>
      </c>
      <c r="N251" s="91" t="s">
        <v>5</v>
      </c>
      <c r="O251" s="91" t="s">
        <v>3457</v>
      </c>
      <c r="P251" s="91" t="s">
        <v>3459</v>
      </c>
      <c r="Q251" s="91" t="s">
        <v>433</v>
      </c>
      <c r="R251" s="92">
        <v>0</v>
      </c>
      <c r="T251" s="63">
        <v>3</v>
      </c>
      <c r="U251" s="64">
        <v>1995</v>
      </c>
      <c r="V251" s="65" t="s">
        <v>20</v>
      </c>
      <c r="W251" s="65" t="s">
        <v>619</v>
      </c>
      <c r="X251" s="65" t="s">
        <v>3363</v>
      </c>
      <c r="Y251" s="66" t="str">
        <f t="shared" si="15"/>
        <v>31995冷房設備用有り</v>
      </c>
      <c r="Z251" s="142">
        <v>0.25</v>
      </c>
      <c r="AA251" s="142">
        <v>0.75</v>
      </c>
      <c r="AB251" s="143">
        <v>1.0219</v>
      </c>
      <c r="AC251" s="143">
        <v>0.55700000000000005</v>
      </c>
      <c r="AD251" s="69">
        <f>VLOOKUP(T251,'既存・導入予定 (1)'!$E$33:$S$44,13,0)</f>
        <v>0.38900000000000001</v>
      </c>
      <c r="AE251" s="70">
        <f t="shared" si="13"/>
        <v>0.84699999999999998</v>
      </c>
    </row>
    <row r="252" spans="13:31" ht="13.5" customHeight="1">
      <c r="M252" s="90">
        <v>9</v>
      </c>
      <c r="N252" s="91" t="s">
        <v>6</v>
      </c>
      <c r="O252" s="91" t="s">
        <v>3457</v>
      </c>
      <c r="P252" s="91" t="s">
        <v>3459</v>
      </c>
      <c r="Q252" s="91" t="s">
        <v>437</v>
      </c>
      <c r="R252" s="92">
        <v>0</v>
      </c>
      <c r="T252" s="63">
        <v>3</v>
      </c>
      <c r="U252" s="64">
        <v>1995</v>
      </c>
      <c r="V252" s="65" t="s">
        <v>20</v>
      </c>
      <c r="W252" s="65" t="s">
        <v>624</v>
      </c>
      <c r="X252" s="65" t="s">
        <v>3516</v>
      </c>
      <c r="Y252" s="66" t="str">
        <f t="shared" si="15"/>
        <v>31995冷房店舗用無し（一定速）</v>
      </c>
      <c r="Z252" s="142">
        <v>0.26</v>
      </c>
      <c r="AA252" s="142">
        <v>0.74</v>
      </c>
      <c r="AB252" s="143">
        <v>0.26</v>
      </c>
      <c r="AC252" s="143">
        <v>0.74</v>
      </c>
      <c r="AD252" s="69">
        <f>VLOOKUP(T252,'既存・導入予定 (1)'!$E$33:$S$44,13,0)</f>
        <v>0.38900000000000001</v>
      </c>
      <c r="AE252" s="70">
        <f t="shared" si="13"/>
        <v>0.84099999999999997</v>
      </c>
    </row>
    <row r="253" spans="13:31" ht="13.5" customHeight="1">
      <c r="M253" s="90">
        <v>9</v>
      </c>
      <c r="N253" s="91" t="s">
        <v>7</v>
      </c>
      <c r="O253" s="91" t="s">
        <v>3457</v>
      </c>
      <c r="P253" s="91" t="s">
        <v>3459</v>
      </c>
      <c r="Q253" s="91" t="s">
        <v>441</v>
      </c>
      <c r="R253" s="92">
        <v>0</v>
      </c>
      <c r="T253" s="63">
        <v>3</v>
      </c>
      <c r="U253" s="64">
        <v>1995</v>
      </c>
      <c r="V253" s="65" t="s">
        <v>20</v>
      </c>
      <c r="W253" s="65" t="s">
        <v>618</v>
      </c>
      <c r="X253" s="65" t="s">
        <v>3516</v>
      </c>
      <c r="Y253" s="66" t="str">
        <f t="shared" si="15"/>
        <v>31995冷房ビル用マルチ無し（一定速）</v>
      </c>
      <c r="Z253" s="142">
        <v>0.26</v>
      </c>
      <c r="AA253" s="142">
        <v>0.74</v>
      </c>
      <c r="AB253" s="143">
        <v>0.26</v>
      </c>
      <c r="AC253" s="143">
        <v>0.74</v>
      </c>
      <c r="AD253" s="69">
        <f>VLOOKUP(T253,'既存・導入予定 (1)'!$E$33:$S$44,13,0)</f>
        <v>0.38900000000000001</v>
      </c>
      <c r="AE253" s="70">
        <f t="shared" si="13"/>
        <v>0.84099999999999997</v>
      </c>
    </row>
    <row r="254" spans="13:31" ht="13.5" customHeight="1">
      <c r="M254" s="90">
        <v>9</v>
      </c>
      <c r="N254" s="91" t="s">
        <v>8</v>
      </c>
      <c r="O254" s="91" t="s">
        <v>3457</v>
      </c>
      <c r="P254" s="91" t="s">
        <v>3459</v>
      </c>
      <c r="Q254" s="91" t="s">
        <v>445</v>
      </c>
      <c r="R254" s="92">
        <v>0</v>
      </c>
      <c r="T254" s="63">
        <v>3</v>
      </c>
      <c r="U254" s="64">
        <v>1995</v>
      </c>
      <c r="V254" s="65" t="s">
        <v>20</v>
      </c>
      <c r="W254" s="65" t="s">
        <v>619</v>
      </c>
      <c r="X254" s="65" t="s">
        <v>3516</v>
      </c>
      <c r="Y254" s="66" t="str">
        <f t="shared" si="15"/>
        <v>31995冷房設備用無し（一定速）</v>
      </c>
      <c r="Z254" s="142">
        <v>0.26</v>
      </c>
      <c r="AA254" s="142">
        <v>0.74</v>
      </c>
      <c r="AB254" s="143">
        <v>0.26</v>
      </c>
      <c r="AC254" s="143">
        <v>0.74</v>
      </c>
      <c r="AD254" s="69">
        <f>VLOOKUP(T254,'既存・導入予定 (1)'!$E$33:$S$44,13,0)</f>
        <v>0.38900000000000001</v>
      </c>
      <c r="AE254" s="70">
        <f t="shared" si="13"/>
        <v>0.84099999999999997</v>
      </c>
    </row>
    <row r="255" spans="13:31" ht="13.5" customHeight="1">
      <c r="M255" s="90">
        <v>9</v>
      </c>
      <c r="N255" s="91" t="s">
        <v>9</v>
      </c>
      <c r="O255" s="91" t="s">
        <v>3457</v>
      </c>
      <c r="P255" s="91" t="s">
        <v>3459</v>
      </c>
      <c r="Q255" s="91" t="s">
        <v>449</v>
      </c>
      <c r="R255" s="92">
        <v>0</v>
      </c>
      <c r="T255" s="63">
        <v>3</v>
      </c>
      <c r="U255" s="64">
        <v>1995</v>
      </c>
      <c r="V255" s="65" t="s">
        <v>21</v>
      </c>
      <c r="W255" s="65" t="s">
        <v>624</v>
      </c>
      <c r="X255" s="65" t="s">
        <v>3363</v>
      </c>
      <c r="Y255" s="66" t="str">
        <f t="shared" si="15"/>
        <v>31995暖房店舗用有り</v>
      </c>
      <c r="Z255" s="142">
        <v>0.374</v>
      </c>
      <c r="AA255" s="142">
        <v>0.626</v>
      </c>
      <c r="AB255" s="143">
        <v>1.0275000000000001</v>
      </c>
      <c r="AC255" s="143">
        <v>0.46260000000000001</v>
      </c>
      <c r="AD255" s="69">
        <f>VLOOKUP(T255,'既存・導入予定 (1)'!$E$33:$S$44,13,0)</f>
        <v>0.38900000000000001</v>
      </c>
      <c r="AE255" s="70">
        <f t="shared" si="13"/>
        <v>0.77100000000000002</v>
      </c>
    </row>
    <row r="256" spans="13:31" ht="13.5" customHeight="1">
      <c r="M256" s="90">
        <v>9</v>
      </c>
      <c r="N256" s="91" t="s">
        <v>10</v>
      </c>
      <c r="O256" s="91" t="s">
        <v>3457</v>
      </c>
      <c r="P256" s="91" t="s">
        <v>3459</v>
      </c>
      <c r="Q256" s="91" t="s">
        <v>453</v>
      </c>
      <c r="R256" s="92">
        <v>0</v>
      </c>
      <c r="T256" s="63">
        <v>3</v>
      </c>
      <c r="U256" s="64">
        <v>1995</v>
      </c>
      <c r="V256" s="65" t="s">
        <v>21</v>
      </c>
      <c r="W256" s="65" t="s">
        <v>618</v>
      </c>
      <c r="X256" s="65" t="s">
        <v>3363</v>
      </c>
      <c r="Y256" s="66" t="str">
        <f t="shared" si="15"/>
        <v>31995暖房ビル用マルチ有り</v>
      </c>
      <c r="Z256" s="142">
        <v>-0.112</v>
      </c>
      <c r="AA256" s="142">
        <v>1.1120000000000001</v>
      </c>
      <c r="AB256" s="143">
        <v>1.0236000000000001</v>
      </c>
      <c r="AC256" s="143">
        <v>0.82809999999999995</v>
      </c>
      <c r="AD256" s="69">
        <f>VLOOKUP(T256,'既存・導入予定 (1)'!$E$33:$S$44,13,0)</f>
        <v>0.38900000000000001</v>
      </c>
      <c r="AE256" s="70">
        <f t="shared" si="13"/>
        <v>1.0680000000000001</v>
      </c>
    </row>
    <row r="257" spans="13:31" ht="13.5" customHeight="1">
      <c r="M257" s="90">
        <v>9</v>
      </c>
      <c r="N257" s="91" t="s">
        <v>11</v>
      </c>
      <c r="O257" s="91" t="s">
        <v>3457</v>
      </c>
      <c r="P257" s="91" t="s">
        <v>3459</v>
      </c>
      <c r="Q257" s="91" t="s">
        <v>457</v>
      </c>
      <c r="R257" s="92">
        <v>0.13</v>
      </c>
      <c r="T257" s="63">
        <v>3</v>
      </c>
      <c r="U257" s="64">
        <v>1995</v>
      </c>
      <c r="V257" s="65" t="s">
        <v>21</v>
      </c>
      <c r="W257" s="65" t="s">
        <v>619</v>
      </c>
      <c r="X257" s="65" t="s">
        <v>3363</v>
      </c>
      <c r="Y257" s="66" t="str">
        <f t="shared" si="15"/>
        <v>31995暖房設備用有り</v>
      </c>
      <c r="Z257" s="142">
        <v>0.25</v>
      </c>
      <c r="AA257" s="142">
        <v>0.75</v>
      </c>
      <c r="AB257" s="143">
        <v>1.0159</v>
      </c>
      <c r="AC257" s="143">
        <v>0.5585</v>
      </c>
      <c r="AD257" s="69">
        <f>VLOOKUP(T257,'既存・導入予定 (1)'!$E$33:$S$44,13,0)</f>
        <v>0.38900000000000001</v>
      </c>
      <c r="AE257" s="70">
        <f t="shared" si="13"/>
        <v>0.84699999999999998</v>
      </c>
    </row>
    <row r="258" spans="13:31" ht="13.5" customHeight="1">
      <c r="M258" s="90">
        <v>9</v>
      </c>
      <c r="N258" s="91" t="s">
        <v>12</v>
      </c>
      <c r="O258" s="91" t="s">
        <v>3457</v>
      </c>
      <c r="P258" s="91" t="s">
        <v>3459</v>
      </c>
      <c r="Q258" s="91" t="s">
        <v>461</v>
      </c>
      <c r="R258" s="92">
        <v>6.7000000000000004E-2</v>
      </c>
      <c r="T258" s="63">
        <v>3</v>
      </c>
      <c r="U258" s="64">
        <v>1995</v>
      </c>
      <c r="V258" s="65" t="s">
        <v>21</v>
      </c>
      <c r="W258" s="65" t="s">
        <v>624</v>
      </c>
      <c r="X258" s="65" t="s">
        <v>3516</v>
      </c>
      <c r="Y258" s="66" t="str">
        <f t="shared" si="15"/>
        <v>31995暖房店舗用無し（一定速）</v>
      </c>
      <c r="Z258" s="142">
        <v>0.26</v>
      </c>
      <c r="AA258" s="142">
        <v>0.74</v>
      </c>
      <c r="AB258" s="143">
        <v>0.26</v>
      </c>
      <c r="AC258" s="143">
        <v>0.74</v>
      </c>
      <c r="AD258" s="69">
        <f>VLOOKUP(T258,'既存・導入予定 (1)'!$E$33:$S$44,13,0)</f>
        <v>0.38900000000000001</v>
      </c>
      <c r="AE258" s="70">
        <f t="shared" si="13"/>
        <v>0.84099999999999997</v>
      </c>
    </row>
    <row r="259" spans="13:31" ht="13.5" customHeight="1">
      <c r="M259" s="90">
        <v>9</v>
      </c>
      <c r="N259" s="91" t="s">
        <v>13</v>
      </c>
      <c r="O259" s="91" t="s">
        <v>3457</v>
      </c>
      <c r="P259" s="91" t="s">
        <v>3459</v>
      </c>
      <c r="Q259" s="91" t="s">
        <v>465</v>
      </c>
      <c r="R259" s="92">
        <v>0</v>
      </c>
      <c r="T259" s="63">
        <v>3</v>
      </c>
      <c r="U259" s="64">
        <v>1995</v>
      </c>
      <c r="V259" s="65" t="s">
        <v>21</v>
      </c>
      <c r="W259" s="65" t="s">
        <v>618</v>
      </c>
      <c r="X259" s="65" t="s">
        <v>3516</v>
      </c>
      <c r="Y259" s="66" t="str">
        <f t="shared" si="15"/>
        <v>31995暖房ビル用マルチ無し（一定速）</v>
      </c>
      <c r="Z259" s="142">
        <v>0.26</v>
      </c>
      <c r="AA259" s="142">
        <v>0.74</v>
      </c>
      <c r="AB259" s="143">
        <v>0.26</v>
      </c>
      <c r="AC259" s="143">
        <v>0.74</v>
      </c>
      <c r="AD259" s="69">
        <f>VLOOKUP(T259,'既存・導入予定 (1)'!$E$33:$S$44,13,0)</f>
        <v>0.38900000000000001</v>
      </c>
      <c r="AE259" s="70">
        <f t="shared" si="13"/>
        <v>0.84099999999999997</v>
      </c>
    </row>
    <row r="260" spans="13:31" ht="13.5" customHeight="1">
      <c r="M260" s="90">
        <v>10</v>
      </c>
      <c r="N260" s="91" t="s">
        <v>3456</v>
      </c>
      <c r="O260" s="91" t="s">
        <v>3457</v>
      </c>
      <c r="P260" s="91" t="s">
        <v>3459</v>
      </c>
      <c r="Q260" s="91" t="s">
        <v>469</v>
      </c>
      <c r="R260" s="92">
        <v>6.2E-2</v>
      </c>
      <c r="T260" s="63">
        <v>3</v>
      </c>
      <c r="U260" s="64">
        <v>1995</v>
      </c>
      <c r="V260" s="65" t="s">
        <v>21</v>
      </c>
      <c r="W260" s="65" t="s">
        <v>619</v>
      </c>
      <c r="X260" s="65" t="s">
        <v>3516</v>
      </c>
      <c r="Y260" s="66" t="str">
        <f t="shared" si="15"/>
        <v>31995暖房設備用無し（一定速）</v>
      </c>
      <c r="Z260" s="142">
        <v>0.26</v>
      </c>
      <c r="AA260" s="142">
        <v>0.74</v>
      </c>
      <c r="AB260" s="143">
        <v>0.26</v>
      </c>
      <c r="AC260" s="143">
        <v>0.74</v>
      </c>
      <c r="AD260" s="69">
        <f>VLOOKUP(T260,'既存・導入予定 (1)'!$E$33:$S$44,13,0)</f>
        <v>0.38900000000000001</v>
      </c>
      <c r="AE260" s="70">
        <f t="shared" si="13"/>
        <v>0.84099999999999997</v>
      </c>
    </row>
    <row r="261" spans="13:31" ht="13.5" customHeight="1">
      <c r="M261" s="90">
        <v>10</v>
      </c>
      <c r="N261" s="91" t="s">
        <v>3</v>
      </c>
      <c r="O261" s="91" t="s">
        <v>3457</v>
      </c>
      <c r="P261" s="91" t="s">
        <v>3459</v>
      </c>
      <c r="Q261" s="91" t="s">
        <v>473</v>
      </c>
      <c r="R261" s="92">
        <v>0</v>
      </c>
      <c r="T261" s="63">
        <v>3</v>
      </c>
      <c r="U261" s="64">
        <v>2005</v>
      </c>
      <c r="V261" s="65" t="s">
        <v>20</v>
      </c>
      <c r="W261" s="65" t="s">
        <v>624</v>
      </c>
      <c r="X261" s="65" t="s">
        <v>3363</v>
      </c>
      <c r="Y261" s="66" t="str">
        <f t="shared" si="15"/>
        <v>32005冷房店舗用有り</v>
      </c>
      <c r="Z261" s="142">
        <v>-0.86599999999999999</v>
      </c>
      <c r="AA261" s="142">
        <v>1.8660000000000001</v>
      </c>
      <c r="AB261" s="143">
        <v>1.0455000000000001</v>
      </c>
      <c r="AC261" s="143">
        <v>1.3880999999999999</v>
      </c>
      <c r="AD261" s="69">
        <f>VLOOKUP(T261,'既存・導入予定 (1)'!$E$33:$S$44,13,0)</f>
        <v>0.38900000000000001</v>
      </c>
      <c r="AE261" s="70">
        <f t="shared" si="13"/>
        <v>1.5289999999999999</v>
      </c>
    </row>
    <row r="262" spans="13:31" ht="13.5" customHeight="1">
      <c r="M262" s="90">
        <v>10</v>
      </c>
      <c r="N262" s="91" t="s">
        <v>4</v>
      </c>
      <c r="O262" s="91" t="s">
        <v>3457</v>
      </c>
      <c r="P262" s="91" t="s">
        <v>3459</v>
      </c>
      <c r="Q262" s="91" t="s">
        <v>477</v>
      </c>
      <c r="R262" s="92">
        <v>8.1000000000000003E-2</v>
      </c>
      <c r="T262" s="63">
        <v>3</v>
      </c>
      <c r="U262" s="64">
        <v>2005</v>
      </c>
      <c r="V262" s="65" t="s">
        <v>20</v>
      </c>
      <c r="W262" s="65" t="s">
        <v>618</v>
      </c>
      <c r="X262" s="65" t="s">
        <v>3363</v>
      </c>
      <c r="Y262" s="66" t="str">
        <f t="shared" si="15"/>
        <v>32005冷房ビル用マルチ有り</v>
      </c>
      <c r="Z262" s="142">
        <v>-0.68200000000000005</v>
      </c>
      <c r="AA262" s="142">
        <v>1.6819999999999999</v>
      </c>
      <c r="AB262" s="143">
        <v>1.0490999999999999</v>
      </c>
      <c r="AC262" s="143">
        <v>1.2492000000000001</v>
      </c>
      <c r="AD262" s="69">
        <f>VLOOKUP(T262,'既存・導入予定 (1)'!$E$33:$S$44,13,0)</f>
        <v>0.38900000000000001</v>
      </c>
      <c r="AE262" s="70">
        <f t="shared" si="13"/>
        <v>1.4159999999999999</v>
      </c>
    </row>
    <row r="263" spans="13:31" ht="13.5" customHeight="1">
      <c r="M263" s="90">
        <v>10</v>
      </c>
      <c r="N263" s="91" t="s">
        <v>5</v>
      </c>
      <c r="O263" s="91" t="s">
        <v>3457</v>
      </c>
      <c r="P263" s="91" t="s">
        <v>3459</v>
      </c>
      <c r="Q263" s="91" t="s">
        <v>481</v>
      </c>
      <c r="R263" s="92">
        <v>0.13900000000000001</v>
      </c>
      <c r="T263" s="63">
        <v>3</v>
      </c>
      <c r="U263" s="64">
        <v>2005</v>
      </c>
      <c r="V263" s="65" t="s">
        <v>20</v>
      </c>
      <c r="W263" s="65" t="s">
        <v>619</v>
      </c>
      <c r="X263" s="65" t="s">
        <v>3363</v>
      </c>
      <c r="Y263" s="66" t="str">
        <f t="shared" si="15"/>
        <v>32005冷房設備用有り</v>
      </c>
      <c r="Z263" s="142">
        <v>-0.114</v>
      </c>
      <c r="AA263" s="142">
        <v>1.1140000000000001</v>
      </c>
      <c r="AB263" s="143">
        <v>1.0325</v>
      </c>
      <c r="AC263" s="143">
        <v>0.82740000000000002</v>
      </c>
      <c r="AD263" s="69">
        <f>VLOOKUP(T263,'既存・導入予定 (1)'!$E$33:$S$44,13,0)</f>
        <v>0.38900000000000001</v>
      </c>
      <c r="AE263" s="70">
        <f t="shared" si="13"/>
        <v>1.069</v>
      </c>
    </row>
    <row r="264" spans="13:31" ht="13.5" customHeight="1">
      <c r="M264" s="90">
        <v>10</v>
      </c>
      <c r="N264" s="91" t="s">
        <v>6</v>
      </c>
      <c r="O264" s="91" t="s">
        <v>3457</v>
      </c>
      <c r="P264" s="91" t="s">
        <v>3459</v>
      </c>
      <c r="Q264" s="91" t="s">
        <v>485</v>
      </c>
      <c r="R264" s="92">
        <v>7.6999999999999999E-2</v>
      </c>
      <c r="T264" s="63">
        <v>3</v>
      </c>
      <c r="U264" s="64">
        <v>2005</v>
      </c>
      <c r="V264" s="65" t="s">
        <v>20</v>
      </c>
      <c r="W264" s="65" t="s">
        <v>624</v>
      </c>
      <c r="X264" s="65" t="s">
        <v>3516</v>
      </c>
      <c r="Y264" s="66" t="str">
        <f t="shared" si="15"/>
        <v>32005冷房店舗用無し（一定速）</v>
      </c>
      <c r="Z264" s="142">
        <v>0.25</v>
      </c>
      <c r="AA264" s="142">
        <v>0.75</v>
      </c>
      <c r="AB264" s="143">
        <v>0.25</v>
      </c>
      <c r="AC264" s="143">
        <v>0.75</v>
      </c>
      <c r="AD264" s="69">
        <f>VLOOKUP(T264,'既存・導入予定 (1)'!$E$33:$S$44,13,0)</f>
        <v>0.38900000000000001</v>
      </c>
      <c r="AE264" s="70">
        <f t="shared" si="13"/>
        <v>0.84699999999999998</v>
      </c>
    </row>
    <row r="265" spans="13:31" ht="13.5" customHeight="1">
      <c r="M265" s="90">
        <v>10</v>
      </c>
      <c r="N265" s="91" t="s">
        <v>7</v>
      </c>
      <c r="O265" s="91" t="s">
        <v>3457</v>
      </c>
      <c r="P265" s="91" t="s">
        <v>3459</v>
      </c>
      <c r="Q265" s="91" t="s">
        <v>489</v>
      </c>
      <c r="R265" s="92">
        <v>0.10299999999999999</v>
      </c>
      <c r="T265" s="63">
        <v>3</v>
      </c>
      <c r="U265" s="64">
        <v>2005</v>
      </c>
      <c r="V265" s="65" t="s">
        <v>20</v>
      </c>
      <c r="W265" s="65" t="s">
        <v>618</v>
      </c>
      <c r="X265" s="65" t="s">
        <v>3516</v>
      </c>
      <c r="Y265" s="66" t="str">
        <f t="shared" si="15"/>
        <v>32005冷房ビル用マルチ無し（一定速）</v>
      </c>
      <c r="Z265" s="142">
        <v>0.25</v>
      </c>
      <c r="AA265" s="142">
        <v>0.75</v>
      </c>
      <c r="AB265" s="143">
        <v>0.25</v>
      </c>
      <c r="AC265" s="143">
        <v>0.75</v>
      </c>
      <c r="AD265" s="69">
        <f>VLOOKUP(T265,'既存・導入予定 (1)'!$E$33:$S$44,13,0)</f>
        <v>0.38900000000000001</v>
      </c>
      <c r="AE265" s="70">
        <f t="shared" si="13"/>
        <v>0.84699999999999998</v>
      </c>
    </row>
    <row r="266" spans="13:31" ht="13.5" customHeight="1">
      <c r="M266" s="90">
        <v>10</v>
      </c>
      <c r="N266" s="91" t="s">
        <v>8</v>
      </c>
      <c r="O266" s="91" t="s">
        <v>3457</v>
      </c>
      <c r="P266" s="91" t="s">
        <v>3459</v>
      </c>
      <c r="Q266" s="91" t="s">
        <v>493</v>
      </c>
      <c r="R266" s="92">
        <v>0.124</v>
      </c>
      <c r="T266" s="63">
        <v>3</v>
      </c>
      <c r="U266" s="64">
        <v>2005</v>
      </c>
      <c r="V266" s="65" t="s">
        <v>20</v>
      </c>
      <c r="W266" s="65" t="s">
        <v>619</v>
      </c>
      <c r="X266" s="65" t="s">
        <v>3516</v>
      </c>
      <c r="Y266" s="66" t="str">
        <f t="shared" ref="Y266:Y329" si="17">T266&amp;U266&amp;V266&amp;W266&amp;X266</f>
        <v>32005冷房設備用無し（一定速）</v>
      </c>
      <c r="Z266" s="142">
        <v>0.25</v>
      </c>
      <c r="AA266" s="142">
        <v>0.75</v>
      </c>
      <c r="AB266" s="143">
        <v>0.25</v>
      </c>
      <c r="AC266" s="143">
        <v>0.75</v>
      </c>
      <c r="AD266" s="69">
        <f>VLOOKUP(T266,'既存・導入予定 (1)'!$E$33:$S$44,13,0)</f>
        <v>0.38900000000000001</v>
      </c>
      <c r="AE266" s="70">
        <f t="shared" ref="AE266:AE329" si="18">ROUNDDOWN(IF(AD266&gt;=0.25,Z266*AD266+AA266,AB266*AD266+AC266),3)</f>
        <v>0.84699999999999998</v>
      </c>
    </row>
    <row r="267" spans="13:31" ht="13.5" customHeight="1">
      <c r="M267" s="90">
        <v>10</v>
      </c>
      <c r="N267" s="91" t="s">
        <v>9</v>
      </c>
      <c r="O267" s="91" t="s">
        <v>3457</v>
      </c>
      <c r="P267" s="91" t="s">
        <v>3459</v>
      </c>
      <c r="Q267" s="91" t="s">
        <v>497</v>
      </c>
      <c r="R267" s="92">
        <v>0.13300000000000001</v>
      </c>
      <c r="T267" s="63">
        <v>3</v>
      </c>
      <c r="U267" s="64">
        <v>2005</v>
      </c>
      <c r="V267" s="65" t="s">
        <v>21</v>
      </c>
      <c r="W267" s="65" t="s">
        <v>624</v>
      </c>
      <c r="X267" s="65" t="s">
        <v>3363</v>
      </c>
      <c r="Y267" s="66" t="str">
        <f t="shared" si="17"/>
        <v>32005暖房店舗用有り</v>
      </c>
      <c r="Z267" s="142">
        <v>-0.65</v>
      </c>
      <c r="AA267" s="142">
        <v>1.65</v>
      </c>
      <c r="AB267" s="143">
        <v>1.0726</v>
      </c>
      <c r="AC267" s="143">
        <v>1.2194</v>
      </c>
      <c r="AD267" s="69">
        <f>VLOOKUP(T267,'既存・導入予定 (1)'!$E$33:$S$44,13,0)</f>
        <v>0.38900000000000001</v>
      </c>
      <c r="AE267" s="70">
        <f t="shared" si="18"/>
        <v>1.397</v>
      </c>
    </row>
    <row r="268" spans="13:31" ht="13.5" customHeight="1">
      <c r="M268" s="90">
        <v>10</v>
      </c>
      <c r="N268" s="91" t="s">
        <v>10</v>
      </c>
      <c r="O268" s="91" t="s">
        <v>3457</v>
      </c>
      <c r="P268" s="91" t="s">
        <v>3459</v>
      </c>
      <c r="Q268" s="91" t="s">
        <v>501</v>
      </c>
      <c r="R268" s="92">
        <v>0.14799999999999999</v>
      </c>
      <c r="T268" s="63">
        <v>3</v>
      </c>
      <c r="U268" s="64">
        <v>2005</v>
      </c>
      <c r="V268" s="65" t="s">
        <v>21</v>
      </c>
      <c r="W268" s="65" t="s">
        <v>618</v>
      </c>
      <c r="X268" s="65" t="s">
        <v>3363</v>
      </c>
      <c r="Y268" s="66" t="str">
        <f t="shared" si="17"/>
        <v>32005暖房ビル用マルチ有り</v>
      </c>
      <c r="Z268" s="142">
        <v>-0.56000000000000005</v>
      </c>
      <c r="AA268" s="142">
        <v>1.56</v>
      </c>
      <c r="AB268" s="143">
        <v>1.0330999999999999</v>
      </c>
      <c r="AC268" s="143">
        <v>1.1617</v>
      </c>
      <c r="AD268" s="69">
        <f>VLOOKUP(T268,'既存・導入予定 (1)'!$E$33:$S$44,13,0)</f>
        <v>0.38900000000000001</v>
      </c>
      <c r="AE268" s="70">
        <f t="shared" si="18"/>
        <v>1.3420000000000001</v>
      </c>
    </row>
    <row r="269" spans="13:31" ht="13.5" customHeight="1">
      <c r="M269" s="90">
        <v>10</v>
      </c>
      <c r="N269" s="91" t="s">
        <v>11</v>
      </c>
      <c r="O269" s="91" t="s">
        <v>3457</v>
      </c>
      <c r="P269" s="91" t="s">
        <v>3459</v>
      </c>
      <c r="Q269" s="91" t="s">
        <v>505</v>
      </c>
      <c r="R269" s="92">
        <v>0.23699999999999999</v>
      </c>
      <c r="T269" s="63">
        <v>3</v>
      </c>
      <c r="U269" s="64">
        <v>2005</v>
      </c>
      <c r="V269" s="65" t="s">
        <v>21</v>
      </c>
      <c r="W269" s="65" t="s">
        <v>619</v>
      </c>
      <c r="X269" s="65" t="s">
        <v>3363</v>
      </c>
      <c r="Y269" s="66" t="str">
        <f t="shared" si="17"/>
        <v>32005暖房設備用有り</v>
      </c>
      <c r="Z269" s="142">
        <v>-0.126</v>
      </c>
      <c r="AA269" s="142">
        <v>1.1259999999999999</v>
      </c>
      <c r="AB269" s="143">
        <v>1.0239</v>
      </c>
      <c r="AC269" s="143">
        <v>0.83850000000000002</v>
      </c>
      <c r="AD269" s="69">
        <f>VLOOKUP(T269,'既存・導入予定 (1)'!$E$33:$S$44,13,0)</f>
        <v>0.38900000000000001</v>
      </c>
      <c r="AE269" s="70">
        <f t="shared" si="18"/>
        <v>1.0760000000000001</v>
      </c>
    </row>
    <row r="270" spans="13:31" ht="13.5" customHeight="1">
      <c r="M270" s="90">
        <v>10</v>
      </c>
      <c r="N270" s="91" t="s">
        <v>12</v>
      </c>
      <c r="O270" s="91" t="s">
        <v>3457</v>
      </c>
      <c r="P270" s="91" t="s">
        <v>3459</v>
      </c>
      <c r="Q270" s="91" t="s">
        <v>509</v>
      </c>
      <c r="R270" s="92">
        <v>0.25700000000000001</v>
      </c>
      <c r="T270" s="63">
        <v>3</v>
      </c>
      <c r="U270" s="64">
        <v>2005</v>
      </c>
      <c r="V270" s="65" t="s">
        <v>21</v>
      </c>
      <c r="W270" s="65" t="s">
        <v>624</v>
      </c>
      <c r="X270" s="65" t="s">
        <v>3516</v>
      </c>
      <c r="Y270" s="66" t="str">
        <f t="shared" si="17"/>
        <v>32005暖房店舗用無し（一定速）</v>
      </c>
      <c r="Z270" s="142">
        <v>0.25</v>
      </c>
      <c r="AA270" s="142">
        <v>0.75</v>
      </c>
      <c r="AB270" s="143">
        <v>0.25</v>
      </c>
      <c r="AC270" s="143">
        <v>0.75</v>
      </c>
      <c r="AD270" s="69">
        <f>VLOOKUP(T270,'既存・導入予定 (1)'!$E$33:$S$44,13,0)</f>
        <v>0.38900000000000001</v>
      </c>
      <c r="AE270" s="70">
        <f t="shared" si="18"/>
        <v>0.84699999999999998</v>
      </c>
    </row>
    <row r="271" spans="13:31" ht="13.5" customHeight="1">
      <c r="M271" s="90">
        <v>10</v>
      </c>
      <c r="N271" s="91" t="s">
        <v>13</v>
      </c>
      <c r="O271" s="91" t="s">
        <v>3457</v>
      </c>
      <c r="P271" s="91" t="s">
        <v>3459</v>
      </c>
      <c r="Q271" s="91" t="s">
        <v>513</v>
      </c>
      <c r="R271" s="92">
        <v>0</v>
      </c>
      <c r="T271" s="63">
        <v>3</v>
      </c>
      <c r="U271" s="141">
        <v>2005</v>
      </c>
      <c r="V271" s="90" t="s">
        <v>21</v>
      </c>
      <c r="W271" s="90" t="s">
        <v>618</v>
      </c>
      <c r="X271" s="90" t="s">
        <v>3516</v>
      </c>
      <c r="Y271" s="66" t="str">
        <f t="shared" si="17"/>
        <v>32005暖房ビル用マルチ無し（一定速）</v>
      </c>
      <c r="Z271" s="142">
        <v>0.25</v>
      </c>
      <c r="AA271" s="142">
        <v>0.75</v>
      </c>
      <c r="AB271" s="143">
        <v>0.25</v>
      </c>
      <c r="AC271" s="143">
        <v>0.75</v>
      </c>
      <c r="AD271" s="69">
        <f>VLOOKUP(T271,'既存・導入予定 (1)'!$E$33:$S$44,13,0)</f>
        <v>0.38900000000000001</v>
      </c>
      <c r="AE271" s="70">
        <f t="shared" si="18"/>
        <v>0.84699999999999998</v>
      </c>
    </row>
    <row r="272" spans="13:31" ht="13.5" customHeight="1">
      <c r="M272" s="90">
        <v>11</v>
      </c>
      <c r="N272" s="91" t="s">
        <v>3456</v>
      </c>
      <c r="O272" s="91" t="s">
        <v>3457</v>
      </c>
      <c r="P272" s="91" t="s">
        <v>3459</v>
      </c>
      <c r="Q272" s="91" t="s">
        <v>517</v>
      </c>
      <c r="R272" s="92">
        <v>0.17100000000000001</v>
      </c>
      <c r="T272" s="63">
        <v>3</v>
      </c>
      <c r="U272" s="141">
        <v>2005</v>
      </c>
      <c r="V272" s="90" t="s">
        <v>21</v>
      </c>
      <c r="W272" s="90" t="s">
        <v>619</v>
      </c>
      <c r="X272" s="90" t="s">
        <v>3516</v>
      </c>
      <c r="Y272" s="66" t="str">
        <f t="shared" si="17"/>
        <v>32005暖房設備用無し（一定速）</v>
      </c>
      <c r="Z272" s="142">
        <v>0.25</v>
      </c>
      <c r="AA272" s="142">
        <v>0.75</v>
      </c>
      <c r="AB272" s="143">
        <v>0.25</v>
      </c>
      <c r="AC272" s="143">
        <v>0.75</v>
      </c>
      <c r="AD272" s="69">
        <f>VLOOKUP(T272,'既存・導入予定 (1)'!$E$33:$S$44,13,0)</f>
        <v>0.38900000000000001</v>
      </c>
      <c r="AE272" s="70">
        <f t="shared" si="18"/>
        <v>0.84699999999999998</v>
      </c>
    </row>
    <row r="273" spans="13:31" ht="13.5" customHeight="1">
      <c r="M273" s="90">
        <v>11</v>
      </c>
      <c r="N273" s="91" t="s">
        <v>3</v>
      </c>
      <c r="O273" s="91" t="s">
        <v>3457</v>
      </c>
      <c r="P273" s="91" t="s">
        <v>3459</v>
      </c>
      <c r="Q273" s="91" t="s">
        <v>521</v>
      </c>
      <c r="R273" s="92">
        <v>0.20300000000000001</v>
      </c>
      <c r="T273" s="63">
        <v>3</v>
      </c>
      <c r="U273" s="141">
        <v>2010</v>
      </c>
      <c r="V273" s="90" t="s">
        <v>20</v>
      </c>
      <c r="W273" s="90" t="s">
        <v>624</v>
      </c>
      <c r="X273" s="90" t="s">
        <v>3363</v>
      </c>
      <c r="Y273" s="66" t="str">
        <f t="shared" si="17"/>
        <v>32010冷房店舗用有り</v>
      </c>
      <c r="Z273" s="142">
        <v>-1.1000000000000001</v>
      </c>
      <c r="AA273" s="142">
        <v>2.1</v>
      </c>
      <c r="AB273" s="143">
        <v>1.0511999999999999</v>
      </c>
      <c r="AC273" s="143">
        <v>1.5622</v>
      </c>
      <c r="AD273" s="69">
        <f>VLOOKUP(T273,'既存・導入予定 (1)'!$E$33:$S$44,13,0)</f>
        <v>0.38900000000000001</v>
      </c>
      <c r="AE273" s="70">
        <f t="shared" si="18"/>
        <v>1.6719999999999999</v>
      </c>
    </row>
    <row r="274" spans="13:31" ht="13.5" customHeight="1">
      <c r="M274" s="90">
        <v>11</v>
      </c>
      <c r="N274" s="91" t="s">
        <v>4</v>
      </c>
      <c r="O274" s="91" t="s">
        <v>3457</v>
      </c>
      <c r="P274" s="91" t="s">
        <v>3459</v>
      </c>
      <c r="Q274" s="91" t="s">
        <v>525</v>
      </c>
      <c r="R274" s="92">
        <v>0.183</v>
      </c>
      <c r="T274" s="63">
        <v>3</v>
      </c>
      <c r="U274" s="141">
        <v>2010</v>
      </c>
      <c r="V274" s="90" t="s">
        <v>20</v>
      </c>
      <c r="W274" s="90" t="s">
        <v>618</v>
      </c>
      <c r="X274" s="90" t="s">
        <v>3363</v>
      </c>
      <c r="Y274" s="66" t="str">
        <f t="shared" si="17"/>
        <v>32010冷房ビル用マルチ有り</v>
      </c>
      <c r="Z274" s="142">
        <v>-0.88</v>
      </c>
      <c r="AA274" s="142">
        <v>1.88</v>
      </c>
      <c r="AB274" s="143">
        <v>1.0548999999999999</v>
      </c>
      <c r="AC274" s="143">
        <v>1.3963000000000001</v>
      </c>
      <c r="AD274" s="69">
        <f>VLOOKUP(T274,'既存・導入予定 (1)'!$E$33:$S$44,13,0)</f>
        <v>0.38900000000000001</v>
      </c>
      <c r="AE274" s="70">
        <f t="shared" si="18"/>
        <v>1.5369999999999999</v>
      </c>
    </row>
    <row r="275" spans="13:31" ht="13.5" customHeight="1">
      <c r="M275" s="90">
        <v>11</v>
      </c>
      <c r="N275" s="91" t="s">
        <v>5</v>
      </c>
      <c r="O275" s="91" t="s">
        <v>3457</v>
      </c>
      <c r="P275" s="91" t="s">
        <v>3459</v>
      </c>
      <c r="Q275" s="91" t="s">
        <v>529</v>
      </c>
      <c r="R275" s="92">
        <v>0.27200000000000002</v>
      </c>
      <c r="T275" s="63">
        <v>3</v>
      </c>
      <c r="U275" s="141">
        <v>2010</v>
      </c>
      <c r="V275" s="90" t="s">
        <v>20</v>
      </c>
      <c r="W275" s="90" t="s">
        <v>619</v>
      </c>
      <c r="X275" s="90" t="s">
        <v>3363</v>
      </c>
      <c r="Y275" s="66" t="str">
        <f t="shared" si="17"/>
        <v>32010冷房設備用有り</v>
      </c>
      <c r="Z275" s="142">
        <v>-0.26</v>
      </c>
      <c r="AA275" s="142">
        <v>1.26</v>
      </c>
      <c r="AB275" s="143">
        <v>1.1929000000000001</v>
      </c>
      <c r="AC275" s="143">
        <v>0.89680000000000004</v>
      </c>
      <c r="AD275" s="69">
        <f>VLOOKUP(T275,'既存・導入予定 (1)'!$E$33:$S$44,13,0)</f>
        <v>0.38900000000000001</v>
      </c>
      <c r="AE275" s="70">
        <f t="shared" si="18"/>
        <v>1.1579999999999999</v>
      </c>
    </row>
    <row r="276" spans="13:31" ht="13.5" customHeight="1">
      <c r="M276" s="90">
        <v>11</v>
      </c>
      <c r="N276" s="91" t="s">
        <v>6</v>
      </c>
      <c r="O276" s="91" t="s">
        <v>3457</v>
      </c>
      <c r="P276" s="91" t="s">
        <v>3459</v>
      </c>
      <c r="Q276" s="91" t="s">
        <v>533</v>
      </c>
      <c r="R276" s="92">
        <v>0.22500000000000001</v>
      </c>
      <c r="T276" s="63">
        <v>3</v>
      </c>
      <c r="U276" s="141">
        <v>2010</v>
      </c>
      <c r="V276" s="90" t="s">
        <v>20</v>
      </c>
      <c r="W276" s="90" t="s">
        <v>624</v>
      </c>
      <c r="X276" s="90" t="s">
        <v>3516</v>
      </c>
      <c r="Y276" s="66" t="str">
        <f t="shared" si="17"/>
        <v>32010冷房店舗用無し（一定速）</v>
      </c>
      <c r="Z276" s="142">
        <v>0.25</v>
      </c>
      <c r="AA276" s="142">
        <v>0.75</v>
      </c>
      <c r="AB276" s="143">
        <v>0.25</v>
      </c>
      <c r="AC276" s="143">
        <v>0.75</v>
      </c>
      <c r="AD276" s="69">
        <f>VLOOKUP(T276,'既存・導入予定 (1)'!$E$33:$S$44,13,0)</f>
        <v>0.38900000000000001</v>
      </c>
      <c r="AE276" s="70">
        <f t="shared" si="18"/>
        <v>0.84699999999999998</v>
      </c>
    </row>
    <row r="277" spans="13:31" ht="13.5" customHeight="1">
      <c r="M277" s="90">
        <v>11</v>
      </c>
      <c r="N277" s="91" t="s">
        <v>7</v>
      </c>
      <c r="O277" s="91" t="s">
        <v>3457</v>
      </c>
      <c r="P277" s="91" t="s">
        <v>3459</v>
      </c>
      <c r="Q277" s="91" t="s">
        <v>537</v>
      </c>
      <c r="R277" s="92">
        <v>0.215</v>
      </c>
      <c r="T277" s="63">
        <v>3</v>
      </c>
      <c r="U277" s="141">
        <v>2010</v>
      </c>
      <c r="V277" s="90" t="s">
        <v>20</v>
      </c>
      <c r="W277" s="90" t="s">
        <v>618</v>
      </c>
      <c r="X277" s="90" t="s">
        <v>3516</v>
      </c>
      <c r="Y277" s="66" t="str">
        <f t="shared" si="17"/>
        <v>32010冷房ビル用マルチ無し（一定速）</v>
      </c>
      <c r="Z277" s="142">
        <v>0.25</v>
      </c>
      <c r="AA277" s="142">
        <v>0.75</v>
      </c>
      <c r="AB277" s="143">
        <v>0.25</v>
      </c>
      <c r="AC277" s="143">
        <v>0.75</v>
      </c>
      <c r="AD277" s="69">
        <f>VLOOKUP(T277,'既存・導入予定 (1)'!$E$33:$S$44,13,0)</f>
        <v>0.38900000000000001</v>
      </c>
      <c r="AE277" s="70">
        <f t="shared" si="18"/>
        <v>0.84699999999999998</v>
      </c>
    </row>
    <row r="278" spans="13:31" ht="13.5" customHeight="1">
      <c r="M278" s="90">
        <v>11</v>
      </c>
      <c r="N278" s="91" t="s">
        <v>8</v>
      </c>
      <c r="O278" s="91" t="s">
        <v>3457</v>
      </c>
      <c r="P278" s="91" t="s">
        <v>3459</v>
      </c>
      <c r="Q278" s="91" t="s">
        <v>541</v>
      </c>
      <c r="R278" s="92">
        <v>0.20699999999999999</v>
      </c>
      <c r="T278" s="63">
        <v>3</v>
      </c>
      <c r="U278" s="141">
        <v>2010</v>
      </c>
      <c r="V278" s="90" t="s">
        <v>20</v>
      </c>
      <c r="W278" s="90" t="s">
        <v>619</v>
      </c>
      <c r="X278" s="90" t="s">
        <v>3516</v>
      </c>
      <c r="Y278" s="66" t="str">
        <f t="shared" si="17"/>
        <v>32010冷房設備用無し（一定速）</v>
      </c>
      <c r="Z278" s="142">
        <v>0.25</v>
      </c>
      <c r="AA278" s="142">
        <v>0.75</v>
      </c>
      <c r="AB278" s="143">
        <v>0.25</v>
      </c>
      <c r="AC278" s="143">
        <v>0.75</v>
      </c>
      <c r="AD278" s="69">
        <f>VLOOKUP(T278,'既存・導入予定 (1)'!$E$33:$S$44,13,0)</f>
        <v>0.38900000000000001</v>
      </c>
      <c r="AE278" s="70">
        <f t="shared" si="18"/>
        <v>0.84699999999999998</v>
      </c>
    </row>
    <row r="279" spans="13:31" ht="13.5" customHeight="1">
      <c r="M279" s="90">
        <v>11</v>
      </c>
      <c r="N279" s="91" t="s">
        <v>9</v>
      </c>
      <c r="O279" s="91" t="s">
        <v>3457</v>
      </c>
      <c r="P279" s="91" t="s">
        <v>3459</v>
      </c>
      <c r="Q279" s="91" t="s">
        <v>545</v>
      </c>
      <c r="R279" s="92">
        <v>0.29099999999999998</v>
      </c>
      <c r="T279" s="63">
        <v>3</v>
      </c>
      <c r="U279" s="141">
        <v>2010</v>
      </c>
      <c r="V279" s="90" t="s">
        <v>21</v>
      </c>
      <c r="W279" s="90" t="s">
        <v>624</v>
      </c>
      <c r="X279" s="90" t="s">
        <v>3363</v>
      </c>
      <c r="Y279" s="66" t="str">
        <f t="shared" si="17"/>
        <v>32010暖房店舗用有り</v>
      </c>
      <c r="Z279" s="142">
        <v>-0.72</v>
      </c>
      <c r="AA279" s="142">
        <v>1.72</v>
      </c>
      <c r="AB279" s="143">
        <v>1.0757000000000001</v>
      </c>
      <c r="AC279" s="143">
        <v>1.2710999999999999</v>
      </c>
      <c r="AD279" s="69">
        <f>VLOOKUP(T279,'既存・導入予定 (1)'!$E$33:$S$44,13,0)</f>
        <v>0.38900000000000001</v>
      </c>
      <c r="AE279" s="70">
        <f t="shared" si="18"/>
        <v>1.4390000000000001</v>
      </c>
    </row>
    <row r="280" spans="13:31" ht="13.5" customHeight="1">
      <c r="M280" s="90">
        <v>11</v>
      </c>
      <c r="N280" s="91" t="s">
        <v>10</v>
      </c>
      <c r="O280" s="91" t="s">
        <v>3457</v>
      </c>
      <c r="P280" s="91" t="s">
        <v>3459</v>
      </c>
      <c r="Q280" s="91" t="s">
        <v>549</v>
      </c>
      <c r="R280" s="92">
        <v>0.245</v>
      </c>
      <c r="T280" s="63">
        <v>3</v>
      </c>
      <c r="U280" s="141">
        <v>2010</v>
      </c>
      <c r="V280" s="90" t="s">
        <v>21</v>
      </c>
      <c r="W280" s="90" t="s">
        <v>618</v>
      </c>
      <c r="X280" s="90" t="s">
        <v>3363</v>
      </c>
      <c r="Y280" s="66" t="str">
        <f t="shared" si="17"/>
        <v>32010暖房ビル用マルチ有り</v>
      </c>
      <c r="Z280" s="142">
        <v>-0.7</v>
      </c>
      <c r="AA280" s="142">
        <v>1.7</v>
      </c>
      <c r="AB280" s="143">
        <v>1.036</v>
      </c>
      <c r="AC280" s="143">
        <v>1.266</v>
      </c>
      <c r="AD280" s="69">
        <f>VLOOKUP(T280,'既存・導入予定 (1)'!$E$33:$S$44,13,0)</f>
        <v>0.38900000000000001</v>
      </c>
      <c r="AE280" s="70">
        <f t="shared" si="18"/>
        <v>1.427</v>
      </c>
    </row>
    <row r="281" spans="13:31" ht="13.5" customHeight="1">
      <c r="M281" s="90">
        <v>11</v>
      </c>
      <c r="N281" s="91" t="s">
        <v>11</v>
      </c>
      <c r="O281" s="91" t="s">
        <v>3457</v>
      </c>
      <c r="P281" s="91" t="s">
        <v>3459</v>
      </c>
      <c r="Q281" s="91" t="s">
        <v>553</v>
      </c>
      <c r="R281" s="92">
        <v>0.51300000000000001</v>
      </c>
      <c r="T281" s="63">
        <v>3</v>
      </c>
      <c r="U281" s="141">
        <v>2010</v>
      </c>
      <c r="V281" s="90" t="s">
        <v>21</v>
      </c>
      <c r="W281" s="90" t="s">
        <v>619</v>
      </c>
      <c r="X281" s="90" t="s">
        <v>3363</v>
      </c>
      <c r="Y281" s="66" t="str">
        <f t="shared" si="17"/>
        <v>32010暖房設備用有り</v>
      </c>
      <c r="Z281" s="142">
        <v>-0.26</v>
      </c>
      <c r="AA281" s="142">
        <v>1.26</v>
      </c>
      <c r="AB281" s="143">
        <v>0.82779999999999998</v>
      </c>
      <c r="AC281" s="143">
        <v>0.98809999999999998</v>
      </c>
      <c r="AD281" s="69">
        <f>VLOOKUP(T281,'既存・導入予定 (1)'!$E$33:$S$44,13,0)</f>
        <v>0.38900000000000001</v>
      </c>
      <c r="AE281" s="70">
        <f t="shared" si="18"/>
        <v>1.1579999999999999</v>
      </c>
    </row>
    <row r="282" spans="13:31" ht="13.5" customHeight="1">
      <c r="M282" s="90">
        <v>11</v>
      </c>
      <c r="N282" s="91" t="s">
        <v>12</v>
      </c>
      <c r="O282" s="91" t="s">
        <v>3457</v>
      </c>
      <c r="P282" s="91" t="s">
        <v>3459</v>
      </c>
      <c r="Q282" s="91" t="s">
        <v>557</v>
      </c>
      <c r="R282" s="92">
        <v>0.57899999999999996</v>
      </c>
      <c r="T282" s="63">
        <v>3</v>
      </c>
      <c r="U282" s="141">
        <v>2010</v>
      </c>
      <c r="V282" s="90" t="s">
        <v>21</v>
      </c>
      <c r="W282" s="90" t="s">
        <v>624</v>
      </c>
      <c r="X282" s="90" t="s">
        <v>3516</v>
      </c>
      <c r="Y282" s="66" t="str">
        <f t="shared" si="17"/>
        <v>32010暖房店舗用無し（一定速）</v>
      </c>
      <c r="Z282" s="142">
        <v>0.25</v>
      </c>
      <c r="AA282" s="142">
        <v>0.75</v>
      </c>
      <c r="AB282" s="143">
        <v>0.25</v>
      </c>
      <c r="AC282" s="143">
        <v>0.75</v>
      </c>
      <c r="AD282" s="69">
        <f>VLOOKUP(T282,'既存・導入予定 (1)'!$E$33:$S$44,13,0)</f>
        <v>0.38900000000000001</v>
      </c>
      <c r="AE282" s="70">
        <f t="shared" si="18"/>
        <v>0.84699999999999998</v>
      </c>
    </row>
    <row r="283" spans="13:31" ht="13.5" customHeight="1">
      <c r="M283" s="90">
        <v>11</v>
      </c>
      <c r="N283" s="91" t="s">
        <v>13</v>
      </c>
      <c r="O283" s="91" t="s">
        <v>3457</v>
      </c>
      <c r="P283" s="91" t="s">
        <v>3459</v>
      </c>
      <c r="Q283" s="91" t="s">
        <v>561</v>
      </c>
      <c r="R283" s="92">
        <v>0.14099999999999999</v>
      </c>
      <c r="T283" s="63">
        <v>3</v>
      </c>
      <c r="U283" s="141">
        <v>2010</v>
      </c>
      <c r="V283" s="90" t="s">
        <v>21</v>
      </c>
      <c r="W283" s="90" t="s">
        <v>618</v>
      </c>
      <c r="X283" s="90" t="s">
        <v>3516</v>
      </c>
      <c r="Y283" s="66" t="str">
        <f t="shared" si="17"/>
        <v>32010暖房ビル用マルチ無し（一定速）</v>
      </c>
      <c r="Z283" s="142">
        <v>0.25</v>
      </c>
      <c r="AA283" s="142">
        <v>0.75</v>
      </c>
      <c r="AB283" s="143">
        <v>0.25</v>
      </c>
      <c r="AC283" s="143">
        <v>0.75</v>
      </c>
      <c r="AD283" s="69">
        <f>VLOOKUP(T283,'既存・導入予定 (1)'!$E$33:$S$44,13,0)</f>
        <v>0.38900000000000001</v>
      </c>
      <c r="AE283" s="70">
        <f t="shared" si="18"/>
        <v>0.84699999999999998</v>
      </c>
    </row>
    <row r="284" spans="13:31" ht="13.5" customHeight="1">
      <c r="M284" s="90">
        <v>12</v>
      </c>
      <c r="N284" s="91" t="s">
        <v>3456</v>
      </c>
      <c r="O284" s="91" t="s">
        <v>3457</v>
      </c>
      <c r="P284" s="91" t="s">
        <v>3459</v>
      </c>
      <c r="Q284" s="91" t="s">
        <v>565</v>
      </c>
      <c r="R284" s="92">
        <v>0.312</v>
      </c>
      <c r="T284" s="63">
        <v>3</v>
      </c>
      <c r="U284" s="141">
        <v>2010</v>
      </c>
      <c r="V284" s="90" t="s">
        <v>21</v>
      </c>
      <c r="W284" s="90" t="s">
        <v>619</v>
      </c>
      <c r="X284" s="90" t="s">
        <v>3516</v>
      </c>
      <c r="Y284" s="66" t="str">
        <f t="shared" si="17"/>
        <v>32010暖房設備用無し（一定速）</v>
      </c>
      <c r="Z284" s="183">
        <v>0.25</v>
      </c>
      <c r="AA284" s="183">
        <v>0.75</v>
      </c>
      <c r="AB284" s="184">
        <v>0.25</v>
      </c>
      <c r="AC284" s="184">
        <v>0.75</v>
      </c>
      <c r="AD284" s="69">
        <f>VLOOKUP(T284,'既存・導入予定 (1)'!$E$33:$S$44,13,0)</f>
        <v>0.38900000000000001</v>
      </c>
      <c r="AE284" s="70">
        <f t="shared" si="18"/>
        <v>0.84699999999999998</v>
      </c>
    </row>
    <row r="285" spans="13:31" ht="13.5" customHeight="1">
      <c r="M285" s="90">
        <v>12</v>
      </c>
      <c r="N285" s="91" t="s">
        <v>3</v>
      </c>
      <c r="O285" s="91" t="s">
        <v>3457</v>
      </c>
      <c r="P285" s="91" t="s">
        <v>3459</v>
      </c>
      <c r="Q285" s="91" t="s">
        <v>569</v>
      </c>
      <c r="R285" s="92">
        <v>0.32800000000000001</v>
      </c>
      <c r="T285" s="144">
        <v>3</v>
      </c>
      <c r="U285" s="195">
        <v>2011</v>
      </c>
      <c r="V285" s="145" t="s">
        <v>20</v>
      </c>
      <c r="W285" s="145" t="s">
        <v>624</v>
      </c>
      <c r="X285" s="145" t="s">
        <v>3363</v>
      </c>
      <c r="Y285" s="146" t="str">
        <f t="shared" si="17"/>
        <v>32011冷房店舗用有り</v>
      </c>
      <c r="Z285" s="148">
        <v>-1.1200000000000001</v>
      </c>
      <c r="AA285" s="148">
        <v>2.12</v>
      </c>
      <c r="AB285" s="149">
        <v>1.0517000000000001</v>
      </c>
      <c r="AC285" s="149">
        <v>1.5770999999999999</v>
      </c>
      <c r="AD285" s="147">
        <f>VLOOKUP(T285,'既存・導入予定 (1)'!$E$33:$S$44,13,0)</f>
        <v>0.38900000000000001</v>
      </c>
      <c r="AE285" s="75">
        <f t="shared" si="18"/>
        <v>1.6839999999999999</v>
      </c>
    </row>
    <row r="286" spans="13:31" ht="13.5" customHeight="1">
      <c r="M286" s="90">
        <v>12</v>
      </c>
      <c r="N286" s="91" t="s">
        <v>4</v>
      </c>
      <c r="O286" s="91" t="s">
        <v>3457</v>
      </c>
      <c r="P286" s="91" t="s">
        <v>3459</v>
      </c>
      <c r="Q286" s="91" t="s">
        <v>573</v>
      </c>
      <c r="R286" s="92">
        <v>0.39800000000000002</v>
      </c>
      <c r="T286" s="144">
        <v>3</v>
      </c>
      <c r="U286" s="195">
        <v>2011</v>
      </c>
      <c r="V286" s="145" t="s">
        <v>20</v>
      </c>
      <c r="W286" s="145" t="s">
        <v>618</v>
      </c>
      <c r="X286" s="145" t="s">
        <v>3363</v>
      </c>
      <c r="Y286" s="146" t="str">
        <f t="shared" si="17"/>
        <v>32011冷房ビル用マルチ有り</v>
      </c>
      <c r="Z286" s="148">
        <v>-1</v>
      </c>
      <c r="AA286" s="148">
        <v>2</v>
      </c>
      <c r="AB286" s="149">
        <v>1.0584</v>
      </c>
      <c r="AC286" s="149">
        <v>1.4854000000000001</v>
      </c>
      <c r="AD286" s="147">
        <f>VLOOKUP(T286,'既存・導入予定 (1)'!$E$33:$S$44,13,0)</f>
        <v>0.38900000000000001</v>
      </c>
      <c r="AE286" s="75">
        <f t="shared" si="18"/>
        <v>1.611</v>
      </c>
    </row>
    <row r="287" spans="13:31" ht="14.25" customHeight="1">
      <c r="M287" s="90">
        <v>12</v>
      </c>
      <c r="N287" s="91" t="s">
        <v>5</v>
      </c>
      <c r="O287" s="91" t="s">
        <v>3457</v>
      </c>
      <c r="P287" s="91" t="s">
        <v>3459</v>
      </c>
      <c r="Q287" s="91" t="s">
        <v>577</v>
      </c>
      <c r="R287" s="92">
        <v>0.59299999999999997</v>
      </c>
      <c r="T287" s="144">
        <v>3</v>
      </c>
      <c r="U287" s="195">
        <v>2011</v>
      </c>
      <c r="V287" s="145" t="s">
        <v>20</v>
      </c>
      <c r="W287" s="145" t="s">
        <v>619</v>
      </c>
      <c r="X287" s="145" t="s">
        <v>3363</v>
      </c>
      <c r="Y287" s="146" t="str">
        <f t="shared" si="17"/>
        <v>32011冷房設備用有り</v>
      </c>
      <c r="Z287" s="148">
        <v>-0.22</v>
      </c>
      <c r="AA287" s="148">
        <v>1.22</v>
      </c>
      <c r="AB287" s="149">
        <v>1.0356000000000001</v>
      </c>
      <c r="AC287" s="149">
        <v>0.90610000000000002</v>
      </c>
      <c r="AD287" s="147">
        <f>VLOOKUP(T287,'既存・導入予定 (1)'!$E$33:$S$44,13,0)</f>
        <v>0.38900000000000001</v>
      </c>
      <c r="AE287" s="75">
        <f t="shared" si="18"/>
        <v>1.1339999999999999</v>
      </c>
    </row>
    <row r="288" spans="13:31" ht="13.5" customHeight="1">
      <c r="M288" s="90">
        <v>12</v>
      </c>
      <c r="N288" s="91" t="s">
        <v>6</v>
      </c>
      <c r="O288" s="91" t="s">
        <v>3457</v>
      </c>
      <c r="P288" s="91" t="s">
        <v>3459</v>
      </c>
      <c r="Q288" s="91" t="s">
        <v>581</v>
      </c>
      <c r="R288" s="92">
        <v>0.32200000000000001</v>
      </c>
      <c r="T288" s="144">
        <v>3</v>
      </c>
      <c r="U288" s="195">
        <v>2011</v>
      </c>
      <c r="V288" s="145" t="s">
        <v>20</v>
      </c>
      <c r="W288" s="145" t="s">
        <v>624</v>
      </c>
      <c r="X288" s="145" t="s">
        <v>3516</v>
      </c>
      <c r="Y288" s="146" t="str">
        <f t="shared" si="17"/>
        <v>32011冷房店舗用無し（一定速）</v>
      </c>
      <c r="Z288" s="148">
        <v>0.25</v>
      </c>
      <c r="AA288" s="148">
        <v>0.75</v>
      </c>
      <c r="AB288" s="149">
        <v>0.25</v>
      </c>
      <c r="AC288" s="149">
        <v>0.75</v>
      </c>
      <c r="AD288" s="147">
        <f>VLOOKUP(T288,'既存・導入予定 (1)'!$E$33:$S$44,13,0)</f>
        <v>0.38900000000000001</v>
      </c>
      <c r="AE288" s="75">
        <f t="shared" si="18"/>
        <v>0.84699999999999998</v>
      </c>
    </row>
    <row r="289" spans="13:31" ht="13.5" customHeight="1">
      <c r="M289" s="90">
        <v>12</v>
      </c>
      <c r="N289" s="91" t="s">
        <v>7</v>
      </c>
      <c r="O289" s="91" t="s">
        <v>3457</v>
      </c>
      <c r="P289" s="91" t="s">
        <v>3459</v>
      </c>
      <c r="Q289" s="91" t="s">
        <v>585</v>
      </c>
      <c r="R289" s="92">
        <v>0.34399999999999997</v>
      </c>
      <c r="T289" s="144">
        <v>3</v>
      </c>
      <c r="U289" s="195">
        <v>2011</v>
      </c>
      <c r="V289" s="145" t="s">
        <v>20</v>
      </c>
      <c r="W289" s="145" t="s">
        <v>618</v>
      </c>
      <c r="X289" s="145" t="s">
        <v>3516</v>
      </c>
      <c r="Y289" s="146" t="str">
        <f t="shared" si="17"/>
        <v>32011冷房ビル用マルチ無し（一定速）</v>
      </c>
      <c r="Z289" s="148">
        <v>0.25</v>
      </c>
      <c r="AA289" s="148">
        <v>0.75</v>
      </c>
      <c r="AB289" s="149">
        <v>0.25</v>
      </c>
      <c r="AC289" s="149">
        <v>0.75</v>
      </c>
      <c r="AD289" s="147">
        <f>VLOOKUP(T289,'既存・導入予定 (1)'!$E$33:$S$44,13,0)</f>
        <v>0.38900000000000001</v>
      </c>
      <c r="AE289" s="75">
        <f t="shared" si="18"/>
        <v>0.84699999999999998</v>
      </c>
    </row>
    <row r="290" spans="13:31" ht="13.5" customHeight="1">
      <c r="M290" s="90">
        <v>12</v>
      </c>
      <c r="N290" s="91" t="s">
        <v>8</v>
      </c>
      <c r="O290" s="91" t="s">
        <v>3457</v>
      </c>
      <c r="P290" s="91" t="s">
        <v>3459</v>
      </c>
      <c r="Q290" s="91" t="s">
        <v>589</v>
      </c>
      <c r="R290" s="92">
        <v>0.33600000000000002</v>
      </c>
      <c r="T290" s="144">
        <v>3</v>
      </c>
      <c r="U290" s="195">
        <v>2011</v>
      </c>
      <c r="V290" s="145" t="s">
        <v>20</v>
      </c>
      <c r="W290" s="145" t="s">
        <v>619</v>
      </c>
      <c r="X290" s="145" t="s">
        <v>3516</v>
      </c>
      <c r="Y290" s="146" t="str">
        <f t="shared" si="17"/>
        <v>32011冷房設備用無し（一定速）</v>
      </c>
      <c r="Z290" s="148">
        <v>0.25</v>
      </c>
      <c r="AA290" s="148">
        <v>0.75</v>
      </c>
      <c r="AB290" s="149">
        <v>0.25</v>
      </c>
      <c r="AC290" s="149">
        <v>0.75</v>
      </c>
      <c r="AD290" s="147">
        <f>VLOOKUP(T290,'既存・導入予定 (1)'!$E$33:$S$44,13,0)</f>
        <v>0.38900000000000001</v>
      </c>
      <c r="AE290" s="75">
        <f t="shared" si="18"/>
        <v>0.84699999999999998</v>
      </c>
    </row>
    <row r="291" spans="13:31" ht="14.25" customHeight="1">
      <c r="M291" s="90">
        <v>12</v>
      </c>
      <c r="N291" s="91" t="s">
        <v>9</v>
      </c>
      <c r="O291" s="91" t="s">
        <v>3457</v>
      </c>
      <c r="P291" s="91" t="s">
        <v>3459</v>
      </c>
      <c r="Q291" s="91" t="s">
        <v>593</v>
      </c>
      <c r="R291" s="92">
        <v>0.51200000000000001</v>
      </c>
      <c r="T291" s="144">
        <v>3</v>
      </c>
      <c r="U291" s="195">
        <v>2011</v>
      </c>
      <c r="V291" s="145" t="s">
        <v>21</v>
      </c>
      <c r="W291" s="145" t="s">
        <v>624</v>
      </c>
      <c r="X291" s="145" t="s">
        <v>3363</v>
      </c>
      <c r="Y291" s="146" t="str">
        <f t="shared" si="17"/>
        <v>32011暖房店舗用有り</v>
      </c>
      <c r="Z291" s="148">
        <v>-0.76</v>
      </c>
      <c r="AA291" s="148">
        <v>1.76</v>
      </c>
      <c r="AB291" s="149">
        <v>1.0773999999999999</v>
      </c>
      <c r="AC291" s="149">
        <v>1.3006</v>
      </c>
      <c r="AD291" s="147">
        <f>VLOOKUP(T291,'既存・導入予定 (1)'!$E$33:$S$44,13,0)</f>
        <v>0.38900000000000001</v>
      </c>
      <c r="AE291" s="75">
        <f t="shared" si="18"/>
        <v>1.464</v>
      </c>
    </row>
    <row r="292" spans="13:31" ht="13.5" customHeight="1">
      <c r="M292" s="90">
        <v>12</v>
      </c>
      <c r="N292" s="91" t="s">
        <v>10</v>
      </c>
      <c r="O292" s="91" t="s">
        <v>3457</v>
      </c>
      <c r="P292" s="91" t="s">
        <v>3459</v>
      </c>
      <c r="Q292" s="91" t="s">
        <v>597</v>
      </c>
      <c r="R292" s="92">
        <v>0.45</v>
      </c>
      <c r="T292" s="144">
        <v>3</v>
      </c>
      <c r="U292" s="195">
        <v>2011</v>
      </c>
      <c r="V292" s="145" t="s">
        <v>21</v>
      </c>
      <c r="W292" s="145" t="s">
        <v>618</v>
      </c>
      <c r="X292" s="145" t="s">
        <v>3363</v>
      </c>
      <c r="Y292" s="146" t="str">
        <f t="shared" si="17"/>
        <v>32011暖房ビル用マルチ有り</v>
      </c>
      <c r="Z292" s="148">
        <v>-0.78</v>
      </c>
      <c r="AA292" s="148">
        <v>1.78</v>
      </c>
      <c r="AB292" s="149">
        <v>1.0377000000000001</v>
      </c>
      <c r="AC292" s="149">
        <v>1.3255999999999999</v>
      </c>
      <c r="AD292" s="147">
        <f>VLOOKUP(T292,'既存・導入予定 (1)'!$E$33:$S$44,13,0)</f>
        <v>0.38900000000000001</v>
      </c>
      <c r="AE292" s="75">
        <f t="shared" si="18"/>
        <v>1.476</v>
      </c>
    </row>
    <row r="293" spans="13:31" ht="13.5" customHeight="1">
      <c r="M293" s="90">
        <v>12</v>
      </c>
      <c r="N293" s="91" t="s">
        <v>11</v>
      </c>
      <c r="O293" s="91" t="s">
        <v>3457</v>
      </c>
      <c r="P293" s="91" t="s">
        <v>3459</v>
      </c>
      <c r="Q293" s="91" t="s">
        <v>601</v>
      </c>
      <c r="R293" s="92">
        <v>0.78600000000000003</v>
      </c>
      <c r="T293" s="144">
        <v>3</v>
      </c>
      <c r="U293" s="195">
        <v>2011</v>
      </c>
      <c r="V293" s="145" t="s">
        <v>21</v>
      </c>
      <c r="W293" s="145" t="s">
        <v>619</v>
      </c>
      <c r="X293" s="145" t="s">
        <v>3363</v>
      </c>
      <c r="Y293" s="146" t="str">
        <f t="shared" si="17"/>
        <v>32011暖房設備用有り</v>
      </c>
      <c r="Z293" s="148">
        <v>-0.26</v>
      </c>
      <c r="AA293" s="148">
        <v>1.26</v>
      </c>
      <c r="AB293" s="149">
        <v>1.0266999999999999</v>
      </c>
      <c r="AC293" s="149">
        <v>0.93830000000000002</v>
      </c>
      <c r="AD293" s="147">
        <f>VLOOKUP(T293,'既存・導入予定 (1)'!$E$33:$S$44,13,0)</f>
        <v>0.38900000000000001</v>
      </c>
      <c r="AE293" s="75">
        <f t="shared" si="18"/>
        <v>1.1579999999999999</v>
      </c>
    </row>
    <row r="294" spans="13:31" ht="13.5" customHeight="1">
      <c r="M294" s="90">
        <v>12</v>
      </c>
      <c r="N294" s="91" t="s">
        <v>12</v>
      </c>
      <c r="O294" s="91" t="s">
        <v>3457</v>
      </c>
      <c r="P294" s="91" t="s">
        <v>3459</v>
      </c>
      <c r="Q294" s="91" t="s">
        <v>605</v>
      </c>
      <c r="R294" s="92">
        <v>0.92800000000000005</v>
      </c>
      <c r="T294" s="144">
        <v>3</v>
      </c>
      <c r="U294" s="195">
        <v>2011</v>
      </c>
      <c r="V294" s="145" t="s">
        <v>21</v>
      </c>
      <c r="W294" s="145" t="s">
        <v>624</v>
      </c>
      <c r="X294" s="145" t="s">
        <v>3516</v>
      </c>
      <c r="Y294" s="146" t="str">
        <f t="shared" si="17"/>
        <v>32011暖房店舗用無し（一定速）</v>
      </c>
      <c r="Z294" s="148">
        <v>0.25</v>
      </c>
      <c r="AA294" s="148">
        <v>0.75</v>
      </c>
      <c r="AB294" s="149">
        <v>0.25</v>
      </c>
      <c r="AC294" s="149">
        <v>0.75</v>
      </c>
      <c r="AD294" s="147">
        <f>VLOOKUP(T294,'既存・導入予定 (1)'!$E$33:$S$44,13,0)</f>
        <v>0.38900000000000001</v>
      </c>
      <c r="AE294" s="75">
        <f t="shared" si="18"/>
        <v>0.84699999999999998</v>
      </c>
    </row>
    <row r="295" spans="13:31" ht="13.5" customHeight="1">
      <c r="M295" s="90">
        <v>12</v>
      </c>
      <c r="N295" s="91" t="s">
        <v>13</v>
      </c>
      <c r="O295" s="91" t="s">
        <v>3457</v>
      </c>
      <c r="P295" s="91" t="s">
        <v>3459</v>
      </c>
      <c r="Q295" s="91" t="s">
        <v>609</v>
      </c>
      <c r="R295" s="92">
        <v>0.27600000000000002</v>
      </c>
      <c r="T295" s="144">
        <v>3</v>
      </c>
      <c r="U295" s="195">
        <v>2011</v>
      </c>
      <c r="V295" s="145" t="s">
        <v>21</v>
      </c>
      <c r="W295" s="145" t="s">
        <v>618</v>
      </c>
      <c r="X295" s="145" t="s">
        <v>3516</v>
      </c>
      <c r="Y295" s="146" t="str">
        <f t="shared" si="17"/>
        <v>32011暖房ビル用マルチ無し（一定速）</v>
      </c>
      <c r="Z295" s="148">
        <v>0.25</v>
      </c>
      <c r="AA295" s="148">
        <v>0.75</v>
      </c>
      <c r="AB295" s="149">
        <v>0.25</v>
      </c>
      <c r="AC295" s="149">
        <v>0.75</v>
      </c>
      <c r="AD295" s="147">
        <f>VLOOKUP(T295,'既存・導入予定 (1)'!$E$33:$S$44,13,0)</f>
        <v>0.38900000000000001</v>
      </c>
      <c r="AE295" s="75">
        <f t="shared" si="18"/>
        <v>0.84699999999999998</v>
      </c>
    </row>
    <row r="296" spans="13:31" ht="13.5" customHeight="1">
      <c r="M296" s="90">
        <v>1</v>
      </c>
      <c r="N296" s="91" t="s">
        <v>3456</v>
      </c>
      <c r="O296" s="91" t="s">
        <v>3460</v>
      </c>
      <c r="P296" s="91" t="s">
        <v>3458</v>
      </c>
      <c r="Q296" s="91" t="s">
        <v>38</v>
      </c>
      <c r="R296" s="92">
        <v>0</v>
      </c>
      <c r="T296" s="144">
        <v>3</v>
      </c>
      <c r="U296" s="145">
        <v>2011</v>
      </c>
      <c r="V296" s="145" t="s">
        <v>21</v>
      </c>
      <c r="W296" s="145" t="s">
        <v>619</v>
      </c>
      <c r="X296" s="145" t="s">
        <v>3516</v>
      </c>
      <c r="Y296" s="146" t="str">
        <f t="shared" si="17"/>
        <v>32011暖房設備用無し（一定速）</v>
      </c>
      <c r="Z296" s="185">
        <v>0.25</v>
      </c>
      <c r="AA296" s="185">
        <v>0.75</v>
      </c>
      <c r="AB296" s="186">
        <v>0.25</v>
      </c>
      <c r="AC296" s="186">
        <v>0.75</v>
      </c>
      <c r="AD296" s="147">
        <f>VLOOKUP(T296,'既存・導入予定 (1)'!$E$33:$S$44,13,0)</f>
        <v>0.38900000000000001</v>
      </c>
      <c r="AE296" s="75">
        <f t="shared" si="18"/>
        <v>0.84699999999999998</v>
      </c>
    </row>
    <row r="297" spans="13:31" ht="13.5" customHeight="1">
      <c r="M297" s="90">
        <v>1</v>
      </c>
      <c r="N297" s="91" t="s">
        <v>3</v>
      </c>
      <c r="O297" s="91" t="s">
        <v>3460</v>
      </c>
      <c r="P297" s="91" t="s">
        <v>3458</v>
      </c>
      <c r="Q297" s="91" t="s">
        <v>42</v>
      </c>
      <c r="R297" s="92">
        <v>0</v>
      </c>
      <c r="T297" s="144">
        <v>3</v>
      </c>
      <c r="U297" s="145">
        <v>2012</v>
      </c>
      <c r="V297" s="145" t="s">
        <v>20</v>
      </c>
      <c r="W297" s="145" t="s">
        <v>624</v>
      </c>
      <c r="X297" s="145" t="s">
        <v>3363</v>
      </c>
      <c r="Y297" s="146" t="str">
        <f t="shared" si="17"/>
        <v>32012冷房店舗用有り</v>
      </c>
      <c r="Z297" s="187">
        <v>-1.36</v>
      </c>
      <c r="AA297" s="187">
        <v>2.36</v>
      </c>
      <c r="AB297" s="188">
        <v>1.0576000000000001</v>
      </c>
      <c r="AC297" s="188">
        <v>1.7556</v>
      </c>
      <c r="AD297" s="147">
        <f>VLOOKUP(T297,'既存・導入予定 (1)'!$E$33:$S$44,13,0)</f>
        <v>0.38900000000000001</v>
      </c>
      <c r="AE297" s="75">
        <f t="shared" si="18"/>
        <v>1.83</v>
      </c>
    </row>
    <row r="298" spans="13:31" ht="13.5" customHeight="1">
      <c r="M298" s="90">
        <v>1</v>
      </c>
      <c r="N298" s="91" t="s">
        <v>4</v>
      </c>
      <c r="O298" s="91" t="s">
        <v>3460</v>
      </c>
      <c r="P298" s="91" t="s">
        <v>3458</v>
      </c>
      <c r="Q298" s="91" t="s">
        <v>46</v>
      </c>
      <c r="R298" s="92">
        <v>0</v>
      </c>
      <c r="T298" s="144">
        <v>3</v>
      </c>
      <c r="U298" s="145">
        <v>2012</v>
      </c>
      <c r="V298" s="145" t="s">
        <v>20</v>
      </c>
      <c r="W298" s="145" t="s">
        <v>618</v>
      </c>
      <c r="X298" s="145" t="s">
        <v>3363</v>
      </c>
      <c r="Y298" s="146" t="str">
        <f t="shared" si="17"/>
        <v>32012冷房ビル用マルチ有り</v>
      </c>
      <c r="Z298" s="148">
        <v>-1.1399999999999999</v>
      </c>
      <c r="AA298" s="148">
        <v>2.14</v>
      </c>
      <c r="AB298" s="149">
        <v>1.0625</v>
      </c>
      <c r="AC298" s="149">
        <v>1.5893999999999999</v>
      </c>
      <c r="AD298" s="147">
        <f>VLOOKUP(T298,'既存・導入予定 (1)'!$E$33:$S$44,13,0)</f>
        <v>0.38900000000000001</v>
      </c>
      <c r="AE298" s="75">
        <f t="shared" si="18"/>
        <v>1.696</v>
      </c>
    </row>
    <row r="299" spans="13:31" ht="13.5" customHeight="1">
      <c r="M299" s="90">
        <v>1</v>
      </c>
      <c r="N299" s="91" t="s">
        <v>5</v>
      </c>
      <c r="O299" s="91" t="s">
        <v>3460</v>
      </c>
      <c r="P299" s="91" t="s">
        <v>3458</v>
      </c>
      <c r="Q299" s="91" t="s">
        <v>50</v>
      </c>
      <c r="R299" s="92">
        <v>0</v>
      </c>
      <c r="T299" s="144">
        <v>3</v>
      </c>
      <c r="U299" s="145">
        <v>2012</v>
      </c>
      <c r="V299" s="145" t="s">
        <v>20</v>
      </c>
      <c r="W299" s="145" t="s">
        <v>619</v>
      </c>
      <c r="X299" s="145" t="s">
        <v>3363</v>
      </c>
      <c r="Y299" s="146" t="str">
        <f t="shared" si="17"/>
        <v>32012冷房設備用有り</v>
      </c>
      <c r="Z299" s="148">
        <v>-0.26</v>
      </c>
      <c r="AA299" s="148">
        <v>1.26</v>
      </c>
      <c r="AB299" s="149">
        <v>1.0367999999999999</v>
      </c>
      <c r="AC299" s="149">
        <v>0.93579999999999997</v>
      </c>
      <c r="AD299" s="147">
        <f>VLOOKUP(T299,'既存・導入予定 (1)'!$E$33:$S$44,13,0)</f>
        <v>0.38900000000000001</v>
      </c>
      <c r="AE299" s="75">
        <f t="shared" si="18"/>
        <v>1.1579999999999999</v>
      </c>
    </row>
    <row r="300" spans="13:31" ht="13.5" customHeight="1">
      <c r="M300" s="90">
        <v>1</v>
      </c>
      <c r="N300" s="91" t="s">
        <v>6</v>
      </c>
      <c r="O300" s="91" t="s">
        <v>3460</v>
      </c>
      <c r="P300" s="91" t="s">
        <v>3458</v>
      </c>
      <c r="Q300" s="91" t="s">
        <v>54</v>
      </c>
      <c r="R300" s="92">
        <v>0</v>
      </c>
      <c r="T300" s="144">
        <v>3</v>
      </c>
      <c r="U300" s="145">
        <v>2012</v>
      </c>
      <c r="V300" s="145" t="s">
        <v>20</v>
      </c>
      <c r="W300" s="145" t="s">
        <v>624</v>
      </c>
      <c r="X300" s="145" t="s">
        <v>3516</v>
      </c>
      <c r="Y300" s="146" t="str">
        <f t="shared" si="17"/>
        <v>32012冷房店舗用無し（一定速）</v>
      </c>
      <c r="Z300" s="148">
        <v>0.25</v>
      </c>
      <c r="AA300" s="148">
        <v>0.75</v>
      </c>
      <c r="AB300" s="149">
        <v>0.25</v>
      </c>
      <c r="AC300" s="149">
        <v>0.75</v>
      </c>
      <c r="AD300" s="147">
        <f>VLOOKUP(T300,'既存・導入予定 (1)'!$E$33:$S$44,13,0)</f>
        <v>0.38900000000000001</v>
      </c>
      <c r="AE300" s="75">
        <f t="shared" si="18"/>
        <v>0.84699999999999998</v>
      </c>
    </row>
    <row r="301" spans="13:31" ht="13.5" customHeight="1">
      <c r="M301" s="90">
        <v>1</v>
      </c>
      <c r="N301" s="91" t="s">
        <v>7</v>
      </c>
      <c r="O301" s="91" t="s">
        <v>3460</v>
      </c>
      <c r="P301" s="91" t="s">
        <v>3458</v>
      </c>
      <c r="Q301" s="91" t="s">
        <v>58</v>
      </c>
      <c r="R301" s="92">
        <v>0</v>
      </c>
      <c r="T301" s="144">
        <v>3</v>
      </c>
      <c r="U301" s="145">
        <v>2012</v>
      </c>
      <c r="V301" s="145" t="s">
        <v>20</v>
      </c>
      <c r="W301" s="145" t="s">
        <v>618</v>
      </c>
      <c r="X301" s="145" t="s">
        <v>3516</v>
      </c>
      <c r="Y301" s="146" t="str">
        <f t="shared" si="17"/>
        <v>32012冷房ビル用マルチ無し（一定速）</v>
      </c>
      <c r="Z301" s="148">
        <v>0.25</v>
      </c>
      <c r="AA301" s="148">
        <v>0.75</v>
      </c>
      <c r="AB301" s="149">
        <v>0.25</v>
      </c>
      <c r="AC301" s="149">
        <v>0.75</v>
      </c>
      <c r="AD301" s="147">
        <f>VLOOKUP(T301,'既存・導入予定 (1)'!$E$33:$S$44,13,0)</f>
        <v>0.38900000000000001</v>
      </c>
      <c r="AE301" s="75">
        <f t="shared" si="18"/>
        <v>0.84699999999999998</v>
      </c>
    </row>
    <row r="302" spans="13:31" ht="13.5" customHeight="1">
      <c r="M302" s="90">
        <v>1</v>
      </c>
      <c r="N302" s="91" t="s">
        <v>8</v>
      </c>
      <c r="O302" s="91" t="s">
        <v>3460</v>
      </c>
      <c r="P302" s="91" t="s">
        <v>3458</v>
      </c>
      <c r="Q302" s="91" t="s">
        <v>62</v>
      </c>
      <c r="R302" s="92">
        <v>0</v>
      </c>
      <c r="T302" s="144">
        <v>3</v>
      </c>
      <c r="U302" s="145">
        <v>2012</v>
      </c>
      <c r="V302" s="145" t="s">
        <v>20</v>
      </c>
      <c r="W302" s="145" t="s">
        <v>619</v>
      </c>
      <c r="X302" s="145" t="s">
        <v>3516</v>
      </c>
      <c r="Y302" s="146" t="str">
        <f t="shared" si="17"/>
        <v>32012冷房設備用無し（一定速）</v>
      </c>
      <c r="Z302" s="148">
        <v>0.25</v>
      </c>
      <c r="AA302" s="148">
        <v>0.75</v>
      </c>
      <c r="AB302" s="149">
        <v>0.25</v>
      </c>
      <c r="AC302" s="149">
        <v>0.75</v>
      </c>
      <c r="AD302" s="147">
        <f>VLOOKUP(T302,'既存・導入予定 (1)'!$E$33:$S$44,13,0)</f>
        <v>0.38900000000000001</v>
      </c>
      <c r="AE302" s="75">
        <f t="shared" si="18"/>
        <v>0.84699999999999998</v>
      </c>
    </row>
    <row r="303" spans="13:31" ht="13.5" customHeight="1">
      <c r="M303" s="90">
        <v>1</v>
      </c>
      <c r="N303" s="91" t="s">
        <v>9</v>
      </c>
      <c r="O303" s="91" t="s">
        <v>3460</v>
      </c>
      <c r="P303" s="91" t="s">
        <v>3458</v>
      </c>
      <c r="Q303" s="91" t="s">
        <v>66</v>
      </c>
      <c r="R303" s="92">
        <v>0</v>
      </c>
      <c r="T303" s="144">
        <v>3</v>
      </c>
      <c r="U303" s="145">
        <v>2012</v>
      </c>
      <c r="V303" s="145" t="s">
        <v>21</v>
      </c>
      <c r="W303" s="145" t="s">
        <v>624</v>
      </c>
      <c r="X303" s="145" t="s">
        <v>3363</v>
      </c>
      <c r="Y303" s="146" t="str">
        <f t="shared" si="17"/>
        <v>32012暖房店舗用有り</v>
      </c>
      <c r="Z303" s="148">
        <v>-0.82</v>
      </c>
      <c r="AA303" s="148">
        <v>1.82</v>
      </c>
      <c r="AB303" s="149">
        <v>1.0801000000000001</v>
      </c>
      <c r="AC303" s="149">
        <v>1.345</v>
      </c>
      <c r="AD303" s="147">
        <f>VLOOKUP(T303,'既存・導入予定 (1)'!$E$33:$S$44,13,0)</f>
        <v>0.38900000000000001</v>
      </c>
      <c r="AE303" s="75">
        <f t="shared" si="18"/>
        <v>1.5009999999999999</v>
      </c>
    </row>
    <row r="304" spans="13:31" ht="13.5" customHeight="1">
      <c r="M304" s="90">
        <v>1</v>
      </c>
      <c r="N304" s="91" t="s">
        <v>10</v>
      </c>
      <c r="O304" s="91" t="s">
        <v>3460</v>
      </c>
      <c r="P304" s="91" t="s">
        <v>3458</v>
      </c>
      <c r="Q304" s="91" t="s">
        <v>70</v>
      </c>
      <c r="R304" s="92">
        <v>0</v>
      </c>
      <c r="T304" s="144">
        <v>3</v>
      </c>
      <c r="U304" s="145">
        <v>2012</v>
      </c>
      <c r="V304" s="145" t="s">
        <v>21</v>
      </c>
      <c r="W304" s="145" t="s">
        <v>618</v>
      </c>
      <c r="X304" s="145" t="s">
        <v>3363</v>
      </c>
      <c r="Y304" s="146" t="str">
        <f t="shared" si="17"/>
        <v>32012暖房ビル用マルチ有り</v>
      </c>
      <c r="Z304" s="148">
        <v>-0.98</v>
      </c>
      <c r="AA304" s="148">
        <v>1.98</v>
      </c>
      <c r="AB304" s="149">
        <v>1.042</v>
      </c>
      <c r="AC304" s="149">
        <v>1.4744999999999999</v>
      </c>
      <c r="AD304" s="147">
        <f>VLOOKUP(T304,'既存・導入予定 (1)'!$E$33:$S$44,13,0)</f>
        <v>0.38900000000000001</v>
      </c>
      <c r="AE304" s="75">
        <f t="shared" si="18"/>
        <v>1.5980000000000001</v>
      </c>
    </row>
    <row r="305" spans="13:31" ht="13.5" customHeight="1">
      <c r="M305" s="90">
        <v>1</v>
      </c>
      <c r="N305" s="91" t="s">
        <v>11</v>
      </c>
      <c r="O305" s="91" t="s">
        <v>3460</v>
      </c>
      <c r="P305" s="91" t="s">
        <v>3458</v>
      </c>
      <c r="Q305" s="91" t="s">
        <v>74</v>
      </c>
      <c r="R305" s="92">
        <v>0</v>
      </c>
      <c r="T305" s="144">
        <v>3</v>
      </c>
      <c r="U305" s="145">
        <v>2012</v>
      </c>
      <c r="V305" s="145" t="s">
        <v>21</v>
      </c>
      <c r="W305" s="145" t="s">
        <v>619</v>
      </c>
      <c r="X305" s="145" t="s">
        <v>3363</v>
      </c>
      <c r="Y305" s="146" t="str">
        <f t="shared" si="17"/>
        <v>32012暖房設備用有り</v>
      </c>
      <c r="Z305" s="148">
        <v>-0.26</v>
      </c>
      <c r="AA305" s="148">
        <v>1.26</v>
      </c>
      <c r="AB305" s="149">
        <v>1.0266999999999999</v>
      </c>
      <c r="AC305" s="149">
        <v>0.93830000000000002</v>
      </c>
      <c r="AD305" s="147">
        <f>VLOOKUP(T305,'既存・導入予定 (1)'!$E$33:$S$44,13,0)</f>
        <v>0.38900000000000001</v>
      </c>
      <c r="AE305" s="75">
        <f t="shared" si="18"/>
        <v>1.1579999999999999</v>
      </c>
    </row>
    <row r="306" spans="13:31" ht="13.5" customHeight="1">
      <c r="M306" s="90">
        <v>1</v>
      </c>
      <c r="N306" s="91" t="s">
        <v>12</v>
      </c>
      <c r="O306" s="91" t="s">
        <v>3460</v>
      </c>
      <c r="P306" s="91" t="s">
        <v>3458</v>
      </c>
      <c r="Q306" s="91" t="s">
        <v>78</v>
      </c>
      <c r="R306" s="92">
        <v>0</v>
      </c>
      <c r="T306" s="144">
        <v>3</v>
      </c>
      <c r="U306" s="145">
        <v>2012</v>
      </c>
      <c r="V306" s="145" t="s">
        <v>21</v>
      </c>
      <c r="W306" s="145" t="s">
        <v>624</v>
      </c>
      <c r="X306" s="145" t="s">
        <v>3516</v>
      </c>
      <c r="Y306" s="146" t="str">
        <f t="shared" si="17"/>
        <v>32012暖房店舗用無し（一定速）</v>
      </c>
      <c r="Z306" s="148">
        <v>0.25</v>
      </c>
      <c r="AA306" s="148">
        <v>0.75</v>
      </c>
      <c r="AB306" s="149">
        <v>0.25</v>
      </c>
      <c r="AC306" s="149">
        <v>0.75</v>
      </c>
      <c r="AD306" s="147">
        <f>VLOOKUP(T306,'既存・導入予定 (1)'!$E$33:$S$44,13,0)</f>
        <v>0.38900000000000001</v>
      </c>
      <c r="AE306" s="75">
        <f t="shared" si="18"/>
        <v>0.84699999999999998</v>
      </c>
    </row>
    <row r="307" spans="13:31" ht="13.5" customHeight="1">
      <c r="M307" s="90">
        <v>1</v>
      </c>
      <c r="N307" s="91" t="s">
        <v>13</v>
      </c>
      <c r="O307" s="91" t="s">
        <v>3460</v>
      </c>
      <c r="P307" s="91" t="s">
        <v>3458</v>
      </c>
      <c r="Q307" s="91" t="s">
        <v>82</v>
      </c>
      <c r="R307" s="92">
        <v>5.8000000000000003E-2</v>
      </c>
      <c r="T307" s="144">
        <v>3</v>
      </c>
      <c r="U307" s="145">
        <v>2012</v>
      </c>
      <c r="V307" s="145" t="s">
        <v>21</v>
      </c>
      <c r="W307" s="145" t="s">
        <v>618</v>
      </c>
      <c r="X307" s="145" t="s">
        <v>3516</v>
      </c>
      <c r="Y307" s="146" t="str">
        <f t="shared" si="17"/>
        <v>32012暖房ビル用マルチ無し（一定速）</v>
      </c>
      <c r="Z307" s="148">
        <v>0.25</v>
      </c>
      <c r="AA307" s="148">
        <v>0.75</v>
      </c>
      <c r="AB307" s="149">
        <v>0.25</v>
      </c>
      <c r="AC307" s="149">
        <v>0.75</v>
      </c>
      <c r="AD307" s="147">
        <f>VLOOKUP(T307,'既存・導入予定 (1)'!$E$33:$S$44,13,0)</f>
        <v>0.38900000000000001</v>
      </c>
      <c r="AE307" s="75">
        <f t="shared" si="18"/>
        <v>0.84699999999999998</v>
      </c>
    </row>
    <row r="308" spans="13:31" ht="13.5" customHeight="1">
      <c r="M308" s="90">
        <v>2</v>
      </c>
      <c r="N308" s="91" t="s">
        <v>3456</v>
      </c>
      <c r="O308" s="91" t="s">
        <v>3460</v>
      </c>
      <c r="P308" s="91" t="s">
        <v>3458</v>
      </c>
      <c r="Q308" s="91" t="s">
        <v>86</v>
      </c>
      <c r="R308" s="92">
        <v>0</v>
      </c>
      <c r="T308" s="144">
        <v>3</v>
      </c>
      <c r="U308" s="145">
        <v>2012</v>
      </c>
      <c r="V308" s="145" t="s">
        <v>21</v>
      </c>
      <c r="W308" s="145" t="s">
        <v>619</v>
      </c>
      <c r="X308" s="145" t="s">
        <v>3516</v>
      </c>
      <c r="Y308" s="146" t="str">
        <f t="shared" si="17"/>
        <v>32012暖房設備用無し（一定速）</v>
      </c>
      <c r="Z308" s="189">
        <v>0.25</v>
      </c>
      <c r="AA308" s="189">
        <v>0.75</v>
      </c>
      <c r="AB308" s="190">
        <v>0.25</v>
      </c>
      <c r="AC308" s="190">
        <v>0.75</v>
      </c>
      <c r="AD308" s="147">
        <f>VLOOKUP(T308,'既存・導入予定 (1)'!$E$33:$S$44,13,0)</f>
        <v>0.38900000000000001</v>
      </c>
      <c r="AE308" s="75">
        <f t="shared" si="18"/>
        <v>0.84699999999999998</v>
      </c>
    </row>
    <row r="309" spans="13:31" ht="13.5" customHeight="1">
      <c r="M309" s="90">
        <v>2</v>
      </c>
      <c r="N309" s="91" t="s">
        <v>3</v>
      </c>
      <c r="O309" s="91" t="s">
        <v>3460</v>
      </c>
      <c r="P309" s="91" t="s">
        <v>3458</v>
      </c>
      <c r="Q309" s="91" t="s">
        <v>90</v>
      </c>
      <c r="R309" s="92">
        <v>0</v>
      </c>
      <c r="T309" s="144">
        <v>3</v>
      </c>
      <c r="U309" s="195">
        <v>2013</v>
      </c>
      <c r="V309" s="145" t="s">
        <v>20</v>
      </c>
      <c r="W309" s="145" t="s">
        <v>624</v>
      </c>
      <c r="X309" s="145" t="s">
        <v>3363</v>
      </c>
      <c r="Y309" s="146" t="str">
        <f t="shared" si="17"/>
        <v>32013冷房店舗用有り</v>
      </c>
      <c r="Z309" s="148">
        <v>-1.5</v>
      </c>
      <c r="AA309" s="148">
        <v>2.5</v>
      </c>
      <c r="AB309" s="149">
        <v>1.0609999999999999</v>
      </c>
      <c r="AC309" s="149">
        <v>1.8597999999999999</v>
      </c>
      <c r="AD309" s="147">
        <f>VLOOKUP(T309,'既存・導入予定 (1)'!$E$33:$S$44,13,0)</f>
        <v>0.38900000000000001</v>
      </c>
      <c r="AE309" s="75">
        <f t="shared" si="18"/>
        <v>1.9159999999999999</v>
      </c>
    </row>
    <row r="310" spans="13:31" ht="13.5" customHeight="1">
      <c r="M310" s="90">
        <v>2</v>
      </c>
      <c r="N310" s="91" t="s">
        <v>4</v>
      </c>
      <c r="O310" s="91" t="s">
        <v>3460</v>
      </c>
      <c r="P310" s="91" t="s">
        <v>3458</v>
      </c>
      <c r="Q310" s="91" t="s">
        <v>94</v>
      </c>
      <c r="R310" s="92">
        <v>0</v>
      </c>
      <c r="T310" s="144">
        <v>3</v>
      </c>
      <c r="U310" s="195">
        <v>2013</v>
      </c>
      <c r="V310" s="145" t="s">
        <v>20</v>
      </c>
      <c r="W310" s="145" t="s">
        <v>618</v>
      </c>
      <c r="X310" s="145" t="s">
        <v>3363</v>
      </c>
      <c r="Y310" s="146" t="str">
        <f t="shared" si="17"/>
        <v>32013冷房ビル用マルチ有り</v>
      </c>
      <c r="Z310" s="148">
        <v>-1.1399999999999999</v>
      </c>
      <c r="AA310" s="148">
        <v>2.14</v>
      </c>
      <c r="AB310" s="149">
        <v>1.0625</v>
      </c>
      <c r="AC310" s="149">
        <v>1.5893999999999999</v>
      </c>
      <c r="AD310" s="147">
        <f>VLOOKUP(T310,'既存・導入予定 (1)'!$E$33:$S$44,13,0)</f>
        <v>0.38900000000000001</v>
      </c>
      <c r="AE310" s="75">
        <f t="shared" si="18"/>
        <v>1.696</v>
      </c>
    </row>
    <row r="311" spans="13:31" ht="13.5" customHeight="1">
      <c r="M311" s="90">
        <v>2</v>
      </c>
      <c r="N311" s="91" t="s">
        <v>5</v>
      </c>
      <c r="O311" s="91" t="s">
        <v>3460</v>
      </c>
      <c r="P311" s="91" t="s">
        <v>3458</v>
      </c>
      <c r="Q311" s="91" t="s">
        <v>98</v>
      </c>
      <c r="R311" s="92">
        <v>0</v>
      </c>
      <c r="T311" s="144">
        <v>3</v>
      </c>
      <c r="U311" s="195">
        <v>2013</v>
      </c>
      <c r="V311" s="145" t="s">
        <v>20</v>
      </c>
      <c r="W311" s="145" t="s">
        <v>619</v>
      </c>
      <c r="X311" s="145" t="s">
        <v>3363</v>
      </c>
      <c r="Y311" s="146" t="str">
        <f t="shared" si="17"/>
        <v>32013冷房設備用有り</v>
      </c>
      <c r="Z311" s="148">
        <v>-0.26</v>
      </c>
      <c r="AA311" s="148">
        <v>1.26</v>
      </c>
      <c r="AB311" s="149">
        <v>1.0367999999999999</v>
      </c>
      <c r="AC311" s="149">
        <v>0.93579999999999997</v>
      </c>
      <c r="AD311" s="147">
        <f>VLOOKUP(T311,'既存・導入予定 (1)'!$E$33:$S$44,13,0)</f>
        <v>0.38900000000000001</v>
      </c>
      <c r="AE311" s="75">
        <f t="shared" si="18"/>
        <v>1.1579999999999999</v>
      </c>
    </row>
    <row r="312" spans="13:31" ht="13.5" customHeight="1">
      <c r="M312" s="90">
        <v>2</v>
      </c>
      <c r="N312" s="91" t="s">
        <v>6</v>
      </c>
      <c r="O312" s="91" t="s">
        <v>3460</v>
      </c>
      <c r="P312" s="91" t="s">
        <v>3458</v>
      </c>
      <c r="Q312" s="91" t="s">
        <v>102</v>
      </c>
      <c r="R312" s="92">
        <v>0</v>
      </c>
      <c r="T312" s="144">
        <v>3</v>
      </c>
      <c r="U312" s="195">
        <v>2013</v>
      </c>
      <c r="V312" s="145" t="s">
        <v>20</v>
      </c>
      <c r="W312" s="145" t="s">
        <v>624</v>
      </c>
      <c r="X312" s="145" t="s">
        <v>3516</v>
      </c>
      <c r="Y312" s="146" t="str">
        <f t="shared" si="17"/>
        <v>32013冷房店舗用無し（一定速）</v>
      </c>
      <c r="Z312" s="148">
        <v>0.25</v>
      </c>
      <c r="AA312" s="148">
        <v>0.75</v>
      </c>
      <c r="AB312" s="149">
        <v>0.25</v>
      </c>
      <c r="AC312" s="149">
        <v>0.75</v>
      </c>
      <c r="AD312" s="147">
        <f>VLOOKUP(T312,'既存・導入予定 (1)'!$E$33:$S$44,13,0)</f>
        <v>0.38900000000000001</v>
      </c>
      <c r="AE312" s="75">
        <f t="shared" si="18"/>
        <v>0.84699999999999998</v>
      </c>
    </row>
    <row r="313" spans="13:31" ht="13.5" customHeight="1">
      <c r="M313" s="90">
        <v>2</v>
      </c>
      <c r="N313" s="91" t="s">
        <v>7</v>
      </c>
      <c r="O313" s="91" t="s">
        <v>3460</v>
      </c>
      <c r="P313" s="91" t="s">
        <v>3458</v>
      </c>
      <c r="Q313" s="91" t="s">
        <v>106</v>
      </c>
      <c r="R313" s="92">
        <v>0</v>
      </c>
      <c r="T313" s="144">
        <v>3</v>
      </c>
      <c r="U313" s="195">
        <v>2013</v>
      </c>
      <c r="V313" s="145" t="s">
        <v>20</v>
      </c>
      <c r="W313" s="145" t="s">
        <v>618</v>
      </c>
      <c r="X313" s="145" t="s">
        <v>3516</v>
      </c>
      <c r="Y313" s="146" t="str">
        <f t="shared" si="17"/>
        <v>32013冷房ビル用マルチ無し（一定速）</v>
      </c>
      <c r="Z313" s="148">
        <v>0.25</v>
      </c>
      <c r="AA313" s="148">
        <v>0.75</v>
      </c>
      <c r="AB313" s="149">
        <v>0.25</v>
      </c>
      <c r="AC313" s="149">
        <v>0.75</v>
      </c>
      <c r="AD313" s="147">
        <f>VLOOKUP(T313,'既存・導入予定 (1)'!$E$33:$S$44,13,0)</f>
        <v>0.38900000000000001</v>
      </c>
      <c r="AE313" s="75">
        <f t="shared" si="18"/>
        <v>0.84699999999999998</v>
      </c>
    </row>
    <row r="314" spans="13:31" ht="13.5" customHeight="1">
      <c r="M314" s="90">
        <v>2</v>
      </c>
      <c r="N314" s="91" t="s">
        <v>8</v>
      </c>
      <c r="O314" s="91" t="s">
        <v>3460</v>
      </c>
      <c r="P314" s="91" t="s">
        <v>3458</v>
      </c>
      <c r="Q314" s="91" t="s">
        <v>110</v>
      </c>
      <c r="R314" s="92">
        <v>0</v>
      </c>
      <c r="T314" s="144">
        <v>3</v>
      </c>
      <c r="U314" s="195">
        <v>2013</v>
      </c>
      <c r="V314" s="145" t="s">
        <v>20</v>
      </c>
      <c r="W314" s="145" t="s">
        <v>619</v>
      </c>
      <c r="X314" s="145" t="s">
        <v>3516</v>
      </c>
      <c r="Y314" s="146" t="str">
        <f t="shared" si="17"/>
        <v>32013冷房設備用無し（一定速）</v>
      </c>
      <c r="Z314" s="148">
        <v>0.25</v>
      </c>
      <c r="AA314" s="148">
        <v>0.75</v>
      </c>
      <c r="AB314" s="149">
        <v>0.25</v>
      </c>
      <c r="AC314" s="149">
        <v>0.75</v>
      </c>
      <c r="AD314" s="147">
        <f>VLOOKUP(T314,'既存・導入予定 (1)'!$E$33:$S$44,13,0)</f>
        <v>0.38900000000000001</v>
      </c>
      <c r="AE314" s="75">
        <f t="shared" si="18"/>
        <v>0.84699999999999998</v>
      </c>
    </row>
    <row r="315" spans="13:31" ht="13.5" customHeight="1">
      <c r="M315" s="90">
        <v>2</v>
      </c>
      <c r="N315" s="91" t="s">
        <v>9</v>
      </c>
      <c r="O315" s="91" t="s">
        <v>3460</v>
      </c>
      <c r="P315" s="91" t="s">
        <v>3458</v>
      </c>
      <c r="Q315" s="91" t="s">
        <v>114</v>
      </c>
      <c r="R315" s="92">
        <v>0</v>
      </c>
      <c r="T315" s="144">
        <v>3</v>
      </c>
      <c r="U315" s="195">
        <v>2013</v>
      </c>
      <c r="V315" s="145" t="s">
        <v>21</v>
      </c>
      <c r="W315" s="145" t="s">
        <v>624</v>
      </c>
      <c r="X315" s="145" t="s">
        <v>3363</v>
      </c>
      <c r="Y315" s="146" t="str">
        <f t="shared" si="17"/>
        <v>32013暖房店舗用有り</v>
      </c>
      <c r="Z315" s="148">
        <v>-0.94</v>
      </c>
      <c r="AA315" s="148">
        <v>1.94</v>
      </c>
      <c r="AB315" s="149">
        <v>1.0853999999999999</v>
      </c>
      <c r="AC315" s="149">
        <v>1.4337</v>
      </c>
      <c r="AD315" s="147">
        <f>VLOOKUP(T315,'既存・導入予定 (1)'!$E$33:$S$44,13,0)</f>
        <v>0.38900000000000001</v>
      </c>
      <c r="AE315" s="75">
        <f t="shared" si="18"/>
        <v>1.5740000000000001</v>
      </c>
    </row>
    <row r="316" spans="13:31" ht="13.5" customHeight="1">
      <c r="M316" s="90">
        <v>2</v>
      </c>
      <c r="N316" s="91" t="s">
        <v>10</v>
      </c>
      <c r="O316" s="91" t="s">
        <v>3460</v>
      </c>
      <c r="P316" s="91" t="s">
        <v>3458</v>
      </c>
      <c r="Q316" s="91" t="s">
        <v>118</v>
      </c>
      <c r="R316" s="92">
        <v>0</v>
      </c>
      <c r="T316" s="144">
        <v>3</v>
      </c>
      <c r="U316" s="195">
        <v>2013</v>
      </c>
      <c r="V316" s="145" t="s">
        <v>21</v>
      </c>
      <c r="W316" s="145" t="s">
        <v>618</v>
      </c>
      <c r="X316" s="145" t="s">
        <v>3363</v>
      </c>
      <c r="Y316" s="146" t="str">
        <f t="shared" si="17"/>
        <v>32013暖房ビル用マルチ有り</v>
      </c>
      <c r="Z316" s="148">
        <v>-0.98</v>
      </c>
      <c r="AA316" s="148">
        <v>1.98</v>
      </c>
      <c r="AB316" s="149">
        <v>1.042</v>
      </c>
      <c r="AC316" s="149">
        <v>1.4744999999999999</v>
      </c>
      <c r="AD316" s="147">
        <f>VLOOKUP(T316,'既存・導入予定 (1)'!$E$33:$S$44,13,0)</f>
        <v>0.38900000000000001</v>
      </c>
      <c r="AE316" s="75">
        <f t="shared" si="18"/>
        <v>1.5980000000000001</v>
      </c>
    </row>
    <row r="317" spans="13:31" ht="13.5" customHeight="1">
      <c r="M317" s="90">
        <v>2</v>
      </c>
      <c r="N317" s="91" t="s">
        <v>11</v>
      </c>
      <c r="O317" s="91" t="s">
        <v>3460</v>
      </c>
      <c r="P317" s="91" t="s">
        <v>3458</v>
      </c>
      <c r="Q317" s="91" t="s">
        <v>122</v>
      </c>
      <c r="R317" s="92">
        <v>0</v>
      </c>
      <c r="T317" s="144">
        <v>3</v>
      </c>
      <c r="U317" s="195">
        <v>2013</v>
      </c>
      <c r="V317" s="145" t="s">
        <v>21</v>
      </c>
      <c r="W317" s="145" t="s">
        <v>619</v>
      </c>
      <c r="X317" s="145" t="s">
        <v>3363</v>
      </c>
      <c r="Y317" s="146" t="str">
        <f t="shared" si="17"/>
        <v>32013暖房設備用有り</v>
      </c>
      <c r="Z317" s="148">
        <v>-0.32</v>
      </c>
      <c r="AA317" s="148">
        <v>1.32</v>
      </c>
      <c r="AB317" s="149">
        <v>1.028</v>
      </c>
      <c r="AC317" s="149">
        <v>0.98299999999999998</v>
      </c>
      <c r="AD317" s="147">
        <f>VLOOKUP(T317,'既存・導入予定 (1)'!$E$33:$S$44,13,0)</f>
        <v>0.38900000000000001</v>
      </c>
      <c r="AE317" s="75">
        <f t="shared" si="18"/>
        <v>1.1950000000000001</v>
      </c>
    </row>
    <row r="318" spans="13:31" ht="13.5" customHeight="1">
      <c r="M318" s="90">
        <v>2</v>
      </c>
      <c r="N318" s="91" t="s">
        <v>12</v>
      </c>
      <c r="O318" s="91" t="s">
        <v>3460</v>
      </c>
      <c r="P318" s="91" t="s">
        <v>3458</v>
      </c>
      <c r="Q318" s="91" t="s">
        <v>126</v>
      </c>
      <c r="R318" s="92">
        <v>0</v>
      </c>
      <c r="T318" s="144">
        <v>3</v>
      </c>
      <c r="U318" s="195">
        <v>2013</v>
      </c>
      <c r="V318" s="145" t="s">
        <v>21</v>
      </c>
      <c r="W318" s="145" t="s">
        <v>624</v>
      </c>
      <c r="X318" s="145" t="s">
        <v>3516</v>
      </c>
      <c r="Y318" s="146" t="str">
        <f t="shared" si="17"/>
        <v>32013暖房店舗用無し（一定速）</v>
      </c>
      <c r="Z318" s="148">
        <v>0.25</v>
      </c>
      <c r="AA318" s="148">
        <v>0.75</v>
      </c>
      <c r="AB318" s="149">
        <v>0.25</v>
      </c>
      <c r="AC318" s="149">
        <v>0.75</v>
      </c>
      <c r="AD318" s="147">
        <f>VLOOKUP(T318,'既存・導入予定 (1)'!$E$33:$S$44,13,0)</f>
        <v>0.38900000000000001</v>
      </c>
      <c r="AE318" s="75">
        <f t="shared" si="18"/>
        <v>0.84699999999999998</v>
      </c>
    </row>
    <row r="319" spans="13:31" ht="13.5" customHeight="1">
      <c r="M319" s="90">
        <v>2</v>
      </c>
      <c r="N319" s="91" t="s">
        <v>13</v>
      </c>
      <c r="O319" s="91" t="s">
        <v>3460</v>
      </c>
      <c r="P319" s="91" t="s">
        <v>3458</v>
      </c>
      <c r="Q319" s="91" t="s">
        <v>130</v>
      </c>
      <c r="R319" s="92">
        <v>0</v>
      </c>
      <c r="T319" s="144">
        <v>3</v>
      </c>
      <c r="U319" s="195">
        <v>2013</v>
      </c>
      <c r="V319" s="145" t="s">
        <v>21</v>
      </c>
      <c r="W319" s="145" t="s">
        <v>618</v>
      </c>
      <c r="X319" s="145" t="s">
        <v>3516</v>
      </c>
      <c r="Y319" s="146" t="str">
        <f t="shared" si="17"/>
        <v>32013暖房ビル用マルチ無し（一定速）</v>
      </c>
      <c r="Z319" s="148">
        <v>0.25</v>
      </c>
      <c r="AA319" s="148">
        <v>0.75</v>
      </c>
      <c r="AB319" s="149">
        <v>0.25</v>
      </c>
      <c r="AC319" s="149">
        <v>0.75</v>
      </c>
      <c r="AD319" s="147">
        <f>VLOOKUP(T319,'既存・導入予定 (1)'!$E$33:$S$44,13,0)</f>
        <v>0.38900000000000001</v>
      </c>
      <c r="AE319" s="75">
        <f t="shared" si="18"/>
        <v>0.84699999999999998</v>
      </c>
    </row>
    <row r="320" spans="13:31" ht="13.5" customHeight="1">
      <c r="M320" s="90">
        <v>3</v>
      </c>
      <c r="N320" s="91" t="s">
        <v>3456</v>
      </c>
      <c r="O320" s="91" t="s">
        <v>3460</v>
      </c>
      <c r="P320" s="91" t="s">
        <v>3458</v>
      </c>
      <c r="Q320" s="91" t="s">
        <v>134</v>
      </c>
      <c r="R320" s="92">
        <v>0.188</v>
      </c>
      <c r="T320" s="144">
        <v>3</v>
      </c>
      <c r="U320" s="195">
        <v>2013</v>
      </c>
      <c r="V320" s="145" t="s">
        <v>21</v>
      </c>
      <c r="W320" s="145" t="s">
        <v>619</v>
      </c>
      <c r="X320" s="145" t="s">
        <v>3516</v>
      </c>
      <c r="Y320" s="146" t="str">
        <f t="shared" si="17"/>
        <v>32013暖房設備用無し（一定速）</v>
      </c>
      <c r="Z320" s="148">
        <v>0.25</v>
      </c>
      <c r="AA320" s="148">
        <v>0.75</v>
      </c>
      <c r="AB320" s="149">
        <v>0.25</v>
      </c>
      <c r="AC320" s="149">
        <v>0.75</v>
      </c>
      <c r="AD320" s="147">
        <f>VLOOKUP(T320,'既存・導入予定 (1)'!$E$33:$S$44,13,0)</f>
        <v>0.38900000000000001</v>
      </c>
      <c r="AE320" s="75">
        <f t="shared" si="18"/>
        <v>0.84699999999999998</v>
      </c>
    </row>
    <row r="321" spans="13:31" ht="13.5" customHeight="1">
      <c r="M321" s="90">
        <v>3</v>
      </c>
      <c r="N321" s="91" t="s">
        <v>3</v>
      </c>
      <c r="O321" s="91" t="s">
        <v>3460</v>
      </c>
      <c r="P321" s="91" t="s">
        <v>3458</v>
      </c>
      <c r="Q321" s="91" t="s">
        <v>138</v>
      </c>
      <c r="R321" s="92">
        <v>6.6000000000000003E-2</v>
      </c>
      <c r="T321" s="144">
        <v>3</v>
      </c>
      <c r="U321" s="195">
        <v>2014</v>
      </c>
      <c r="V321" s="145" t="s">
        <v>20</v>
      </c>
      <c r="W321" s="145" t="s">
        <v>624</v>
      </c>
      <c r="X321" s="145" t="s">
        <v>3363</v>
      </c>
      <c r="Y321" s="146" t="str">
        <f t="shared" si="17"/>
        <v>32014冷房店舗用有り</v>
      </c>
      <c r="Z321" s="148">
        <v>-1.46</v>
      </c>
      <c r="AA321" s="148">
        <v>2.46</v>
      </c>
      <c r="AB321" s="149">
        <v>1.06</v>
      </c>
      <c r="AC321" s="149">
        <v>1.83</v>
      </c>
      <c r="AD321" s="147">
        <f>VLOOKUP(T321,'既存・導入予定 (1)'!$E$33:$S$44,13,0)</f>
        <v>0.38900000000000001</v>
      </c>
      <c r="AE321" s="75">
        <f t="shared" si="18"/>
        <v>1.8919999999999999</v>
      </c>
    </row>
    <row r="322" spans="13:31" ht="13.5" customHeight="1">
      <c r="M322" s="90">
        <v>3</v>
      </c>
      <c r="N322" s="91" t="s">
        <v>4</v>
      </c>
      <c r="O322" s="91" t="s">
        <v>3460</v>
      </c>
      <c r="P322" s="91" t="s">
        <v>3458</v>
      </c>
      <c r="Q322" s="91" t="s">
        <v>142</v>
      </c>
      <c r="R322" s="92">
        <v>7.4999999999999997E-2</v>
      </c>
      <c r="T322" s="144">
        <v>3</v>
      </c>
      <c r="U322" s="195">
        <v>2014</v>
      </c>
      <c r="V322" s="145" t="s">
        <v>20</v>
      </c>
      <c r="W322" s="145" t="s">
        <v>618</v>
      </c>
      <c r="X322" s="145" t="s">
        <v>3363</v>
      </c>
      <c r="Y322" s="146" t="str">
        <f t="shared" si="17"/>
        <v>32014冷房ビル用マルチ有り</v>
      </c>
      <c r="Z322" s="148">
        <v>-1.52</v>
      </c>
      <c r="AA322" s="148">
        <v>2.52</v>
      </c>
      <c r="AB322" s="149">
        <v>1.0736000000000001</v>
      </c>
      <c r="AC322" s="149">
        <v>1.8715999999999999</v>
      </c>
      <c r="AD322" s="147">
        <f>VLOOKUP(T322,'既存・導入予定 (1)'!$E$33:$S$44,13,0)</f>
        <v>0.38900000000000001</v>
      </c>
      <c r="AE322" s="75">
        <f t="shared" si="18"/>
        <v>1.9279999999999999</v>
      </c>
    </row>
    <row r="323" spans="13:31" ht="13.5" customHeight="1">
      <c r="M323" s="90">
        <v>3</v>
      </c>
      <c r="N323" s="91" t="s">
        <v>5</v>
      </c>
      <c r="O323" s="91" t="s">
        <v>3460</v>
      </c>
      <c r="P323" s="91" t="s">
        <v>3458</v>
      </c>
      <c r="Q323" s="91" t="s">
        <v>146</v>
      </c>
      <c r="R323" s="92">
        <v>9.8000000000000004E-2</v>
      </c>
      <c r="T323" s="144">
        <v>3</v>
      </c>
      <c r="U323" s="195">
        <v>2014</v>
      </c>
      <c r="V323" s="145" t="s">
        <v>20</v>
      </c>
      <c r="W323" s="145" t="s">
        <v>619</v>
      </c>
      <c r="X323" s="145" t="s">
        <v>3363</v>
      </c>
      <c r="Y323" s="146" t="str">
        <f t="shared" si="17"/>
        <v>32014冷房設備用有り</v>
      </c>
      <c r="Z323" s="148">
        <v>-0.32</v>
      </c>
      <c r="AA323" s="148">
        <v>1.32</v>
      </c>
      <c r="AB323" s="149">
        <v>1.0385</v>
      </c>
      <c r="AC323" s="149">
        <v>0.98040000000000005</v>
      </c>
      <c r="AD323" s="147">
        <f>VLOOKUP(T323,'既存・導入予定 (1)'!$E$33:$S$44,13,0)</f>
        <v>0.38900000000000001</v>
      </c>
      <c r="AE323" s="75">
        <f t="shared" si="18"/>
        <v>1.1950000000000001</v>
      </c>
    </row>
    <row r="324" spans="13:31" ht="13.5" customHeight="1">
      <c r="M324" s="90">
        <v>3</v>
      </c>
      <c r="N324" s="91" t="s">
        <v>6</v>
      </c>
      <c r="O324" s="91" t="s">
        <v>3460</v>
      </c>
      <c r="P324" s="91" t="s">
        <v>3458</v>
      </c>
      <c r="Q324" s="91" t="s">
        <v>150</v>
      </c>
      <c r="R324" s="92">
        <v>6.6000000000000003E-2</v>
      </c>
      <c r="T324" s="144">
        <v>3</v>
      </c>
      <c r="U324" s="195">
        <v>2014</v>
      </c>
      <c r="V324" s="145" t="s">
        <v>20</v>
      </c>
      <c r="W324" s="145" t="s">
        <v>624</v>
      </c>
      <c r="X324" s="145" t="s">
        <v>3516</v>
      </c>
      <c r="Y324" s="146" t="str">
        <f t="shared" si="17"/>
        <v>32014冷房店舗用無し（一定速）</v>
      </c>
      <c r="Z324" s="148">
        <v>0.25</v>
      </c>
      <c r="AA324" s="148">
        <v>0.75</v>
      </c>
      <c r="AB324" s="149">
        <v>0.25</v>
      </c>
      <c r="AC324" s="149">
        <v>0.75</v>
      </c>
      <c r="AD324" s="147">
        <f>VLOOKUP(T324,'既存・導入予定 (1)'!$E$33:$S$44,13,0)</f>
        <v>0.38900000000000001</v>
      </c>
      <c r="AE324" s="75">
        <f t="shared" si="18"/>
        <v>0.84699999999999998</v>
      </c>
    </row>
    <row r="325" spans="13:31" ht="13.5" customHeight="1">
      <c r="M325" s="90">
        <v>3</v>
      </c>
      <c r="N325" s="91" t="s">
        <v>7</v>
      </c>
      <c r="O325" s="91" t="s">
        <v>3460</v>
      </c>
      <c r="P325" s="91" t="s">
        <v>3458</v>
      </c>
      <c r="Q325" s="91" t="s">
        <v>154</v>
      </c>
      <c r="R325" s="92">
        <v>5.8000000000000003E-2</v>
      </c>
      <c r="T325" s="144">
        <v>3</v>
      </c>
      <c r="U325" s="195">
        <v>2014</v>
      </c>
      <c r="V325" s="145" t="s">
        <v>20</v>
      </c>
      <c r="W325" s="145" t="s">
        <v>618</v>
      </c>
      <c r="X325" s="145" t="s">
        <v>3516</v>
      </c>
      <c r="Y325" s="146" t="str">
        <f t="shared" si="17"/>
        <v>32014冷房ビル用マルチ無し（一定速）</v>
      </c>
      <c r="Z325" s="148">
        <v>0.25</v>
      </c>
      <c r="AA325" s="148">
        <v>0.75</v>
      </c>
      <c r="AB325" s="149">
        <v>0.25</v>
      </c>
      <c r="AC325" s="149">
        <v>0.75</v>
      </c>
      <c r="AD325" s="147">
        <f>VLOOKUP(T325,'既存・導入予定 (1)'!$E$33:$S$44,13,0)</f>
        <v>0.38900000000000001</v>
      </c>
      <c r="AE325" s="75">
        <f t="shared" si="18"/>
        <v>0.84699999999999998</v>
      </c>
    </row>
    <row r="326" spans="13:31" ht="13.5" customHeight="1">
      <c r="M326" s="90">
        <v>3</v>
      </c>
      <c r="N326" s="91" t="s">
        <v>8</v>
      </c>
      <c r="O326" s="91" t="s">
        <v>3460</v>
      </c>
      <c r="P326" s="91" t="s">
        <v>3458</v>
      </c>
      <c r="Q326" s="91" t="s">
        <v>158</v>
      </c>
      <c r="R326" s="92">
        <v>5.8000000000000003E-2</v>
      </c>
      <c r="T326" s="144">
        <v>3</v>
      </c>
      <c r="U326" s="195">
        <v>2014</v>
      </c>
      <c r="V326" s="145" t="s">
        <v>20</v>
      </c>
      <c r="W326" s="145" t="s">
        <v>619</v>
      </c>
      <c r="X326" s="145" t="s">
        <v>3516</v>
      </c>
      <c r="Y326" s="146" t="str">
        <f t="shared" si="17"/>
        <v>32014冷房設備用無し（一定速）</v>
      </c>
      <c r="Z326" s="148">
        <v>0.25</v>
      </c>
      <c r="AA326" s="148">
        <v>0.75</v>
      </c>
      <c r="AB326" s="149">
        <v>0.25</v>
      </c>
      <c r="AC326" s="149">
        <v>0.75</v>
      </c>
      <c r="AD326" s="147">
        <f>VLOOKUP(T326,'既存・導入予定 (1)'!$E$33:$S$44,13,0)</f>
        <v>0.38900000000000001</v>
      </c>
      <c r="AE326" s="75">
        <f t="shared" si="18"/>
        <v>0.84699999999999998</v>
      </c>
    </row>
    <row r="327" spans="13:31" ht="13.5" customHeight="1">
      <c r="M327" s="90">
        <v>3</v>
      </c>
      <c r="N327" s="91" t="s">
        <v>9</v>
      </c>
      <c r="O327" s="91" t="s">
        <v>3460</v>
      </c>
      <c r="P327" s="91" t="s">
        <v>3458</v>
      </c>
      <c r="Q327" s="91" t="s">
        <v>162</v>
      </c>
      <c r="R327" s="92">
        <v>8.7999999999999995E-2</v>
      </c>
      <c r="T327" s="144">
        <v>3</v>
      </c>
      <c r="U327" s="195">
        <v>2014</v>
      </c>
      <c r="V327" s="145" t="s">
        <v>21</v>
      </c>
      <c r="W327" s="145" t="s">
        <v>624</v>
      </c>
      <c r="X327" s="145" t="s">
        <v>3363</v>
      </c>
      <c r="Y327" s="146" t="str">
        <f t="shared" si="17"/>
        <v>32014暖房店舗用有り</v>
      </c>
      <c r="Z327" s="148">
        <v>-0.94</v>
      </c>
      <c r="AA327" s="148">
        <v>1.94</v>
      </c>
      <c r="AB327" s="149">
        <v>1.0853999999999999</v>
      </c>
      <c r="AC327" s="149">
        <v>1.4337</v>
      </c>
      <c r="AD327" s="147">
        <f>VLOOKUP(T327,'既存・導入予定 (1)'!$E$33:$S$44,13,0)</f>
        <v>0.38900000000000001</v>
      </c>
      <c r="AE327" s="75">
        <f t="shared" si="18"/>
        <v>1.5740000000000001</v>
      </c>
    </row>
    <row r="328" spans="13:31" ht="13.5" customHeight="1">
      <c r="M328" s="90">
        <v>3</v>
      </c>
      <c r="N328" s="91" t="s">
        <v>10</v>
      </c>
      <c r="O328" s="91" t="s">
        <v>3460</v>
      </c>
      <c r="P328" s="91" t="s">
        <v>3458</v>
      </c>
      <c r="Q328" s="91" t="s">
        <v>166</v>
      </c>
      <c r="R328" s="92">
        <v>5.8000000000000003E-2</v>
      </c>
      <c r="T328" s="144">
        <v>3</v>
      </c>
      <c r="U328" s="195">
        <v>2014</v>
      </c>
      <c r="V328" s="145" t="s">
        <v>21</v>
      </c>
      <c r="W328" s="145" t="s">
        <v>618</v>
      </c>
      <c r="X328" s="145" t="s">
        <v>3363</v>
      </c>
      <c r="Y328" s="146" t="str">
        <f t="shared" si="17"/>
        <v>32014暖房ビル用マルチ有り</v>
      </c>
      <c r="Z328" s="148">
        <v>-0.96</v>
      </c>
      <c r="AA328" s="148">
        <v>1.96</v>
      </c>
      <c r="AB328" s="149">
        <v>1.0416000000000001</v>
      </c>
      <c r="AC328" s="149">
        <v>1.4596</v>
      </c>
      <c r="AD328" s="147">
        <f>VLOOKUP(T328,'既存・導入予定 (1)'!$E$33:$S$44,13,0)</f>
        <v>0.38900000000000001</v>
      </c>
      <c r="AE328" s="75">
        <f t="shared" si="18"/>
        <v>1.5860000000000001</v>
      </c>
    </row>
    <row r="329" spans="13:31" ht="13.5" customHeight="1">
      <c r="M329" s="90">
        <v>3</v>
      </c>
      <c r="N329" s="91" t="s">
        <v>11</v>
      </c>
      <c r="O329" s="91" t="s">
        <v>3460</v>
      </c>
      <c r="P329" s="91" t="s">
        <v>3458</v>
      </c>
      <c r="Q329" s="91" t="s">
        <v>170</v>
      </c>
      <c r="R329" s="92">
        <v>0</v>
      </c>
      <c r="T329" s="144">
        <v>3</v>
      </c>
      <c r="U329" s="195">
        <v>2014</v>
      </c>
      <c r="V329" s="145" t="s">
        <v>21</v>
      </c>
      <c r="W329" s="145" t="s">
        <v>619</v>
      </c>
      <c r="X329" s="145" t="s">
        <v>3363</v>
      </c>
      <c r="Y329" s="146" t="str">
        <f t="shared" si="17"/>
        <v>32014暖房設備用有り</v>
      </c>
      <c r="Z329" s="148">
        <v>-0.36</v>
      </c>
      <c r="AA329" s="148">
        <v>1.36</v>
      </c>
      <c r="AB329" s="149">
        <v>1.0287999999999999</v>
      </c>
      <c r="AC329" s="149">
        <v>1.0127999999999999</v>
      </c>
      <c r="AD329" s="147">
        <f>VLOOKUP(T329,'既存・導入予定 (1)'!$E$33:$S$44,13,0)</f>
        <v>0.38900000000000001</v>
      </c>
      <c r="AE329" s="75">
        <f t="shared" si="18"/>
        <v>1.2190000000000001</v>
      </c>
    </row>
    <row r="330" spans="13:31" ht="13.5" customHeight="1">
      <c r="M330" s="90">
        <v>3</v>
      </c>
      <c r="N330" s="91" t="s">
        <v>12</v>
      </c>
      <c r="O330" s="91" t="s">
        <v>3460</v>
      </c>
      <c r="P330" s="91" t="s">
        <v>3458</v>
      </c>
      <c r="Q330" s="91" t="s">
        <v>174</v>
      </c>
      <c r="R330" s="92">
        <v>0</v>
      </c>
      <c r="T330" s="144">
        <v>3</v>
      </c>
      <c r="U330" s="195">
        <v>2014</v>
      </c>
      <c r="V330" s="145" t="s">
        <v>21</v>
      </c>
      <c r="W330" s="145" t="s">
        <v>624</v>
      </c>
      <c r="X330" s="145" t="s">
        <v>3516</v>
      </c>
      <c r="Y330" s="146" t="str">
        <f t="shared" ref="Y330:Y393" si="19">T330&amp;U330&amp;V330&amp;W330&amp;X330</f>
        <v>32014暖房店舗用無し（一定速）</v>
      </c>
      <c r="Z330" s="148">
        <v>0.25</v>
      </c>
      <c r="AA330" s="148">
        <v>0.75</v>
      </c>
      <c r="AB330" s="149">
        <v>0.25</v>
      </c>
      <c r="AC330" s="149">
        <v>0.75</v>
      </c>
      <c r="AD330" s="147">
        <f>VLOOKUP(T330,'既存・導入予定 (1)'!$E$33:$S$44,13,0)</f>
        <v>0.38900000000000001</v>
      </c>
      <c r="AE330" s="75">
        <f t="shared" ref="AE330:AE393" si="20">ROUNDDOWN(IF(AD330&gt;=0.25,Z330*AD330+AA330,AB330*AD330+AC330),3)</f>
        <v>0.84699999999999998</v>
      </c>
    </row>
    <row r="331" spans="13:31" ht="13.5" customHeight="1">
      <c r="M331" s="90">
        <v>3</v>
      </c>
      <c r="N331" s="91" t="s">
        <v>13</v>
      </c>
      <c r="O331" s="91" t="s">
        <v>3460</v>
      </c>
      <c r="P331" s="91" t="s">
        <v>3458</v>
      </c>
      <c r="Q331" s="91" t="s">
        <v>178</v>
      </c>
      <c r="R331" s="92">
        <v>0.151</v>
      </c>
      <c r="T331" s="144">
        <v>3</v>
      </c>
      <c r="U331" s="195">
        <v>2014</v>
      </c>
      <c r="V331" s="145" t="s">
        <v>21</v>
      </c>
      <c r="W331" s="145" t="s">
        <v>618</v>
      </c>
      <c r="X331" s="145" t="s">
        <v>3516</v>
      </c>
      <c r="Y331" s="146" t="str">
        <f t="shared" si="19"/>
        <v>32014暖房ビル用マルチ無し（一定速）</v>
      </c>
      <c r="Z331" s="148">
        <v>0.25</v>
      </c>
      <c r="AA331" s="148">
        <v>0.75</v>
      </c>
      <c r="AB331" s="149">
        <v>0.25</v>
      </c>
      <c r="AC331" s="149">
        <v>0.75</v>
      </c>
      <c r="AD331" s="147">
        <f>VLOOKUP(T331,'既存・導入予定 (1)'!$E$33:$S$44,13,0)</f>
        <v>0.38900000000000001</v>
      </c>
      <c r="AE331" s="75">
        <f t="shared" si="20"/>
        <v>0.84699999999999998</v>
      </c>
    </row>
    <row r="332" spans="13:31" ht="13.5" customHeight="1">
      <c r="M332" s="90">
        <v>4</v>
      </c>
      <c r="N332" s="91" t="s">
        <v>3456</v>
      </c>
      <c r="O332" s="91" t="s">
        <v>3460</v>
      </c>
      <c r="P332" s="91" t="s">
        <v>3458</v>
      </c>
      <c r="Q332" s="91" t="s">
        <v>182</v>
      </c>
      <c r="R332" s="92">
        <v>0.16</v>
      </c>
      <c r="T332" s="144">
        <v>3</v>
      </c>
      <c r="U332" s="195">
        <v>2014</v>
      </c>
      <c r="V332" s="145" t="s">
        <v>21</v>
      </c>
      <c r="W332" s="145" t="s">
        <v>619</v>
      </c>
      <c r="X332" s="145" t="s">
        <v>3516</v>
      </c>
      <c r="Y332" s="146" t="str">
        <f t="shared" si="19"/>
        <v>32014暖房設備用無し（一定速）</v>
      </c>
      <c r="Z332" s="148">
        <v>0.25</v>
      </c>
      <c r="AA332" s="148">
        <v>0.75</v>
      </c>
      <c r="AB332" s="149">
        <v>0.25</v>
      </c>
      <c r="AC332" s="149">
        <v>0.75</v>
      </c>
      <c r="AD332" s="147">
        <f>VLOOKUP(T332,'既存・導入予定 (1)'!$E$33:$S$44,13,0)</f>
        <v>0.38900000000000001</v>
      </c>
      <c r="AE332" s="75">
        <f t="shared" si="20"/>
        <v>0.84699999999999998</v>
      </c>
    </row>
    <row r="333" spans="13:31" ht="13.5" customHeight="1">
      <c r="M333" s="90">
        <v>4</v>
      </c>
      <c r="N333" s="91" t="s">
        <v>3</v>
      </c>
      <c r="O333" s="91" t="s">
        <v>3460</v>
      </c>
      <c r="P333" s="91" t="s">
        <v>3458</v>
      </c>
      <c r="Q333" s="91" t="s">
        <v>186</v>
      </c>
      <c r="R333" s="92">
        <v>0.17799999999999999</v>
      </c>
      <c r="T333" s="63">
        <v>3</v>
      </c>
      <c r="U333" s="141">
        <v>2015</v>
      </c>
      <c r="V333" s="90" t="s">
        <v>20</v>
      </c>
      <c r="W333" s="90" t="s">
        <v>624</v>
      </c>
      <c r="X333" s="90" t="s">
        <v>3363</v>
      </c>
      <c r="Y333" s="66" t="str">
        <f t="shared" si="19"/>
        <v>32015冷房店舗用有り</v>
      </c>
      <c r="Z333" s="142">
        <v>-1.38</v>
      </c>
      <c r="AA333" s="142">
        <v>2.38</v>
      </c>
      <c r="AB333" s="143">
        <v>1.0581</v>
      </c>
      <c r="AC333" s="143">
        <v>1.7705</v>
      </c>
      <c r="AD333" s="69">
        <f>VLOOKUP(T333,'既存・導入予定 (1)'!$E$33:$S$44,13,0)</f>
        <v>0.38900000000000001</v>
      </c>
      <c r="AE333" s="70">
        <f t="shared" si="20"/>
        <v>1.843</v>
      </c>
    </row>
    <row r="334" spans="13:31" ht="13.5" customHeight="1">
      <c r="M334" s="90">
        <v>4</v>
      </c>
      <c r="N334" s="91" t="s">
        <v>4</v>
      </c>
      <c r="O334" s="91" t="s">
        <v>3460</v>
      </c>
      <c r="P334" s="91" t="s">
        <v>3458</v>
      </c>
      <c r="Q334" s="91" t="s">
        <v>190</v>
      </c>
      <c r="R334" s="92">
        <v>0.192</v>
      </c>
      <c r="T334" s="63">
        <v>3</v>
      </c>
      <c r="U334" s="141">
        <v>2015</v>
      </c>
      <c r="V334" s="90" t="s">
        <v>20</v>
      </c>
      <c r="W334" s="90" t="s">
        <v>618</v>
      </c>
      <c r="X334" s="90" t="s">
        <v>3363</v>
      </c>
      <c r="Y334" s="66" t="str">
        <f t="shared" si="19"/>
        <v>32015冷房ビル用マルチ有り</v>
      </c>
      <c r="Z334" s="142">
        <v>-1.5740000000000001</v>
      </c>
      <c r="AA334" s="142">
        <v>2.5739999999999998</v>
      </c>
      <c r="AB334" s="143">
        <v>1.0751999999999999</v>
      </c>
      <c r="AC334" s="143">
        <v>1.9117</v>
      </c>
      <c r="AD334" s="69">
        <f>VLOOKUP(T334,'既存・導入予定 (1)'!$E$33:$S$44,13,0)</f>
        <v>0.38900000000000001</v>
      </c>
      <c r="AE334" s="70">
        <f t="shared" si="20"/>
        <v>1.9610000000000001</v>
      </c>
    </row>
    <row r="335" spans="13:31" ht="14.25" customHeight="1">
      <c r="M335" s="90">
        <v>4</v>
      </c>
      <c r="N335" s="91" t="s">
        <v>5</v>
      </c>
      <c r="O335" s="91" t="s">
        <v>3460</v>
      </c>
      <c r="P335" s="91" t="s">
        <v>3458</v>
      </c>
      <c r="Q335" s="91" t="s">
        <v>194</v>
      </c>
      <c r="R335" s="92">
        <v>0.186</v>
      </c>
      <c r="T335" s="63">
        <v>3</v>
      </c>
      <c r="U335" s="141">
        <v>2015</v>
      </c>
      <c r="V335" s="90" t="s">
        <v>20</v>
      </c>
      <c r="W335" s="90" t="s">
        <v>619</v>
      </c>
      <c r="X335" s="90" t="s">
        <v>3363</v>
      </c>
      <c r="Y335" s="66" t="str">
        <f t="shared" si="19"/>
        <v>32015冷房設備用有り</v>
      </c>
      <c r="Z335" s="142">
        <v>-0.62</v>
      </c>
      <c r="AA335" s="142">
        <v>1.62</v>
      </c>
      <c r="AB335" s="143">
        <v>1.0472999999999999</v>
      </c>
      <c r="AC335" s="143">
        <v>1.2032</v>
      </c>
      <c r="AD335" s="69">
        <f>VLOOKUP(T335,'既存・導入予定 (1)'!$E$33:$S$44,13,0)</f>
        <v>0.38900000000000001</v>
      </c>
      <c r="AE335" s="70">
        <f t="shared" si="20"/>
        <v>1.3779999999999999</v>
      </c>
    </row>
    <row r="336" spans="13:31" ht="13.5" customHeight="1">
      <c r="M336" s="90">
        <v>4</v>
      </c>
      <c r="N336" s="91" t="s">
        <v>6</v>
      </c>
      <c r="O336" s="91" t="s">
        <v>3460</v>
      </c>
      <c r="P336" s="91" t="s">
        <v>3458</v>
      </c>
      <c r="Q336" s="91" t="s">
        <v>198</v>
      </c>
      <c r="R336" s="92">
        <v>0.153</v>
      </c>
      <c r="T336" s="63">
        <v>3</v>
      </c>
      <c r="U336" s="141">
        <v>2015</v>
      </c>
      <c r="V336" s="90" t="s">
        <v>20</v>
      </c>
      <c r="W336" s="90" t="s">
        <v>624</v>
      </c>
      <c r="X336" s="90" t="s">
        <v>3516</v>
      </c>
      <c r="Y336" s="66" t="str">
        <f t="shared" si="19"/>
        <v>32015冷房店舗用無し（一定速）</v>
      </c>
      <c r="Z336" s="142">
        <v>0.25</v>
      </c>
      <c r="AA336" s="142">
        <v>0.75</v>
      </c>
      <c r="AB336" s="143">
        <v>0.25</v>
      </c>
      <c r="AC336" s="143">
        <v>0.75</v>
      </c>
      <c r="AD336" s="69">
        <f>VLOOKUP(T336,'既存・導入予定 (1)'!$E$33:$S$44,13,0)</f>
        <v>0.38900000000000001</v>
      </c>
      <c r="AE336" s="70">
        <f t="shared" si="20"/>
        <v>0.84699999999999998</v>
      </c>
    </row>
    <row r="337" spans="13:31" ht="13.5" customHeight="1">
      <c r="M337" s="90">
        <v>4</v>
      </c>
      <c r="N337" s="91" t="s">
        <v>7</v>
      </c>
      <c r="O337" s="91" t="s">
        <v>3460</v>
      </c>
      <c r="P337" s="91" t="s">
        <v>3458</v>
      </c>
      <c r="Q337" s="91" t="s">
        <v>202</v>
      </c>
      <c r="R337" s="92">
        <v>0.14299999999999999</v>
      </c>
      <c r="T337" s="63">
        <v>3</v>
      </c>
      <c r="U337" s="141">
        <v>2015</v>
      </c>
      <c r="V337" s="90" t="s">
        <v>20</v>
      </c>
      <c r="W337" s="90" t="s">
        <v>618</v>
      </c>
      <c r="X337" s="90" t="s">
        <v>3516</v>
      </c>
      <c r="Y337" s="66" t="str">
        <f t="shared" si="19"/>
        <v>32015冷房ビル用マルチ無し（一定速）</v>
      </c>
      <c r="Z337" s="142">
        <v>0.25</v>
      </c>
      <c r="AA337" s="142">
        <v>0.75</v>
      </c>
      <c r="AB337" s="143">
        <v>0.25</v>
      </c>
      <c r="AC337" s="143">
        <v>0.75</v>
      </c>
      <c r="AD337" s="69">
        <f>VLOOKUP(T337,'既存・導入予定 (1)'!$E$33:$S$44,13,0)</f>
        <v>0.38900000000000001</v>
      </c>
      <c r="AE337" s="70">
        <f t="shared" si="20"/>
        <v>0.84699999999999998</v>
      </c>
    </row>
    <row r="338" spans="13:31" ht="13.5" customHeight="1">
      <c r="M338" s="90">
        <v>4</v>
      </c>
      <c r="N338" s="91" t="s">
        <v>8</v>
      </c>
      <c r="O338" s="91" t="s">
        <v>3460</v>
      </c>
      <c r="P338" s="91" t="s">
        <v>3458</v>
      </c>
      <c r="Q338" s="91" t="s">
        <v>206</v>
      </c>
      <c r="R338" s="92">
        <v>0.193</v>
      </c>
      <c r="T338" s="63">
        <v>3</v>
      </c>
      <c r="U338" s="141">
        <v>2015</v>
      </c>
      <c r="V338" s="90" t="s">
        <v>20</v>
      </c>
      <c r="W338" s="90" t="s">
        <v>619</v>
      </c>
      <c r="X338" s="90" t="s">
        <v>3516</v>
      </c>
      <c r="Y338" s="66" t="str">
        <f t="shared" si="19"/>
        <v>32015冷房設備用無し（一定速）</v>
      </c>
      <c r="Z338" s="142">
        <v>0.25</v>
      </c>
      <c r="AA338" s="142">
        <v>0.75</v>
      </c>
      <c r="AB338" s="143">
        <v>0.25</v>
      </c>
      <c r="AC338" s="143">
        <v>0.75</v>
      </c>
      <c r="AD338" s="69">
        <f>VLOOKUP(T338,'既存・導入予定 (1)'!$E$33:$S$44,13,0)</f>
        <v>0.38900000000000001</v>
      </c>
      <c r="AE338" s="70">
        <f t="shared" si="20"/>
        <v>0.84699999999999998</v>
      </c>
    </row>
    <row r="339" spans="13:31" ht="14.25" customHeight="1">
      <c r="M339" s="90">
        <v>4</v>
      </c>
      <c r="N339" s="91" t="s">
        <v>9</v>
      </c>
      <c r="O339" s="91" t="s">
        <v>3460</v>
      </c>
      <c r="P339" s="91" t="s">
        <v>3458</v>
      </c>
      <c r="Q339" s="91" t="s">
        <v>210</v>
      </c>
      <c r="R339" s="92">
        <v>0.14000000000000001</v>
      </c>
      <c r="T339" s="63">
        <v>3</v>
      </c>
      <c r="U339" s="141">
        <v>2015</v>
      </c>
      <c r="V339" s="90" t="s">
        <v>21</v>
      </c>
      <c r="W339" s="90" t="s">
        <v>624</v>
      </c>
      <c r="X339" s="90" t="s">
        <v>3363</v>
      </c>
      <c r="Y339" s="66" t="str">
        <f t="shared" si="19"/>
        <v>32015暖房店舗用有り</v>
      </c>
      <c r="Z339" s="142">
        <v>-0.97</v>
      </c>
      <c r="AA339" s="142">
        <v>1.97</v>
      </c>
      <c r="AB339" s="143">
        <v>1.0867</v>
      </c>
      <c r="AC339" s="143">
        <v>1.4558</v>
      </c>
      <c r="AD339" s="69">
        <f>VLOOKUP(T339,'既存・導入予定 (1)'!$E$33:$S$44,13,0)</f>
        <v>0.38900000000000001</v>
      </c>
      <c r="AE339" s="70">
        <f t="shared" si="20"/>
        <v>1.5920000000000001</v>
      </c>
    </row>
    <row r="340" spans="13:31" ht="13.5" customHeight="1">
      <c r="M340" s="90">
        <v>4</v>
      </c>
      <c r="N340" s="91" t="s">
        <v>10</v>
      </c>
      <c r="O340" s="91" t="s">
        <v>3460</v>
      </c>
      <c r="P340" s="91" t="s">
        <v>3458</v>
      </c>
      <c r="Q340" s="91" t="s">
        <v>214</v>
      </c>
      <c r="R340" s="92">
        <v>0.16400000000000001</v>
      </c>
      <c r="T340" s="63">
        <v>3</v>
      </c>
      <c r="U340" s="141">
        <v>2015</v>
      </c>
      <c r="V340" s="90" t="s">
        <v>21</v>
      </c>
      <c r="W340" s="90" t="s">
        <v>618</v>
      </c>
      <c r="X340" s="90" t="s">
        <v>3363</v>
      </c>
      <c r="Y340" s="66" t="str">
        <f t="shared" si="19"/>
        <v>32015暖房ビル用マルチ有り</v>
      </c>
      <c r="Z340" s="142">
        <v>-0.876</v>
      </c>
      <c r="AA340" s="142">
        <v>1.8759999999999999</v>
      </c>
      <c r="AB340" s="143">
        <v>1.0398000000000001</v>
      </c>
      <c r="AC340" s="143">
        <v>1.3971</v>
      </c>
      <c r="AD340" s="69">
        <f>VLOOKUP(T340,'既存・導入予定 (1)'!$E$33:$S$44,13,0)</f>
        <v>0.38900000000000001</v>
      </c>
      <c r="AE340" s="70">
        <f t="shared" si="20"/>
        <v>1.5349999999999999</v>
      </c>
    </row>
    <row r="341" spans="13:31" ht="13.5" customHeight="1">
      <c r="M341" s="90">
        <v>4</v>
      </c>
      <c r="N341" s="91" t="s">
        <v>11</v>
      </c>
      <c r="O341" s="91" t="s">
        <v>3460</v>
      </c>
      <c r="P341" s="91" t="s">
        <v>3458</v>
      </c>
      <c r="Q341" s="91" t="s">
        <v>218</v>
      </c>
      <c r="R341" s="92">
        <v>0.184</v>
      </c>
      <c r="T341" s="63">
        <v>3</v>
      </c>
      <c r="U341" s="141">
        <v>2015</v>
      </c>
      <c r="V341" s="90" t="s">
        <v>21</v>
      </c>
      <c r="W341" s="90" t="s">
        <v>619</v>
      </c>
      <c r="X341" s="90" t="s">
        <v>3363</v>
      </c>
      <c r="Y341" s="66" t="str">
        <f t="shared" si="19"/>
        <v>32015暖房設備用有り</v>
      </c>
      <c r="Z341" s="142">
        <v>-0.59799999999999998</v>
      </c>
      <c r="AA341" s="142">
        <v>1.5980000000000001</v>
      </c>
      <c r="AB341" s="143">
        <v>1.0339</v>
      </c>
      <c r="AC341" s="143">
        <v>1.19</v>
      </c>
      <c r="AD341" s="69">
        <f>VLOOKUP(T341,'既存・導入予定 (1)'!$E$33:$S$44,13,0)</f>
        <v>0.38900000000000001</v>
      </c>
      <c r="AE341" s="70">
        <f t="shared" si="20"/>
        <v>1.365</v>
      </c>
    </row>
    <row r="342" spans="13:31" ht="13.5" customHeight="1">
      <c r="M342" s="90">
        <v>4</v>
      </c>
      <c r="N342" s="91" t="s">
        <v>12</v>
      </c>
      <c r="O342" s="91" t="s">
        <v>3460</v>
      </c>
      <c r="P342" s="91" t="s">
        <v>3458</v>
      </c>
      <c r="Q342" s="91" t="s">
        <v>222</v>
      </c>
      <c r="R342" s="92">
        <v>0.184</v>
      </c>
      <c r="T342" s="63">
        <v>3</v>
      </c>
      <c r="U342" s="141">
        <v>2015</v>
      </c>
      <c r="V342" s="90" t="s">
        <v>21</v>
      </c>
      <c r="W342" s="90" t="s">
        <v>624</v>
      </c>
      <c r="X342" s="90" t="s">
        <v>3516</v>
      </c>
      <c r="Y342" s="66" t="str">
        <f t="shared" si="19"/>
        <v>32015暖房店舗用無し（一定速）</v>
      </c>
      <c r="Z342" s="142">
        <v>0.25</v>
      </c>
      <c r="AA342" s="142">
        <v>0.75</v>
      </c>
      <c r="AB342" s="143">
        <v>0.25</v>
      </c>
      <c r="AC342" s="143">
        <v>0.75</v>
      </c>
      <c r="AD342" s="69">
        <f>VLOOKUP(T342,'既存・導入予定 (1)'!$E$33:$S$44,13,0)</f>
        <v>0.38900000000000001</v>
      </c>
      <c r="AE342" s="70">
        <f t="shared" si="20"/>
        <v>0.84699999999999998</v>
      </c>
    </row>
    <row r="343" spans="13:31" ht="13.5" customHeight="1">
      <c r="M343" s="90">
        <v>4</v>
      </c>
      <c r="N343" s="91" t="s">
        <v>13</v>
      </c>
      <c r="O343" s="91" t="s">
        <v>3460</v>
      </c>
      <c r="P343" s="91" t="s">
        <v>3458</v>
      </c>
      <c r="Q343" s="91" t="s">
        <v>226</v>
      </c>
      <c r="R343" s="92">
        <v>0.187</v>
      </c>
      <c r="T343" s="63">
        <v>3</v>
      </c>
      <c r="U343" s="141">
        <v>2015</v>
      </c>
      <c r="V343" s="90" t="s">
        <v>21</v>
      </c>
      <c r="W343" s="90" t="s">
        <v>618</v>
      </c>
      <c r="X343" s="90" t="s">
        <v>3516</v>
      </c>
      <c r="Y343" s="66" t="str">
        <f t="shared" si="19"/>
        <v>32015暖房ビル用マルチ無し（一定速）</v>
      </c>
      <c r="Z343" s="142">
        <v>0.25</v>
      </c>
      <c r="AA343" s="142">
        <v>0.75</v>
      </c>
      <c r="AB343" s="143">
        <v>0.25</v>
      </c>
      <c r="AC343" s="143">
        <v>0.75</v>
      </c>
      <c r="AD343" s="69">
        <f>VLOOKUP(T343,'既存・導入予定 (1)'!$E$33:$S$44,13,0)</f>
        <v>0.38900000000000001</v>
      </c>
      <c r="AE343" s="70">
        <f t="shared" si="20"/>
        <v>0.84699999999999998</v>
      </c>
    </row>
    <row r="344" spans="13:31" ht="13.5" customHeight="1">
      <c r="M344" s="90">
        <v>5</v>
      </c>
      <c r="N344" s="91" t="s">
        <v>3456</v>
      </c>
      <c r="O344" s="91" t="s">
        <v>3460</v>
      </c>
      <c r="P344" s="91" t="s">
        <v>3458</v>
      </c>
      <c r="Q344" s="91" t="s">
        <v>230</v>
      </c>
      <c r="R344" s="92">
        <v>0.25700000000000001</v>
      </c>
      <c r="T344" s="63">
        <v>3</v>
      </c>
      <c r="U344" s="141">
        <v>2015</v>
      </c>
      <c r="V344" s="90" t="s">
        <v>21</v>
      </c>
      <c r="W344" s="90" t="s">
        <v>619</v>
      </c>
      <c r="X344" s="90" t="s">
        <v>3516</v>
      </c>
      <c r="Y344" s="66" t="str">
        <f t="shared" si="19"/>
        <v>32015暖房設備用無し（一定速）</v>
      </c>
      <c r="Z344" s="142">
        <v>0.25</v>
      </c>
      <c r="AA344" s="142">
        <v>0.75</v>
      </c>
      <c r="AB344" s="143">
        <v>0.25</v>
      </c>
      <c r="AC344" s="143">
        <v>0.75</v>
      </c>
      <c r="AD344" s="69">
        <f>VLOOKUP(T344,'既存・導入予定 (1)'!$E$33:$S$44,13,0)</f>
        <v>0.38900000000000001</v>
      </c>
      <c r="AE344" s="70">
        <f t="shared" si="20"/>
        <v>0.84699999999999998</v>
      </c>
    </row>
    <row r="345" spans="13:31" ht="13.5" customHeight="1">
      <c r="M345" s="90">
        <v>5</v>
      </c>
      <c r="N345" s="91" t="s">
        <v>3</v>
      </c>
      <c r="O345" s="91" t="s">
        <v>3460</v>
      </c>
      <c r="P345" s="91" t="s">
        <v>3458</v>
      </c>
      <c r="Q345" s="91" t="s">
        <v>234</v>
      </c>
      <c r="R345" s="92">
        <v>0.30299999999999999</v>
      </c>
      <c r="T345" s="63">
        <v>3</v>
      </c>
      <c r="U345" s="141">
        <v>2020</v>
      </c>
      <c r="V345" s="90" t="s">
        <v>626</v>
      </c>
      <c r="W345" s="90" t="s">
        <v>624</v>
      </c>
      <c r="X345" s="90" t="s">
        <v>3363</v>
      </c>
      <c r="Y345" s="66" t="str">
        <f t="shared" si="19"/>
        <v>32020冷房店舗用有り</v>
      </c>
      <c r="Z345" s="142">
        <v>-1.38</v>
      </c>
      <c r="AA345" s="142">
        <v>2.38</v>
      </c>
      <c r="AB345" s="143">
        <v>1.0581</v>
      </c>
      <c r="AC345" s="143">
        <v>1.7705</v>
      </c>
      <c r="AD345" s="69">
        <f>VLOOKUP(T345,'既存・導入予定 (1)'!$E$33:$S$44,13,0)</f>
        <v>0.38900000000000001</v>
      </c>
      <c r="AE345" s="70">
        <f t="shared" si="20"/>
        <v>1.843</v>
      </c>
    </row>
    <row r="346" spans="13:31" ht="13.5" customHeight="1">
      <c r="M346" s="90">
        <v>5</v>
      </c>
      <c r="N346" s="91" t="s">
        <v>4</v>
      </c>
      <c r="O346" s="91" t="s">
        <v>3460</v>
      </c>
      <c r="P346" s="91" t="s">
        <v>3458</v>
      </c>
      <c r="Q346" s="91" t="s">
        <v>238</v>
      </c>
      <c r="R346" s="92">
        <v>0.27500000000000002</v>
      </c>
      <c r="T346" s="63">
        <v>3</v>
      </c>
      <c r="U346" s="64">
        <v>2020</v>
      </c>
      <c r="V346" s="65" t="s">
        <v>626</v>
      </c>
      <c r="W346" s="65" t="s">
        <v>618</v>
      </c>
      <c r="X346" s="65" t="s">
        <v>3363</v>
      </c>
      <c r="Y346" s="66" t="str">
        <f t="shared" si="19"/>
        <v>32020冷房ビル用マルチ有り</v>
      </c>
      <c r="Z346" s="142">
        <v>-1.68</v>
      </c>
      <c r="AA346" s="142">
        <v>2.68</v>
      </c>
      <c r="AB346" s="143">
        <v>1.0788</v>
      </c>
      <c r="AC346" s="143">
        <v>2.0053000000000001</v>
      </c>
      <c r="AD346" s="69">
        <f>VLOOKUP(T346,'既存・導入予定 (1)'!$E$33:$S$44,13,0)</f>
        <v>0.38900000000000001</v>
      </c>
      <c r="AE346" s="70">
        <f t="shared" si="20"/>
        <v>2.0259999999999998</v>
      </c>
    </row>
    <row r="347" spans="13:31" ht="13.5" customHeight="1">
      <c r="M347" s="90">
        <v>5</v>
      </c>
      <c r="N347" s="91" t="s">
        <v>5</v>
      </c>
      <c r="O347" s="91" t="s">
        <v>3460</v>
      </c>
      <c r="P347" s="91" t="s">
        <v>3458</v>
      </c>
      <c r="Q347" s="91" t="s">
        <v>242</v>
      </c>
      <c r="R347" s="92">
        <v>0.16900000000000001</v>
      </c>
      <c r="T347" s="63">
        <v>3</v>
      </c>
      <c r="U347" s="64">
        <v>2020</v>
      </c>
      <c r="V347" s="65" t="s">
        <v>626</v>
      </c>
      <c r="W347" s="65" t="s">
        <v>619</v>
      </c>
      <c r="X347" s="65" t="s">
        <v>3363</v>
      </c>
      <c r="Y347" s="66" t="str">
        <f t="shared" si="19"/>
        <v>32020冷房設備用有り</v>
      </c>
      <c r="Z347" s="142">
        <v>-0.62</v>
      </c>
      <c r="AA347" s="142">
        <v>1.62</v>
      </c>
      <c r="AB347" s="143">
        <v>1.0472999999999999</v>
      </c>
      <c r="AC347" s="143">
        <v>1.2032</v>
      </c>
      <c r="AD347" s="69">
        <f>VLOOKUP(T347,'既存・導入予定 (1)'!$E$33:$S$44,13,0)</f>
        <v>0.38900000000000001</v>
      </c>
      <c r="AE347" s="70">
        <f t="shared" si="20"/>
        <v>1.3779999999999999</v>
      </c>
    </row>
    <row r="348" spans="13:31" ht="13.5" customHeight="1">
      <c r="M348" s="90">
        <v>5</v>
      </c>
      <c r="N348" s="91" t="s">
        <v>6</v>
      </c>
      <c r="O348" s="91" t="s">
        <v>3460</v>
      </c>
      <c r="P348" s="91" t="s">
        <v>3458</v>
      </c>
      <c r="Q348" s="91" t="s">
        <v>246</v>
      </c>
      <c r="R348" s="92">
        <v>0.248</v>
      </c>
      <c r="T348" s="63">
        <v>3</v>
      </c>
      <c r="U348" s="64">
        <v>2020</v>
      </c>
      <c r="V348" s="65" t="s">
        <v>626</v>
      </c>
      <c r="W348" s="65" t="s">
        <v>624</v>
      </c>
      <c r="X348" s="65" t="s">
        <v>3516</v>
      </c>
      <c r="Y348" s="66" t="str">
        <f t="shared" si="19"/>
        <v>32020冷房店舗用無し（一定速）</v>
      </c>
      <c r="Z348" s="142">
        <v>0.25</v>
      </c>
      <c r="AA348" s="142">
        <v>0.75</v>
      </c>
      <c r="AB348" s="143">
        <v>0.25</v>
      </c>
      <c r="AC348" s="143">
        <v>0.75</v>
      </c>
      <c r="AD348" s="69">
        <f>VLOOKUP(T348,'既存・導入予定 (1)'!$E$33:$S$44,13,0)</f>
        <v>0.38900000000000001</v>
      </c>
      <c r="AE348" s="70">
        <f t="shared" si="20"/>
        <v>0.84699999999999998</v>
      </c>
    </row>
    <row r="349" spans="13:31" ht="13.5" customHeight="1">
      <c r="M349" s="90">
        <v>5</v>
      </c>
      <c r="N349" s="91" t="s">
        <v>7</v>
      </c>
      <c r="O349" s="91" t="s">
        <v>3460</v>
      </c>
      <c r="P349" s="91" t="s">
        <v>3458</v>
      </c>
      <c r="Q349" s="91" t="s">
        <v>250</v>
      </c>
      <c r="R349" s="92">
        <v>0.28999999999999998</v>
      </c>
      <c r="T349" s="63">
        <v>3</v>
      </c>
      <c r="U349" s="64">
        <v>2020</v>
      </c>
      <c r="V349" s="65" t="s">
        <v>626</v>
      </c>
      <c r="W349" s="65" t="s">
        <v>618</v>
      </c>
      <c r="X349" s="65" t="s">
        <v>3516</v>
      </c>
      <c r="Y349" s="66" t="str">
        <f t="shared" si="19"/>
        <v>32020冷房ビル用マルチ無し（一定速）</v>
      </c>
      <c r="Z349" s="142">
        <v>0.25</v>
      </c>
      <c r="AA349" s="142">
        <v>0.75</v>
      </c>
      <c r="AB349" s="143">
        <v>0.25</v>
      </c>
      <c r="AC349" s="143">
        <v>0.75</v>
      </c>
      <c r="AD349" s="69">
        <f>VLOOKUP(T349,'既存・導入予定 (1)'!$E$33:$S$44,13,0)</f>
        <v>0.38900000000000001</v>
      </c>
      <c r="AE349" s="70">
        <f t="shared" si="20"/>
        <v>0.84699999999999998</v>
      </c>
    </row>
    <row r="350" spans="13:31" ht="13.5" customHeight="1">
      <c r="M350" s="90">
        <v>5</v>
      </c>
      <c r="N350" s="91" t="s">
        <v>8</v>
      </c>
      <c r="O350" s="91" t="s">
        <v>3460</v>
      </c>
      <c r="P350" s="91" t="s">
        <v>3458</v>
      </c>
      <c r="Q350" s="91" t="s">
        <v>254</v>
      </c>
      <c r="R350" s="92">
        <v>0.27500000000000002</v>
      </c>
      <c r="T350" s="63">
        <v>3</v>
      </c>
      <c r="U350" s="64">
        <v>2020</v>
      </c>
      <c r="V350" s="65" t="s">
        <v>626</v>
      </c>
      <c r="W350" s="65" t="s">
        <v>619</v>
      </c>
      <c r="X350" s="65" t="s">
        <v>3516</v>
      </c>
      <c r="Y350" s="66" t="str">
        <f t="shared" si="19"/>
        <v>32020冷房設備用無し（一定速）</v>
      </c>
      <c r="Z350" s="142">
        <v>0.25</v>
      </c>
      <c r="AA350" s="142">
        <v>0.75</v>
      </c>
      <c r="AB350" s="143">
        <v>0.25</v>
      </c>
      <c r="AC350" s="143">
        <v>0.75</v>
      </c>
      <c r="AD350" s="69">
        <f>VLOOKUP(T350,'既存・導入予定 (1)'!$E$33:$S$44,13,0)</f>
        <v>0.38900000000000001</v>
      </c>
      <c r="AE350" s="70">
        <f t="shared" si="20"/>
        <v>0.84699999999999998</v>
      </c>
    </row>
    <row r="351" spans="13:31" ht="13.5" customHeight="1">
      <c r="M351" s="90">
        <v>5</v>
      </c>
      <c r="N351" s="91" t="s">
        <v>9</v>
      </c>
      <c r="O351" s="91" t="s">
        <v>3460</v>
      </c>
      <c r="P351" s="91" t="s">
        <v>3458</v>
      </c>
      <c r="Q351" s="91" t="s">
        <v>258</v>
      </c>
      <c r="R351" s="92">
        <v>0.26100000000000001</v>
      </c>
      <c r="T351" s="63">
        <v>3</v>
      </c>
      <c r="U351" s="64">
        <v>2020</v>
      </c>
      <c r="V351" s="65" t="s">
        <v>627</v>
      </c>
      <c r="W351" s="65" t="s">
        <v>624</v>
      </c>
      <c r="X351" s="65" t="s">
        <v>3363</v>
      </c>
      <c r="Y351" s="66" t="str">
        <f t="shared" si="19"/>
        <v>32020暖房店舗用有り</v>
      </c>
      <c r="Z351" s="142">
        <v>-0.96</v>
      </c>
      <c r="AA351" s="142">
        <v>1.96</v>
      </c>
      <c r="AB351" s="143">
        <v>1.0862000000000001</v>
      </c>
      <c r="AC351" s="143">
        <v>1.4483999999999999</v>
      </c>
      <c r="AD351" s="69">
        <f>VLOOKUP(T351,'既存・導入予定 (1)'!$E$33:$S$44,13,0)</f>
        <v>0.38900000000000001</v>
      </c>
      <c r="AE351" s="70">
        <f t="shared" si="20"/>
        <v>1.5860000000000001</v>
      </c>
    </row>
    <row r="352" spans="13:31" ht="13.5" customHeight="1">
      <c r="M352" s="90">
        <v>5</v>
      </c>
      <c r="N352" s="91" t="s">
        <v>10</v>
      </c>
      <c r="O352" s="91" t="s">
        <v>3460</v>
      </c>
      <c r="P352" s="91" t="s">
        <v>3458</v>
      </c>
      <c r="Q352" s="91" t="s">
        <v>262</v>
      </c>
      <c r="R352" s="92">
        <v>0.26800000000000002</v>
      </c>
      <c r="T352" s="63">
        <v>3</v>
      </c>
      <c r="U352" s="64">
        <v>2020</v>
      </c>
      <c r="V352" s="65" t="s">
        <v>627</v>
      </c>
      <c r="W352" s="65" t="s">
        <v>618</v>
      </c>
      <c r="X352" s="65" t="s">
        <v>3363</v>
      </c>
      <c r="Y352" s="66" t="str">
        <f t="shared" si="19"/>
        <v>32020暖房ビル用マルチ有り</v>
      </c>
      <c r="Z352" s="142">
        <v>-1.1000000000000001</v>
      </c>
      <c r="AA352" s="142">
        <v>2.1</v>
      </c>
      <c r="AB352" s="143">
        <v>1.0416000000000001</v>
      </c>
      <c r="AC352" s="143">
        <v>1.4596</v>
      </c>
      <c r="AD352" s="69">
        <f>VLOOKUP(T352,'既存・導入予定 (1)'!$E$33:$S$44,13,0)</f>
        <v>0.38900000000000001</v>
      </c>
      <c r="AE352" s="70">
        <f t="shared" si="20"/>
        <v>1.6719999999999999</v>
      </c>
    </row>
    <row r="353" spans="13:31" ht="13.5" customHeight="1">
      <c r="M353" s="90">
        <v>5</v>
      </c>
      <c r="N353" s="91" t="s">
        <v>11</v>
      </c>
      <c r="O353" s="91" t="s">
        <v>3460</v>
      </c>
      <c r="P353" s="91" t="s">
        <v>3458</v>
      </c>
      <c r="Q353" s="91" t="s">
        <v>266</v>
      </c>
      <c r="R353" s="92">
        <v>0.20499999999999999</v>
      </c>
      <c r="T353" s="63">
        <v>3</v>
      </c>
      <c r="U353" s="64">
        <v>2020</v>
      </c>
      <c r="V353" s="65" t="s">
        <v>627</v>
      </c>
      <c r="W353" s="65" t="s">
        <v>619</v>
      </c>
      <c r="X353" s="65" t="s">
        <v>3363</v>
      </c>
      <c r="Y353" s="66" t="str">
        <f t="shared" si="19"/>
        <v>32020暖房設備用有り</v>
      </c>
      <c r="Z353" s="142">
        <v>-0.46</v>
      </c>
      <c r="AA353" s="142">
        <v>1.46</v>
      </c>
      <c r="AB353" s="143">
        <v>0.94</v>
      </c>
      <c r="AC353" s="143">
        <v>1.1100000000000001</v>
      </c>
      <c r="AD353" s="69">
        <f>VLOOKUP(T353,'既存・導入予定 (1)'!$E$33:$S$44,13,0)</f>
        <v>0.38900000000000001</v>
      </c>
      <c r="AE353" s="70">
        <f t="shared" si="20"/>
        <v>1.2809999999999999</v>
      </c>
    </row>
    <row r="354" spans="13:31" ht="13.5" customHeight="1">
      <c r="M354" s="90">
        <v>5</v>
      </c>
      <c r="N354" s="91" t="s">
        <v>12</v>
      </c>
      <c r="O354" s="91" t="s">
        <v>3460</v>
      </c>
      <c r="P354" s="91" t="s">
        <v>3458</v>
      </c>
      <c r="Q354" s="91" t="s">
        <v>270</v>
      </c>
      <c r="R354" s="92">
        <v>9.5000000000000001E-2</v>
      </c>
      <c r="T354" s="63">
        <v>3</v>
      </c>
      <c r="U354" s="64">
        <v>2020</v>
      </c>
      <c r="V354" s="65" t="s">
        <v>627</v>
      </c>
      <c r="W354" s="65" t="s">
        <v>624</v>
      </c>
      <c r="X354" s="65" t="s">
        <v>3516</v>
      </c>
      <c r="Y354" s="66" t="str">
        <f t="shared" si="19"/>
        <v>32020暖房店舗用無し（一定速）</v>
      </c>
      <c r="Z354" s="142">
        <v>0.25</v>
      </c>
      <c r="AA354" s="142">
        <v>0.75</v>
      </c>
      <c r="AB354" s="143">
        <v>0.25</v>
      </c>
      <c r="AC354" s="143">
        <v>0.75</v>
      </c>
      <c r="AD354" s="69">
        <f>VLOOKUP(T354,'既存・導入予定 (1)'!$E$33:$S$44,13,0)</f>
        <v>0.38900000000000001</v>
      </c>
      <c r="AE354" s="70">
        <f t="shared" si="20"/>
        <v>0.84699999999999998</v>
      </c>
    </row>
    <row r="355" spans="13:31" ht="13.5" customHeight="1">
      <c r="M355" s="90">
        <v>5</v>
      </c>
      <c r="N355" s="91" t="s">
        <v>13</v>
      </c>
      <c r="O355" s="91" t="s">
        <v>3460</v>
      </c>
      <c r="P355" s="91" t="s">
        <v>3458</v>
      </c>
      <c r="Q355" s="91" t="s">
        <v>274</v>
      </c>
      <c r="R355" s="92">
        <v>0.30399999999999999</v>
      </c>
      <c r="T355" s="63">
        <v>3</v>
      </c>
      <c r="U355" s="64">
        <v>2020</v>
      </c>
      <c r="V355" s="65" t="s">
        <v>627</v>
      </c>
      <c r="W355" s="65" t="s">
        <v>618</v>
      </c>
      <c r="X355" s="65" t="s">
        <v>3516</v>
      </c>
      <c r="Y355" s="66" t="str">
        <f t="shared" si="19"/>
        <v>32020暖房ビル用マルチ無し（一定速）</v>
      </c>
      <c r="Z355" s="142">
        <v>0.25</v>
      </c>
      <c r="AA355" s="142">
        <v>0.75</v>
      </c>
      <c r="AB355" s="143">
        <v>0.25</v>
      </c>
      <c r="AC355" s="143">
        <v>0.75</v>
      </c>
      <c r="AD355" s="69">
        <f>VLOOKUP(T355,'既存・導入予定 (1)'!$E$33:$S$44,13,0)</f>
        <v>0.38900000000000001</v>
      </c>
      <c r="AE355" s="70">
        <f t="shared" si="20"/>
        <v>0.84699999999999998</v>
      </c>
    </row>
    <row r="356" spans="13:31" ht="13.5" customHeight="1">
      <c r="M356" s="90">
        <v>6</v>
      </c>
      <c r="N356" s="91" t="s">
        <v>3456</v>
      </c>
      <c r="O356" s="91" t="s">
        <v>3460</v>
      </c>
      <c r="P356" s="91" t="s">
        <v>3458</v>
      </c>
      <c r="Q356" s="91" t="s">
        <v>278</v>
      </c>
      <c r="R356" s="92">
        <v>0.317</v>
      </c>
      <c r="T356" s="63">
        <v>3</v>
      </c>
      <c r="U356" s="65">
        <v>2020</v>
      </c>
      <c r="V356" s="65" t="s">
        <v>627</v>
      </c>
      <c r="W356" s="65" t="s">
        <v>619</v>
      </c>
      <c r="X356" s="65" t="s">
        <v>3516</v>
      </c>
      <c r="Y356" s="66" t="str">
        <f t="shared" si="19"/>
        <v>32020暖房設備用無し（一定速）</v>
      </c>
      <c r="Z356" s="142">
        <v>0.25</v>
      </c>
      <c r="AA356" s="142">
        <v>0.75</v>
      </c>
      <c r="AB356" s="143">
        <v>0.25</v>
      </c>
      <c r="AC356" s="143">
        <v>0.75</v>
      </c>
      <c r="AD356" s="69">
        <f>VLOOKUP(T356,'既存・導入予定 (1)'!$E$33:$S$44,13,0)</f>
        <v>0.38900000000000001</v>
      </c>
      <c r="AE356" s="70">
        <f t="shared" si="20"/>
        <v>0.84699999999999998</v>
      </c>
    </row>
    <row r="357" spans="13:31" ht="13.5" customHeight="1">
      <c r="M357" s="90">
        <v>6</v>
      </c>
      <c r="N357" s="91" t="s">
        <v>3</v>
      </c>
      <c r="O357" s="91" t="s">
        <v>3460</v>
      </c>
      <c r="P357" s="91" t="s">
        <v>3458</v>
      </c>
      <c r="Q357" s="91" t="s">
        <v>282</v>
      </c>
      <c r="R357" s="92">
        <v>0.41499999999999998</v>
      </c>
      <c r="T357" s="144">
        <v>3</v>
      </c>
      <c r="U357" s="145">
        <v>2024</v>
      </c>
      <c r="V357" s="145" t="s">
        <v>626</v>
      </c>
      <c r="W357" s="145" t="s">
        <v>624</v>
      </c>
      <c r="X357" s="145" t="s">
        <v>3363</v>
      </c>
      <c r="Y357" s="146" t="str">
        <f t="shared" si="19"/>
        <v>32024冷房店舗用有り</v>
      </c>
      <c r="Z357" s="148">
        <v>-1.58</v>
      </c>
      <c r="AA357" s="148">
        <v>2.58</v>
      </c>
      <c r="AB357" s="149">
        <v>1.0629999999999999</v>
      </c>
      <c r="AC357" s="149">
        <v>1.9193</v>
      </c>
      <c r="AD357" s="147">
        <f>VLOOKUP(T357,'既存・導入予定 (1)'!$E$33:$S$44,13,0)</f>
        <v>0.38900000000000001</v>
      </c>
      <c r="AE357" s="75">
        <f t="shared" si="20"/>
        <v>1.9650000000000001</v>
      </c>
    </row>
    <row r="358" spans="13:31" ht="13.5" customHeight="1">
      <c r="M358" s="90">
        <v>6</v>
      </c>
      <c r="N358" s="91" t="s">
        <v>4</v>
      </c>
      <c r="O358" s="91" t="s">
        <v>3460</v>
      </c>
      <c r="P358" s="91" t="s">
        <v>3458</v>
      </c>
      <c r="Q358" s="91" t="s">
        <v>286</v>
      </c>
      <c r="R358" s="92">
        <v>0.38200000000000001</v>
      </c>
      <c r="T358" s="144">
        <v>3</v>
      </c>
      <c r="U358" s="145">
        <v>2024</v>
      </c>
      <c r="V358" s="145" t="s">
        <v>626</v>
      </c>
      <c r="W358" s="145" t="s">
        <v>618</v>
      </c>
      <c r="X358" s="145" t="s">
        <v>3363</v>
      </c>
      <c r="Y358" s="146" t="str">
        <f t="shared" si="19"/>
        <v>32024冷房ビル用マルチ有り</v>
      </c>
      <c r="Z358" s="148">
        <v>-1.6</v>
      </c>
      <c r="AA358" s="148">
        <v>2.6</v>
      </c>
      <c r="AB358" s="149">
        <v>1.0759000000000001</v>
      </c>
      <c r="AC358" s="149">
        <v>1.931</v>
      </c>
      <c r="AD358" s="147">
        <f>VLOOKUP(T358,'既存・導入予定 (1)'!$E$33:$S$44,13,0)</f>
        <v>0.38900000000000001</v>
      </c>
      <c r="AE358" s="75">
        <f t="shared" si="20"/>
        <v>1.9770000000000001</v>
      </c>
    </row>
    <row r="359" spans="13:31" ht="13.5" customHeight="1">
      <c r="M359" s="90">
        <v>6</v>
      </c>
      <c r="N359" s="91" t="s">
        <v>5</v>
      </c>
      <c r="O359" s="91" t="s">
        <v>3460</v>
      </c>
      <c r="P359" s="91" t="s">
        <v>3458</v>
      </c>
      <c r="Q359" s="91" t="s">
        <v>290</v>
      </c>
      <c r="R359" s="92">
        <v>0.23799999999999999</v>
      </c>
      <c r="T359" s="144">
        <v>3</v>
      </c>
      <c r="U359" s="145">
        <v>2024</v>
      </c>
      <c r="V359" s="145" t="s">
        <v>626</v>
      </c>
      <c r="W359" s="145" t="s">
        <v>619</v>
      </c>
      <c r="X359" s="145" t="s">
        <v>3363</v>
      </c>
      <c r="Y359" s="146" t="str">
        <f t="shared" si="19"/>
        <v>32024冷房設備用有り</v>
      </c>
      <c r="Z359" s="148">
        <v>-0.6</v>
      </c>
      <c r="AA359" s="148">
        <v>1.6</v>
      </c>
      <c r="AB359" s="149">
        <v>1.0467</v>
      </c>
      <c r="AC359" s="149">
        <v>1.1882999999999999</v>
      </c>
      <c r="AD359" s="147">
        <f>VLOOKUP(T359,'既存・導入予定 (1)'!$E$33:$S$44,13,0)</f>
        <v>0.38900000000000001</v>
      </c>
      <c r="AE359" s="75">
        <f t="shared" si="20"/>
        <v>1.3660000000000001</v>
      </c>
    </row>
    <row r="360" spans="13:31" ht="13.5" customHeight="1">
      <c r="M360" s="90">
        <v>6</v>
      </c>
      <c r="N360" s="91" t="s">
        <v>6</v>
      </c>
      <c r="O360" s="91" t="s">
        <v>3460</v>
      </c>
      <c r="P360" s="91" t="s">
        <v>3458</v>
      </c>
      <c r="Q360" s="91" t="s">
        <v>294</v>
      </c>
      <c r="R360" s="92">
        <v>0.375</v>
      </c>
      <c r="T360" s="144">
        <v>3</v>
      </c>
      <c r="U360" s="145">
        <v>2024</v>
      </c>
      <c r="V360" s="145" t="s">
        <v>626</v>
      </c>
      <c r="W360" s="145" t="s">
        <v>624</v>
      </c>
      <c r="X360" s="145" t="s">
        <v>3516</v>
      </c>
      <c r="Y360" s="146" t="str">
        <f t="shared" si="19"/>
        <v>32024冷房店舗用無し（一定速）</v>
      </c>
      <c r="Z360" s="148">
        <v>0.25</v>
      </c>
      <c r="AA360" s="148">
        <v>0.75</v>
      </c>
      <c r="AB360" s="149">
        <v>0.25</v>
      </c>
      <c r="AC360" s="149">
        <v>0.75</v>
      </c>
      <c r="AD360" s="147">
        <f>VLOOKUP(T360,'既存・導入予定 (1)'!$E$33:$S$44,13,0)</f>
        <v>0.38900000000000001</v>
      </c>
      <c r="AE360" s="75">
        <f t="shared" si="20"/>
        <v>0.84699999999999998</v>
      </c>
    </row>
    <row r="361" spans="13:31" ht="13.5" customHeight="1">
      <c r="M361" s="90">
        <v>6</v>
      </c>
      <c r="N361" s="91" t="s">
        <v>7</v>
      </c>
      <c r="O361" s="91" t="s">
        <v>3460</v>
      </c>
      <c r="P361" s="91" t="s">
        <v>3458</v>
      </c>
      <c r="Q361" s="91" t="s">
        <v>298</v>
      </c>
      <c r="R361" s="92">
        <v>0.40200000000000002</v>
      </c>
      <c r="T361" s="144">
        <v>3</v>
      </c>
      <c r="U361" s="145">
        <v>2024</v>
      </c>
      <c r="V361" s="145" t="s">
        <v>626</v>
      </c>
      <c r="W361" s="145" t="s">
        <v>618</v>
      </c>
      <c r="X361" s="145" t="s">
        <v>3516</v>
      </c>
      <c r="Y361" s="146" t="str">
        <f t="shared" si="19"/>
        <v>32024冷房ビル用マルチ無し（一定速）</v>
      </c>
      <c r="Z361" s="148">
        <v>0.25</v>
      </c>
      <c r="AA361" s="148">
        <v>0.75</v>
      </c>
      <c r="AB361" s="149">
        <v>0.25</v>
      </c>
      <c r="AC361" s="149">
        <v>0.75</v>
      </c>
      <c r="AD361" s="147">
        <f>VLOOKUP(T361,'既存・導入予定 (1)'!$E$33:$S$44,13,0)</f>
        <v>0.38900000000000001</v>
      </c>
      <c r="AE361" s="75">
        <f t="shared" si="20"/>
        <v>0.84699999999999998</v>
      </c>
    </row>
    <row r="362" spans="13:31" ht="13.5" customHeight="1">
      <c r="M362" s="90">
        <v>6</v>
      </c>
      <c r="N362" s="91" t="s">
        <v>8</v>
      </c>
      <c r="O362" s="91" t="s">
        <v>3460</v>
      </c>
      <c r="P362" s="91" t="s">
        <v>3458</v>
      </c>
      <c r="Q362" s="91" t="s">
        <v>302</v>
      </c>
      <c r="R362" s="92">
        <v>0.38500000000000001</v>
      </c>
      <c r="T362" s="144">
        <v>3</v>
      </c>
      <c r="U362" s="145">
        <v>2024</v>
      </c>
      <c r="V362" s="145" t="s">
        <v>626</v>
      </c>
      <c r="W362" s="145" t="s">
        <v>619</v>
      </c>
      <c r="X362" s="145" t="s">
        <v>3516</v>
      </c>
      <c r="Y362" s="146" t="str">
        <f t="shared" si="19"/>
        <v>32024冷房設備用無し（一定速）</v>
      </c>
      <c r="Z362" s="148">
        <v>0.25</v>
      </c>
      <c r="AA362" s="148">
        <v>0.75</v>
      </c>
      <c r="AB362" s="149">
        <v>0.25</v>
      </c>
      <c r="AC362" s="149">
        <v>0.75</v>
      </c>
      <c r="AD362" s="147">
        <f>VLOOKUP(T362,'既存・導入予定 (1)'!$E$33:$S$44,13,0)</f>
        <v>0.38900000000000001</v>
      </c>
      <c r="AE362" s="75">
        <f t="shared" si="20"/>
        <v>0.84699999999999998</v>
      </c>
    </row>
    <row r="363" spans="13:31" ht="13.5" customHeight="1">
      <c r="M363" s="90">
        <v>6</v>
      </c>
      <c r="N363" s="91" t="s">
        <v>9</v>
      </c>
      <c r="O363" s="91" t="s">
        <v>3460</v>
      </c>
      <c r="P363" s="91" t="s">
        <v>3458</v>
      </c>
      <c r="Q363" s="91" t="s">
        <v>306</v>
      </c>
      <c r="R363" s="92">
        <v>0.29399999999999998</v>
      </c>
      <c r="T363" s="144">
        <v>3</v>
      </c>
      <c r="U363" s="145">
        <v>2024</v>
      </c>
      <c r="V363" s="145" t="s">
        <v>627</v>
      </c>
      <c r="W363" s="145" t="s">
        <v>624</v>
      </c>
      <c r="X363" s="145" t="s">
        <v>3363</v>
      </c>
      <c r="Y363" s="146" t="str">
        <f t="shared" si="19"/>
        <v>32024暖房店舗用有り</v>
      </c>
      <c r="Z363" s="148">
        <v>-1.04</v>
      </c>
      <c r="AA363" s="148">
        <v>2.04</v>
      </c>
      <c r="AB363" s="149">
        <v>1.0898000000000001</v>
      </c>
      <c r="AC363" s="149">
        <v>1.5076000000000001</v>
      </c>
      <c r="AD363" s="147">
        <f>VLOOKUP(T363,'既存・導入予定 (1)'!$E$33:$S$44,13,0)</f>
        <v>0.38900000000000001</v>
      </c>
      <c r="AE363" s="75">
        <f t="shared" si="20"/>
        <v>1.635</v>
      </c>
    </row>
    <row r="364" spans="13:31" ht="13.5" customHeight="1">
      <c r="M364" s="90">
        <v>6</v>
      </c>
      <c r="N364" s="91" t="s">
        <v>10</v>
      </c>
      <c r="O364" s="91" t="s">
        <v>3460</v>
      </c>
      <c r="P364" s="91" t="s">
        <v>3458</v>
      </c>
      <c r="Q364" s="91" t="s">
        <v>310</v>
      </c>
      <c r="R364" s="92">
        <v>0.378</v>
      </c>
      <c r="T364" s="144">
        <v>3</v>
      </c>
      <c r="U364" s="145">
        <v>2024</v>
      </c>
      <c r="V364" s="145" t="s">
        <v>627</v>
      </c>
      <c r="W364" s="145" t="s">
        <v>618</v>
      </c>
      <c r="X364" s="145" t="s">
        <v>3363</v>
      </c>
      <c r="Y364" s="146" t="str">
        <f t="shared" si="19"/>
        <v>32024暖房ビル用マルチ有り</v>
      </c>
      <c r="Z364" s="148">
        <v>-1.1399999999999999</v>
      </c>
      <c r="AA364" s="148">
        <v>2.14</v>
      </c>
      <c r="AB364" s="149">
        <v>1.0454000000000001</v>
      </c>
      <c r="AC364" s="149">
        <v>1.5936999999999999</v>
      </c>
      <c r="AD364" s="147">
        <f>VLOOKUP(T364,'既存・導入予定 (1)'!$E$33:$S$44,13,0)</f>
        <v>0.38900000000000001</v>
      </c>
      <c r="AE364" s="75">
        <f t="shared" si="20"/>
        <v>1.696</v>
      </c>
    </row>
    <row r="365" spans="13:31" ht="13.5" customHeight="1">
      <c r="M365" s="90">
        <v>6</v>
      </c>
      <c r="N365" s="91" t="s">
        <v>11</v>
      </c>
      <c r="O365" s="91" t="s">
        <v>3460</v>
      </c>
      <c r="P365" s="91" t="s">
        <v>3458</v>
      </c>
      <c r="Q365" s="91" t="s">
        <v>314</v>
      </c>
      <c r="R365" s="92">
        <v>0.27900000000000003</v>
      </c>
      <c r="T365" s="144">
        <v>3</v>
      </c>
      <c r="U365" s="145">
        <v>2024</v>
      </c>
      <c r="V365" s="145" t="s">
        <v>627</v>
      </c>
      <c r="W365" s="145" t="s">
        <v>619</v>
      </c>
      <c r="X365" s="145" t="s">
        <v>3363</v>
      </c>
      <c r="Y365" s="146" t="str">
        <f t="shared" si="19"/>
        <v>32024暖房設備用有り</v>
      </c>
      <c r="Z365" s="148">
        <v>-0.57999999999999996</v>
      </c>
      <c r="AA365" s="148">
        <v>1.58</v>
      </c>
      <c r="AB365" s="149">
        <v>1.0335000000000001</v>
      </c>
      <c r="AC365" s="149">
        <v>1.1766000000000001</v>
      </c>
      <c r="AD365" s="147">
        <f>VLOOKUP(T365,'既存・導入予定 (1)'!$E$33:$S$44,13,0)</f>
        <v>0.38900000000000001</v>
      </c>
      <c r="AE365" s="75">
        <f t="shared" si="20"/>
        <v>1.3540000000000001</v>
      </c>
    </row>
    <row r="366" spans="13:31" ht="13.5" customHeight="1">
      <c r="M366" s="90">
        <v>6</v>
      </c>
      <c r="N366" s="91" t="s">
        <v>12</v>
      </c>
      <c r="O366" s="91" t="s">
        <v>3460</v>
      </c>
      <c r="P366" s="91" t="s">
        <v>3458</v>
      </c>
      <c r="Q366" s="91" t="s">
        <v>318</v>
      </c>
      <c r="R366" s="92">
        <v>0.249</v>
      </c>
      <c r="T366" s="144">
        <v>3</v>
      </c>
      <c r="U366" s="145">
        <v>2024</v>
      </c>
      <c r="V366" s="145" t="s">
        <v>627</v>
      </c>
      <c r="W366" s="145" t="s">
        <v>624</v>
      </c>
      <c r="X366" s="145" t="s">
        <v>3516</v>
      </c>
      <c r="Y366" s="146" t="str">
        <f t="shared" si="19"/>
        <v>32024暖房店舗用無し（一定速）</v>
      </c>
      <c r="Z366" s="148">
        <v>0.25</v>
      </c>
      <c r="AA366" s="148">
        <v>0.75</v>
      </c>
      <c r="AB366" s="149">
        <v>0.25</v>
      </c>
      <c r="AC366" s="149">
        <v>0.75</v>
      </c>
      <c r="AD366" s="147">
        <f>VLOOKUP(T366,'既存・導入予定 (1)'!$E$33:$S$44,13,0)</f>
        <v>0.38900000000000001</v>
      </c>
      <c r="AE366" s="75">
        <f t="shared" si="20"/>
        <v>0.84699999999999998</v>
      </c>
    </row>
    <row r="367" spans="13:31" ht="13.5" customHeight="1">
      <c r="M367" s="90">
        <v>6</v>
      </c>
      <c r="N367" s="91" t="s">
        <v>13</v>
      </c>
      <c r="O367" s="91" t="s">
        <v>3460</v>
      </c>
      <c r="P367" s="91" t="s">
        <v>3458</v>
      </c>
      <c r="Q367" s="91" t="s">
        <v>322</v>
      </c>
      <c r="R367" s="92">
        <v>0.41699999999999998</v>
      </c>
      <c r="T367" s="144">
        <v>3</v>
      </c>
      <c r="U367" s="145">
        <v>2024</v>
      </c>
      <c r="V367" s="145" t="s">
        <v>627</v>
      </c>
      <c r="W367" s="145" t="s">
        <v>618</v>
      </c>
      <c r="X367" s="145" t="s">
        <v>3516</v>
      </c>
      <c r="Y367" s="146" t="str">
        <f t="shared" si="19"/>
        <v>32024暖房ビル用マルチ無し（一定速）</v>
      </c>
      <c r="Z367" s="148">
        <v>0.25</v>
      </c>
      <c r="AA367" s="148">
        <v>0.75</v>
      </c>
      <c r="AB367" s="149">
        <v>0.25</v>
      </c>
      <c r="AC367" s="149">
        <v>0.75</v>
      </c>
      <c r="AD367" s="147">
        <f>VLOOKUP(T367,'既存・導入予定 (1)'!$E$33:$S$44,13,0)</f>
        <v>0.38900000000000001</v>
      </c>
      <c r="AE367" s="75">
        <f t="shared" si="20"/>
        <v>0.84699999999999998</v>
      </c>
    </row>
    <row r="368" spans="13:31" ht="13.5" customHeight="1">
      <c r="M368" s="90">
        <v>7</v>
      </c>
      <c r="N368" s="91" t="s">
        <v>3456</v>
      </c>
      <c r="O368" s="91" t="s">
        <v>3460</v>
      </c>
      <c r="P368" s="91" t="s">
        <v>3458</v>
      </c>
      <c r="Q368" s="91" t="s">
        <v>326</v>
      </c>
      <c r="R368" s="92">
        <v>0.57299999999999995</v>
      </c>
      <c r="T368" s="144">
        <v>3</v>
      </c>
      <c r="U368" s="145">
        <v>2024</v>
      </c>
      <c r="V368" s="145" t="s">
        <v>627</v>
      </c>
      <c r="W368" s="145" t="s">
        <v>619</v>
      </c>
      <c r="X368" s="145" t="s">
        <v>3516</v>
      </c>
      <c r="Y368" s="146" t="str">
        <f t="shared" si="19"/>
        <v>32024暖房設備用無し（一定速）</v>
      </c>
      <c r="Z368" s="148">
        <v>0.25</v>
      </c>
      <c r="AA368" s="148">
        <v>0.75</v>
      </c>
      <c r="AB368" s="149">
        <v>0.25</v>
      </c>
      <c r="AC368" s="149">
        <v>0.75</v>
      </c>
      <c r="AD368" s="147">
        <f>VLOOKUP(T368,'既存・導入予定 (1)'!$E$33:$S$44,13,0)</f>
        <v>0.38900000000000001</v>
      </c>
      <c r="AE368" s="75">
        <f t="shared" si="20"/>
        <v>0.84699999999999998</v>
      </c>
    </row>
    <row r="369" spans="13:31" ht="13.5" customHeight="1">
      <c r="M369" s="90">
        <v>7</v>
      </c>
      <c r="N369" s="91" t="s">
        <v>3</v>
      </c>
      <c r="O369" s="91" t="s">
        <v>3460</v>
      </c>
      <c r="P369" s="91" t="s">
        <v>3458</v>
      </c>
      <c r="Q369" s="91" t="s">
        <v>330</v>
      </c>
      <c r="R369" s="92">
        <v>0.65600000000000003</v>
      </c>
      <c r="T369" s="63">
        <v>4</v>
      </c>
      <c r="U369" s="64">
        <v>1995</v>
      </c>
      <c r="V369" s="65" t="s">
        <v>20</v>
      </c>
      <c r="W369" s="65" t="s">
        <v>624</v>
      </c>
      <c r="X369" s="65" t="s">
        <v>3363</v>
      </c>
      <c r="Y369" s="66" t="str">
        <f t="shared" si="19"/>
        <v>41995冷房店舗用有り</v>
      </c>
      <c r="Z369" s="142">
        <v>0.32</v>
      </c>
      <c r="AA369" s="142">
        <v>0.68</v>
      </c>
      <c r="AB369" s="143">
        <v>1.0165999999999999</v>
      </c>
      <c r="AC369" s="143">
        <v>0.50590000000000002</v>
      </c>
      <c r="AD369" s="69">
        <f>VLOOKUP(T369,'既存・導入予定 (1)'!$E$33:$S$44,13,0)</f>
        <v>0.14699999999999999</v>
      </c>
      <c r="AE369" s="70">
        <f t="shared" si="20"/>
        <v>0.65500000000000003</v>
      </c>
    </row>
    <row r="370" spans="13:31" ht="13.5" customHeight="1">
      <c r="M370" s="90">
        <v>7</v>
      </c>
      <c r="N370" s="91" t="s">
        <v>4</v>
      </c>
      <c r="O370" s="91" t="s">
        <v>3460</v>
      </c>
      <c r="P370" s="91" t="s">
        <v>3458</v>
      </c>
      <c r="Q370" s="91" t="s">
        <v>334</v>
      </c>
      <c r="R370" s="92">
        <v>0.61899999999999999</v>
      </c>
      <c r="T370" s="63">
        <v>4</v>
      </c>
      <c r="U370" s="64">
        <v>1995</v>
      </c>
      <c r="V370" s="65" t="s">
        <v>20</v>
      </c>
      <c r="W370" s="65" t="s">
        <v>618</v>
      </c>
      <c r="X370" s="65" t="s">
        <v>3363</v>
      </c>
      <c r="Y370" s="66" t="str">
        <f t="shared" si="19"/>
        <v>41995冷房ビル用マルチ有り</v>
      </c>
      <c r="Z370" s="142">
        <v>-0.218</v>
      </c>
      <c r="AA370" s="142">
        <v>1.218</v>
      </c>
      <c r="AB370" s="143">
        <v>1.0356000000000001</v>
      </c>
      <c r="AC370" s="143">
        <v>0.90459999999999996</v>
      </c>
      <c r="AD370" s="69">
        <f>VLOOKUP(T370,'既存・導入予定 (1)'!$E$33:$S$44,13,0)</f>
        <v>0.14699999999999999</v>
      </c>
      <c r="AE370" s="70">
        <f t="shared" si="20"/>
        <v>1.056</v>
      </c>
    </row>
    <row r="371" spans="13:31" ht="13.5" customHeight="1">
      <c r="M371" s="90">
        <v>7</v>
      </c>
      <c r="N371" s="91" t="s">
        <v>5</v>
      </c>
      <c r="O371" s="91" t="s">
        <v>3460</v>
      </c>
      <c r="P371" s="91" t="s">
        <v>3458</v>
      </c>
      <c r="Q371" s="91" t="s">
        <v>338</v>
      </c>
      <c r="R371" s="92">
        <v>0.41099999999999998</v>
      </c>
      <c r="T371" s="63">
        <v>4</v>
      </c>
      <c r="U371" s="64">
        <v>1995</v>
      </c>
      <c r="V371" s="65" t="s">
        <v>20</v>
      </c>
      <c r="W371" s="65" t="s">
        <v>619</v>
      </c>
      <c r="X371" s="65" t="s">
        <v>3363</v>
      </c>
      <c r="Y371" s="66" t="str">
        <f t="shared" si="19"/>
        <v>41995冷房設備用有り</v>
      </c>
      <c r="Z371" s="142">
        <v>0.25</v>
      </c>
      <c r="AA371" s="142">
        <v>0.75</v>
      </c>
      <c r="AB371" s="143">
        <v>1.0219</v>
      </c>
      <c r="AC371" s="143">
        <v>0.55700000000000005</v>
      </c>
      <c r="AD371" s="69">
        <f>VLOOKUP(T371,'既存・導入予定 (1)'!$E$33:$S$44,13,0)</f>
        <v>0.14699999999999999</v>
      </c>
      <c r="AE371" s="70">
        <f t="shared" si="20"/>
        <v>0.70699999999999996</v>
      </c>
    </row>
    <row r="372" spans="13:31" ht="13.5" customHeight="1">
      <c r="M372" s="90">
        <v>7</v>
      </c>
      <c r="N372" s="91" t="s">
        <v>6</v>
      </c>
      <c r="O372" s="91" t="s">
        <v>3460</v>
      </c>
      <c r="P372" s="91" t="s">
        <v>3458</v>
      </c>
      <c r="Q372" s="91" t="s">
        <v>342</v>
      </c>
      <c r="R372" s="92">
        <v>0.63500000000000001</v>
      </c>
      <c r="T372" s="63">
        <v>4</v>
      </c>
      <c r="U372" s="64">
        <v>1995</v>
      </c>
      <c r="V372" s="65" t="s">
        <v>20</v>
      </c>
      <c r="W372" s="65" t="s">
        <v>624</v>
      </c>
      <c r="X372" s="65" t="s">
        <v>3516</v>
      </c>
      <c r="Y372" s="66" t="str">
        <f t="shared" si="19"/>
        <v>41995冷房店舗用無し（一定速）</v>
      </c>
      <c r="Z372" s="142">
        <v>0.26</v>
      </c>
      <c r="AA372" s="142">
        <v>0.74</v>
      </c>
      <c r="AB372" s="143">
        <v>0.26</v>
      </c>
      <c r="AC372" s="143">
        <v>0.74</v>
      </c>
      <c r="AD372" s="69">
        <f>VLOOKUP(T372,'既存・導入予定 (1)'!$E$33:$S$44,13,0)</f>
        <v>0.14699999999999999</v>
      </c>
      <c r="AE372" s="70">
        <f t="shared" si="20"/>
        <v>0.77800000000000002</v>
      </c>
    </row>
    <row r="373" spans="13:31" ht="13.5" customHeight="1">
      <c r="M373" s="90">
        <v>7</v>
      </c>
      <c r="N373" s="91" t="s">
        <v>7</v>
      </c>
      <c r="O373" s="91" t="s">
        <v>3460</v>
      </c>
      <c r="P373" s="91" t="s">
        <v>3458</v>
      </c>
      <c r="Q373" s="91" t="s">
        <v>346</v>
      </c>
      <c r="R373" s="92">
        <v>0.64300000000000002</v>
      </c>
      <c r="T373" s="63">
        <v>4</v>
      </c>
      <c r="U373" s="64">
        <v>1995</v>
      </c>
      <c r="V373" s="65" t="s">
        <v>20</v>
      </c>
      <c r="W373" s="65" t="s">
        <v>618</v>
      </c>
      <c r="X373" s="65" t="s">
        <v>3516</v>
      </c>
      <c r="Y373" s="66" t="str">
        <f t="shared" si="19"/>
        <v>41995冷房ビル用マルチ無し（一定速）</v>
      </c>
      <c r="Z373" s="142">
        <v>0.26</v>
      </c>
      <c r="AA373" s="142">
        <v>0.74</v>
      </c>
      <c r="AB373" s="143">
        <v>0.26</v>
      </c>
      <c r="AC373" s="143">
        <v>0.74</v>
      </c>
      <c r="AD373" s="69">
        <f>VLOOKUP(T373,'既存・導入予定 (1)'!$E$33:$S$44,13,0)</f>
        <v>0.14699999999999999</v>
      </c>
      <c r="AE373" s="70">
        <f t="shared" si="20"/>
        <v>0.77800000000000002</v>
      </c>
    </row>
    <row r="374" spans="13:31" ht="13.5" customHeight="1">
      <c r="M374" s="90">
        <v>7</v>
      </c>
      <c r="N374" s="91" t="s">
        <v>8</v>
      </c>
      <c r="O374" s="91" t="s">
        <v>3460</v>
      </c>
      <c r="P374" s="91" t="s">
        <v>3458</v>
      </c>
      <c r="Q374" s="91" t="s">
        <v>350</v>
      </c>
      <c r="R374" s="92">
        <v>0.66600000000000004</v>
      </c>
      <c r="T374" s="63">
        <v>4</v>
      </c>
      <c r="U374" s="64">
        <v>1995</v>
      </c>
      <c r="V374" s="65" t="s">
        <v>20</v>
      </c>
      <c r="W374" s="65" t="s">
        <v>619</v>
      </c>
      <c r="X374" s="65" t="s">
        <v>3516</v>
      </c>
      <c r="Y374" s="66" t="str">
        <f t="shared" si="19"/>
        <v>41995冷房設備用無し（一定速）</v>
      </c>
      <c r="Z374" s="142">
        <v>0.26</v>
      </c>
      <c r="AA374" s="142">
        <v>0.74</v>
      </c>
      <c r="AB374" s="143">
        <v>0.26</v>
      </c>
      <c r="AC374" s="143">
        <v>0.74</v>
      </c>
      <c r="AD374" s="69">
        <f>VLOOKUP(T374,'既存・導入予定 (1)'!$E$33:$S$44,13,0)</f>
        <v>0.14699999999999999</v>
      </c>
      <c r="AE374" s="70">
        <f t="shared" si="20"/>
        <v>0.77800000000000002</v>
      </c>
    </row>
    <row r="375" spans="13:31" ht="13.5" customHeight="1">
      <c r="M375" s="90">
        <v>7</v>
      </c>
      <c r="N375" s="91" t="s">
        <v>9</v>
      </c>
      <c r="O375" s="91" t="s">
        <v>3460</v>
      </c>
      <c r="P375" s="91" t="s">
        <v>3458</v>
      </c>
      <c r="Q375" s="91" t="s">
        <v>354</v>
      </c>
      <c r="R375" s="92">
        <v>0.51800000000000002</v>
      </c>
      <c r="T375" s="63">
        <v>4</v>
      </c>
      <c r="U375" s="64">
        <v>1995</v>
      </c>
      <c r="V375" s="65" t="s">
        <v>21</v>
      </c>
      <c r="W375" s="65" t="s">
        <v>624</v>
      </c>
      <c r="X375" s="65" t="s">
        <v>3363</v>
      </c>
      <c r="Y375" s="66" t="str">
        <f t="shared" si="19"/>
        <v>41995暖房店舗用有り</v>
      </c>
      <c r="Z375" s="142">
        <v>0.374</v>
      </c>
      <c r="AA375" s="142">
        <v>0.626</v>
      </c>
      <c r="AB375" s="143">
        <v>1.0275000000000001</v>
      </c>
      <c r="AC375" s="143">
        <v>0.46260000000000001</v>
      </c>
      <c r="AD375" s="69">
        <f>VLOOKUP(T375,'既存・導入予定 (1)'!$E$33:$S$44,13,0)</f>
        <v>0.14699999999999999</v>
      </c>
      <c r="AE375" s="70">
        <f t="shared" si="20"/>
        <v>0.61299999999999999</v>
      </c>
    </row>
    <row r="376" spans="13:31" ht="13.5" customHeight="1">
      <c r="M376" s="90">
        <v>7</v>
      </c>
      <c r="N376" s="91" t="s">
        <v>10</v>
      </c>
      <c r="O376" s="91" t="s">
        <v>3460</v>
      </c>
      <c r="P376" s="91" t="s">
        <v>3458</v>
      </c>
      <c r="Q376" s="91" t="s">
        <v>358</v>
      </c>
      <c r="R376" s="92">
        <v>0.58699999999999997</v>
      </c>
      <c r="T376" s="63">
        <v>4</v>
      </c>
      <c r="U376" s="64">
        <v>1995</v>
      </c>
      <c r="V376" s="65" t="s">
        <v>21</v>
      </c>
      <c r="W376" s="65" t="s">
        <v>618</v>
      </c>
      <c r="X376" s="65" t="s">
        <v>3363</v>
      </c>
      <c r="Y376" s="66" t="str">
        <f t="shared" si="19"/>
        <v>41995暖房ビル用マルチ有り</v>
      </c>
      <c r="Z376" s="142">
        <v>-0.112</v>
      </c>
      <c r="AA376" s="142">
        <v>1.1120000000000001</v>
      </c>
      <c r="AB376" s="143">
        <v>1.0236000000000001</v>
      </c>
      <c r="AC376" s="143">
        <v>0.82809999999999995</v>
      </c>
      <c r="AD376" s="69">
        <f>VLOOKUP(T376,'既存・導入予定 (1)'!$E$33:$S$44,13,0)</f>
        <v>0.14699999999999999</v>
      </c>
      <c r="AE376" s="70">
        <f t="shared" si="20"/>
        <v>0.97799999999999998</v>
      </c>
    </row>
    <row r="377" spans="13:31" ht="13.5" customHeight="1">
      <c r="M377" s="90">
        <v>7</v>
      </c>
      <c r="N377" s="91" t="s">
        <v>11</v>
      </c>
      <c r="O377" s="91" t="s">
        <v>3460</v>
      </c>
      <c r="P377" s="91" t="s">
        <v>3458</v>
      </c>
      <c r="Q377" s="91" t="s">
        <v>362</v>
      </c>
      <c r="R377" s="92">
        <v>0.38600000000000001</v>
      </c>
      <c r="T377" s="63">
        <v>4</v>
      </c>
      <c r="U377" s="64">
        <v>1995</v>
      </c>
      <c r="V377" s="65" t="s">
        <v>21</v>
      </c>
      <c r="W377" s="65" t="s">
        <v>619</v>
      </c>
      <c r="X377" s="65" t="s">
        <v>3363</v>
      </c>
      <c r="Y377" s="66" t="str">
        <f t="shared" si="19"/>
        <v>41995暖房設備用有り</v>
      </c>
      <c r="Z377" s="142">
        <v>0.25</v>
      </c>
      <c r="AA377" s="142">
        <v>0.75</v>
      </c>
      <c r="AB377" s="143">
        <v>1.0159</v>
      </c>
      <c r="AC377" s="143">
        <v>0.5585</v>
      </c>
      <c r="AD377" s="69">
        <f>VLOOKUP(T377,'既存・導入予定 (1)'!$E$33:$S$44,13,0)</f>
        <v>0.14699999999999999</v>
      </c>
      <c r="AE377" s="70">
        <f t="shared" si="20"/>
        <v>0.70699999999999996</v>
      </c>
    </row>
    <row r="378" spans="13:31" ht="13.5" customHeight="1">
      <c r="M378" s="90">
        <v>7</v>
      </c>
      <c r="N378" s="91" t="s">
        <v>12</v>
      </c>
      <c r="O378" s="91" t="s">
        <v>3460</v>
      </c>
      <c r="P378" s="91" t="s">
        <v>3458</v>
      </c>
      <c r="Q378" s="91" t="s">
        <v>366</v>
      </c>
      <c r="R378" s="92">
        <v>0.28899999999999998</v>
      </c>
      <c r="T378" s="63">
        <v>4</v>
      </c>
      <c r="U378" s="64">
        <v>1995</v>
      </c>
      <c r="V378" s="65" t="s">
        <v>21</v>
      </c>
      <c r="W378" s="65" t="s">
        <v>624</v>
      </c>
      <c r="X378" s="65" t="s">
        <v>3516</v>
      </c>
      <c r="Y378" s="66" t="str">
        <f t="shared" si="19"/>
        <v>41995暖房店舗用無し（一定速）</v>
      </c>
      <c r="Z378" s="142">
        <v>0.26</v>
      </c>
      <c r="AA378" s="142">
        <v>0.74</v>
      </c>
      <c r="AB378" s="143">
        <v>0.26</v>
      </c>
      <c r="AC378" s="143">
        <v>0.74</v>
      </c>
      <c r="AD378" s="69">
        <f>VLOOKUP(T378,'既存・導入予定 (1)'!$E$33:$S$44,13,0)</f>
        <v>0.14699999999999999</v>
      </c>
      <c r="AE378" s="70">
        <f t="shared" si="20"/>
        <v>0.77800000000000002</v>
      </c>
    </row>
    <row r="379" spans="13:31" ht="13.5" customHeight="1">
      <c r="M379" s="90">
        <v>7</v>
      </c>
      <c r="N379" s="91" t="s">
        <v>13</v>
      </c>
      <c r="O379" s="91" t="s">
        <v>3460</v>
      </c>
      <c r="P379" s="91" t="s">
        <v>3458</v>
      </c>
      <c r="Q379" s="91" t="s">
        <v>370</v>
      </c>
      <c r="R379" s="92">
        <v>0.66600000000000004</v>
      </c>
      <c r="T379" s="63">
        <v>4</v>
      </c>
      <c r="U379" s="64">
        <v>1995</v>
      </c>
      <c r="V379" s="65" t="s">
        <v>21</v>
      </c>
      <c r="W379" s="65" t="s">
        <v>618</v>
      </c>
      <c r="X379" s="65" t="s">
        <v>3516</v>
      </c>
      <c r="Y379" s="66" t="str">
        <f t="shared" si="19"/>
        <v>41995暖房ビル用マルチ無し（一定速）</v>
      </c>
      <c r="Z379" s="142">
        <v>0.26</v>
      </c>
      <c r="AA379" s="142">
        <v>0.74</v>
      </c>
      <c r="AB379" s="143">
        <v>0.26</v>
      </c>
      <c r="AC379" s="143">
        <v>0.74</v>
      </c>
      <c r="AD379" s="69">
        <f>VLOOKUP(T379,'既存・導入予定 (1)'!$E$33:$S$44,13,0)</f>
        <v>0.14699999999999999</v>
      </c>
      <c r="AE379" s="70">
        <f t="shared" si="20"/>
        <v>0.77800000000000002</v>
      </c>
    </row>
    <row r="380" spans="13:31" ht="13.5" customHeight="1">
      <c r="M380" s="90">
        <v>8</v>
      </c>
      <c r="N380" s="91" t="s">
        <v>3456</v>
      </c>
      <c r="O380" s="91" t="s">
        <v>3460</v>
      </c>
      <c r="P380" s="91" t="s">
        <v>3458</v>
      </c>
      <c r="Q380" s="91" t="s">
        <v>374</v>
      </c>
      <c r="R380" s="92">
        <v>0.61499999999999999</v>
      </c>
      <c r="T380" s="63">
        <v>4</v>
      </c>
      <c r="U380" s="64">
        <v>1995</v>
      </c>
      <c r="V380" s="65" t="s">
        <v>21</v>
      </c>
      <c r="W380" s="65" t="s">
        <v>619</v>
      </c>
      <c r="X380" s="65" t="s">
        <v>3516</v>
      </c>
      <c r="Y380" s="66" t="str">
        <f t="shared" si="19"/>
        <v>41995暖房設備用無し（一定速）</v>
      </c>
      <c r="Z380" s="142">
        <v>0.26</v>
      </c>
      <c r="AA380" s="142">
        <v>0.74</v>
      </c>
      <c r="AB380" s="143">
        <v>0.26</v>
      </c>
      <c r="AC380" s="143">
        <v>0.74</v>
      </c>
      <c r="AD380" s="69">
        <f>VLOOKUP(T380,'既存・導入予定 (1)'!$E$33:$S$44,13,0)</f>
        <v>0.14699999999999999</v>
      </c>
      <c r="AE380" s="70">
        <f t="shared" si="20"/>
        <v>0.77800000000000002</v>
      </c>
    </row>
    <row r="381" spans="13:31" ht="13.5" customHeight="1">
      <c r="M381" s="90">
        <v>8</v>
      </c>
      <c r="N381" s="91" t="s">
        <v>3</v>
      </c>
      <c r="O381" s="91" t="s">
        <v>3460</v>
      </c>
      <c r="P381" s="91" t="s">
        <v>3458</v>
      </c>
      <c r="Q381" s="91" t="s">
        <v>378</v>
      </c>
      <c r="R381" s="92">
        <v>0.72199999999999998</v>
      </c>
      <c r="T381" s="63">
        <v>4</v>
      </c>
      <c r="U381" s="64">
        <v>2005</v>
      </c>
      <c r="V381" s="65" t="s">
        <v>20</v>
      </c>
      <c r="W381" s="65" t="s">
        <v>624</v>
      </c>
      <c r="X381" s="65" t="s">
        <v>3363</v>
      </c>
      <c r="Y381" s="66" t="str">
        <f t="shared" si="19"/>
        <v>42005冷房店舗用有り</v>
      </c>
      <c r="Z381" s="142">
        <v>-0.86599999999999999</v>
      </c>
      <c r="AA381" s="142">
        <v>1.8660000000000001</v>
      </c>
      <c r="AB381" s="143">
        <v>1.0455000000000001</v>
      </c>
      <c r="AC381" s="143">
        <v>1.3880999999999999</v>
      </c>
      <c r="AD381" s="69">
        <f>VLOOKUP(T381,'既存・導入予定 (1)'!$E$33:$S$44,13,0)</f>
        <v>0.14699999999999999</v>
      </c>
      <c r="AE381" s="70">
        <f t="shared" si="20"/>
        <v>1.5409999999999999</v>
      </c>
    </row>
    <row r="382" spans="13:31" ht="13.5" customHeight="1">
      <c r="M382" s="90">
        <v>8</v>
      </c>
      <c r="N382" s="91" t="s">
        <v>4</v>
      </c>
      <c r="O382" s="91" t="s">
        <v>3460</v>
      </c>
      <c r="P382" s="91" t="s">
        <v>3458</v>
      </c>
      <c r="Q382" s="91" t="s">
        <v>382</v>
      </c>
      <c r="R382" s="92">
        <v>0.67300000000000004</v>
      </c>
      <c r="T382" s="63">
        <v>4</v>
      </c>
      <c r="U382" s="64">
        <v>2005</v>
      </c>
      <c r="V382" s="65" t="s">
        <v>20</v>
      </c>
      <c r="W382" s="65" t="s">
        <v>618</v>
      </c>
      <c r="X382" s="65" t="s">
        <v>3363</v>
      </c>
      <c r="Y382" s="66" t="str">
        <f t="shared" si="19"/>
        <v>42005冷房ビル用マルチ有り</v>
      </c>
      <c r="Z382" s="142">
        <v>-0.68200000000000005</v>
      </c>
      <c r="AA382" s="142">
        <v>1.6819999999999999</v>
      </c>
      <c r="AB382" s="143">
        <v>1.0490999999999999</v>
      </c>
      <c r="AC382" s="143">
        <v>1.2492000000000001</v>
      </c>
      <c r="AD382" s="69">
        <f>VLOOKUP(T382,'既存・導入予定 (1)'!$E$33:$S$44,13,0)</f>
        <v>0.14699999999999999</v>
      </c>
      <c r="AE382" s="70">
        <f t="shared" si="20"/>
        <v>1.403</v>
      </c>
    </row>
    <row r="383" spans="13:31" ht="14.25" customHeight="1">
      <c r="M383" s="90">
        <v>8</v>
      </c>
      <c r="N383" s="91" t="s">
        <v>5</v>
      </c>
      <c r="O383" s="91" t="s">
        <v>3460</v>
      </c>
      <c r="P383" s="91" t="s">
        <v>3458</v>
      </c>
      <c r="Q383" s="91" t="s">
        <v>386</v>
      </c>
      <c r="R383" s="92">
        <v>0.435</v>
      </c>
      <c r="T383" s="63">
        <v>4</v>
      </c>
      <c r="U383" s="64">
        <v>2005</v>
      </c>
      <c r="V383" s="65" t="s">
        <v>20</v>
      </c>
      <c r="W383" s="65" t="s">
        <v>619</v>
      </c>
      <c r="X383" s="65" t="s">
        <v>3363</v>
      </c>
      <c r="Y383" s="66" t="str">
        <f t="shared" si="19"/>
        <v>42005冷房設備用有り</v>
      </c>
      <c r="Z383" s="142">
        <v>-0.114</v>
      </c>
      <c r="AA383" s="142">
        <v>1.1140000000000001</v>
      </c>
      <c r="AB383" s="143">
        <v>1.0325</v>
      </c>
      <c r="AC383" s="143">
        <v>0.82740000000000002</v>
      </c>
      <c r="AD383" s="69">
        <f>VLOOKUP(T383,'既存・導入予定 (1)'!$E$33:$S$44,13,0)</f>
        <v>0.14699999999999999</v>
      </c>
      <c r="AE383" s="70">
        <f t="shared" si="20"/>
        <v>0.97899999999999998</v>
      </c>
    </row>
    <row r="384" spans="13:31" ht="13.5" customHeight="1">
      <c r="M384" s="90">
        <v>8</v>
      </c>
      <c r="N384" s="91" t="s">
        <v>6</v>
      </c>
      <c r="O384" s="91" t="s">
        <v>3460</v>
      </c>
      <c r="P384" s="91" t="s">
        <v>3458</v>
      </c>
      <c r="Q384" s="91" t="s">
        <v>390</v>
      </c>
      <c r="R384" s="92">
        <v>0.68600000000000005</v>
      </c>
      <c r="T384" s="63">
        <v>4</v>
      </c>
      <c r="U384" s="64">
        <v>2005</v>
      </c>
      <c r="V384" s="65" t="s">
        <v>20</v>
      </c>
      <c r="W384" s="65" t="s">
        <v>624</v>
      </c>
      <c r="X384" s="65" t="s">
        <v>3516</v>
      </c>
      <c r="Y384" s="66" t="str">
        <f t="shared" si="19"/>
        <v>42005冷房店舗用無し（一定速）</v>
      </c>
      <c r="Z384" s="142">
        <v>0.25</v>
      </c>
      <c r="AA384" s="142">
        <v>0.75</v>
      </c>
      <c r="AB384" s="143">
        <v>0.25</v>
      </c>
      <c r="AC384" s="143">
        <v>0.75</v>
      </c>
      <c r="AD384" s="69">
        <f>VLOOKUP(T384,'既存・導入予定 (1)'!$E$33:$S$44,13,0)</f>
        <v>0.14699999999999999</v>
      </c>
      <c r="AE384" s="70">
        <f t="shared" si="20"/>
        <v>0.78600000000000003</v>
      </c>
    </row>
    <row r="385" spans="13:31" ht="13.5" customHeight="1">
      <c r="M385" s="90">
        <v>8</v>
      </c>
      <c r="N385" s="91" t="s">
        <v>7</v>
      </c>
      <c r="O385" s="91" t="s">
        <v>3460</v>
      </c>
      <c r="P385" s="91" t="s">
        <v>3458</v>
      </c>
      <c r="Q385" s="91" t="s">
        <v>394</v>
      </c>
      <c r="R385" s="92">
        <v>0.71899999999999997</v>
      </c>
      <c r="T385" s="63">
        <v>4</v>
      </c>
      <c r="U385" s="64">
        <v>2005</v>
      </c>
      <c r="V385" s="65" t="s">
        <v>20</v>
      </c>
      <c r="W385" s="65" t="s">
        <v>618</v>
      </c>
      <c r="X385" s="65" t="s">
        <v>3516</v>
      </c>
      <c r="Y385" s="66" t="str">
        <f t="shared" si="19"/>
        <v>42005冷房ビル用マルチ無し（一定速）</v>
      </c>
      <c r="Z385" s="142">
        <v>0.25</v>
      </c>
      <c r="AA385" s="142">
        <v>0.75</v>
      </c>
      <c r="AB385" s="143">
        <v>0.25</v>
      </c>
      <c r="AC385" s="143">
        <v>0.75</v>
      </c>
      <c r="AD385" s="69">
        <f>VLOOKUP(T385,'既存・導入予定 (1)'!$E$33:$S$44,13,0)</f>
        <v>0.14699999999999999</v>
      </c>
      <c r="AE385" s="70">
        <f t="shared" si="20"/>
        <v>0.78600000000000003</v>
      </c>
    </row>
    <row r="386" spans="13:31" ht="13.5" customHeight="1">
      <c r="M386" s="90">
        <v>8</v>
      </c>
      <c r="N386" s="91" t="s">
        <v>8</v>
      </c>
      <c r="O386" s="91" t="s">
        <v>3460</v>
      </c>
      <c r="P386" s="91" t="s">
        <v>3458</v>
      </c>
      <c r="Q386" s="91" t="s">
        <v>398</v>
      </c>
      <c r="R386" s="92">
        <v>0.70699999999999996</v>
      </c>
      <c r="T386" s="63">
        <v>4</v>
      </c>
      <c r="U386" s="64">
        <v>2005</v>
      </c>
      <c r="V386" s="65" t="s">
        <v>20</v>
      </c>
      <c r="W386" s="65" t="s">
        <v>619</v>
      </c>
      <c r="X386" s="65" t="s">
        <v>3516</v>
      </c>
      <c r="Y386" s="66" t="str">
        <f t="shared" si="19"/>
        <v>42005冷房設備用無し（一定速）</v>
      </c>
      <c r="Z386" s="142">
        <v>0.25</v>
      </c>
      <c r="AA386" s="142">
        <v>0.75</v>
      </c>
      <c r="AB386" s="143">
        <v>0.25</v>
      </c>
      <c r="AC386" s="143">
        <v>0.75</v>
      </c>
      <c r="AD386" s="69">
        <f>VLOOKUP(T386,'既存・導入予定 (1)'!$E$33:$S$44,13,0)</f>
        <v>0.14699999999999999</v>
      </c>
      <c r="AE386" s="70">
        <f t="shared" si="20"/>
        <v>0.78600000000000003</v>
      </c>
    </row>
    <row r="387" spans="13:31" ht="14.25" customHeight="1">
      <c r="M387" s="90">
        <v>8</v>
      </c>
      <c r="N387" s="91" t="s">
        <v>9</v>
      </c>
      <c r="O387" s="91" t="s">
        <v>3460</v>
      </c>
      <c r="P387" s="91" t="s">
        <v>3458</v>
      </c>
      <c r="Q387" s="91" t="s">
        <v>402</v>
      </c>
      <c r="R387" s="92">
        <v>0.59199999999999997</v>
      </c>
      <c r="T387" s="63">
        <v>4</v>
      </c>
      <c r="U387" s="64">
        <v>2005</v>
      </c>
      <c r="V387" s="65" t="s">
        <v>21</v>
      </c>
      <c r="W387" s="65" t="s">
        <v>624</v>
      </c>
      <c r="X387" s="65" t="s">
        <v>3363</v>
      </c>
      <c r="Y387" s="66" t="str">
        <f t="shared" si="19"/>
        <v>42005暖房店舗用有り</v>
      </c>
      <c r="Z387" s="142">
        <v>-0.65</v>
      </c>
      <c r="AA387" s="142">
        <v>1.65</v>
      </c>
      <c r="AB387" s="143">
        <v>1.0726</v>
      </c>
      <c r="AC387" s="143">
        <v>1.2194</v>
      </c>
      <c r="AD387" s="69">
        <f>VLOOKUP(T387,'既存・導入予定 (1)'!$E$33:$S$44,13,0)</f>
        <v>0.14699999999999999</v>
      </c>
      <c r="AE387" s="70">
        <f t="shared" si="20"/>
        <v>1.377</v>
      </c>
    </row>
    <row r="388" spans="13:31" ht="13.5" customHeight="1">
      <c r="M388" s="90">
        <v>8</v>
      </c>
      <c r="N388" s="91" t="s">
        <v>10</v>
      </c>
      <c r="O388" s="91" t="s">
        <v>3460</v>
      </c>
      <c r="P388" s="91" t="s">
        <v>3458</v>
      </c>
      <c r="Q388" s="91" t="s">
        <v>406</v>
      </c>
      <c r="R388" s="92">
        <v>0.626</v>
      </c>
      <c r="T388" s="63">
        <v>4</v>
      </c>
      <c r="U388" s="64">
        <v>2005</v>
      </c>
      <c r="V388" s="65" t="s">
        <v>21</v>
      </c>
      <c r="W388" s="65" t="s">
        <v>618</v>
      </c>
      <c r="X388" s="65" t="s">
        <v>3363</v>
      </c>
      <c r="Y388" s="66" t="str">
        <f t="shared" si="19"/>
        <v>42005暖房ビル用マルチ有り</v>
      </c>
      <c r="Z388" s="142">
        <v>-0.56000000000000005</v>
      </c>
      <c r="AA388" s="142">
        <v>1.56</v>
      </c>
      <c r="AB388" s="143">
        <v>1.0330999999999999</v>
      </c>
      <c r="AC388" s="143">
        <v>1.1617</v>
      </c>
      <c r="AD388" s="69">
        <f>VLOOKUP(T388,'既存・導入予定 (1)'!$E$33:$S$44,13,0)</f>
        <v>0.14699999999999999</v>
      </c>
      <c r="AE388" s="70">
        <f t="shared" si="20"/>
        <v>1.3129999999999999</v>
      </c>
    </row>
    <row r="389" spans="13:31" ht="13.5" customHeight="1">
      <c r="M389" s="90">
        <v>8</v>
      </c>
      <c r="N389" s="91" t="s">
        <v>11</v>
      </c>
      <c r="O389" s="91" t="s">
        <v>3460</v>
      </c>
      <c r="P389" s="91" t="s">
        <v>3458</v>
      </c>
      <c r="Q389" s="91" t="s">
        <v>410</v>
      </c>
      <c r="R389" s="92">
        <v>0.41799999999999998</v>
      </c>
      <c r="T389" s="63">
        <v>4</v>
      </c>
      <c r="U389" s="64">
        <v>2005</v>
      </c>
      <c r="V389" s="65" t="s">
        <v>21</v>
      </c>
      <c r="W389" s="65" t="s">
        <v>619</v>
      </c>
      <c r="X389" s="65" t="s">
        <v>3363</v>
      </c>
      <c r="Y389" s="66" t="str">
        <f t="shared" si="19"/>
        <v>42005暖房設備用有り</v>
      </c>
      <c r="Z389" s="142">
        <v>-0.126</v>
      </c>
      <c r="AA389" s="142">
        <v>1.1259999999999999</v>
      </c>
      <c r="AB389" s="143">
        <v>1.0239</v>
      </c>
      <c r="AC389" s="143">
        <v>0.83850000000000002</v>
      </c>
      <c r="AD389" s="69">
        <f>VLOOKUP(T389,'既存・導入予定 (1)'!$E$33:$S$44,13,0)</f>
        <v>0.14699999999999999</v>
      </c>
      <c r="AE389" s="70">
        <f t="shared" si="20"/>
        <v>0.98899999999999999</v>
      </c>
    </row>
    <row r="390" spans="13:31" ht="13.5" customHeight="1">
      <c r="M390" s="90">
        <v>8</v>
      </c>
      <c r="N390" s="91" t="s">
        <v>12</v>
      </c>
      <c r="O390" s="91" t="s">
        <v>3460</v>
      </c>
      <c r="P390" s="91" t="s">
        <v>3458</v>
      </c>
      <c r="Q390" s="91" t="s">
        <v>414</v>
      </c>
      <c r="R390" s="92">
        <v>0.307</v>
      </c>
      <c r="T390" s="63">
        <v>4</v>
      </c>
      <c r="U390" s="64">
        <v>2005</v>
      </c>
      <c r="V390" s="65" t="s">
        <v>21</v>
      </c>
      <c r="W390" s="65" t="s">
        <v>624</v>
      </c>
      <c r="X390" s="65" t="s">
        <v>3516</v>
      </c>
      <c r="Y390" s="66" t="str">
        <f t="shared" si="19"/>
        <v>42005暖房店舗用無し（一定速）</v>
      </c>
      <c r="Z390" s="142">
        <v>0.25</v>
      </c>
      <c r="AA390" s="142">
        <v>0.75</v>
      </c>
      <c r="AB390" s="143">
        <v>0.25</v>
      </c>
      <c r="AC390" s="143">
        <v>0.75</v>
      </c>
      <c r="AD390" s="69">
        <f>VLOOKUP(T390,'既存・導入予定 (1)'!$E$33:$S$44,13,0)</f>
        <v>0.14699999999999999</v>
      </c>
      <c r="AE390" s="70">
        <f t="shared" si="20"/>
        <v>0.78600000000000003</v>
      </c>
    </row>
    <row r="391" spans="13:31" ht="13.5" customHeight="1">
      <c r="M391" s="90">
        <v>8</v>
      </c>
      <c r="N391" s="91" t="s">
        <v>13</v>
      </c>
      <c r="O391" s="91" t="s">
        <v>3460</v>
      </c>
      <c r="P391" s="91" t="s">
        <v>3458</v>
      </c>
      <c r="Q391" s="91" t="s">
        <v>418</v>
      </c>
      <c r="R391" s="92">
        <v>0.70399999999999996</v>
      </c>
      <c r="T391" s="63">
        <v>4</v>
      </c>
      <c r="U391" s="141">
        <v>2005</v>
      </c>
      <c r="V391" s="90" t="s">
        <v>21</v>
      </c>
      <c r="W391" s="90" t="s">
        <v>618</v>
      </c>
      <c r="X391" s="90" t="s">
        <v>3516</v>
      </c>
      <c r="Y391" s="66" t="str">
        <f t="shared" si="19"/>
        <v>42005暖房ビル用マルチ無し（一定速）</v>
      </c>
      <c r="Z391" s="142">
        <v>0.25</v>
      </c>
      <c r="AA391" s="142">
        <v>0.75</v>
      </c>
      <c r="AB391" s="143">
        <v>0.25</v>
      </c>
      <c r="AC391" s="143">
        <v>0.75</v>
      </c>
      <c r="AD391" s="69">
        <f>VLOOKUP(T391,'既存・導入予定 (1)'!$E$33:$S$44,13,0)</f>
        <v>0.14699999999999999</v>
      </c>
      <c r="AE391" s="70">
        <f t="shared" si="20"/>
        <v>0.78600000000000003</v>
      </c>
    </row>
    <row r="392" spans="13:31" ht="13.5" customHeight="1">
      <c r="M392" s="90">
        <v>9</v>
      </c>
      <c r="N392" s="91" t="s">
        <v>3456</v>
      </c>
      <c r="O392" s="91" t="s">
        <v>3460</v>
      </c>
      <c r="P392" s="91" t="s">
        <v>3458</v>
      </c>
      <c r="Q392" s="91" t="s">
        <v>422</v>
      </c>
      <c r="R392" s="92">
        <v>0.48399999999999999</v>
      </c>
      <c r="T392" s="63">
        <v>4</v>
      </c>
      <c r="U392" s="141">
        <v>2005</v>
      </c>
      <c r="V392" s="90" t="s">
        <v>21</v>
      </c>
      <c r="W392" s="90" t="s">
        <v>619</v>
      </c>
      <c r="X392" s="90" t="s">
        <v>3516</v>
      </c>
      <c r="Y392" s="66" t="str">
        <f t="shared" si="19"/>
        <v>42005暖房設備用無し（一定速）</v>
      </c>
      <c r="Z392" s="142">
        <v>0.25</v>
      </c>
      <c r="AA392" s="142">
        <v>0.75</v>
      </c>
      <c r="AB392" s="143">
        <v>0.25</v>
      </c>
      <c r="AC392" s="143">
        <v>0.75</v>
      </c>
      <c r="AD392" s="69">
        <f>VLOOKUP(T392,'既存・導入予定 (1)'!$E$33:$S$44,13,0)</f>
        <v>0.14699999999999999</v>
      </c>
      <c r="AE392" s="70">
        <f t="shared" si="20"/>
        <v>0.78600000000000003</v>
      </c>
    </row>
    <row r="393" spans="13:31" ht="13.5" customHeight="1">
      <c r="M393" s="90">
        <v>9</v>
      </c>
      <c r="N393" s="91" t="s">
        <v>3</v>
      </c>
      <c r="O393" s="91" t="s">
        <v>3460</v>
      </c>
      <c r="P393" s="91" t="s">
        <v>3458</v>
      </c>
      <c r="Q393" s="91" t="s">
        <v>426</v>
      </c>
      <c r="R393" s="92">
        <v>0.54300000000000004</v>
      </c>
      <c r="T393" s="63">
        <v>4</v>
      </c>
      <c r="U393" s="141">
        <v>2010</v>
      </c>
      <c r="V393" s="90" t="s">
        <v>20</v>
      </c>
      <c r="W393" s="90" t="s">
        <v>624</v>
      </c>
      <c r="X393" s="90" t="s">
        <v>3363</v>
      </c>
      <c r="Y393" s="66" t="str">
        <f t="shared" si="19"/>
        <v>42010冷房店舗用有り</v>
      </c>
      <c r="Z393" s="142">
        <v>-1.1000000000000001</v>
      </c>
      <c r="AA393" s="142">
        <v>2.1</v>
      </c>
      <c r="AB393" s="143">
        <v>1.0511999999999999</v>
      </c>
      <c r="AC393" s="143">
        <v>1.5622</v>
      </c>
      <c r="AD393" s="69">
        <f>VLOOKUP(T393,'既存・導入予定 (1)'!$E$33:$S$44,13,0)</f>
        <v>0.14699999999999999</v>
      </c>
      <c r="AE393" s="70">
        <f t="shared" si="20"/>
        <v>1.716</v>
      </c>
    </row>
    <row r="394" spans="13:31" ht="13.5" customHeight="1">
      <c r="M394" s="90">
        <v>9</v>
      </c>
      <c r="N394" s="91" t="s">
        <v>4</v>
      </c>
      <c r="O394" s="91" t="s">
        <v>3460</v>
      </c>
      <c r="P394" s="91" t="s">
        <v>3458</v>
      </c>
      <c r="Q394" s="91" t="s">
        <v>430</v>
      </c>
      <c r="R394" s="92">
        <v>0.46300000000000002</v>
      </c>
      <c r="T394" s="63">
        <v>4</v>
      </c>
      <c r="U394" s="141">
        <v>2010</v>
      </c>
      <c r="V394" s="90" t="s">
        <v>20</v>
      </c>
      <c r="W394" s="90" t="s">
        <v>618</v>
      </c>
      <c r="X394" s="90" t="s">
        <v>3363</v>
      </c>
      <c r="Y394" s="66" t="str">
        <f t="shared" ref="Y394:Y457" si="21">T394&amp;U394&amp;V394&amp;W394&amp;X394</f>
        <v>42010冷房ビル用マルチ有り</v>
      </c>
      <c r="Z394" s="142">
        <v>-0.88</v>
      </c>
      <c r="AA394" s="142">
        <v>1.88</v>
      </c>
      <c r="AB394" s="143">
        <v>1.0548999999999999</v>
      </c>
      <c r="AC394" s="143">
        <v>1.3963000000000001</v>
      </c>
      <c r="AD394" s="69">
        <f>VLOOKUP(T394,'既存・導入予定 (1)'!$E$33:$S$44,13,0)</f>
        <v>0.14699999999999999</v>
      </c>
      <c r="AE394" s="70">
        <f t="shared" ref="AE394:AE457" si="22">ROUNDDOWN(IF(AD394&gt;=0.25,Z394*AD394+AA394,AB394*AD394+AC394),3)</f>
        <v>1.5509999999999999</v>
      </c>
    </row>
    <row r="395" spans="13:31" ht="13.5" customHeight="1">
      <c r="M395" s="90">
        <v>9</v>
      </c>
      <c r="N395" s="91" t="s">
        <v>5</v>
      </c>
      <c r="O395" s="91" t="s">
        <v>3460</v>
      </c>
      <c r="P395" s="91" t="s">
        <v>3458</v>
      </c>
      <c r="Q395" s="91" t="s">
        <v>434</v>
      </c>
      <c r="R395" s="92">
        <v>0.27700000000000002</v>
      </c>
      <c r="T395" s="63">
        <v>4</v>
      </c>
      <c r="U395" s="141">
        <v>2010</v>
      </c>
      <c r="V395" s="90" t="s">
        <v>20</v>
      </c>
      <c r="W395" s="90" t="s">
        <v>619</v>
      </c>
      <c r="X395" s="90" t="s">
        <v>3363</v>
      </c>
      <c r="Y395" s="66" t="str">
        <f t="shared" si="21"/>
        <v>42010冷房設備用有り</v>
      </c>
      <c r="Z395" s="142">
        <v>-0.26</v>
      </c>
      <c r="AA395" s="142">
        <v>1.26</v>
      </c>
      <c r="AB395" s="143">
        <v>1.1929000000000001</v>
      </c>
      <c r="AC395" s="143">
        <v>0.89680000000000004</v>
      </c>
      <c r="AD395" s="69">
        <f>VLOOKUP(T395,'既存・導入予定 (1)'!$E$33:$S$44,13,0)</f>
        <v>0.14699999999999999</v>
      </c>
      <c r="AE395" s="70">
        <f t="shared" si="22"/>
        <v>1.0720000000000001</v>
      </c>
    </row>
    <row r="396" spans="13:31" ht="13.5" customHeight="1">
      <c r="M396" s="90">
        <v>9</v>
      </c>
      <c r="N396" s="91" t="s">
        <v>6</v>
      </c>
      <c r="O396" s="91" t="s">
        <v>3460</v>
      </c>
      <c r="P396" s="91" t="s">
        <v>3458</v>
      </c>
      <c r="Q396" s="91" t="s">
        <v>438</v>
      </c>
      <c r="R396" s="92">
        <v>0.46300000000000002</v>
      </c>
      <c r="T396" s="63">
        <v>4</v>
      </c>
      <c r="U396" s="141">
        <v>2010</v>
      </c>
      <c r="V396" s="90" t="s">
        <v>20</v>
      </c>
      <c r="W396" s="90" t="s">
        <v>624</v>
      </c>
      <c r="X396" s="90" t="s">
        <v>3516</v>
      </c>
      <c r="Y396" s="66" t="str">
        <f t="shared" si="21"/>
        <v>42010冷房店舗用無し（一定速）</v>
      </c>
      <c r="Z396" s="142">
        <v>0.25</v>
      </c>
      <c r="AA396" s="142">
        <v>0.75</v>
      </c>
      <c r="AB396" s="143">
        <v>0.25</v>
      </c>
      <c r="AC396" s="143">
        <v>0.75</v>
      </c>
      <c r="AD396" s="69">
        <f>VLOOKUP(T396,'既存・導入予定 (1)'!$E$33:$S$44,13,0)</f>
        <v>0.14699999999999999</v>
      </c>
      <c r="AE396" s="70">
        <f t="shared" si="22"/>
        <v>0.78600000000000003</v>
      </c>
    </row>
    <row r="397" spans="13:31" ht="13.5" customHeight="1">
      <c r="M397" s="90">
        <v>9</v>
      </c>
      <c r="N397" s="91" t="s">
        <v>7</v>
      </c>
      <c r="O397" s="91" t="s">
        <v>3460</v>
      </c>
      <c r="P397" s="91" t="s">
        <v>3458</v>
      </c>
      <c r="Q397" s="91" t="s">
        <v>442</v>
      </c>
      <c r="R397" s="92">
        <v>0.48499999999999999</v>
      </c>
      <c r="T397" s="63">
        <v>4</v>
      </c>
      <c r="U397" s="141">
        <v>2010</v>
      </c>
      <c r="V397" s="90" t="s">
        <v>20</v>
      </c>
      <c r="W397" s="90" t="s">
        <v>618</v>
      </c>
      <c r="X397" s="90" t="s">
        <v>3516</v>
      </c>
      <c r="Y397" s="66" t="str">
        <f t="shared" si="21"/>
        <v>42010冷房ビル用マルチ無し（一定速）</v>
      </c>
      <c r="Z397" s="142">
        <v>0.25</v>
      </c>
      <c r="AA397" s="142">
        <v>0.75</v>
      </c>
      <c r="AB397" s="143">
        <v>0.25</v>
      </c>
      <c r="AC397" s="143">
        <v>0.75</v>
      </c>
      <c r="AD397" s="69">
        <f>VLOOKUP(T397,'既存・導入予定 (1)'!$E$33:$S$44,13,0)</f>
        <v>0.14699999999999999</v>
      </c>
      <c r="AE397" s="70">
        <f t="shared" si="22"/>
        <v>0.78600000000000003</v>
      </c>
    </row>
    <row r="398" spans="13:31" ht="13.5" customHeight="1">
      <c r="M398" s="90">
        <v>9</v>
      </c>
      <c r="N398" s="91" t="s">
        <v>8</v>
      </c>
      <c r="O398" s="91" t="s">
        <v>3460</v>
      </c>
      <c r="P398" s="91" t="s">
        <v>3458</v>
      </c>
      <c r="Q398" s="91" t="s">
        <v>446</v>
      </c>
      <c r="R398" s="92">
        <v>0.48599999999999999</v>
      </c>
      <c r="T398" s="63">
        <v>4</v>
      </c>
      <c r="U398" s="141">
        <v>2010</v>
      </c>
      <c r="V398" s="90" t="s">
        <v>20</v>
      </c>
      <c r="W398" s="90" t="s">
        <v>619</v>
      </c>
      <c r="X398" s="90" t="s">
        <v>3516</v>
      </c>
      <c r="Y398" s="66" t="str">
        <f t="shared" si="21"/>
        <v>42010冷房設備用無し（一定速）</v>
      </c>
      <c r="Z398" s="142">
        <v>0.25</v>
      </c>
      <c r="AA398" s="142">
        <v>0.75</v>
      </c>
      <c r="AB398" s="143">
        <v>0.25</v>
      </c>
      <c r="AC398" s="143">
        <v>0.75</v>
      </c>
      <c r="AD398" s="69">
        <f>VLOOKUP(T398,'既存・導入予定 (1)'!$E$33:$S$44,13,0)</f>
        <v>0.14699999999999999</v>
      </c>
      <c r="AE398" s="70">
        <f t="shared" si="22"/>
        <v>0.78600000000000003</v>
      </c>
    </row>
    <row r="399" spans="13:31" ht="13.5" customHeight="1">
      <c r="M399" s="90">
        <v>9</v>
      </c>
      <c r="N399" s="91" t="s">
        <v>9</v>
      </c>
      <c r="O399" s="91" t="s">
        <v>3460</v>
      </c>
      <c r="P399" s="91" t="s">
        <v>3458</v>
      </c>
      <c r="Q399" s="91" t="s">
        <v>450</v>
      </c>
      <c r="R399" s="92">
        <v>0.34100000000000003</v>
      </c>
      <c r="T399" s="63">
        <v>4</v>
      </c>
      <c r="U399" s="141">
        <v>2010</v>
      </c>
      <c r="V399" s="90" t="s">
        <v>21</v>
      </c>
      <c r="W399" s="90" t="s">
        <v>624</v>
      </c>
      <c r="X399" s="90" t="s">
        <v>3363</v>
      </c>
      <c r="Y399" s="66" t="str">
        <f t="shared" si="21"/>
        <v>42010暖房店舗用有り</v>
      </c>
      <c r="Z399" s="142">
        <v>-0.72</v>
      </c>
      <c r="AA399" s="142">
        <v>1.72</v>
      </c>
      <c r="AB399" s="143">
        <v>1.0757000000000001</v>
      </c>
      <c r="AC399" s="143">
        <v>1.2710999999999999</v>
      </c>
      <c r="AD399" s="69">
        <f>VLOOKUP(T399,'既存・導入予定 (1)'!$E$33:$S$44,13,0)</f>
        <v>0.14699999999999999</v>
      </c>
      <c r="AE399" s="70">
        <f t="shared" si="22"/>
        <v>1.429</v>
      </c>
    </row>
    <row r="400" spans="13:31" ht="13.5" customHeight="1">
      <c r="M400" s="90">
        <v>9</v>
      </c>
      <c r="N400" s="91" t="s">
        <v>10</v>
      </c>
      <c r="O400" s="91" t="s">
        <v>3460</v>
      </c>
      <c r="P400" s="91" t="s">
        <v>3458</v>
      </c>
      <c r="Q400" s="91" t="s">
        <v>454</v>
      </c>
      <c r="R400" s="92">
        <v>0.436</v>
      </c>
      <c r="T400" s="63">
        <v>4</v>
      </c>
      <c r="U400" s="141">
        <v>2010</v>
      </c>
      <c r="V400" s="90" t="s">
        <v>21</v>
      </c>
      <c r="W400" s="90" t="s">
        <v>618</v>
      </c>
      <c r="X400" s="90" t="s">
        <v>3363</v>
      </c>
      <c r="Y400" s="66" t="str">
        <f t="shared" si="21"/>
        <v>42010暖房ビル用マルチ有り</v>
      </c>
      <c r="Z400" s="142">
        <v>-0.7</v>
      </c>
      <c r="AA400" s="142">
        <v>1.7</v>
      </c>
      <c r="AB400" s="143">
        <v>1.036</v>
      </c>
      <c r="AC400" s="143">
        <v>1.266</v>
      </c>
      <c r="AD400" s="69">
        <f>VLOOKUP(T400,'既存・導入予定 (1)'!$E$33:$S$44,13,0)</f>
        <v>0.14699999999999999</v>
      </c>
      <c r="AE400" s="70">
        <f t="shared" si="22"/>
        <v>1.4179999999999999</v>
      </c>
    </row>
    <row r="401" spans="13:31" ht="13.5" customHeight="1">
      <c r="M401" s="90">
        <v>9</v>
      </c>
      <c r="N401" s="91" t="s">
        <v>11</v>
      </c>
      <c r="O401" s="91" t="s">
        <v>3460</v>
      </c>
      <c r="P401" s="91" t="s">
        <v>3458</v>
      </c>
      <c r="Q401" s="91" t="s">
        <v>458</v>
      </c>
      <c r="R401" s="92">
        <v>0.26400000000000001</v>
      </c>
      <c r="T401" s="63">
        <v>4</v>
      </c>
      <c r="U401" s="141">
        <v>2010</v>
      </c>
      <c r="V401" s="90" t="s">
        <v>21</v>
      </c>
      <c r="W401" s="90" t="s">
        <v>619</v>
      </c>
      <c r="X401" s="90" t="s">
        <v>3363</v>
      </c>
      <c r="Y401" s="66" t="str">
        <f t="shared" si="21"/>
        <v>42010暖房設備用有り</v>
      </c>
      <c r="Z401" s="142">
        <v>-0.26</v>
      </c>
      <c r="AA401" s="142">
        <v>1.26</v>
      </c>
      <c r="AB401" s="143">
        <v>0.82779999999999998</v>
      </c>
      <c r="AC401" s="143">
        <v>0.98809999999999998</v>
      </c>
      <c r="AD401" s="69">
        <f>VLOOKUP(T401,'既存・導入予定 (1)'!$E$33:$S$44,13,0)</f>
        <v>0.14699999999999999</v>
      </c>
      <c r="AE401" s="70">
        <f t="shared" si="22"/>
        <v>1.109</v>
      </c>
    </row>
    <row r="402" spans="13:31" ht="13.5" customHeight="1">
      <c r="M402" s="90">
        <v>9</v>
      </c>
      <c r="N402" s="91" t="s">
        <v>12</v>
      </c>
      <c r="O402" s="91" t="s">
        <v>3460</v>
      </c>
      <c r="P402" s="91" t="s">
        <v>3458</v>
      </c>
      <c r="Q402" s="91" t="s">
        <v>462</v>
      </c>
      <c r="R402" s="92">
        <v>0.17299999999999999</v>
      </c>
      <c r="T402" s="63">
        <v>4</v>
      </c>
      <c r="U402" s="141">
        <v>2010</v>
      </c>
      <c r="V402" s="90" t="s">
        <v>21</v>
      </c>
      <c r="W402" s="90" t="s">
        <v>624</v>
      </c>
      <c r="X402" s="90" t="s">
        <v>3516</v>
      </c>
      <c r="Y402" s="66" t="str">
        <f t="shared" si="21"/>
        <v>42010暖房店舗用無し（一定速）</v>
      </c>
      <c r="Z402" s="142">
        <v>0.25</v>
      </c>
      <c r="AA402" s="142">
        <v>0.75</v>
      </c>
      <c r="AB402" s="143">
        <v>0.25</v>
      </c>
      <c r="AC402" s="143">
        <v>0.75</v>
      </c>
      <c r="AD402" s="69">
        <f>VLOOKUP(T402,'既存・導入予定 (1)'!$E$33:$S$44,13,0)</f>
        <v>0.14699999999999999</v>
      </c>
      <c r="AE402" s="70">
        <f t="shared" si="22"/>
        <v>0.78600000000000003</v>
      </c>
    </row>
    <row r="403" spans="13:31" ht="13.5" customHeight="1">
      <c r="M403" s="90">
        <v>9</v>
      </c>
      <c r="N403" s="91" t="s">
        <v>13</v>
      </c>
      <c r="O403" s="91" t="s">
        <v>3460</v>
      </c>
      <c r="P403" s="91" t="s">
        <v>3458</v>
      </c>
      <c r="Q403" s="91" t="s">
        <v>466</v>
      </c>
      <c r="R403" s="92">
        <v>0.57499999999999996</v>
      </c>
      <c r="T403" s="63">
        <v>4</v>
      </c>
      <c r="U403" s="141">
        <v>2010</v>
      </c>
      <c r="V403" s="90" t="s">
        <v>21</v>
      </c>
      <c r="W403" s="90" t="s">
        <v>618</v>
      </c>
      <c r="X403" s="90" t="s">
        <v>3516</v>
      </c>
      <c r="Y403" s="66" t="str">
        <f t="shared" si="21"/>
        <v>42010暖房ビル用マルチ無し（一定速）</v>
      </c>
      <c r="Z403" s="142">
        <v>0.25</v>
      </c>
      <c r="AA403" s="142">
        <v>0.75</v>
      </c>
      <c r="AB403" s="143">
        <v>0.25</v>
      </c>
      <c r="AC403" s="143">
        <v>0.75</v>
      </c>
      <c r="AD403" s="69">
        <f>VLOOKUP(T403,'既存・導入予定 (1)'!$E$33:$S$44,13,0)</f>
        <v>0.14699999999999999</v>
      </c>
      <c r="AE403" s="70">
        <f t="shared" si="22"/>
        <v>0.78600000000000003</v>
      </c>
    </row>
    <row r="404" spans="13:31" ht="13.5" customHeight="1">
      <c r="M404" s="90">
        <v>10</v>
      </c>
      <c r="N404" s="91" t="s">
        <v>3456</v>
      </c>
      <c r="O404" s="91" t="s">
        <v>3460</v>
      </c>
      <c r="P404" s="91" t="s">
        <v>3458</v>
      </c>
      <c r="Q404" s="91" t="s">
        <v>470</v>
      </c>
      <c r="R404" s="92">
        <v>0.23499999999999999</v>
      </c>
      <c r="T404" s="63">
        <v>4</v>
      </c>
      <c r="U404" s="141">
        <v>2010</v>
      </c>
      <c r="V404" s="90" t="s">
        <v>21</v>
      </c>
      <c r="W404" s="90" t="s">
        <v>619</v>
      </c>
      <c r="X404" s="90" t="s">
        <v>3516</v>
      </c>
      <c r="Y404" s="66" t="str">
        <f t="shared" si="21"/>
        <v>42010暖房設備用無し（一定速）</v>
      </c>
      <c r="Z404" s="183">
        <v>0.25</v>
      </c>
      <c r="AA404" s="183">
        <v>0.75</v>
      </c>
      <c r="AB404" s="184">
        <v>0.25</v>
      </c>
      <c r="AC404" s="184">
        <v>0.75</v>
      </c>
      <c r="AD404" s="69">
        <f>VLOOKUP(T404,'既存・導入予定 (1)'!$E$33:$S$44,13,0)</f>
        <v>0.14699999999999999</v>
      </c>
      <c r="AE404" s="70">
        <f t="shared" si="22"/>
        <v>0.78600000000000003</v>
      </c>
    </row>
    <row r="405" spans="13:31" ht="13.5" customHeight="1">
      <c r="M405" s="90">
        <v>10</v>
      </c>
      <c r="N405" s="91" t="s">
        <v>3</v>
      </c>
      <c r="O405" s="91" t="s">
        <v>3460</v>
      </c>
      <c r="P405" s="91" t="s">
        <v>3458</v>
      </c>
      <c r="Q405" s="91" t="s">
        <v>474</v>
      </c>
      <c r="R405" s="92">
        <v>0.223</v>
      </c>
      <c r="T405" s="144">
        <v>4</v>
      </c>
      <c r="U405" s="195">
        <v>2011</v>
      </c>
      <c r="V405" s="145" t="s">
        <v>20</v>
      </c>
      <c r="W405" s="145" t="s">
        <v>624</v>
      </c>
      <c r="X405" s="145" t="s">
        <v>3363</v>
      </c>
      <c r="Y405" s="146" t="str">
        <f t="shared" si="21"/>
        <v>42011冷房店舗用有り</v>
      </c>
      <c r="Z405" s="148">
        <v>-1.1200000000000001</v>
      </c>
      <c r="AA405" s="148">
        <v>2.12</v>
      </c>
      <c r="AB405" s="149">
        <v>1.0517000000000001</v>
      </c>
      <c r="AC405" s="149">
        <v>1.5770999999999999</v>
      </c>
      <c r="AD405" s="147">
        <f>VLOOKUP(T405,'既存・導入予定 (1)'!$E$33:$S$44,13,0)</f>
        <v>0.14699999999999999</v>
      </c>
      <c r="AE405" s="75">
        <f t="shared" si="22"/>
        <v>1.7310000000000001</v>
      </c>
    </row>
    <row r="406" spans="13:31" ht="13.5" customHeight="1">
      <c r="M406" s="90">
        <v>10</v>
      </c>
      <c r="N406" s="91" t="s">
        <v>4</v>
      </c>
      <c r="O406" s="91" t="s">
        <v>3460</v>
      </c>
      <c r="P406" s="91" t="s">
        <v>3458</v>
      </c>
      <c r="Q406" s="91" t="s">
        <v>478</v>
      </c>
      <c r="R406" s="92">
        <v>0.251</v>
      </c>
      <c r="T406" s="144">
        <v>4</v>
      </c>
      <c r="U406" s="195">
        <v>2011</v>
      </c>
      <c r="V406" s="145" t="s">
        <v>20</v>
      </c>
      <c r="W406" s="145" t="s">
        <v>618</v>
      </c>
      <c r="X406" s="145" t="s">
        <v>3363</v>
      </c>
      <c r="Y406" s="146" t="str">
        <f t="shared" si="21"/>
        <v>42011冷房ビル用マルチ有り</v>
      </c>
      <c r="Z406" s="148">
        <v>-1</v>
      </c>
      <c r="AA406" s="148">
        <v>2</v>
      </c>
      <c r="AB406" s="149">
        <v>1.0584</v>
      </c>
      <c r="AC406" s="149">
        <v>1.4854000000000001</v>
      </c>
      <c r="AD406" s="147">
        <f>VLOOKUP(T406,'既存・導入予定 (1)'!$E$33:$S$44,13,0)</f>
        <v>0.14699999999999999</v>
      </c>
      <c r="AE406" s="75">
        <f t="shared" si="22"/>
        <v>1.64</v>
      </c>
    </row>
    <row r="407" spans="13:31" ht="13.5" customHeight="1">
      <c r="M407" s="90">
        <v>10</v>
      </c>
      <c r="N407" s="91" t="s">
        <v>5</v>
      </c>
      <c r="O407" s="91" t="s">
        <v>3460</v>
      </c>
      <c r="P407" s="91" t="s">
        <v>3458</v>
      </c>
      <c r="Q407" s="91" t="s">
        <v>482</v>
      </c>
      <c r="R407" s="92">
        <v>0.13</v>
      </c>
      <c r="T407" s="144">
        <v>4</v>
      </c>
      <c r="U407" s="195">
        <v>2011</v>
      </c>
      <c r="V407" s="145" t="s">
        <v>20</v>
      </c>
      <c r="W407" s="145" t="s">
        <v>619</v>
      </c>
      <c r="X407" s="145" t="s">
        <v>3363</v>
      </c>
      <c r="Y407" s="146" t="str">
        <f t="shared" si="21"/>
        <v>42011冷房設備用有り</v>
      </c>
      <c r="Z407" s="148">
        <v>-0.22</v>
      </c>
      <c r="AA407" s="148">
        <v>1.22</v>
      </c>
      <c r="AB407" s="149">
        <v>1.0356000000000001</v>
      </c>
      <c r="AC407" s="149">
        <v>0.90610000000000002</v>
      </c>
      <c r="AD407" s="147">
        <f>VLOOKUP(T407,'既存・導入予定 (1)'!$E$33:$S$44,13,0)</f>
        <v>0.14699999999999999</v>
      </c>
      <c r="AE407" s="75">
        <f t="shared" si="22"/>
        <v>1.0580000000000001</v>
      </c>
    </row>
    <row r="408" spans="13:31" ht="13.5" customHeight="1">
      <c r="M408" s="90">
        <v>10</v>
      </c>
      <c r="N408" s="91" t="s">
        <v>6</v>
      </c>
      <c r="O408" s="91" t="s">
        <v>3460</v>
      </c>
      <c r="P408" s="91" t="s">
        <v>3458</v>
      </c>
      <c r="Q408" s="91" t="s">
        <v>486</v>
      </c>
      <c r="R408" s="92">
        <v>0.22500000000000001</v>
      </c>
      <c r="T408" s="144">
        <v>4</v>
      </c>
      <c r="U408" s="195">
        <v>2011</v>
      </c>
      <c r="V408" s="145" t="s">
        <v>20</v>
      </c>
      <c r="W408" s="145" t="s">
        <v>624</v>
      </c>
      <c r="X408" s="145" t="s">
        <v>3516</v>
      </c>
      <c r="Y408" s="146" t="str">
        <f t="shared" si="21"/>
        <v>42011冷房店舗用無し（一定速）</v>
      </c>
      <c r="Z408" s="148">
        <v>0.25</v>
      </c>
      <c r="AA408" s="148">
        <v>0.75</v>
      </c>
      <c r="AB408" s="149">
        <v>0.25</v>
      </c>
      <c r="AC408" s="149">
        <v>0.75</v>
      </c>
      <c r="AD408" s="147">
        <f>VLOOKUP(T408,'既存・導入予定 (1)'!$E$33:$S$44,13,0)</f>
        <v>0.14699999999999999</v>
      </c>
      <c r="AE408" s="75">
        <f t="shared" si="22"/>
        <v>0.78600000000000003</v>
      </c>
    </row>
    <row r="409" spans="13:31" ht="13.5" customHeight="1">
      <c r="M409" s="90">
        <v>10</v>
      </c>
      <c r="N409" s="91" t="s">
        <v>7</v>
      </c>
      <c r="O409" s="91" t="s">
        <v>3460</v>
      </c>
      <c r="P409" s="91" t="s">
        <v>3458</v>
      </c>
      <c r="Q409" s="91" t="s">
        <v>490</v>
      </c>
      <c r="R409" s="92">
        <v>0.23400000000000001</v>
      </c>
      <c r="T409" s="144">
        <v>4</v>
      </c>
      <c r="U409" s="195">
        <v>2011</v>
      </c>
      <c r="V409" s="145" t="s">
        <v>20</v>
      </c>
      <c r="W409" s="145" t="s">
        <v>618</v>
      </c>
      <c r="X409" s="145" t="s">
        <v>3516</v>
      </c>
      <c r="Y409" s="146" t="str">
        <f t="shared" si="21"/>
        <v>42011冷房ビル用マルチ無し（一定速）</v>
      </c>
      <c r="Z409" s="148">
        <v>0.25</v>
      </c>
      <c r="AA409" s="148">
        <v>0.75</v>
      </c>
      <c r="AB409" s="149">
        <v>0.25</v>
      </c>
      <c r="AC409" s="149">
        <v>0.75</v>
      </c>
      <c r="AD409" s="147">
        <f>VLOOKUP(T409,'既存・導入予定 (1)'!$E$33:$S$44,13,0)</f>
        <v>0.14699999999999999</v>
      </c>
      <c r="AE409" s="75">
        <f t="shared" si="22"/>
        <v>0.78600000000000003</v>
      </c>
    </row>
    <row r="410" spans="13:31" ht="13.5" customHeight="1">
      <c r="M410" s="90">
        <v>10</v>
      </c>
      <c r="N410" s="91" t="s">
        <v>8</v>
      </c>
      <c r="O410" s="91" t="s">
        <v>3460</v>
      </c>
      <c r="P410" s="91" t="s">
        <v>3458</v>
      </c>
      <c r="Q410" s="91" t="s">
        <v>494</v>
      </c>
      <c r="R410" s="92">
        <v>0.185</v>
      </c>
      <c r="T410" s="144">
        <v>4</v>
      </c>
      <c r="U410" s="195">
        <v>2011</v>
      </c>
      <c r="V410" s="145" t="s">
        <v>20</v>
      </c>
      <c r="W410" s="145" t="s">
        <v>619</v>
      </c>
      <c r="X410" s="145" t="s">
        <v>3516</v>
      </c>
      <c r="Y410" s="146" t="str">
        <f t="shared" si="21"/>
        <v>42011冷房設備用無し（一定速）</v>
      </c>
      <c r="Z410" s="148">
        <v>0.25</v>
      </c>
      <c r="AA410" s="148">
        <v>0.75</v>
      </c>
      <c r="AB410" s="149">
        <v>0.25</v>
      </c>
      <c r="AC410" s="149">
        <v>0.75</v>
      </c>
      <c r="AD410" s="147">
        <f>VLOOKUP(T410,'既存・導入予定 (1)'!$E$33:$S$44,13,0)</f>
        <v>0.14699999999999999</v>
      </c>
      <c r="AE410" s="75">
        <f t="shared" si="22"/>
        <v>0.78600000000000003</v>
      </c>
    </row>
    <row r="411" spans="13:31" ht="13.5" customHeight="1">
      <c r="M411" s="90">
        <v>10</v>
      </c>
      <c r="N411" s="91" t="s">
        <v>9</v>
      </c>
      <c r="O411" s="91" t="s">
        <v>3460</v>
      </c>
      <c r="P411" s="91" t="s">
        <v>3458</v>
      </c>
      <c r="Q411" s="91" t="s">
        <v>498</v>
      </c>
      <c r="R411" s="92">
        <v>0.185</v>
      </c>
      <c r="T411" s="144">
        <v>4</v>
      </c>
      <c r="U411" s="195">
        <v>2011</v>
      </c>
      <c r="V411" s="145" t="s">
        <v>21</v>
      </c>
      <c r="W411" s="145" t="s">
        <v>624</v>
      </c>
      <c r="X411" s="145" t="s">
        <v>3363</v>
      </c>
      <c r="Y411" s="146" t="str">
        <f t="shared" si="21"/>
        <v>42011暖房店舗用有り</v>
      </c>
      <c r="Z411" s="148">
        <v>-0.76</v>
      </c>
      <c r="AA411" s="148">
        <v>1.76</v>
      </c>
      <c r="AB411" s="149">
        <v>1.0773999999999999</v>
      </c>
      <c r="AC411" s="149">
        <v>1.3006</v>
      </c>
      <c r="AD411" s="147">
        <f>VLOOKUP(T411,'既存・導入予定 (1)'!$E$33:$S$44,13,0)</f>
        <v>0.14699999999999999</v>
      </c>
      <c r="AE411" s="75">
        <f t="shared" si="22"/>
        <v>1.458</v>
      </c>
    </row>
    <row r="412" spans="13:31" ht="13.5" customHeight="1">
      <c r="M412" s="90">
        <v>10</v>
      </c>
      <c r="N412" s="91" t="s">
        <v>10</v>
      </c>
      <c r="O412" s="91" t="s">
        <v>3460</v>
      </c>
      <c r="P412" s="91" t="s">
        <v>3458</v>
      </c>
      <c r="Q412" s="91" t="s">
        <v>502</v>
      </c>
      <c r="R412" s="92">
        <v>0.21</v>
      </c>
      <c r="T412" s="144">
        <v>4</v>
      </c>
      <c r="U412" s="195">
        <v>2011</v>
      </c>
      <c r="V412" s="145" t="s">
        <v>21</v>
      </c>
      <c r="W412" s="145" t="s">
        <v>618</v>
      </c>
      <c r="X412" s="145" t="s">
        <v>3363</v>
      </c>
      <c r="Y412" s="146" t="str">
        <f t="shared" si="21"/>
        <v>42011暖房ビル用マルチ有り</v>
      </c>
      <c r="Z412" s="148">
        <v>-0.78</v>
      </c>
      <c r="AA412" s="148">
        <v>1.78</v>
      </c>
      <c r="AB412" s="149">
        <v>1.0377000000000001</v>
      </c>
      <c r="AC412" s="149">
        <v>1.3255999999999999</v>
      </c>
      <c r="AD412" s="147">
        <f>VLOOKUP(T412,'既存・導入予定 (1)'!$E$33:$S$44,13,0)</f>
        <v>0.14699999999999999</v>
      </c>
      <c r="AE412" s="75">
        <f t="shared" si="22"/>
        <v>1.478</v>
      </c>
    </row>
    <row r="413" spans="13:31" ht="13.5" customHeight="1">
      <c r="M413" s="90">
        <v>10</v>
      </c>
      <c r="N413" s="91" t="s">
        <v>11</v>
      </c>
      <c r="O413" s="91" t="s">
        <v>3460</v>
      </c>
      <c r="P413" s="91" t="s">
        <v>3458</v>
      </c>
      <c r="Q413" s="91" t="s">
        <v>506</v>
      </c>
      <c r="R413" s="92">
        <v>0.105</v>
      </c>
      <c r="T413" s="144">
        <v>4</v>
      </c>
      <c r="U413" s="195">
        <v>2011</v>
      </c>
      <c r="V413" s="145" t="s">
        <v>21</v>
      </c>
      <c r="W413" s="145" t="s">
        <v>619</v>
      </c>
      <c r="X413" s="145" t="s">
        <v>3363</v>
      </c>
      <c r="Y413" s="146" t="str">
        <f t="shared" si="21"/>
        <v>42011暖房設備用有り</v>
      </c>
      <c r="Z413" s="148">
        <v>-0.26</v>
      </c>
      <c r="AA413" s="148">
        <v>1.26</v>
      </c>
      <c r="AB413" s="149">
        <v>1.0266999999999999</v>
      </c>
      <c r="AC413" s="149">
        <v>0.93830000000000002</v>
      </c>
      <c r="AD413" s="147">
        <f>VLOOKUP(T413,'既存・導入予定 (1)'!$E$33:$S$44,13,0)</f>
        <v>0.14699999999999999</v>
      </c>
      <c r="AE413" s="75">
        <f t="shared" si="22"/>
        <v>1.089</v>
      </c>
    </row>
    <row r="414" spans="13:31" ht="13.5" customHeight="1">
      <c r="M414" s="90">
        <v>10</v>
      </c>
      <c r="N414" s="91" t="s">
        <v>12</v>
      </c>
      <c r="O414" s="91" t="s">
        <v>3460</v>
      </c>
      <c r="P414" s="91" t="s">
        <v>3458</v>
      </c>
      <c r="Q414" s="91" t="s">
        <v>510</v>
      </c>
      <c r="R414" s="92">
        <v>0.08</v>
      </c>
      <c r="T414" s="144">
        <v>4</v>
      </c>
      <c r="U414" s="195">
        <v>2011</v>
      </c>
      <c r="V414" s="145" t="s">
        <v>21</v>
      </c>
      <c r="W414" s="145" t="s">
        <v>624</v>
      </c>
      <c r="X414" s="145" t="s">
        <v>3516</v>
      </c>
      <c r="Y414" s="146" t="str">
        <f t="shared" si="21"/>
        <v>42011暖房店舗用無し（一定速）</v>
      </c>
      <c r="Z414" s="148">
        <v>0.25</v>
      </c>
      <c r="AA414" s="148">
        <v>0.75</v>
      </c>
      <c r="AB414" s="149">
        <v>0.25</v>
      </c>
      <c r="AC414" s="149">
        <v>0.75</v>
      </c>
      <c r="AD414" s="147">
        <f>VLOOKUP(T414,'既存・導入予定 (1)'!$E$33:$S$44,13,0)</f>
        <v>0.14699999999999999</v>
      </c>
      <c r="AE414" s="75">
        <f t="shared" si="22"/>
        <v>0.78600000000000003</v>
      </c>
    </row>
    <row r="415" spans="13:31" ht="13.5" customHeight="1">
      <c r="M415" s="90">
        <v>10</v>
      </c>
      <c r="N415" s="91" t="s">
        <v>13</v>
      </c>
      <c r="O415" s="91" t="s">
        <v>3460</v>
      </c>
      <c r="P415" s="91" t="s">
        <v>3458</v>
      </c>
      <c r="Q415" s="91" t="s">
        <v>514</v>
      </c>
      <c r="R415" s="92">
        <v>0.29699999999999999</v>
      </c>
      <c r="T415" s="144">
        <v>4</v>
      </c>
      <c r="U415" s="195">
        <v>2011</v>
      </c>
      <c r="V415" s="145" t="s">
        <v>21</v>
      </c>
      <c r="W415" s="145" t="s">
        <v>618</v>
      </c>
      <c r="X415" s="145" t="s">
        <v>3516</v>
      </c>
      <c r="Y415" s="146" t="str">
        <f t="shared" si="21"/>
        <v>42011暖房ビル用マルチ無し（一定速）</v>
      </c>
      <c r="Z415" s="148">
        <v>0.25</v>
      </c>
      <c r="AA415" s="148">
        <v>0.75</v>
      </c>
      <c r="AB415" s="149">
        <v>0.25</v>
      </c>
      <c r="AC415" s="149">
        <v>0.75</v>
      </c>
      <c r="AD415" s="147">
        <f>VLOOKUP(T415,'既存・導入予定 (1)'!$E$33:$S$44,13,0)</f>
        <v>0.14699999999999999</v>
      </c>
      <c r="AE415" s="75">
        <f t="shared" si="22"/>
        <v>0.78600000000000003</v>
      </c>
    </row>
    <row r="416" spans="13:31" ht="13.5" customHeight="1">
      <c r="M416" s="90">
        <v>11</v>
      </c>
      <c r="N416" s="91" t="s">
        <v>3456</v>
      </c>
      <c r="O416" s="91" t="s">
        <v>3460</v>
      </c>
      <c r="P416" s="91" t="s">
        <v>3458</v>
      </c>
      <c r="Q416" s="91" t="s">
        <v>518</v>
      </c>
      <c r="R416" s="92">
        <v>0.13600000000000001</v>
      </c>
      <c r="T416" s="144">
        <v>4</v>
      </c>
      <c r="U416" s="145">
        <v>2011</v>
      </c>
      <c r="V416" s="145" t="s">
        <v>21</v>
      </c>
      <c r="W416" s="145" t="s">
        <v>619</v>
      </c>
      <c r="X416" s="145" t="s">
        <v>3516</v>
      </c>
      <c r="Y416" s="146" t="str">
        <f t="shared" si="21"/>
        <v>42011暖房設備用無し（一定速）</v>
      </c>
      <c r="Z416" s="185">
        <v>0.25</v>
      </c>
      <c r="AA416" s="185">
        <v>0.75</v>
      </c>
      <c r="AB416" s="186">
        <v>0.25</v>
      </c>
      <c r="AC416" s="186">
        <v>0.75</v>
      </c>
      <c r="AD416" s="147">
        <f>VLOOKUP(T416,'既存・導入予定 (1)'!$E$33:$S$44,13,0)</f>
        <v>0.14699999999999999</v>
      </c>
      <c r="AE416" s="75">
        <f t="shared" si="22"/>
        <v>0.78600000000000003</v>
      </c>
    </row>
    <row r="417" spans="13:31" ht="13.5" customHeight="1">
      <c r="M417" s="90">
        <v>11</v>
      </c>
      <c r="N417" s="91" t="s">
        <v>3</v>
      </c>
      <c r="O417" s="91" t="s">
        <v>3460</v>
      </c>
      <c r="P417" s="91" t="s">
        <v>3458</v>
      </c>
      <c r="Q417" s="91" t="s">
        <v>522</v>
      </c>
      <c r="R417" s="92">
        <v>0.14799999999999999</v>
      </c>
      <c r="T417" s="144">
        <v>4</v>
      </c>
      <c r="U417" s="145">
        <v>2012</v>
      </c>
      <c r="V417" s="145" t="s">
        <v>20</v>
      </c>
      <c r="W417" s="145" t="s">
        <v>624</v>
      </c>
      <c r="X417" s="145" t="s">
        <v>3363</v>
      </c>
      <c r="Y417" s="146" t="str">
        <f t="shared" si="21"/>
        <v>42012冷房店舗用有り</v>
      </c>
      <c r="Z417" s="187">
        <v>-1.36</v>
      </c>
      <c r="AA417" s="187">
        <v>2.36</v>
      </c>
      <c r="AB417" s="188">
        <v>1.0576000000000001</v>
      </c>
      <c r="AC417" s="188">
        <v>1.7556</v>
      </c>
      <c r="AD417" s="147">
        <f>VLOOKUP(T417,'既存・導入予定 (1)'!$E$33:$S$44,13,0)</f>
        <v>0.14699999999999999</v>
      </c>
      <c r="AE417" s="75">
        <f t="shared" si="22"/>
        <v>1.911</v>
      </c>
    </row>
    <row r="418" spans="13:31" ht="13.5" customHeight="1">
      <c r="M418" s="90">
        <v>11</v>
      </c>
      <c r="N418" s="91" t="s">
        <v>4</v>
      </c>
      <c r="O418" s="91" t="s">
        <v>3460</v>
      </c>
      <c r="P418" s="91" t="s">
        <v>3458</v>
      </c>
      <c r="Q418" s="91" t="s">
        <v>526</v>
      </c>
      <c r="R418" s="92">
        <v>9.5000000000000001E-2</v>
      </c>
      <c r="T418" s="144">
        <v>4</v>
      </c>
      <c r="U418" s="145">
        <v>2012</v>
      </c>
      <c r="V418" s="145" t="s">
        <v>20</v>
      </c>
      <c r="W418" s="145" t="s">
        <v>618</v>
      </c>
      <c r="X418" s="145" t="s">
        <v>3363</v>
      </c>
      <c r="Y418" s="146" t="str">
        <f t="shared" si="21"/>
        <v>42012冷房ビル用マルチ有り</v>
      </c>
      <c r="Z418" s="148">
        <v>-1.1399999999999999</v>
      </c>
      <c r="AA418" s="148">
        <v>2.14</v>
      </c>
      <c r="AB418" s="149">
        <v>1.0625</v>
      </c>
      <c r="AC418" s="149">
        <v>1.5893999999999999</v>
      </c>
      <c r="AD418" s="147">
        <f>VLOOKUP(T418,'既存・導入予定 (1)'!$E$33:$S$44,13,0)</f>
        <v>0.14699999999999999</v>
      </c>
      <c r="AE418" s="75">
        <f t="shared" si="22"/>
        <v>1.7450000000000001</v>
      </c>
    </row>
    <row r="419" spans="13:31" ht="13.5" customHeight="1">
      <c r="M419" s="90">
        <v>11</v>
      </c>
      <c r="N419" s="91" t="s">
        <v>5</v>
      </c>
      <c r="O419" s="91" t="s">
        <v>3460</v>
      </c>
      <c r="P419" s="91" t="s">
        <v>3458</v>
      </c>
      <c r="Q419" s="91" t="s">
        <v>530</v>
      </c>
      <c r="R419" s="92">
        <v>5.8000000000000003E-2</v>
      </c>
      <c r="T419" s="144">
        <v>4</v>
      </c>
      <c r="U419" s="145">
        <v>2012</v>
      </c>
      <c r="V419" s="145" t="s">
        <v>20</v>
      </c>
      <c r="W419" s="145" t="s">
        <v>619</v>
      </c>
      <c r="X419" s="145" t="s">
        <v>3363</v>
      </c>
      <c r="Y419" s="146" t="str">
        <f t="shared" si="21"/>
        <v>42012冷房設備用有り</v>
      </c>
      <c r="Z419" s="148">
        <v>-0.26</v>
      </c>
      <c r="AA419" s="148">
        <v>1.26</v>
      </c>
      <c r="AB419" s="149">
        <v>1.0367999999999999</v>
      </c>
      <c r="AC419" s="149">
        <v>0.93579999999999997</v>
      </c>
      <c r="AD419" s="147">
        <f>VLOOKUP(T419,'既存・導入予定 (1)'!$E$33:$S$44,13,0)</f>
        <v>0.14699999999999999</v>
      </c>
      <c r="AE419" s="75">
        <f t="shared" si="22"/>
        <v>1.0880000000000001</v>
      </c>
    </row>
    <row r="420" spans="13:31" ht="13.5" customHeight="1">
      <c r="M420" s="90">
        <v>11</v>
      </c>
      <c r="N420" s="91" t="s">
        <v>6</v>
      </c>
      <c r="O420" s="91" t="s">
        <v>3460</v>
      </c>
      <c r="P420" s="91" t="s">
        <v>3458</v>
      </c>
      <c r="Q420" s="91" t="s">
        <v>534</v>
      </c>
      <c r="R420" s="92">
        <v>0.126</v>
      </c>
      <c r="T420" s="144">
        <v>4</v>
      </c>
      <c r="U420" s="145">
        <v>2012</v>
      </c>
      <c r="V420" s="145" t="s">
        <v>20</v>
      </c>
      <c r="W420" s="145" t="s">
        <v>624</v>
      </c>
      <c r="X420" s="145" t="s">
        <v>3516</v>
      </c>
      <c r="Y420" s="146" t="str">
        <f t="shared" si="21"/>
        <v>42012冷房店舗用無し（一定速）</v>
      </c>
      <c r="Z420" s="148">
        <v>0.25</v>
      </c>
      <c r="AA420" s="148">
        <v>0.75</v>
      </c>
      <c r="AB420" s="149">
        <v>0.25</v>
      </c>
      <c r="AC420" s="149">
        <v>0.75</v>
      </c>
      <c r="AD420" s="147">
        <f>VLOOKUP(T420,'既存・導入予定 (1)'!$E$33:$S$44,13,0)</f>
        <v>0.14699999999999999</v>
      </c>
      <c r="AE420" s="75">
        <f t="shared" si="22"/>
        <v>0.78600000000000003</v>
      </c>
    </row>
    <row r="421" spans="13:31" ht="13.5" customHeight="1">
      <c r="M421" s="90">
        <v>11</v>
      </c>
      <c r="N421" s="91" t="s">
        <v>7</v>
      </c>
      <c r="O421" s="91" t="s">
        <v>3460</v>
      </c>
      <c r="P421" s="91" t="s">
        <v>3458</v>
      </c>
      <c r="Q421" s="91" t="s">
        <v>538</v>
      </c>
      <c r="R421" s="92">
        <v>0.11</v>
      </c>
      <c r="T421" s="144">
        <v>4</v>
      </c>
      <c r="U421" s="145">
        <v>2012</v>
      </c>
      <c r="V421" s="145" t="s">
        <v>20</v>
      </c>
      <c r="W421" s="145" t="s">
        <v>618</v>
      </c>
      <c r="X421" s="145" t="s">
        <v>3516</v>
      </c>
      <c r="Y421" s="146" t="str">
        <f t="shared" si="21"/>
        <v>42012冷房ビル用マルチ無し（一定速）</v>
      </c>
      <c r="Z421" s="148">
        <v>0.25</v>
      </c>
      <c r="AA421" s="148">
        <v>0.75</v>
      </c>
      <c r="AB421" s="149">
        <v>0.25</v>
      </c>
      <c r="AC421" s="149">
        <v>0.75</v>
      </c>
      <c r="AD421" s="147">
        <f>VLOOKUP(T421,'既存・導入予定 (1)'!$E$33:$S$44,13,0)</f>
        <v>0.14699999999999999</v>
      </c>
      <c r="AE421" s="75">
        <f t="shared" si="22"/>
        <v>0.78600000000000003</v>
      </c>
    </row>
    <row r="422" spans="13:31" ht="13.5" customHeight="1">
      <c r="M422" s="90">
        <v>11</v>
      </c>
      <c r="N422" s="91" t="s">
        <v>8</v>
      </c>
      <c r="O422" s="91" t="s">
        <v>3460</v>
      </c>
      <c r="P422" s="91" t="s">
        <v>3458</v>
      </c>
      <c r="Q422" s="91" t="s">
        <v>542</v>
      </c>
      <c r="R422" s="92">
        <v>0.109</v>
      </c>
      <c r="T422" s="144">
        <v>4</v>
      </c>
      <c r="U422" s="145">
        <v>2012</v>
      </c>
      <c r="V422" s="145" t="s">
        <v>20</v>
      </c>
      <c r="W422" s="145" t="s">
        <v>619</v>
      </c>
      <c r="X422" s="145" t="s">
        <v>3516</v>
      </c>
      <c r="Y422" s="146" t="str">
        <f t="shared" si="21"/>
        <v>42012冷房設備用無し（一定速）</v>
      </c>
      <c r="Z422" s="148">
        <v>0.25</v>
      </c>
      <c r="AA422" s="148">
        <v>0.75</v>
      </c>
      <c r="AB422" s="149">
        <v>0.25</v>
      </c>
      <c r="AC422" s="149">
        <v>0.75</v>
      </c>
      <c r="AD422" s="147">
        <f>VLOOKUP(T422,'既存・導入予定 (1)'!$E$33:$S$44,13,0)</f>
        <v>0.14699999999999999</v>
      </c>
      <c r="AE422" s="75">
        <f t="shared" si="22"/>
        <v>0.78600000000000003</v>
      </c>
    </row>
    <row r="423" spans="13:31" ht="13.5" customHeight="1">
      <c r="M423" s="90">
        <v>11</v>
      </c>
      <c r="N423" s="91" t="s">
        <v>9</v>
      </c>
      <c r="O423" s="91" t="s">
        <v>3460</v>
      </c>
      <c r="P423" s="91" t="s">
        <v>3458</v>
      </c>
      <c r="Q423" s="91" t="s">
        <v>546</v>
      </c>
      <c r="R423" s="92">
        <v>0.104</v>
      </c>
      <c r="T423" s="144">
        <v>4</v>
      </c>
      <c r="U423" s="145">
        <v>2012</v>
      </c>
      <c r="V423" s="145" t="s">
        <v>21</v>
      </c>
      <c r="W423" s="145" t="s">
        <v>624</v>
      </c>
      <c r="X423" s="145" t="s">
        <v>3363</v>
      </c>
      <c r="Y423" s="146" t="str">
        <f t="shared" si="21"/>
        <v>42012暖房店舗用有り</v>
      </c>
      <c r="Z423" s="148">
        <v>-0.82</v>
      </c>
      <c r="AA423" s="148">
        <v>1.82</v>
      </c>
      <c r="AB423" s="149">
        <v>1.0801000000000001</v>
      </c>
      <c r="AC423" s="149">
        <v>1.345</v>
      </c>
      <c r="AD423" s="147">
        <f>VLOOKUP(T423,'既存・導入予定 (1)'!$E$33:$S$44,13,0)</f>
        <v>0.14699999999999999</v>
      </c>
      <c r="AE423" s="75">
        <f t="shared" si="22"/>
        <v>1.5029999999999999</v>
      </c>
    </row>
    <row r="424" spans="13:31" ht="13.5" customHeight="1">
      <c r="M424" s="90">
        <v>11</v>
      </c>
      <c r="N424" s="91" t="s">
        <v>10</v>
      </c>
      <c r="O424" s="91" t="s">
        <v>3460</v>
      </c>
      <c r="P424" s="91" t="s">
        <v>3458</v>
      </c>
      <c r="Q424" s="91" t="s">
        <v>550</v>
      </c>
      <c r="R424" s="92">
        <v>0.16900000000000001</v>
      </c>
      <c r="T424" s="144">
        <v>4</v>
      </c>
      <c r="U424" s="145">
        <v>2012</v>
      </c>
      <c r="V424" s="145" t="s">
        <v>21</v>
      </c>
      <c r="W424" s="145" t="s">
        <v>618</v>
      </c>
      <c r="X424" s="145" t="s">
        <v>3363</v>
      </c>
      <c r="Y424" s="146" t="str">
        <f t="shared" si="21"/>
        <v>42012暖房ビル用マルチ有り</v>
      </c>
      <c r="Z424" s="148">
        <v>-0.98</v>
      </c>
      <c r="AA424" s="148">
        <v>1.98</v>
      </c>
      <c r="AB424" s="149">
        <v>1.042</v>
      </c>
      <c r="AC424" s="149">
        <v>1.4744999999999999</v>
      </c>
      <c r="AD424" s="147">
        <f>VLOOKUP(T424,'既存・導入予定 (1)'!$E$33:$S$44,13,0)</f>
        <v>0.14699999999999999</v>
      </c>
      <c r="AE424" s="75">
        <f t="shared" si="22"/>
        <v>1.627</v>
      </c>
    </row>
    <row r="425" spans="13:31" ht="13.5" customHeight="1">
      <c r="M425" s="90">
        <v>11</v>
      </c>
      <c r="N425" s="91" t="s">
        <v>11</v>
      </c>
      <c r="O425" s="91" t="s">
        <v>3460</v>
      </c>
      <c r="P425" s="91" t="s">
        <v>3458</v>
      </c>
      <c r="Q425" s="91" t="s">
        <v>554</v>
      </c>
      <c r="R425" s="92">
        <v>0</v>
      </c>
      <c r="T425" s="144">
        <v>4</v>
      </c>
      <c r="U425" s="145">
        <v>2012</v>
      </c>
      <c r="V425" s="145" t="s">
        <v>21</v>
      </c>
      <c r="W425" s="145" t="s">
        <v>619</v>
      </c>
      <c r="X425" s="145" t="s">
        <v>3363</v>
      </c>
      <c r="Y425" s="146" t="str">
        <f t="shared" si="21"/>
        <v>42012暖房設備用有り</v>
      </c>
      <c r="Z425" s="148">
        <v>-0.26</v>
      </c>
      <c r="AA425" s="148">
        <v>1.26</v>
      </c>
      <c r="AB425" s="149">
        <v>1.0266999999999999</v>
      </c>
      <c r="AC425" s="149">
        <v>0.93830000000000002</v>
      </c>
      <c r="AD425" s="147">
        <f>VLOOKUP(T425,'既存・導入予定 (1)'!$E$33:$S$44,13,0)</f>
        <v>0.14699999999999999</v>
      </c>
      <c r="AE425" s="75">
        <f t="shared" si="22"/>
        <v>1.089</v>
      </c>
    </row>
    <row r="426" spans="13:31" ht="13.5" customHeight="1">
      <c r="M426" s="90">
        <v>11</v>
      </c>
      <c r="N426" s="91" t="s">
        <v>12</v>
      </c>
      <c r="O426" s="91" t="s">
        <v>3460</v>
      </c>
      <c r="P426" s="91" t="s">
        <v>3458</v>
      </c>
      <c r="Q426" s="91" t="s">
        <v>558</v>
      </c>
      <c r="R426" s="92">
        <v>0</v>
      </c>
      <c r="T426" s="144">
        <v>4</v>
      </c>
      <c r="U426" s="145">
        <v>2012</v>
      </c>
      <c r="V426" s="145" t="s">
        <v>21</v>
      </c>
      <c r="W426" s="145" t="s">
        <v>624</v>
      </c>
      <c r="X426" s="145" t="s">
        <v>3516</v>
      </c>
      <c r="Y426" s="146" t="str">
        <f t="shared" si="21"/>
        <v>42012暖房店舗用無し（一定速）</v>
      </c>
      <c r="Z426" s="148">
        <v>0.25</v>
      </c>
      <c r="AA426" s="148">
        <v>0.75</v>
      </c>
      <c r="AB426" s="149">
        <v>0.25</v>
      </c>
      <c r="AC426" s="149">
        <v>0.75</v>
      </c>
      <c r="AD426" s="147">
        <f>VLOOKUP(T426,'既存・導入予定 (1)'!$E$33:$S$44,13,0)</f>
        <v>0.14699999999999999</v>
      </c>
      <c r="AE426" s="75">
        <f t="shared" si="22"/>
        <v>0.78600000000000003</v>
      </c>
    </row>
    <row r="427" spans="13:31" ht="13.5" customHeight="1">
      <c r="M427" s="90">
        <v>11</v>
      </c>
      <c r="N427" s="91" t="s">
        <v>13</v>
      </c>
      <c r="O427" s="91" t="s">
        <v>3460</v>
      </c>
      <c r="P427" s="91" t="s">
        <v>3458</v>
      </c>
      <c r="Q427" s="91" t="s">
        <v>562</v>
      </c>
      <c r="R427" s="92">
        <v>0.18</v>
      </c>
      <c r="T427" s="144">
        <v>4</v>
      </c>
      <c r="U427" s="145">
        <v>2012</v>
      </c>
      <c r="V427" s="145" t="s">
        <v>21</v>
      </c>
      <c r="W427" s="145" t="s">
        <v>618</v>
      </c>
      <c r="X427" s="145" t="s">
        <v>3516</v>
      </c>
      <c r="Y427" s="146" t="str">
        <f t="shared" si="21"/>
        <v>42012暖房ビル用マルチ無し（一定速）</v>
      </c>
      <c r="Z427" s="148">
        <v>0.25</v>
      </c>
      <c r="AA427" s="148">
        <v>0.75</v>
      </c>
      <c r="AB427" s="149">
        <v>0.25</v>
      </c>
      <c r="AC427" s="149">
        <v>0.75</v>
      </c>
      <c r="AD427" s="147">
        <f>VLOOKUP(T427,'既存・導入予定 (1)'!$E$33:$S$44,13,0)</f>
        <v>0.14699999999999999</v>
      </c>
      <c r="AE427" s="75">
        <f t="shared" si="22"/>
        <v>0.78600000000000003</v>
      </c>
    </row>
    <row r="428" spans="13:31" ht="13.5" customHeight="1">
      <c r="M428" s="90">
        <v>12</v>
      </c>
      <c r="N428" s="91" t="s">
        <v>3456</v>
      </c>
      <c r="O428" s="91" t="s">
        <v>3460</v>
      </c>
      <c r="P428" s="91" t="s">
        <v>3458</v>
      </c>
      <c r="Q428" s="91" t="s">
        <v>566</v>
      </c>
      <c r="R428" s="92">
        <v>0</v>
      </c>
      <c r="T428" s="144">
        <v>4</v>
      </c>
      <c r="U428" s="145">
        <v>2012</v>
      </c>
      <c r="V428" s="145" t="s">
        <v>21</v>
      </c>
      <c r="W428" s="145" t="s">
        <v>619</v>
      </c>
      <c r="X428" s="145" t="s">
        <v>3516</v>
      </c>
      <c r="Y428" s="146" t="str">
        <f t="shared" si="21"/>
        <v>42012暖房設備用無し（一定速）</v>
      </c>
      <c r="Z428" s="189">
        <v>0.25</v>
      </c>
      <c r="AA428" s="189">
        <v>0.75</v>
      </c>
      <c r="AB428" s="190">
        <v>0.25</v>
      </c>
      <c r="AC428" s="190">
        <v>0.75</v>
      </c>
      <c r="AD428" s="147">
        <f>VLOOKUP(T428,'既存・導入予定 (1)'!$E$33:$S$44,13,0)</f>
        <v>0.14699999999999999</v>
      </c>
      <c r="AE428" s="75">
        <f t="shared" si="22"/>
        <v>0.78600000000000003</v>
      </c>
    </row>
    <row r="429" spans="13:31" ht="13.5" customHeight="1">
      <c r="M429" s="90">
        <v>12</v>
      </c>
      <c r="N429" s="91" t="s">
        <v>3</v>
      </c>
      <c r="O429" s="91" t="s">
        <v>3460</v>
      </c>
      <c r="P429" s="91" t="s">
        <v>3458</v>
      </c>
      <c r="Q429" s="91" t="s">
        <v>570</v>
      </c>
      <c r="R429" s="92">
        <v>0.109</v>
      </c>
      <c r="T429" s="144">
        <v>4</v>
      </c>
      <c r="U429" s="195">
        <v>2013</v>
      </c>
      <c r="V429" s="145" t="s">
        <v>20</v>
      </c>
      <c r="W429" s="145" t="s">
        <v>624</v>
      </c>
      <c r="X429" s="145" t="s">
        <v>3363</v>
      </c>
      <c r="Y429" s="146" t="str">
        <f t="shared" si="21"/>
        <v>42013冷房店舗用有り</v>
      </c>
      <c r="Z429" s="148">
        <v>-1.5</v>
      </c>
      <c r="AA429" s="148">
        <v>2.5</v>
      </c>
      <c r="AB429" s="149">
        <v>1.0609999999999999</v>
      </c>
      <c r="AC429" s="149">
        <v>1.8597999999999999</v>
      </c>
      <c r="AD429" s="147">
        <f>VLOOKUP(T429,'既存・導入予定 (1)'!$E$33:$S$44,13,0)</f>
        <v>0.14699999999999999</v>
      </c>
      <c r="AE429" s="75">
        <f t="shared" si="22"/>
        <v>2.0150000000000001</v>
      </c>
    </row>
    <row r="430" spans="13:31" ht="13.5" customHeight="1">
      <c r="M430" s="90">
        <v>12</v>
      </c>
      <c r="N430" s="91" t="s">
        <v>4</v>
      </c>
      <c r="O430" s="91" t="s">
        <v>3460</v>
      </c>
      <c r="P430" s="91" t="s">
        <v>3458</v>
      </c>
      <c r="Q430" s="91" t="s">
        <v>574</v>
      </c>
      <c r="R430" s="92">
        <v>0</v>
      </c>
      <c r="T430" s="144">
        <v>4</v>
      </c>
      <c r="U430" s="195">
        <v>2013</v>
      </c>
      <c r="V430" s="145" t="s">
        <v>20</v>
      </c>
      <c r="W430" s="145" t="s">
        <v>618</v>
      </c>
      <c r="X430" s="145" t="s">
        <v>3363</v>
      </c>
      <c r="Y430" s="146" t="str">
        <f t="shared" si="21"/>
        <v>42013冷房ビル用マルチ有り</v>
      </c>
      <c r="Z430" s="148">
        <v>-1.1399999999999999</v>
      </c>
      <c r="AA430" s="148">
        <v>2.14</v>
      </c>
      <c r="AB430" s="149">
        <v>1.0625</v>
      </c>
      <c r="AC430" s="149">
        <v>1.5893999999999999</v>
      </c>
      <c r="AD430" s="147">
        <f>VLOOKUP(T430,'既存・導入予定 (1)'!$E$33:$S$44,13,0)</f>
        <v>0.14699999999999999</v>
      </c>
      <c r="AE430" s="75">
        <f t="shared" si="22"/>
        <v>1.7450000000000001</v>
      </c>
    </row>
    <row r="431" spans="13:31" ht="14.25" customHeight="1">
      <c r="M431" s="90">
        <v>12</v>
      </c>
      <c r="N431" s="91" t="s">
        <v>5</v>
      </c>
      <c r="O431" s="91" t="s">
        <v>3460</v>
      </c>
      <c r="P431" s="91" t="s">
        <v>3458</v>
      </c>
      <c r="Q431" s="91" t="s">
        <v>578</v>
      </c>
      <c r="R431" s="92">
        <v>0</v>
      </c>
      <c r="T431" s="144">
        <v>4</v>
      </c>
      <c r="U431" s="195">
        <v>2013</v>
      </c>
      <c r="V431" s="145" t="s">
        <v>20</v>
      </c>
      <c r="W431" s="145" t="s">
        <v>619</v>
      </c>
      <c r="X431" s="145" t="s">
        <v>3363</v>
      </c>
      <c r="Y431" s="146" t="str">
        <f t="shared" si="21"/>
        <v>42013冷房設備用有り</v>
      </c>
      <c r="Z431" s="148">
        <v>-0.26</v>
      </c>
      <c r="AA431" s="148">
        <v>1.26</v>
      </c>
      <c r="AB431" s="149">
        <v>1.0367999999999999</v>
      </c>
      <c r="AC431" s="149">
        <v>0.93579999999999997</v>
      </c>
      <c r="AD431" s="147">
        <f>VLOOKUP(T431,'既存・導入予定 (1)'!$E$33:$S$44,13,0)</f>
        <v>0.14699999999999999</v>
      </c>
      <c r="AE431" s="75">
        <f t="shared" si="22"/>
        <v>1.0880000000000001</v>
      </c>
    </row>
    <row r="432" spans="13:31" ht="13.5" customHeight="1">
      <c r="M432" s="90">
        <v>12</v>
      </c>
      <c r="N432" s="91" t="s">
        <v>6</v>
      </c>
      <c r="O432" s="91" t="s">
        <v>3460</v>
      </c>
      <c r="P432" s="91" t="s">
        <v>3458</v>
      </c>
      <c r="Q432" s="91" t="s">
        <v>582</v>
      </c>
      <c r="R432" s="92">
        <v>0.13200000000000001</v>
      </c>
      <c r="T432" s="144">
        <v>4</v>
      </c>
      <c r="U432" s="195">
        <v>2013</v>
      </c>
      <c r="V432" s="145" t="s">
        <v>20</v>
      </c>
      <c r="W432" s="145" t="s">
        <v>624</v>
      </c>
      <c r="X432" s="145" t="s">
        <v>3516</v>
      </c>
      <c r="Y432" s="146" t="str">
        <f t="shared" si="21"/>
        <v>42013冷房店舗用無し（一定速）</v>
      </c>
      <c r="Z432" s="148">
        <v>0.25</v>
      </c>
      <c r="AA432" s="148">
        <v>0.75</v>
      </c>
      <c r="AB432" s="149">
        <v>0.25</v>
      </c>
      <c r="AC432" s="149">
        <v>0.75</v>
      </c>
      <c r="AD432" s="147">
        <f>VLOOKUP(T432,'既存・導入予定 (1)'!$E$33:$S$44,13,0)</f>
        <v>0.14699999999999999</v>
      </c>
      <c r="AE432" s="75">
        <f t="shared" si="22"/>
        <v>0.78600000000000003</v>
      </c>
    </row>
    <row r="433" spans="13:31" ht="13.5" customHeight="1">
      <c r="M433" s="90">
        <v>12</v>
      </c>
      <c r="N433" s="91" t="s">
        <v>7</v>
      </c>
      <c r="O433" s="91" t="s">
        <v>3460</v>
      </c>
      <c r="P433" s="91" t="s">
        <v>3458</v>
      </c>
      <c r="Q433" s="91" t="s">
        <v>586</v>
      </c>
      <c r="R433" s="92">
        <v>0</v>
      </c>
      <c r="T433" s="144">
        <v>4</v>
      </c>
      <c r="U433" s="195">
        <v>2013</v>
      </c>
      <c r="V433" s="145" t="s">
        <v>20</v>
      </c>
      <c r="W433" s="145" t="s">
        <v>618</v>
      </c>
      <c r="X433" s="145" t="s">
        <v>3516</v>
      </c>
      <c r="Y433" s="146" t="str">
        <f t="shared" si="21"/>
        <v>42013冷房ビル用マルチ無し（一定速）</v>
      </c>
      <c r="Z433" s="148">
        <v>0.25</v>
      </c>
      <c r="AA433" s="148">
        <v>0.75</v>
      </c>
      <c r="AB433" s="149">
        <v>0.25</v>
      </c>
      <c r="AC433" s="149">
        <v>0.75</v>
      </c>
      <c r="AD433" s="147">
        <f>VLOOKUP(T433,'既存・導入予定 (1)'!$E$33:$S$44,13,0)</f>
        <v>0.14699999999999999</v>
      </c>
      <c r="AE433" s="75">
        <f t="shared" si="22"/>
        <v>0.78600000000000003</v>
      </c>
    </row>
    <row r="434" spans="13:31" ht="13.5" customHeight="1">
      <c r="M434" s="90">
        <v>12</v>
      </c>
      <c r="N434" s="91" t="s">
        <v>8</v>
      </c>
      <c r="O434" s="91" t="s">
        <v>3460</v>
      </c>
      <c r="P434" s="91" t="s">
        <v>3458</v>
      </c>
      <c r="Q434" s="91" t="s">
        <v>590</v>
      </c>
      <c r="R434" s="92">
        <v>0</v>
      </c>
      <c r="T434" s="144">
        <v>4</v>
      </c>
      <c r="U434" s="195">
        <v>2013</v>
      </c>
      <c r="V434" s="145" t="s">
        <v>20</v>
      </c>
      <c r="W434" s="145" t="s">
        <v>619</v>
      </c>
      <c r="X434" s="145" t="s">
        <v>3516</v>
      </c>
      <c r="Y434" s="146" t="str">
        <f t="shared" si="21"/>
        <v>42013冷房設備用無し（一定速）</v>
      </c>
      <c r="Z434" s="148">
        <v>0.25</v>
      </c>
      <c r="AA434" s="148">
        <v>0.75</v>
      </c>
      <c r="AB434" s="149">
        <v>0.25</v>
      </c>
      <c r="AC434" s="149">
        <v>0.75</v>
      </c>
      <c r="AD434" s="147">
        <f>VLOOKUP(T434,'既存・導入予定 (1)'!$E$33:$S$44,13,0)</f>
        <v>0.14699999999999999</v>
      </c>
      <c r="AE434" s="75">
        <f t="shared" si="22"/>
        <v>0.78600000000000003</v>
      </c>
    </row>
    <row r="435" spans="13:31" ht="14.25" customHeight="1">
      <c r="M435" s="90">
        <v>12</v>
      </c>
      <c r="N435" s="91" t="s">
        <v>9</v>
      </c>
      <c r="O435" s="91" t="s">
        <v>3460</v>
      </c>
      <c r="P435" s="91" t="s">
        <v>3458</v>
      </c>
      <c r="Q435" s="91" t="s">
        <v>594</v>
      </c>
      <c r="R435" s="92">
        <v>7.2999999999999995E-2</v>
      </c>
      <c r="T435" s="144">
        <v>4</v>
      </c>
      <c r="U435" s="195">
        <v>2013</v>
      </c>
      <c r="V435" s="145" t="s">
        <v>21</v>
      </c>
      <c r="W435" s="145" t="s">
        <v>624</v>
      </c>
      <c r="X435" s="145" t="s">
        <v>3363</v>
      </c>
      <c r="Y435" s="146" t="str">
        <f t="shared" si="21"/>
        <v>42013暖房店舗用有り</v>
      </c>
      <c r="Z435" s="148">
        <v>-0.94</v>
      </c>
      <c r="AA435" s="148">
        <v>1.94</v>
      </c>
      <c r="AB435" s="149">
        <v>1.0853999999999999</v>
      </c>
      <c r="AC435" s="149">
        <v>1.4337</v>
      </c>
      <c r="AD435" s="147">
        <f>VLOOKUP(T435,'既存・導入予定 (1)'!$E$33:$S$44,13,0)</f>
        <v>0.14699999999999999</v>
      </c>
      <c r="AE435" s="75">
        <f t="shared" si="22"/>
        <v>1.593</v>
      </c>
    </row>
    <row r="436" spans="13:31" ht="13.5" customHeight="1">
      <c r="M436" s="90">
        <v>12</v>
      </c>
      <c r="N436" s="91" t="s">
        <v>10</v>
      </c>
      <c r="O436" s="91" t="s">
        <v>3460</v>
      </c>
      <c r="P436" s="91" t="s">
        <v>3458</v>
      </c>
      <c r="Q436" s="91" t="s">
        <v>598</v>
      </c>
      <c r="R436" s="92">
        <v>0</v>
      </c>
      <c r="T436" s="144">
        <v>4</v>
      </c>
      <c r="U436" s="195">
        <v>2013</v>
      </c>
      <c r="V436" s="145" t="s">
        <v>21</v>
      </c>
      <c r="W436" s="145" t="s">
        <v>618</v>
      </c>
      <c r="X436" s="145" t="s">
        <v>3363</v>
      </c>
      <c r="Y436" s="146" t="str">
        <f t="shared" si="21"/>
        <v>42013暖房ビル用マルチ有り</v>
      </c>
      <c r="Z436" s="148">
        <v>-0.98</v>
      </c>
      <c r="AA436" s="148">
        <v>1.98</v>
      </c>
      <c r="AB436" s="149">
        <v>1.042</v>
      </c>
      <c r="AC436" s="149">
        <v>1.4744999999999999</v>
      </c>
      <c r="AD436" s="147">
        <f>VLOOKUP(T436,'既存・導入予定 (1)'!$E$33:$S$44,13,0)</f>
        <v>0.14699999999999999</v>
      </c>
      <c r="AE436" s="75">
        <f t="shared" si="22"/>
        <v>1.627</v>
      </c>
    </row>
    <row r="437" spans="13:31" ht="13.5" customHeight="1">
      <c r="M437" s="90">
        <v>12</v>
      </c>
      <c r="N437" s="91" t="s">
        <v>11</v>
      </c>
      <c r="O437" s="91" t="s">
        <v>3460</v>
      </c>
      <c r="P437" s="91" t="s">
        <v>3458</v>
      </c>
      <c r="Q437" s="91" t="s">
        <v>602</v>
      </c>
      <c r="R437" s="92">
        <v>0</v>
      </c>
      <c r="T437" s="144">
        <v>4</v>
      </c>
      <c r="U437" s="195">
        <v>2013</v>
      </c>
      <c r="V437" s="145" t="s">
        <v>21</v>
      </c>
      <c r="W437" s="145" t="s">
        <v>619</v>
      </c>
      <c r="X437" s="145" t="s">
        <v>3363</v>
      </c>
      <c r="Y437" s="146" t="str">
        <f t="shared" si="21"/>
        <v>42013暖房設備用有り</v>
      </c>
      <c r="Z437" s="148">
        <v>-0.32</v>
      </c>
      <c r="AA437" s="148">
        <v>1.32</v>
      </c>
      <c r="AB437" s="149">
        <v>1.028</v>
      </c>
      <c r="AC437" s="149">
        <v>0.98299999999999998</v>
      </c>
      <c r="AD437" s="147">
        <f>VLOOKUP(T437,'既存・導入予定 (1)'!$E$33:$S$44,13,0)</f>
        <v>0.14699999999999999</v>
      </c>
      <c r="AE437" s="75">
        <f t="shared" si="22"/>
        <v>1.1339999999999999</v>
      </c>
    </row>
    <row r="438" spans="13:31" ht="13.5" customHeight="1">
      <c r="M438" s="90">
        <v>12</v>
      </c>
      <c r="N438" s="91" t="s">
        <v>12</v>
      </c>
      <c r="O438" s="91" t="s">
        <v>3460</v>
      </c>
      <c r="P438" s="91" t="s">
        <v>3458</v>
      </c>
      <c r="Q438" s="91" t="s">
        <v>606</v>
      </c>
      <c r="R438" s="92">
        <v>0</v>
      </c>
      <c r="T438" s="144">
        <v>4</v>
      </c>
      <c r="U438" s="195">
        <v>2013</v>
      </c>
      <c r="V438" s="145" t="s">
        <v>21</v>
      </c>
      <c r="W438" s="145" t="s">
        <v>624</v>
      </c>
      <c r="X438" s="145" t="s">
        <v>3516</v>
      </c>
      <c r="Y438" s="146" t="str">
        <f t="shared" si="21"/>
        <v>42013暖房店舗用無し（一定速）</v>
      </c>
      <c r="Z438" s="148">
        <v>0.25</v>
      </c>
      <c r="AA438" s="148">
        <v>0.75</v>
      </c>
      <c r="AB438" s="149">
        <v>0.25</v>
      </c>
      <c r="AC438" s="149">
        <v>0.75</v>
      </c>
      <c r="AD438" s="147">
        <f>VLOOKUP(T438,'既存・導入予定 (1)'!$E$33:$S$44,13,0)</f>
        <v>0.14699999999999999</v>
      </c>
      <c r="AE438" s="75">
        <f t="shared" si="22"/>
        <v>0.78600000000000003</v>
      </c>
    </row>
    <row r="439" spans="13:31" ht="13.5" customHeight="1">
      <c r="M439" s="90">
        <v>12</v>
      </c>
      <c r="N439" s="91" t="s">
        <v>13</v>
      </c>
      <c r="O439" s="91" t="s">
        <v>3460</v>
      </c>
      <c r="P439" s="91" t="s">
        <v>3458</v>
      </c>
      <c r="Q439" s="91" t="s">
        <v>610</v>
      </c>
      <c r="R439" s="92">
        <v>7.8E-2</v>
      </c>
      <c r="T439" s="144">
        <v>4</v>
      </c>
      <c r="U439" s="195">
        <v>2013</v>
      </c>
      <c r="V439" s="145" t="s">
        <v>21</v>
      </c>
      <c r="W439" s="145" t="s">
        <v>618</v>
      </c>
      <c r="X439" s="145" t="s">
        <v>3516</v>
      </c>
      <c r="Y439" s="146" t="str">
        <f t="shared" si="21"/>
        <v>42013暖房ビル用マルチ無し（一定速）</v>
      </c>
      <c r="Z439" s="148">
        <v>0.25</v>
      </c>
      <c r="AA439" s="148">
        <v>0.75</v>
      </c>
      <c r="AB439" s="149">
        <v>0.25</v>
      </c>
      <c r="AC439" s="149">
        <v>0.75</v>
      </c>
      <c r="AD439" s="147">
        <f>VLOOKUP(T439,'既存・導入予定 (1)'!$E$33:$S$44,13,0)</f>
        <v>0.14699999999999999</v>
      </c>
      <c r="AE439" s="75">
        <f t="shared" si="22"/>
        <v>0.78600000000000003</v>
      </c>
    </row>
    <row r="440" spans="13:31" ht="13.5" customHeight="1">
      <c r="M440" s="90">
        <v>1</v>
      </c>
      <c r="N440" s="91" t="s">
        <v>3456</v>
      </c>
      <c r="O440" s="91" t="s">
        <v>3460</v>
      </c>
      <c r="P440" s="91" t="s">
        <v>3459</v>
      </c>
      <c r="Q440" s="91" t="s">
        <v>39</v>
      </c>
      <c r="R440" s="92">
        <v>0.19900000000000001</v>
      </c>
      <c r="T440" s="144">
        <v>4</v>
      </c>
      <c r="U440" s="195">
        <v>2013</v>
      </c>
      <c r="V440" s="145" t="s">
        <v>21</v>
      </c>
      <c r="W440" s="145" t="s">
        <v>619</v>
      </c>
      <c r="X440" s="145" t="s">
        <v>3516</v>
      </c>
      <c r="Y440" s="146" t="str">
        <f t="shared" si="21"/>
        <v>42013暖房設備用無し（一定速）</v>
      </c>
      <c r="Z440" s="148">
        <v>0.25</v>
      </c>
      <c r="AA440" s="148">
        <v>0.75</v>
      </c>
      <c r="AB440" s="149">
        <v>0.25</v>
      </c>
      <c r="AC440" s="149">
        <v>0.75</v>
      </c>
      <c r="AD440" s="147">
        <f>VLOOKUP(T440,'既存・導入予定 (1)'!$E$33:$S$44,13,0)</f>
        <v>0.14699999999999999</v>
      </c>
      <c r="AE440" s="75">
        <f t="shared" si="22"/>
        <v>0.78600000000000003</v>
      </c>
    </row>
    <row r="441" spans="13:31" ht="13.5" customHeight="1">
      <c r="M441" s="90">
        <v>1</v>
      </c>
      <c r="N441" s="91" t="s">
        <v>3</v>
      </c>
      <c r="O441" s="91" t="s">
        <v>3460</v>
      </c>
      <c r="P441" s="91" t="s">
        <v>3459</v>
      </c>
      <c r="Q441" s="91" t="s">
        <v>43</v>
      </c>
      <c r="R441" s="92">
        <v>0.221</v>
      </c>
      <c r="T441" s="144">
        <v>4</v>
      </c>
      <c r="U441" s="195">
        <v>2014</v>
      </c>
      <c r="V441" s="145" t="s">
        <v>20</v>
      </c>
      <c r="W441" s="145" t="s">
        <v>624</v>
      </c>
      <c r="X441" s="145" t="s">
        <v>3363</v>
      </c>
      <c r="Y441" s="146" t="str">
        <f t="shared" si="21"/>
        <v>42014冷房店舗用有り</v>
      </c>
      <c r="Z441" s="148">
        <v>-1.46</v>
      </c>
      <c r="AA441" s="148">
        <v>2.46</v>
      </c>
      <c r="AB441" s="149">
        <v>1.06</v>
      </c>
      <c r="AC441" s="149">
        <v>1.83</v>
      </c>
      <c r="AD441" s="147">
        <f>VLOOKUP(T441,'既存・導入予定 (1)'!$E$33:$S$44,13,0)</f>
        <v>0.14699999999999999</v>
      </c>
      <c r="AE441" s="75">
        <f t="shared" si="22"/>
        <v>1.9850000000000001</v>
      </c>
    </row>
    <row r="442" spans="13:31">
      <c r="M442" s="90">
        <v>1</v>
      </c>
      <c r="N442" s="91" t="s">
        <v>4</v>
      </c>
      <c r="O442" s="91" t="s">
        <v>3460</v>
      </c>
      <c r="P442" s="91" t="s">
        <v>3459</v>
      </c>
      <c r="Q442" s="91" t="s">
        <v>47</v>
      </c>
      <c r="R442" s="92">
        <v>0.26300000000000001</v>
      </c>
      <c r="T442" s="144">
        <v>4</v>
      </c>
      <c r="U442" s="195">
        <v>2014</v>
      </c>
      <c r="V442" s="145" t="s">
        <v>20</v>
      </c>
      <c r="W442" s="145" t="s">
        <v>618</v>
      </c>
      <c r="X442" s="145" t="s">
        <v>3363</v>
      </c>
      <c r="Y442" s="146" t="str">
        <f t="shared" si="21"/>
        <v>42014冷房ビル用マルチ有り</v>
      </c>
      <c r="Z442" s="148">
        <v>-1.52</v>
      </c>
      <c r="AA442" s="148">
        <v>2.52</v>
      </c>
      <c r="AB442" s="149">
        <v>1.0736000000000001</v>
      </c>
      <c r="AC442" s="149">
        <v>1.8715999999999999</v>
      </c>
      <c r="AD442" s="147">
        <f>VLOOKUP(T442,'既存・導入予定 (1)'!$E$33:$S$44,13,0)</f>
        <v>0.14699999999999999</v>
      </c>
      <c r="AE442" s="75">
        <f t="shared" si="22"/>
        <v>2.0289999999999999</v>
      </c>
    </row>
    <row r="443" spans="13:31" ht="13.5" customHeight="1">
      <c r="M443" s="90">
        <v>1</v>
      </c>
      <c r="N443" s="91" t="s">
        <v>5</v>
      </c>
      <c r="O443" s="91" t="s">
        <v>3460</v>
      </c>
      <c r="P443" s="91" t="s">
        <v>3459</v>
      </c>
      <c r="Q443" s="91" t="s">
        <v>51</v>
      </c>
      <c r="R443" s="92">
        <v>0.42499999999999999</v>
      </c>
      <c r="T443" s="144">
        <v>4</v>
      </c>
      <c r="U443" s="195">
        <v>2014</v>
      </c>
      <c r="V443" s="145" t="s">
        <v>20</v>
      </c>
      <c r="W443" s="145" t="s">
        <v>619</v>
      </c>
      <c r="X443" s="145" t="s">
        <v>3363</v>
      </c>
      <c r="Y443" s="146" t="str">
        <f t="shared" si="21"/>
        <v>42014冷房設備用有り</v>
      </c>
      <c r="Z443" s="148">
        <v>-0.32</v>
      </c>
      <c r="AA443" s="148">
        <v>1.32</v>
      </c>
      <c r="AB443" s="149">
        <v>1.0385</v>
      </c>
      <c r="AC443" s="149">
        <v>0.98040000000000005</v>
      </c>
      <c r="AD443" s="147">
        <f>VLOOKUP(T443,'既存・導入予定 (1)'!$E$33:$S$44,13,0)</f>
        <v>0.14699999999999999</v>
      </c>
      <c r="AE443" s="75">
        <f t="shared" si="22"/>
        <v>1.133</v>
      </c>
    </row>
    <row r="444" spans="13:31" ht="13.5" customHeight="1">
      <c r="M444" s="90">
        <v>1</v>
      </c>
      <c r="N444" s="91" t="s">
        <v>6</v>
      </c>
      <c r="O444" s="91" t="s">
        <v>3460</v>
      </c>
      <c r="P444" s="91" t="s">
        <v>3459</v>
      </c>
      <c r="Q444" s="91" t="s">
        <v>55</v>
      </c>
      <c r="R444" s="92">
        <v>0.21</v>
      </c>
      <c r="T444" s="144">
        <v>4</v>
      </c>
      <c r="U444" s="195">
        <v>2014</v>
      </c>
      <c r="V444" s="145" t="s">
        <v>20</v>
      </c>
      <c r="W444" s="145" t="s">
        <v>624</v>
      </c>
      <c r="X444" s="145" t="s">
        <v>3516</v>
      </c>
      <c r="Y444" s="146" t="str">
        <f t="shared" si="21"/>
        <v>42014冷房店舗用無し（一定速）</v>
      </c>
      <c r="Z444" s="148">
        <v>0.25</v>
      </c>
      <c r="AA444" s="148">
        <v>0.75</v>
      </c>
      <c r="AB444" s="149">
        <v>0.25</v>
      </c>
      <c r="AC444" s="149">
        <v>0.75</v>
      </c>
      <c r="AD444" s="147">
        <f>VLOOKUP(T444,'既存・導入予定 (1)'!$E$33:$S$44,13,0)</f>
        <v>0.14699999999999999</v>
      </c>
      <c r="AE444" s="75">
        <f t="shared" si="22"/>
        <v>0.78600000000000003</v>
      </c>
    </row>
    <row r="445" spans="13:31" ht="13.5" customHeight="1">
      <c r="M445" s="90">
        <v>1</v>
      </c>
      <c r="N445" s="91" t="s">
        <v>7</v>
      </c>
      <c r="O445" s="91" t="s">
        <v>3460</v>
      </c>
      <c r="P445" s="91" t="s">
        <v>3459</v>
      </c>
      <c r="Q445" s="91" t="s">
        <v>59</v>
      </c>
      <c r="R445" s="92">
        <v>0.23699999999999999</v>
      </c>
      <c r="T445" s="144">
        <v>4</v>
      </c>
      <c r="U445" s="195">
        <v>2014</v>
      </c>
      <c r="V445" s="145" t="s">
        <v>20</v>
      </c>
      <c r="W445" s="145" t="s">
        <v>618</v>
      </c>
      <c r="X445" s="145" t="s">
        <v>3516</v>
      </c>
      <c r="Y445" s="146" t="str">
        <f t="shared" si="21"/>
        <v>42014冷房ビル用マルチ無し（一定速）</v>
      </c>
      <c r="Z445" s="148">
        <v>0.25</v>
      </c>
      <c r="AA445" s="148">
        <v>0.75</v>
      </c>
      <c r="AB445" s="149">
        <v>0.25</v>
      </c>
      <c r="AC445" s="149">
        <v>0.75</v>
      </c>
      <c r="AD445" s="147">
        <f>VLOOKUP(T445,'既存・導入予定 (1)'!$E$33:$S$44,13,0)</f>
        <v>0.14699999999999999</v>
      </c>
      <c r="AE445" s="75">
        <f t="shared" si="22"/>
        <v>0.78600000000000003</v>
      </c>
    </row>
    <row r="446" spans="13:31" ht="13.5" customHeight="1">
      <c r="M446" s="90">
        <v>1</v>
      </c>
      <c r="N446" s="91" t="s">
        <v>8</v>
      </c>
      <c r="O446" s="91" t="s">
        <v>3460</v>
      </c>
      <c r="P446" s="91" t="s">
        <v>3459</v>
      </c>
      <c r="Q446" s="91" t="s">
        <v>63</v>
      </c>
      <c r="R446" s="92">
        <v>0.23300000000000001</v>
      </c>
      <c r="T446" s="144">
        <v>4</v>
      </c>
      <c r="U446" s="195">
        <v>2014</v>
      </c>
      <c r="V446" s="145" t="s">
        <v>20</v>
      </c>
      <c r="W446" s="145" t="s">
        <v>619</v>
      </c>
      <c r="X446" s="145" t="s">
        <v>3516</v>
      </c>
      <c r="Y446" s="146" t="str">
        <f t="shared" si="21"/>
        <v>42014冷房設備用無し（一定速）</v>
      </c>
      <c r="Z446" s="148">
        <v>0.25</v>
      </c>
      <c r="AA446" s="148">
        <v>0.75</v>
      </c>
      <c r="AB446" s="149">
        <v>0.25</v>
      </c>
      <c r="AC446" s="149">
        <v>0.75</v>
      </c>
      <c r="AD446" s="147">
        <f>VLOOKUP(T446,'既存・導入予定 (1)'!$E$33:$S$44,13,0)</f>
        <v>0.14699999999999999</v>
      </c>
      <c r="AE446" s="75">
        <f t="shared" si="22"/>
        <v>0.78600000000000003</v>
      </c>
    </row>
    <row r="447" spans="13:31" ht="13.5" customHeight="1">
      <c r="M447" s="90">
        <v>1</v>
      </c>
      <c r="N447" s="91" t="s">
        <v>9</v>
      </c>
      <c r="O447" s="91" t="s">
        <v>3460</v>
      </c>
      <c r="P447" s="91" t="s">
        <v>3459</v>
      </c>
      <c r="Q447" s="91" t="s">
        <v>67</v>
      </c>
      <c r="R447" s="92">
        <v>0.37</v>
      </c>
      <c r="T447" s="144">
        <v>4</v>
      </c>
      <c r="U447" s="195">
        <v>2014</v>
      </c>
      <c r="V447" s="145" t="s">
        <v>21</v>
      </c>
      <c r="W447" s="145" t="s">
        <v>624</v>
      </c>
      <c r="X447" s="145" t="s">
        <v>3363</v>
      </c>
      <c r="Y447" s="146" t="str">
        <f t="shared" si="21"/>
        <v>42014暖房店舗用有り</v>
      </c>
      <c r="Z447" s="148">
        <v>-0.94</v>
      </c>
      <c r="AA447" s="148">
        <v>1.94</v>
      </c>
      <c r="AB447" s="149">
        <v>1.0853999999999999</v>
      </c>
      <c r="AC447" s="149">
        <v>1.4337</v>
      </c>
      <c r="AD447" s="147">
        <f>VLOOKUP(T447,'既存・導入予定 (1)'!$E$33:$S$44,13,0)</f>
        <v>0.14699999999999999</v>
      </c>
      <c r="AE447" s="75">
        <f t="shared" si="22"/>
        <v>1.593</v>
      </c>
    </row>
    <row r="448" spans="13:31">
      <c r="M448" s="90">
        <v>1</v>
      </c>
      <c r="N448" s="91" t="s">
        <v>10</v>
      </c>
      <c r="O448" s="91" t="s">
        <v>3460</v>
      </c>
      <c r="P448" s="91" t="s">
        <v>3459</v>
      </c>
      <c r="Q448" s="91" t="s">
        <v>71</v>
      </c>
      <c r="R448" s="92">
        <v>0.27800000000000002</v>
      </c>
      <c r="T448" s="144">
        <v>4</v>
      </c>
      <c r="U448" s="195">
        <v>2014</v>
      </c>
      <c r="V448" s="145" t="s">
        <v>21</v>
      </c>
      <c r="W448" s="145" t="s">
        <v>618</v>
      </c>
      <c r="X448" s="145" t="s">
        <v>3363</v>
      </c>
      <c r="Y448" s="146" t="str">
        <f t="shared" si="21"/>
        <v>42014暖房ビル用マルチ有り</v>
      </c>
      <c r="Z448" s="148">
        <v>-0.96</v>
      </c>
      <c r="AA448" s="148">
        <v>1.96</v>
      </c>
      <c r="AB448" s="149">
        <v>1.0416000000000001</v>
      </c>
      <c r="AC448" s="149">
        <v>1.4596</v>
      </c>
      <c r="AD448" s="147">
        <f>VLOOKUP(T448,'既存・導入予定 (1)'!$E$33:$S$44,13,0)</f>
        <v>0.14699999999999999</v>
      </c>
      <c r="AE448" s="75">
        <f t="shared" si="22"/>
        <v>1.6120000000000001</v>
      </c>
    </row>
    <row r="449" spans="13:31" ht="13.5" customHeight="1">
      <c r="M449" s="90">
        <v>1</v>
      </c>
      <c r="N449" s="91" t="s">
        <v>11</v>
      </c>
      <c r="O449" s="91" t="s">
        <v>3460</v>
      </c>
      <c r="P449" s="91" t="s">
        <v>3459</v>
      </c>
      <c r="Q449" s="91" t="s">
        <v>75</v>
      </c>
      <c r="R449" s="92">
        <v>0.56100000000000005</v>
      </c>
      <c r="T449" s="144">
        <v>4</v>
      </c>
      <c r="U449" s="195">
        <v>2014</v>
      </c>
      <c r="V449" s="145" t="s">
        <v>21</v>
      </c>
      <c r="W449" s="145" t="s">
        <v>619</v>
      </c>
      <c r="X449" s="145" t="s">
        <v>3363</v>
      </c>
      <c r="Y449" s="146" t="str">
        <f t="shared" si="21"/>
        <v>42014暖房設備用有り</v>
      </c>
      <c r="Z449" s="148">
        <v>-0.36</v>
      </c>
      <c r="AA449" s="148">
        <v>1.36</v>
      </c>
      <c r="AB449" s="149">
        <v>1.0287999999999999</v>
      </c>
      <c r="AC449" s="149">
        <v>1.0127999999999999</v>
      </c>
      <c r="AD449" s="147">
        <f>VLOOKUP(T449,'既存・導入予定 (1)'!$E$33:$S$44,13,0)</f>
        <v>0.14699999999999999</v>
      </c>
      <c r="AE449" s="75">
        <f t="shared" si="22"/>
        <v>1.1639999999999999</v>
      </c>
    </row>
    <row r="450" spans="13:31" ht="13.5" customHeight="1">
      <c r="M450" s="90">
        <v>1</v>
      </c>
      <c r="N450" s="91" t="s">
        <v>12</v>
      </c>
      <c r="O450" s="91" t="s">
        <v>3460</v>
      </c>
      <c r="P450" s="91" t="s">
        <v>3459</v>
      </c>
      <c r="Q450" s="91" t="s">
        <v>79</v>
      </c>
      <c r="R450" s="92">
        <v>0.66600000000000004</v>
      </c>
      <c r="T450" s="144">
        <v>4</v>
      </c>
      <c r="U450" s="195">
        <v>2014</v>
      </c>
      <c r="V450" s="145" t="s">
        <v>21</v>
      </c>
      <c r="W450" s="145" t="s">
        <v>624</v>
      </c>
      <c r="X450" s="145" t="s">
        <v>3516</v>
      </c>
      <c r="Y450" s="146" t="str">
        <f t="shared" si="21"/>
        <v>42014暖房店舗用無し（一定速）</v>
      </c>
      <c r="Z450" s="148">
        <v>0.25</v>
      </c>
      <c r="AA450" s="148">
        <v>0.75</v>
      </c>
      <c r="AB450" s="149">
        <v>0.25</v>
      </c>
      <c r="AC450" s="149">
        <v>0.75</v>
      </c>
      <c r="AD450" s="147">
        <f>VLOOKUP(T450,'既存・導入予定 (1)'!$E$33:$S$44,13,0)</f>
        <v>0.14699999999999999</v>
      </c>
      <c r="AE450" s="75">
        <f t="shared" si="22"/>
        <v>0.78600000000000003</v>
      </c>
    </row>
    <row r="451" spans="13:31" ht="13.5" customHeight="1">
      <c r="M451" s="90">
        <v>1</v>
      </c>
      <c r="N451" s="91" t="s">
        <v>13</v>
      </c>
      <c r="O451" s="91" t="s">
        <v>3460</v>
      </c>
      <c r="P451" s="91" t="s">
        <v>3459</v>
      </c>
      <c r="Q451" s="91" t="s">
        <v>83</v>
      </c>
      <c r="R451" s="92">
        <v>0.158</v>
      </c>
      <c r="T451" s="144">
        <v>4</v>
      </c>
      <c r="U451" s="195">
        <v>2014</v>
      </c>
      <c r="V451" s="145" t="s">
        <v>21</v>
      </c>
      <c r="W451" s="145" t="s">
        <v>618</v>
      </c>
      <c r="X451" s="145" t="s">
        <v>3516</v>
      </c>
      <c r="Y451" s="146" t="str">
        <f t="shared" si="21"/>
        <v>42014暖房ビル用マルチ無し（一定速）</v>
      </c>
      <c r="Z451" s="148">
        <v>0.25</v>
      </c>
      <c r="AA451" s="148">
        <v>0.75</v>
      </c>
      <c r="AB451" s="149">
        <v>0.25</v>
      </c>
      <c r="AC451" s="149">
        <v>0.75</v>
      </c>
      <c r="AD451" s="147">
        <f>VLOOKUP(T451,'既存・導入予定 (1)'!$E$33:$S$44,13,0)</f>
        <v>0.14699999999999999</v>
      </c>
      <c r="AE451" s="75">
        <f t="shared" si="22"/>
        <v>0.78600000000000003</v>
      </c>
    </row>
    <row r="452" spans="13:31" ht="13.5" customHeight="1">
      <c r="M452" s="90">
        <v>2</v>
      </c>
      <c r="N452" s="91" t="s">
        <v>3456</v>
      </c>
      <c r="O452" s="91" t="s">
        <v>3460</v>
      </c>
      <c r="P452" s="91" t="s">
        <v>3459</v>
      </c>
      <c r="Q452" s="91" t="s">
        <v>87</v>
      </c>
      <c r="R452" s="92">
        <v>0.193</v>
      </c>
      <c r="T452" s="144">
        <v>4</v>
      </c>
      <c r="U452" s="195">
        <v>2014</v>
      </c>
      <c r="V452" s="145" t="s">
        <v>21</v>
      </c>
      <c r="W452" s="145" t="s">
        <v>619</v>
      </c>
      <c r="X452" s="145" t="s">
        <v>3516</v>
      </c>
      <c r="Y452" s="146" t="str">
        <f t="shared" si="21"/>
        <v>42014暖房設備用無し（一定速）</v>
      </c>
      <c r="Z452" s="148">
        <v>0.25</v>
      </c>
      <c r="AA452" s="148">
        <v>0.75</v>
      </c>
      <c r="AB452" s="149">
        <v>0.25</v>
      </c>
      <c r="AC452" s="149">
        <v>0.75</v>
      </c>
      <c r="AD452" s="147">
        <f>VLOOKUP(T452,'既存・導入予定 (1)'!$E$33:$S$44,13,0)</f>
        <v>0.14699999999999999</v>
      </c>
      <c r="AE452" s="75">
        <f t="shared" si="22"/>
        <v>0.78600000000000003</v>
      </c>
    </row>
    <row r="453" spans="13:31" ht="13.5" customHeight="1">
      <c r="M453" s="90">
        <v>2</v>
      </c>
      <c r="N453" s="91" t="s">
        <v>3</v>
      </c>
      <c r="O453" s="91" t="s">
        <v>3460</v>
      </c>
      <c r="P453" s="91" t="s">
        <v>3459</v>
      </c>
      <c r="Q453" s="91" t="s">
        <v>91</v>
      </c>
      <c r="R453" s="92">
        <v>0.22900000000000001</v>
      </c>
      <c r="T453" s="63">
        <v>4</v>
      </c>
      <c r="U453" s="141">
        <v>2015</v>
      </c>
      <c r="V453" s="90" t="s">
        <v>20</v>
      </c>
      <c r="W453" s="90" t="s">
        <v>624</v>
      </c>
      <c r="X453" s="90" t="s">
        <v>3363</v>
      </c>
      <c r="Y453" s="66" t="str">
        <f t="shared" si="21"/>
        <v>42015冷房店舗用有り</v>
      </c>
      <c r="Z453" s="191">
        <v>-1.38</v>
      </c>
      <c r="AA453" s="191">
        <v>2.38</v>
      </c>
      <c r="AB453" s="192">
        <v>1.0581</v>
      </c>
      <c r="AC453" s="192">
        <v>1.7705</v>
      </c>
      <c r="AD453" s="69">
        <f>VLOOKUP(T453,'既存・導入予定 (1)'!$E$33:$S$44,13,0)</f>
        <v>0.14699999999999999</v>
      </c>
      <c r="AE453" s="70">
        <f t="shared" si="22"/>
        <v>1.9259999999999999</v>
      </c>
    </row>
    <row r="454" spans="13:31">
      <c r="M454" s="90">
        <v>2</v>
      </c>
      <c r="N454" s="91" t="s">
        <v>4</v>
      </c>
      <c r="O454" s="91" t="s">
        <v>3460</v>
      </c>
      <c r="P454" s="91" t="s">
        <v>3459</v>
      </c>
      <c r="Q454" s="91" t="s">
        <v>95</v>
      </c>
      <c r="R454" s="92">
        <v>0.254</v>
      </c>
      <c r="T454" s="63">
        <v>4</v>
      </c>
      <c r="U454" s="141">
        <v>2015</v>
      </c>
      <c r="V454" s="90" t="s">
        <v>20</v>
      </c>
      <c r="W454" s="90" t="s">
        <v>618</v>
      </c>
      <c r="X454" s="90" t="s">
        <v>3363</v>
      </c>
      <c r="Y454" s="66" t="str">
        <f t="shared" si="21"/>
        <v>42015冷房ビル用マルチ有り</v>
      </c>
      <c r="Z454" s="142">
        <v>-1.5740000000000001</v>
      </c>
      <c r="AA454" s="142">
        <v>2.5739999999999998</v>
      </c>
      <c r="AB454" s="143">
        <v>1.0751999999999999</v>
      </c>
      <c r="AC454" s="143">
        <v>1.9117</v>
      </c>
      <c r="AD454" s="69">
        <f>VLOOKUP(T454,'既存・導入予定 (1)'!$E$33:$S$44,13,0)</f>
        <v>0.14699999999999999</v>
      </c>
      <c r="AE454" s="70">
        <f t="shared" si="22"/>
        <v>2.069</v>
      </c>
    </row>
    <row r="455" spans="13:31" ht="13.5" customHeight="1">
      <c r="M455" s="90">
        <v>2</v>
      </c>
      <c r="N455" s="91" t="s">
        <v>5</v>
      </c>
      <c r="O455" s="91" t="s">
        <v>3460</v>
      </c>
      <c r="P455" s="91" t="s">
        <v>3459</v>
      </c>
      <c r="Q455" s="91" t="s">
        <v>99</v>
      </c>
      <c r="R455" s="92">
        <v>0.36699999999999999</v>
      </c>
      <c r="T455" s="63">
        <v>4</v>
      </c>
      <c r="U455" s="141">
        <v>2015</v>
      </c>
      <c r="V455" s="90" t="s">
        <v>20</v>
      </c>
      <c r="W455" s="90" t="s">
        <v>619</v>
      </c>
      <c r="X455" s="90" t="s">
        <v>3363</v>
      </c>
      <c r="Y455" s="66" t="str">
        <f t="shared" si="21"/>
        <v>42015冷房設備用有り</v>
      </c>
      <c r="Z455" s="142">
        <v>-0.62</v>
      </c>
      <c r="AA455" s="142">
        <v>1.62</v>
      </c>
      <c r="AB455" s="143">
        <v>1.0472999999999999</v>
      </c>
      <c r="AC455" s="143">
        <v>1.2032</v>
      </c>
      <c r="AD455" s="69">
        <f>VLOOKUP(T455,'既存・導入予定 (1)'!$E$33:$S$44,13,0)</f>
        <v>0.14699999999999999</v>
      </c>
      <c r="AE455" s="70">
        <f t="shared" si="22"/>
        <v>1.357</v>
      </c>
    </row>
    <row r="456" spans="13:31" ht="13.5" customHeight="1">
      <c r="M456" s="90">
        <v>2</v>
      </c>
      <c r="N456" s="91" t="s">
        <v>6</v>
      </c>
      <c r="O456" s="91" t="s">
        <v>3460</v>
      </c>
      <c r="P456" s="91" t="s">
        <v>3459</v>
      </c>
      <c r="Q456" s="91" t="s">
        <v>103</v>
      </c>
      <c r="R456" s="92">
        <v>0.224</v>
      </c>
      <c r="T456" s="63">
        <v>4</v>
      </c>
      <c r="U456" s="141">
        <v>2015</v>
      </c>
      <c r="V456" s="90" t="s">
        <v>20</v>
      </c>
      <c r="W456" s="90" t="s">
        <v>624</v>
      </c>
      <c r="X456" s="90" t="s">
        <v>3516</v>
      </c>
      <c r="Y456" s="66" t="str">
        <f t="shared" si="21"/>
        <v>42015冷房店舗用無し（一定速）</v>
      </c>
      <c r="Z456" s="142">
        <v>0.25</v>
      </c>
      <c r="AA456" s="142">
        <v>0.75</v>
      </c>
      <c r="AB456" s="143">
        <v>0.25</v>
      </c>
      <c r="AC456" s="143">
        <v>0.75</v>
      </c>
      <c r="AD456" s="69">
        <f>VLOOKUP(T456,'既存・導入予定 (1)'!$E$33:$S$44,13,0)</f>
        <v>0.14699999999999999</v>
      </c>
      <c r="AE456" s="70">
        <f t="shared" si="22"/>
        <v>0.78600000000000003</v>
      </c>
    </row>
    <row r="457" spans="13:31" ht="13.5" customHeight="1">
      <c r="M457" s="90">
        <v>2</v>
      </c>
      <c r="N457" s="91" t="s">
        <v>7</v>
      </c>
      <c r="O457" s="91" t="s">
        <v>3460</v>
      </c>
      <c r="P457" s="91" t="s">
        <v>3459</v>
      </c>
      <c r="Q457" s="91" t="s">
        <v>107</v>
      </c>
      <c r="R457" s="92">
        <v>0.23499999999999999</v>
      </c>
      <c r="T457" s="63">
        <v>4</v>
      </c>
      <c r="U457" s="141">
        <v>2015</v>
      </c>
      <c r="V457" s="90" t="s">
        <v>20</v>
      </c>
      <c r="W457" s="90" t="s">
        <v>618</v>
      </c>
      <c r="X457" s="90" t="s">
        <v>3516</v>
      </c>
      <c r="Y457" s="66" t="str">
        <f t="shared" si="21"/>
        <v>42015冷房ビル用マルチ無し（一定速）</v>
      </c>
      <c r="Z457" s="142">
        <v>0.25</v>
      </c>
      <c r="AA457" s="142">
        <v>0.75</v>
      </c>
      <c r="AB457" s="143">
        <v>0.25</v>
      </c>
      <c r="AC457" s="143">
        <v>0.75</v>
      </c>
      <c r="AD457" s="69">
        <f>VLOOKUP(T457,'既存・導入予定 (1)'!$E$33:$S$44,13,0)</f>
        <v>0.14699999999999999</v>
      </c>
      <c r="AE457" s="70">
        <f t="shared" si="22"/>
        <v>0.78600000000000003</v>
      </c>
    </row>
    <row r="458" spans="13:31" ht="13.5" customHeight="1">
      <c r="M458" s="90">
        <v>2</v>
      </c>
      <c r="N458" s="91" t="s">
        <v>8</v>
      </c>
      <c r="O458" s="91" t="s">
        <v>3460</v>
      </c>
      <c r="P458" s="91" t="s">
        <v>3459</v>
      </c>
      <c r="Q458" s="91" t="s">
        <v>111</v>
      </c>
      <c r="R458" s="92">
        <v>0.21</v>
      </c>
      <c r="T458" s="63">
        <v>4</v>
      </c>
      <c r="U458" s="141">
        <v>2015</v>
      </c>
      <c r="V458" s="90" t="s">
        <v>20</v>
      </c>
      <c r="W458" s="90" t="s">
        <v>619</v>
      </c>
      <c r="X458" s="90" t="s">
        <v>3516</v>
      </c>
      <c r="Y458" s="66" t="str">
        <f t="shared" ref="Y458:Y521" si="23">T458&amp;U458&amp;V458&amp;W458&amp;X458</f>
        <v>42015冷房設備用無し（一定速）</v>
      </c>
      <c r="Z458" s="142">
        <v>0.25</v>
      </c>
      <c r="AA458" s="142">
        <v>0.75</v>
      </c>
      <c r="AB458" s="143">
        <v>0.25</v>
      </c>
      <c r="AC458" s="143">
        <v>0.75</v>
      </c>
      <c r="AD458" s="69">
        <f>VLOOKUP(T458,'既存・導入予定 (1)'!$E$33:$S$44,13,0)</f>
        <v>0.14699999999999999</v>
      </c>
      <c r="AE458" s="70">
        <f t="shared" ref="AE458:AE521" si="24">ROUNDDOWN(IF(AD458&gt;=0.25,Z458*AD458+AA458,AB458*AD458+AC458),3)</f>
        <v>0.78600000000000003</v>
      </c>
    </row>
    <row r="459" spans="13:31" ht="13.5" customHeight="1">
      <c r="M459" s="90">
        <v>2</v>
      </c>
      <c r="N459" s="91" t="s">
        <v>9</v>
      </c>
      <c r="O459" s="91" t="s">
        <v>3460</v>
      </c>
      <c r="P459" s="91" t="s">
        <v>3459</v>
      </c>
      <c r="Q459" s="91" t="s">
        <v>115</v>
      </c>
      <c r="R459" s="92">
        <v>0.35899999999999999</v>
      </c>
      <c r="T459" s="63">
        <v>4</v>
      </c>
      <c r="U459" s="141">
        <v>2015</v>
      </c>
      <c r="V459" s="90" t="s">
        <v>21</v>
      </c>
      <c r="W459" s="90" t="s">
        <v>624</v>
      </c>
      <c r="X459" s="90" t="s">
        <v>3363</v>
      </c>
      <c r="Y459" s="66" t="str">
        <f t="shared" si="23"/>
        <v>42015暖房店舗用有り</v>
      </c>
      <c r="Z459" s="142">
        <v>-0.97</v>
      </c>
      <c r="AA459" s="142">
        <v>1.97</v>
      </c>
      <c r="AB459" s="143">
        <v>1.0867</v>
      </c>
      <c r="AC459" s="143">
        <v>1.4558</v>
      </c>
      <c r="AD459" s="69">
        <f>VLOOKUP(T459,'既存・導入予定 (1)'!$E$33:$S$44,13,0)</f>
        <v>0.14699999999999999</v>
      </c>
      <c r="AE459" s="70">
        <f t="shared" si="24"/>
        <v>1.615</v>
      </c>
    </row>
    <row r="460" spans="13:31">
      <c r="M460" s="90">
        <v>2</v>
      </c>
      <c r="N460" s="91" t="s">
        <v>10</v>
      </c>
      <c r="O460" s="91" t="s">
        <v>3460</v>
      </c>
      <c r="P460" s="91" t="s">
        <v>3459</v>
      </c>
      <c r="Q460" s="91" t="s">
        <v>119</v>
      </c>
      <c r="R460" s="92">
        <v>0.25</v>
      </c>
      <c r="T460" s="63">
        <v>4</v>
      </c>
      <c r="U460" s="141">
        <v>2015</v>
      </c>
      <c r="V460" s="90" t="s">
        <v>21</v>
      </c>
      <c r="W460" s="90" t="s">
        <v>618</v>
      </c>
      <c r="X460" s="90" t="s">
        <v>3363</v>
      </c>
      <c r="Y460" s="66" t="str">
        <f t="shared" si="23"/>
        <v>42015暖房ビル用マルチ有り</v>
      </c>
      <c r="Z460" s="142">
        <v>-0.876</v>
      </c>
      <c r="AA460" s="142">
        <v>1.8759999999999999</v>
      </c>
      <c r="AB460" s="143">
        <v>1.0398000000000001</v>
      </c>
      <c r="AC460" s="143">
        <v>1.3971</v>
      </c>
      <c r="AD460" s="69">
        <f>VLOOKUP(T460,'既存・導入予定 (1)'!$E$33:$S$44,13,0)</f>
        <v>0.14699999999999999</v>
      </c>
      <c r="AE460" s="70">
        <f t="shared" si="24"/>
        <v>1.5489999999999999</v>
      </c>
    </row>
    <row r="461" spans="13:31" ht="13.5" customHeight="1">
      <c r="M461" s="90">
        <v>2</v>
      </c>
      <c r="N461" s="91" t="s">
        <v>11</v>
      </c>
      <c r="O461" s="91" t="s">
        <v>3460</v>
      </c>
      <c r="P461" s="91" t="s">
        <v>3459</v>
      </c>
      <c r="Q461" s="91" t="s">
        <v>123</v>
      </c>
      <c r="R461" s="92">
        <v>0.51700000000000002</v>
      </c>
      <c r="T461" s="63">
        <v>4</v>
      </c>
      <c r="U461" s="141">
        <v>2015</v>
      </c>
      <c r="V461" s="90" t="s">
        <v>21</v>
      </c>
      <c r="W461" s="90" t="s">
        <v>619</v>
      </c>
      <c r="X461" s="90" t="s">
        <v>3363</v>
      </c>
      <c r="Y461" s="66" t="str">
        <f t="shared" si="23"/>
        <v>42015暖房設備用有り</v>
      </c>
      <c r="Z461" s="142">
        <v>-0.59799999999999998</v>
      </c>
      <c r="AA461" s="142">
        <v>1.5980000000000001</v>
      </c>
      <c r="AB461" s="143">
        <v>1.0339</v>
      </c>
      <c r="AC461" s="143">
        <v>1.19</v>
      </c>
      <c r="AD461" s="69">
        <f>VLOOKUP(T461,'既存・導入予定 (1)'!$E$33:$S$44,13,0)</f>
        <v>0.14699999999999999</v>
      </c>
      <c r="AE461" s="70">
        <f t="shared" si="24"/>
        <v>1.341</v>
      </c>
    </row>
    <row r="462" spans="13:31" ht="13.5" customHeight="1">
      <c r="M462" s="90">
        <v>2</v>
      </c>
      <c r="N462" s="91" t="s">
        <v>12</v>
      </c>
      <c r="O462" s="91" t="s">
        <v>3460</v>
      </c>
      <c r="P462" s="91" t="s">
        <v>3459</v>
      </c>
      <c r="Q462" s="91" t="s">
        <v>127</v>
      </c>
      <c r="R462" s="92">
        <v>0.627</v>
      </c>
      <c r="T462" s="63">
        <v>4</v>
      </c>
      <c r="U462" s="141">
        <v>2015</v>
      </c>
      <c r="V462" s="90" t="s">
        <v>21</v>
      </c>
      <c r="W462" s="90" t="s">
        <v>624</v>
      </c>
      <c r="X462" s="90" t="s">
        <v>3516</v>
      </c>
      <c r="Y462" s="66" t="str">
        <f t="shared" si="23"/>
        <v>42015暖房店舗用無し（一定速）</v>
      </c>
      <c r="Z462" s="142">
        <v>0.25</v>
      </c>
      <c r="AA462" s="142">
        <v>0.75</v>
      </c>
      <c r="AB462" s="143">
        <v>0.25</v>
      </c>
      <c r="AC462" s="143">
        <v>0.75</v>
      </c>
      <c r="AD462" s="69">
        <f>VLOOKUP(T462,'既存・導入予定 (1)'!$E$33:$S$44,13,0)</f>
        <v>0.14699999999999999</v>
      </c>
      <c r="AE462" s="70">
        <f t="shared" si="24"/>
        <v>0.78600000000000003</v>
      </c>
    </row>
    <row r="463" spans="13:31" ht="13.5" customHeight="1">
      <c r="M463" s="90">
        <v>2</v>
      </c>
      <c r="N463" s="91" t="s">
        <v>13</v>
      </c>
      <c r="O463" s="91" t="s">
        <v>3460</v>
      </c>
      <c r="P463" s="91" t="s">
        <v>3459</v>
      </c>
      <c r="Q463" s="91" t="s">
        <v>131</v>
      </c>
      <c r="R463" s="92">
        <v>0.11899999999999999</v>
      </c>
      <c r="T463" s="63">
        <v>4</v>
      </c>
      <c r="U463" s="141">
        <v>2015</v>
      </c>
      <c r="V463" s="90" t="s">
        <v>21</v>
      </c>
      <c r="W463" s="90" t="s">
        <v>618</v>
      </c>
      <c r="X463" s="90" t="s">
        <v>3516</v>
      </c>
      <c r="Y463" s="66" t="str">
        <f t="shared" si="23"/>
        <v>42015暖房ビル用マルチ無し（一定速）</v>
      </c>
      <c r="Z463" s="142">
        <v>0.25</v>
      </c>
      <c r="AA463" s="142">
        <v>0.75</v>
      </c>
      <c r="AB463" s="143">
        <v>0.25</v>
      </c>
      <c r="AC463" s="143">
        <v>0.75</v>
      </c>
      <c r="AD463" s="69">
        <f>VLOOKUP(T463,'既存・導入予定 (1)'!$E$33:$S$44,13,0)</f>
        <v>0.14699999999999999</v>
      </c>
      <c r="AE463" s="70">
        <f t="shared" si="24"/>
        <v>0.78600000000000003</v>
      </c>
    </row>
    <row r="464" spans="13:31" ht="13.5" customHeight="1">
      <c r="M464" s="90">
        <v>3</v>
      </c>
      <c r="N464" s="91" t="s">
        <v>3456</v>
      </c>
      <c r="O464" s="91" t="s">
        <v>3460</v>
      </c>
      <c r="P464" s="91" t="s">
        <v>3459</v>
      </c>
      <c r="Q464" s="91" t="s">
        <v>135</v>
      </c>
      <c r="R464" s="92">
        <v>0.14599999999999999</v>
      </c>
      <c r="T464" s="63">
        <v>4</v>
      </c>
      <c r="U464" s="141">
        <v>2015</v>
      </c>
      <c r="V464" s="90" t="s">
        <v>21</v>
      </c>
      <c r="W464" s="90" t="s">
        <v>619</v>
      </c>
      <c r="X464" s="90" t="s">
        <v>3516</v>
      </c>
      <c r="Y464" s="66" t="str">
        <f t="shared" si="23"/>
        <v>42015暖房設備用無し（一定速）</v>
      </c>
      <c r="Z464" s="142">
        <v>0.25</v>
      </c>
      <c r="AA464" s="142">
        <v>0.75</v>
      </c>
      <c r="AB464" s="143">
        <v>0.25</v>
      </c>
      <c r="AC464" s="143">
        <v>0.75</v>
      </c>
      <c r="AD464" s="69">
        <f>VLOOKUP(T464,'既存・導入予定 (1)'!$E$33:$S$44,13,0)</f>
        <v>0.14699999999999999</v>
      </c>
      <c r="AE464" s="70">
        <f t="shared" si="24"/>
        <v>0.78600000000000003</v>
      </c>
    </row>
    <row r="465" spans="13:31" ht="13.5" customHeight="1">
      <c r="M465" s="90">
        <v>3</v>
      </c>
      <c r="N465" s="91" t="s">
        <v>3</v>
      </c>
      <c r="O465" s="91" t="s">
        <v>3460</v>
      </c>
      <c r="P465" s="91" t="s">
        <v>3459</v>
      </c>
      <c r="Q465" s="91" t="s">
        <v>139</v>
      </c>
      <c r="R465" s="92">
        <v>0.123</v>
      </c>
      <c r="T465" s="63">
        <v>4</v>
      </c>
      <c r="U465" s="141">
        <v>2020</v>
      </c>
      <c r="V465" s="90" t="s">
        <v>626</v>
      </c>
      <c r="W465" s="90" t="s">
        <v>624</v>
      </c>
      <c r="X465" s="90" t="s">
        <v>3363</v>
      </c>
      <c r="Y465" s="66" t="str">
        <f t="shared" si="23"/>
        <v>42020冷房店舗用有り</v>
      </c>
      <c r="Z465" s="142">
        <v>-1.38</v>
      </c>
      <c r="AA465" s="142">
        <v>2.38</v>
      </c>
      <c r="AB465" s="143">
        <v>1.0581</v>
      </c>
      <c r="AC465" s="143">
        <v>1.7705</v>
      </c>
      <c r="AD465" s="69">
        <f>VLOOKUP(T465,'既存・導入予定 (1)'!$E$33:$S$44,13,0)</f>
        <v>0.14699999999999999</v>
      </c>
      <c r="AE465" s="70">
        <f t="shared" si="24"/>
        <v>1.9259999999999999</v>
      </c>
    </row>
    <row r="466" spans="13:31">
      <c r="M466" s="90">
        <v>3</v>
      </c>
      <c r="N466" s="91" t="s">
        <v>4</v>
      </c>
      <c r="O466" s="91" t="s">
        <v>3460</v>
      </c>
      <c r="P466" s="91" t="s">
        <v>3459</v>
      </c>
      <c r="Q466" s="91" t="s">
        <v>143</v>
      </c>
      <c r="R466" s="92">
        <v>0.15</v>
      </c>
      <c r="T466" s="63">
        <v>4</v>
      </c>
      <c r="U466" s="64">
        <v>2020</v>
      </c>
      <c r="V466" s="65" t="s">
        <v>626</v>
      </c>
      <c r="W466" s="65" t="s">
        <v>618</v>
      </c>
      <c r="X466" s="65" t="s">
        <v>3363</v>
      </c>
      <c r="Y466" s="66" t="str">
        <f t="shared" si="23"/>
        <v>42020冷房ビル用マルチ有り</v>
      </c>
      <c r="Z466" s="142">
        <v>-1.68</v>
      </c>
      <c r="AA466" s="142">
        <v>2.68</v>
      </c>
      <c r="AB466" s="143">
        <v>1.0788</v>
      </c>
      <c r="AC466" s="143">
        <v>2.0053000000000001</v>
      </c>
      <c r="AD466" s="69">
        <f>VLOOKUP(T466,'既存・導入予定 (1)'!$E$33:$S$44,13,0)</f>
        <v>0.14699999999999999</v>
      </c>
      <c r="AE466" s="70">
        <f t="shared" si="24"/>
        <v>2.1629999999999998</v>
      </c>
    </row>
    <row r="467" spans="13:31" ht="13.5" customHeight="1">
      <c r="M467" s="90">
        <v>3</v>
      </c>
      <c r="N467" s="91" t="s">
        <v>5</v>
      </c>
      <c r="O467" s="91" t="s">
        <v>3460</v>
      </c>
      <c r="P467" s="91" t="s">
        <v>3459</v>
      </c>
      <c r="Q467" s="91" t="s">
        <v>147</v>
      </c>
      <c r="R467" s="92">
        <v>0.28999999999999998</v>
      </c>
      <c r="T467" s="63">
        <v>4</v>
      </c>
      <c r="U467" s="64">
        <v>2020</v>
      </c>
      <c r="V467" s="65" t="s">
        <v>626</v>
      </c>
      <c r="W467" s="65" t="s">
        <v>619</v>
      </c>
      <c r="X467" s="65" t="s">
        <v>3363</v>
      </c>
      <c r="Y467" s="66" t="str">
        <f t="shared" si="23"/>
        <v>42020冷房設備用有り</v>
      </c>
      <c r="Z467" s="142">
        <v>-0.62</v>
      </c>
      <c r="AA467" s="142">
        <v>1.62</v>
      </c>
      <c r="AB467" s="143">
        <v>1.0472999999999999</v>
      </c>
      <c r="AC467" s="143">
        <v>1.2032</v>
      </c>
      <c r="AD467" s="69">
        <f>VLOOKUP(T467,'既存・導入予定 (1)'!$E$33:$S$44,13,0)</f>
        <v>0.14699999999999999</v>
      </c>
      <c r="AE467" s="70">
        <f t="shared" si="24"/>
        <v>1.357</v>
      </c>
    </row>
    <row r="468" spans="13:31" ht="13.5" customHeight="1">
      <c r="M468" s="90">
        <v>3</v>
      </c>
      <c r="N468" s="91" t="s">
        <v>6</v>
      </c>
      <c r="O468" s="91" t="s">
        <v>3460</v>
      </c>
      <c r="P468" s="91" t="s">
        <v>3459</v>
      </c>
      <c r="Q468" s="91" t="s">
        <v>151</v>
      </c>
      <c r="R468" s="92">
        <v>0.14299999999999999</v>
      </c>
      <c r="T468" s="63">
        <v>4</v>
      </c>
      <c r="U468" s="64">
        <v>2020</v>
      </c>
      <c r="V468" s="65" t="s">
        <v>626</v>
      </c>
      <c r="W468" s="65" t="s">
        <v>624</v>
      </c>
      <c r="X468" s="65" t="s">
        <v>3516</v>
      </c>
      <c r="Y468" s="66" t="str">
        <f t="shared" si="23"/>
        <v>42020冷房店舗用無し（一定速）</v>
      </c>
      <c r="Z468" s="142">
        <v>0.25</v>
      </c>
      <c r="AA468" s="142">
        <v>0.75</v>
      </c>
      <c r="AB468" s="143">
        <v>0.25</v>
      </c>
      <c r="AC468" s="143">
        <v>0.75</v>
      </c>
      <c r="AD468" s="69">
        <f>VLOOKUP(T468,'既存・導入予定 (1)'!$E$33:$S$44,13,0)</f>
        <v>0.14699999999999999</v>
      </c>
      <c r="AE468" s="70">
        <f t="shared" si="24"/>
        <v>0.78600000000000003</v>
      </c>
    </row>
    <row r="469" spans="13:31" ht="13.5" customHeight="1">
      <c r="M469" s="90">
        <v>3</v>
      </c>
      <c r="N469" s="91" t="s">
        <v>7</v>
      </c>
      <c r="O469" s="91" t="s">
        <v>3460</v>
      </c>
      <c r="P469" s="91" t="s">
        <v>3459</v>
      </c>
      <c r="Q469" s="91" t="s">
        <v>155</v>
      </c>
      <c r="R469" s="92">
        <v>0.14199999999999999</v>
      </c>
      <c r="T469" s="63">
        <v>4</v>
      </c>
      <c r="U469" s="64">
        <v>2020</v>
      </c>
      <c r="V469" s="65" t="s">
        <v>626</v>
      </c>
      <c r="W469" s="65" t="s">
        <v>618</v>
      </c>
      <c r="X469" s="65" t="s">
        <v>3516</v>
      </c>
      <c r="Y469" s="66" t="str">
        <f t="shared" si="23"/>
        <v>42020冷房ビル用マルチ無し（一定速）</v>
      </c>
      <c r="Z469" s="142">
        <v>0.25</v>
      </c>
      <c r="AA469" s="142">
        <v>0.75</v>
      </c>
      <c r="AB469" s="143">
        <v>0.25</v>
      </c>
      <c r="AC469" s="143">
        <v>0.75</v>
      </c>
      <c r="AD469" s="69">
        <f>VLOOKUP(T469,'既存・導入予定 (1)'!$E$33:$S$44,13,0)</f>
        <v>0.14699999999999999</v>
      </c>
      <c r="AE469" s="70">
        <f t="shared" si="24"/>
        <v>0.78600000000000003</v>
      </c>
    </row>
    <row r="470" spans="13:31" ht="13.5" customHeight="1">
      <c r="M470" s="90">
        <v>3</v>
      </c>
      <c r="N470" s="91" t="s">
        <v>8</v>
      </c>
      <c r="O470" s="91" t="s">
        <v>3460</v>
      </c>
      <c r="P470" s="91" t="s">
        <v>3459</v>
      </c>
      <c r="Q470" s="91" t="s">
        <v>159</v>
      </c>
      <c r="R470" s="92">
        <v>0.13</v>
      </c>
      <c r="T470" s="63">
        <v>4</v>
      </c>
      <c r="U470" s="64">
        <v>2020</v>
      </c>
      <c r="V470" s="65" t="s">
        <v>626</v>
      </c>
      <c r="W470" s="65" t="s">
        <v>619</v>
      </c>
      <c r="X470" s="65" t="s">
        <v>3516</v>
      </c>
      <c r="Y470" s="66" t="str">
        <f t="shared" si="23"/>
        <v>42020冷房設備用無し（一定速）</v>
      </c>
      <c r="Z470" s="142">
        <v>0.25</v>
      </c>
      <c r="AA470" s="142">
        <v>0.75</v>
      </c>
      <c r="AB470" s="143">
        <v>0.25</v>
      </c>
      <c r="AC470" s="143">
        <v>0.75</v>
      </c>
      <c r="AD470" s="69">
        <f>VLOOKUP(T470,'既存・導入予定 (1)'!$E$33:$S$44,13,0)</f>
        <v>0.14699999999999999</v>
      </c>
      <c r="AE470" s="70">
        <f t="shared" si="24"/>
        <v>0.78600000000000003</v>
      </c>
    </row>
    <row r="471" spans="13:31" ht="13.5" customHeight="1">
      <c r="M471" s="90">
        <v>3</v>
      </c>
      <c r="N471" s="91" t="s">
        <v>9</v>
      </c>
      <c r="O471" s="91" t="s">
        <v>3460</v>
      </c>
      <c r="P471" s="91" t="s">
        <v>3459</v>
      </c>
      <c r="Q471" s="91" t="s">
        <v>163</v>
      </c>
      <c r="R471" s="92">
        <v>0.22</v>
      </c>
      <c r="T471" s="63">
        <v>4</v>
      </c>
      <c r="U471" s="64">
        <v>2020</v>
      </c>
      <c r="V471" s="65" t="s">
        <v>627</v>
      </c>
      <c r="W471" s="65" t="s">
        <v>624</v>
      </c>
      <c r="X471" s="65" t="s">
        <v>3363</v>
      </c>
      <c r="Y471" s="66" t="str">
        <f t="shared" si="23"/>
        <v>42020暖房店舗用有り</v>
      </c>
      <c r="Z471" s="142">
        <v>-0.96</v>
      </c>
      <c r="AA471" s="142">
        <v>1.96</v>
      </c>
      <c r="AB471" s="143">
        <v>1.0862000000000001</v>
      </c>
      <c r="AC471" s="143">
        <v>1.4483999999999999</v>
      </c>
      <c r="AD471" s="69">
        <f>VLOOKUP(T471,'既存・導入予定 (1)'!$E$33:$S$44,13,0)</f>
        <v>0.14699999999999999</v>
      </c>
      <c r="AE471" s="70">
        <f t="shared" si="24"/>
        <v>1.6080000000000001</v>
      </c>
    </row>
    <row r="472" spans="13:31">
      <c r="M472" s="90">
        <v>3</v>
      </c>
      <c r="N472" s="91" t="s">
        <v>10</v>
      </c>
      <c r="O472" s="91" t="s">
        <v>3460</v>
      </c>
      <c r="P472" s="91" t="s">
        <v>3459</v>
      </c>
      <c r="Q472" s="91" t="s">
        <v>167</v>
      </c>
      <c r="R472" s="92">
        <v>0.20100000000000001</v>
      </c>
      <c r="T472" s="63">
        <v>4</v>
      </c>
      <c r="U472" s="64">
        <v>2020</v>
      </c>
      <c r="V472" s="65" t="s">
        <v>627</v>
      </c>
      <c r="W472" s="65" t="s">
        <v>618</v>
      </c>
      <c r="X472" s="65" t="s">
        <v>3363</v>
      </c>
      <c r="Y472" s="66" t="str">
        <f t="shared" si="23"/>
        <v>42020暖房ビル用マルチ有り</v>
      </c>
      <c r="Z472" s="142">
        <v>-1.1000000000000001</v>
      </c>
      <c r="AA472" s="142">
        <v>2.1</v>
      </c>
      <c r="AB472" s="143">
        <v>1.0416000000000001</v>
      </c>
      <c r="AC472" s="143">
        <v>1.4596</v>
      </c>
      <c r="AD472" s="69">
        <f>VLOOKUP(T472,'既存・導入予定 (1)'!$E$33:$S$44,13,0)</f>
        <v>0.14699999999999999</v>
      </c>
      <c r="AE472" s="70">
        <f t="shared" si="24"/>
        <v>1.6120000000000001</v>
      </c>
    </row>
    <row r="473" spans="13:31" ht="13.5" customHeight="1">
      <c r="M473" s="90">
        <v>3</v>
      </c>
      <c r="N473" s="91" t="s">
        <v>11</v>
      </c>
      <c r="O473" s="91" t="s">
        <v>3460</v>
      </c>
      <c r="P473" s="91" t="s">
        <v>3459</v>
      </c>
      <c r="Q473" s="91" t="s">
        <v>171</v>
      </c>
      <c r="R473" s="92">
        <v>0.36099999999999999</v>
      </c>
      <c r="T473" s="63">
        <v>4</v>
      </c>
      <c r="U473" s="64">
        <v>2020</v>
      </c>
      <c r="V473" s="65" t="s">
        <v>627</v>
      </c>
      <c r="W473" s="65" t="s">
        <v>619</v>
      </c>
      <c r="X473" s="65" t="s">
        <v>3363</v>
      </c>
      <c r="Y473" s="66" t="str">
        <f t="shared" si="23"/>
        <v>42020暖房設備用有り</v>
      </c>
      <c r="Z473" s="142">
        <v>-0.46</v>
      </c>
      <c r="AA473" s="142">
        <v>1.46</v>
      </c>
      <c r="AB473" s="143">
        <v>0.94</v>
      </c>
      <c r="AC473" s="143">
        <v>1.1100000000000001</v>
      </c>
      <c r="AD473" s="69">
        <f>VLOOKUP(T473,'既存・導入予定 (1)'!$E$33:$S$44,13,0)</f>
        <v>0.14699999999999999</v>
      </c>
      <c r="AE473" s="70">
        <f t="shared" si="24"/>
        <v>1.248</v>
      </c>
    </row>
    <row r="474" spans="13:31" ht="13.5" customHeight="1">
      <c r="M474" s="90">
        <v>3</v>
      </c>
      <c r="N474" s="91" t="s">
        <v>12</v>
      </c>
      <c r="O474" s="91" t="s">
        <v>3460</v>
      </c>
      <c r="P474" s="91" t="s">
        <v>3459</v>
      </c>
      <c r="Q474" s="91" t="s">
        <v>175</v>
      </c>
      <c r="R474" s="92">
        <v>0.48299999999999998</v>
      </c>
      <c r="T474" s="63">
        <v>4</v>
      </c>
      <c r="U474" s="64">
        <v>2020</v>
      </c>
      <c r="V474" s="65" t="s">
        <v>627</v>
      </c>
      <c r="W474" s="65" t="s">
        <v>624</v>
      </c>
      <c r="X474" s="65" t="s">
        <v>3516</v>
      </c>
      <c r="Y474" s="66" t="str">
        <f t="shared" si="23"/>
        <v>42020暖房店舗用無し（一定速）</v>
      </c>
      <c r="Z474" s="142">
        <v>0.25</v>
      </c>
      <c r="AA474" s="142">
        <v>0.75</v>
      </c>
      <c r="AB474" s="143">
        <v>0.25</v>
      </c>
      <c r="AC474" s="143">
        <v>0.75</v>
      </c>
      <c r="AD474" s="69">
        <f>VLOOKUP(T474,'既存・導入予定 (1)'!$E$33:$S$44,13,0)</f>
        <v>0.14699999999999999</v>
      </c>
      <c r="AE474" s="70">
        <f t="shared" si="24"/>
        <v>0.78600000000000003</v>
      </c>
    </row>
    <row r="475" spans="13:31" ht="13.5" customHeight="1">
      <c r="M475" s="90">
        <v>3</v>
      </c>
      <c r="N475" s="91" t="s">
        <v>13</v>
      </c>
      <c r="O475" s="91" t="s">
        <v>3460</v>
      </c>
      <c r="P475" s="91" t="s">
        <v>3459</v>
      </c>
      <c r="Q475" s="91" t="s">
        <v>179</v>
      </c>
      <c r="R475" s="92">
        <v>7.9000000000000001E-2</v>
      </c>
      <c r="T475" s="63">
        <v>4</v>
      </c>
      <c r="U475" s="64">
        <v>2020</v>
      </c>
      <c r="V475" s="65" t="s">
        <v>627</v>
      </c>
      <c r="W475" s="65" t="s">
        <v>618</v>
      </c>
      <c r="X475" s="65" t="s">
        <v>3516</v>
      </c>
      <c r="Y475" s="66" t="str">
        <f t="shared" si="23"/>
        <v>42020暖房ビル用マルチ無し（一定速）</v>
      </c>
      <c r="Z475" s="142">
        <v>0.25</v>
      </c>
      <c r="AA475" s="142">
        <v>0.75</v>
      </c>
      <c r="AB475" s="143">
        <v>0.25</v>
      </c>
      <c r="AC475" s="143">
        <v>0.75</v>
      </c>
      <c r="AD475" s="69">
        <f>VLOOKUP(T475,'既存・導入予定 (1)'!$E$33:$S$44,13,0)</f>
        <v>0.14699999999999999</v>
      </c>
      <c r="AE475" s="70">
        <f t="shared" si="24"/>
        <v>0.78600000000000003</v>
      </c>
    </row>
    <row r="476" spans="13:31" ht="13.5" customHeight="1">
      <c r="M476" s="90">
        <v>4</v>
      </c>
      <c r="N476" s="91" t="s">
        <v>3456</v>
      </c>
      <c r="O476" s="91" t="s">
        <v>3460</v>
      </c>
      <c r="P476" s="91" t="s">
        <v>3459</v>
      </c>
      <c r="Q476" s="91" t="s">
        <v>183</v>
      </c>
      <c r="R476" s="92">
        <v>8.7999999999999995E-2</v>
      </c>
      <c r="T476" s="63">
        <v>4</v>
      </c>
      <c r="U476" s="65">
        <v>2020</v>
      </c>
      <c r="V476" s="65" t="s">
        <v>627</v>
      </c>
      <c r="W476" s="65" t="s">
        <v>619</v>
      </c>
      <c r="X476" s="65" t="s">
        <v>3516</v>
      </c>
      <c r="Y476" s="66" t="str">
        <f t="shared" si="23"/>
        <v>42020暖房設備用無し（一定速）</v>
      </c>
      <c r="Z476" s="142">
        <v>0.25</v>
      </c>
      <c r="AA476" s="142">
        <v>0.75</v>
      </c>
      <c r="AB476" s="143">
        <v>0.25</v>
      </c>
      <c r="AC476" s="143">
        <v>0.75</v>
      </c>
      <c r="AD476" s="69">
        <f>VLOOKUP(T476,'既存・導入予定 (1)'!$E$33:$S$44,13,0)</f>
        <v>0.14699999999999999</v>
      </c>
      <c r="AE476" s="70">
        <f t="shared" si="24"/>
        <v>0.78600000000000003</v>
      </c>
    </row>
    <row r="477" spans="13:31" ht="13.5" customHeight="1">
      <c r="M477" s="90">
        <v>4</v>
      </c>
      <c r="N477" s="91" t="s">
        <v>3</v>
      </c>
      <c r="O477" s="91" t="s">
        <v>3460</v>
      </c>
      <c r="P477" s="91" t="s">
        <v>3459</v>
      </c>
      <c r="Q477" s="91" t="s">
        <v>187</v>
      </c>
      <c r="R477" s="92">
        <v>8.4000000000000005E-2</v>
      </c>
      <c r="T477" s="144">
        <v>4</v>
      </c>
      <c r="U477" s="145">
        <v>2024</v>
      </c>
      <c r="V477" s="145" t="s">
        <v>626</v>
      </c>
      <c r="W477" s="145" t="s">
        <v>624</v>
      </c>
      <c r="X477" s="145" t="s">
        <v>3363</v>
      </c>
      <c r="Y477" s="146" t="str">
        <f t="shared" si="23"/>
        <v>42024冷房店舗用有り</v>
      </c>
      <c r="Z477" s="148">
        <v>-1.58</v>
      </c>
      <c r="AA477" s="148">
        <v>2.58</v>
      </c>
      <c r="AB477" s="149">
        <v>1.0629999999999999</v>
      </c>
      <c r="AC477" s="149">
        <v>1.9193</v>
      </c>
      <c r="AD477" s="147">
        <f>VLOOKUP(T477,'既存・導入予定 (1)'!$E$33:$S$44,13,0)</f>
        <v>0.14699999999999999</v>
      </c>
      <c r="AE477" s="75">
        <f t="shared" si="24"/>
        <v>2.0750000000000002</v>
      </c>
    </row>
    <row r="478" spans="13:31">
      <c r="M478" s="90">
        <v>4</v>
      </c>
      <c r="N478" s="91" t="s">
        <v>4</v>
      </c>
      <c r="O478" s="91" t="s">
        <v>3460</v>
      </c>
      <c r="P478" s="91" t="s">
        <v>3459</v>
      </c>
      <c r="Q478" s="91" t="s">
        <v>191</v>
      </c>
      <c r="R478" s="92">
        <v>9.8000000000000004E-2</v>
      </c>
      <c r="T478" s="144">
        <v>4</v>
      </c>
      <c r="U478" s="145">
        <v>2024</v>
      </c>
      <c r="V478" s="145" t="s">
        <v>626</v>
      </c>
      <c r="W478" s="145" t="s">
        <v>618</v>
      </c>
      <c r="X478" s="145" t="s">
        <v>3363</v>
      </c>
      <c r="Y478" s="146" t="str">
        <f t="shared" si="23"/>
        <v>42024冷房ビル用マルチ有り</v>
      </c>
      <c r="Z478" s="148">
        <v>-1.6</v>
      </c>
      <c r="AA478" s="148">
        <v>2.6</v>
      </c>
      <c r="AB478" s="149">
        <v>1.0759000000000001</v>
      </c>
      <c r="AC478" s="149">
        <v>1.931</v>
      </c>
      <c r="AD478" s="147">
        <f>VLOOKUP(T478,'既存・導入予定 (1)'!$E$33:$S$44,13,0)</f>
        <v>0.14699999999999999</v>
      </c>
      <c r="AE478" s="75">
        <f t="shared" si="24"/>
        <v>2.089</v>
      </c>
    </row>
    <row r="479" spans="13:31" ht="14.25" customHeight="1">
      <c r="M479" s="90">
        <v>4</v>
      </c>
      <c r="N479" s="91" t="s">
        <v>5</v>
      </c>
      <c r="O479" s="91" t="s">
        <v>3460</v>
      </c>
      <c r="P479" s="91" t="s">
        <v>3459</v>
      </c>
      <c r="Q479" s="91" t="s">
        <v>195</v>
      </c>
      <c r="R479" s="92">
        <v>0.128</v>
      </c>
      <c r="T479" s="144">
        <v>4</v>
      </c>
      <c r="U479" s="145">
        <v>2024</v>
      </c>
      <c r="V479" s="145" t="s">
        <v>626</v>
      </c>
      <c r="W479" s="145" t="s">
        <v>619</v>
      </c>
      <c r="X479" s="145" t="s">
        <v>3363</v>
      </c>
      <c r="Y479" s="146" t="str">
        <f t="shared" si="23"/>
        <v>42024冷房設備用有り</v>
      </c>
      <c r="Z479" s="148">
        <v>-0.6</v>
      </c>
      <c r="AA479" s="148">
        <v>1.6</v>
      </c>
      <c r="AB479" s="149">
        <v>1.0467</v>
      </c>
      <c r="AC479" s="149">
        <v>1.1882999999999999</v>
      </c>
      <c r="AD479" s="147">
        <f>VLOOKUP(T479,'既存・導入予定 (1)'!$E$33:$S$44,13,0)</f>
        <v>0.14699999999999999</v>
      </c>
      <c r="AE479" s="75">
        <f t="shared" si="24"/>
        <v>1.3420000000000001</v>
      </c>
    </row>
    <row r="480" spans="13:31" ht="13.5" customHeight="1">
      <c r="M480" s="90">
        <v>4</v>
      </c>
      <c r="N480" s="91" t="s">
        <v>6</v>
      </c>
      <c r="O480" s="91" t="s">
        <v>3460</v>
      </c>
      <c r="P480" s="91" t="s">
        <v>3459</v>
      </c>
      <c r="Q480" s="91" t="s">
        <v>199</v>
      </c>
      <c r="R480" s="92">
        <v>0</v>
      </c>
      <c r="T480" s="144">
        <v>4</v>
      </c>
      <c r="U480" s="145">
        <v>2024</v>
      </c>
      <c r="V480" s="145" t="s">
        <v>626</v>
      </c>
      <c r="W480" s="145" t="s">
        <v>624</v>
      </c>
      <c r="X480" s="145" t="s">
        <v>3516</v>
      </c>
      <c r="Y480" s="146" t="str">
        <f t="shared" si="23"/>
        <v>42024冷房店舗用無し（一定速）</v>
      </c>
      <c r="Z480" s="148">
        <v>0.25</v>
      </c>
      <c r="AA480" s="148">
        <v>0.75</v>
      </c>
      <c r="AB480" s="149">
        <v>0.25</v>
      </c>
      <c r="AC480" s="149">
        <v>0.75</v>
      </c>
      <c r="AD480" s="147">
        <f>VLOOKUP(T480,'既存・導入予定 (1)'!$E$33:$S$44,13,0)</f>
        <v>0.14699999999999999</v>
      </c>
      <c r="AE480" s="75">
        <f t="shared" si="24"/>
        <v>0.78600000000000003</v>
      </c>
    </row>
    <row r="481" spans="13:31" ht="13.5" customHeight="1">
      <c r="M481" s="90">
        <v>4</v>
      </c>
      <c r="N481" s="91" t="s">
        <v>7</v>
      </c>
      <c r="O481" s="91" t="s">
        <v>3460</v>
      </c>
      <c r="P481" s="91" t="s">
        <v>3459</v>
      </c>
      <c r="Q481" s="91" t="s">
        <v>203</v>
      </c>
      <c r="R481" s="92">
        <v>6.8000000000000005E-2</v>
      </c>
      <c r="T481" s="144">
        <v>4</v>
      </c>
      <c r="U481" s="145">
        <v>2024</v>
      </c>
      <c r="V481" s="145" t="s">
        <v>626</v>
      </c>
      <c r="W481" s="145" t="s">
        <v>618</v>
      </c>
      <c r="X481" s="145" t="s">
        <v>3516</v>
      </c>
      <c r="Y481" s="146" t="str">
        <f t="shared" si="23"/>
        <v>42024冷房ビル用マルチ無し（一定速）</v>
      </c>
      <c r="Z481" s="148">
        <v>0.25</v>
      </c>
      <c r="AA481" s="148">
        <v>0.75</v>
      </c>
      <c r="AB481" s="149">
        <v>0.25</v>
      </c>
      <c r="AC481" s="149">
        <v>0.75</v>
      </c>
      <c r="AD481" s="147">
        <f>VLOOKUP(T481,'既存・導入予定 (1)'!$E$33:$S$44,13,0)</f>
        <v>0.14699999999999999</v>
      </c>
      <c r="AE481" s="75">
        <f t="shared" si="24"/>
        <v>0.78600000000000003</v>
      </c>
    </row>
    <row r="482" spans="13:31" ht="13.5" customHeight="1">
      <c r="M482" s="90">
        <v>4</v>
      </c>
      <c r="N482" s="91" t="s">
        <v>8</v>
      </c>
      <c r="O482" s="91" t="s">
        <v>3460</v>
      </c>
      <c r="P482" s="91" t="s">
        <v>3459</v>
      </c>
      <c r="Q482" s="91" t="s">
        <v>207</v>
      </c>
      <c r="R482" s="92">
        <v>6.8000000000000005E-2</v>
      </c>
      <c r="T482" s="144">
        <v>4</v>
      </c>
      <c r="U482" s="145">
        <v>2024</v>
      </c>
      <c r="V482" s="145" t="s">
        <v>626</v>
      </c>
      <c r="W482" s="145" t="s">
        <v>619</v>
      </c>
      <c r="X482" s="145" t="s">
        <v>3516</v>
      </c>
      <c r="Y482" s="146" t="str">
        <f t="shared" si="23"/>
        <v>42024冷房設備用無し（一定速）</v>
      </c>
      <c r="Z482" s="148">
        <v>0.25</v>
      </c>
      <c r="AA482" s="148">
        <v>0.75</v>
      </c>
      <c r="AB482" s="149">
        <v>0.25</v>
      </c>
      <c r="AC482" s="149">
        <v>0.75</v>
      </c>
      <c r="AD482" s="147">
        <f>VLOOKUP(T482,'既存・導入予定 (1)'!$E$33:$S$44,13,0)</f>
        <v>0.14699999999999999</v>
      </c>
      <c r="AE482" s="75">
        <f t="shared" si="24"/>
        <v>0.78600000000000003</v>
      </c>
    </row>
    <row r="483" spans="13:31" ht="14.25" customHeight="1">
      <c r="M483" s="90">
        <v>4</v>
      </c>
      <c r="N483" s="91" t="s">
        <v>9</v>
      </c>
      <c r="O483" s="91" t="s">
        <v>3460</v>
      </c>
      <c r="P483" s="91" t="s">
        <v>3459</v>
      </c>
      <c r="Q483" s="91" t="s">
        <v>211</v>
      </c>
      <c r="R483" s="92">
        <v>0.14899999999999999</v>
      </c>
      <c r="T483" s="144">
        <v>4</v>
      </c>
      <c r="U483" s="145">
        <v>2024</v>
      </c>
      <c r="V483" s="145" t="s">
        <v>627</v>
      </c>
      <c r="W483" s="145" t="s">
        <v>624</v>
      </c>
      <c r="X483" s="145" t="s">
        <v>3363</v>
      </c>
      <c r="Y483" s="146" t="str">
        <f t="shared" si="23"/>
        <v>42024暖房店舗用有り</v>
      </c>
      <c r="Z483" s="148">
        <v>-1.04</v>
      </c>
      <c r="AA483" s="148">
        <v>2.04</v>
      </c>
      <c r="AB483" s="149">
        <v>1.0898000000000001</v>
      </c>
      <c r="AC483" s="149">
        <v>1.5076000000000001</v>
      </c>
      <c r="AD483" s="147">
        <f>VLOOKUP(T483,'既存・導入予定 (1)'!$E$33:$S$44,13,0)</f>
        <v>0.14699999999999999</v>
      </c>
      <c r="AE483" s="75">
        <f t="shared" si="24"/>
        <v>1.667</v>
      </c>
    </row>
    <row r="484" spans="13:31">
      <c r="M484" s="90">
        <v>4</v>
      </c>
      <c r="N484" s="91" t="s">
        <v>10</v>
      </c>
      <c r="O484" s="91" t="s">
        <v>3460</v>
      </c>
      <c r="P484" s="91" t="s">
        <v>3459</v>
      </c>
      <c r="Q484" s="91" t="s">
        <v>215</v>
      </c>
      <c r="R484" s="92">
        <v>0.10199999999999999</v>
      </c>
      <c r="T484" s="144">
        <v>4</v>
      </c>
      <c r="U484" s="145">
        <v>2024</v>
      </c>
      <c r="V484" s="145" t="s">
        <v>627</v>
      </c>
      <c r="W484" s="145" t="s">
        <v>618</v>
      </c>
      <c r="X484" s="145" t="s">
        <v>3363</v>
      </c>
      <c r="Y484" s="146" t="str">
        <f t="shared" si="23"/>
        <v>42024暖房ビル用マルチ有り</v>
      </c>
      <c r="Z484" s="148">
        <v>-1.1399999999999999</v>
      </c>
      <c r="AA484" s="148">
        <v>2.14</v>
      </c>
      <c r="AB484" s="149">
        <v>1.0454000000000001</v>
      </c>
      <c r="AC484" s="149">
        <v>1.5936999999999999</v>
      </c>
      <c r="AD484" s="147">
        <f>VLOOKUP(T484,'既存・導入予定 (1)'!$E$33:$S$44,13,0)</f>
        <v>0.14699999999999999</v>
      </c>
      <c r="AE484" s="75">
        <f t="shared" si="24"/>
        <v>1.7470000000000001</v>
      </c>
    </row>
    <row r="485" spans="13:31" ht="13.5" customHeight="1">
      <c r="M485" s="90">
        <v>4</v>
      </c>
      <c r="N485" s="91" t="s">
        <v>11</v>
      </c>
      <c r="O485" s="91" t="s">
        <v>3460</v>
      </c>
      <c r="P485" s="91" t="s">
        <v>3459</v>
      </c>
      <c r="Q485" s="91" t="s">
        <v>219</v>
      </c>
      <c r="R485" s="92">
        <v>0.14499999999999999</v>
      </c>
      <c r="T485" s="144">
        <v>4</v>
      </c>
      <c r="U485" s="145">
        <v>2024</v>
      </c>
      <c r="V485" s="145" t="s">
        <v>627</v>
      </c>
      <c r="W485" s="145" t="s">
        <v>619</v>
      </c>
      <c r="X485" s="145" t="s">
        <v>3363</v>
      </c>
      <c r="Y485" s="146" t="str">
        <f t="shared" si="23"/>
        <v>42024暖房設備用有り</v>
      </c>
      <c r="Z485" s="148">
        <v>-0.57999999999999996</v>
      </c>
      <c r="AA485" s="148">
        <v>1.58</v>
      </c>
      <c r="AB485" s="149">
        <v>1.0335000000000001</v>
      </c>
      <c r="AC485" s="149">
        <v>1.1766000000000001</v>
      </c>
      <c r="AD485" s="147">
        <f>VLOOKUP(T485,'既存・導入予定 (1)'!$E$33:$S$44,13,0)</f>
        <v>0.14699999999999999</v>
      </c>
      <c r="AE485" s="75">
        <f t="shared" si="24"/>
        <v>1.3280000000000001</v>
      </c>
    </row>
    <row r="486" spans="13:31" ht="13.5" customHeight="1">
      <c r="M486" s="90">
        <v>4</v>
      </c>
      <c r="N486" s="91" t="s">
        <v>12</v>
      </c>
      <c r="O486" s="91" t="s">
        <v>3460</v>
      </c>
      <c r="P486" s="91" t="s">
        <v>3459</v>
      </c>
      <c r="Q486" s="91" t="s">
        <v>223</v>
      </c>
      <c r="R486" s="92">
        <v>0.30099999999999999</v>
      </c>
      <c r="T486" s="144">
        <v>4</v>
      </c>
      <c r="U486" s="145">
        <v>2024</v>
      </c>
      <c r="V486" s="145" t="s">
        <v>627</v>
      </c>
      <c r="W486" s="145" t="s">
        <v>624</v>
      </c>
      <c r="X486" s="145" t="s">
        <v>3516</v>
      </c>
      <c r="Y486" s="146" t="str">
        <f t="shared" si="23"/>
        <v>42024暖房店舗用無し（一定速）</v>
      </c>
      <c r="Z486" s="148">
        <v>0.25</v>
      </c>
      <c r="AA486" s="148">
        <v>0.75</v>
      </c>
      <c r="AB486" s="149">
        <v>0.25</v>
      </c>
      <c r="AC486" s="149">
        <v>0.75</v>
      </c>
      <c r="AD486" s="147">
        <f>VLOOKUP(T486,'既存・導入予定 (1)'!$E$33:$S$44,13,0)</f>
        <v>0.14699999999999999</v>
      </c>
      <c r="AE486" s="75">
        <f t="shared" si="24"/>
        <v>0.78600000000000003</v>
      </c>
    </row>
    <row r="487" spans="13:31" ht="13.5" customHeight="1">
      <c r="M487" s="90">
        <v>4</v>
      </c>
      <c r="N487" s="91" t="s">
        <v>13</v>
      </c>
      <c r="O487" s="91" t="s">
        <v>3460</v>
      </c>
      <c r="P487" s="91" t="s">
        <v>3459</v>
      </c>
      <c r="Q487" s="91" t="s">
        <v>227</v>
      </c>
      <c r="R487" s="92">
        <v>0</v>
      </c>
      <c r="T487" s="144">
        <v>4</v>
      </c>
      <c r="U487" s="145">
        <v>2024</v>
      </c>
      <c r="V487" s="145" t="s">
        <v>627</v>
      </c>
      <c r="W487" s="145" t="s">
        <v>618</v>
      </c>
      <c r="X487" s="145" t="s">
        <v>3516</v>
      </c>
      <c r="Y487" s="146" t="str">
        <f t="shared" si="23"/>
        <v>42024暖房ビル用マルチ無し（一定速）</v>
      </c>
      <c r="Z487" s="148">
        <v>0.25</v>
      </c>
      <c r="AA487" s="148">
        <v>0.75</v>
      </c>
      <c r="AB487" s="149">
        <v>0.25</v>
      </c>
      <c r="AC487" s="149">
        <v>0.75</v>
      </c>
      <c r="AD487" s="147">
        <f>VLOOKUP(T487,'既存・導入予定 (1)'!$E$33:$S$44,13,0)</f>
        <v>0.14699999999999999</v>
      </c>
      <c r="AE487" s="75">
        <f t="shared" si="24"/>
        <v>0.78600000000000003</v>
      </c>
    </row>
    <row r="488" spans="13:31" ht="13.5" customHeight="1">
      <c r="M488" s="90">
        <v>5</v>
      </c>
      <c r="N488" s="91" t="s">
        <v>3456</v>
      </c>
      <c r="O488" s="91" t="s">
        <v>3460</v>
      </c>
      <c r="P488" s="91" t="s">
        <v>3459</v>
      </c>
      <c r="Q488" s="91" t="s">
        <v>231</v>
      </c>
      <c r="R488" s="92">
        <v>4.4999999999999998E-2</v>
      </c>
      <c r="T488" s="144">
        <v>4</v>
      </c>
      <c r="U488" s="145">
        <v>2024</v>
      </c>
      <c r="V488" s="145" t="s">
        <v>627</v>
      </c>
      <c r="W488" s="145" t="s">
        <v>619</v>
      </c>
      <c r="X488" s="145" t="s">
        <v>3516</v>
      </c>
      <c r="Y488" s="146" t="str">
        <f t="shared" si="23"/>
        <v>42024暖房設備用無し（一定速）</v>
      </c>
      <c r="Z488" s="148">
        <v>0.25</v>
      </c>
      <c r="AA488" s="148">
        <v>0.75</v>
      </c>
      <c r="AB488" s="149">
        <v>0.25</v>
      </c>
      <c r="AC488" s="149">
        <v>0.75</v>
      </c>
      <c r="AD488" s="147">
        <f>VLOOKUP(T488,'既存・導入予定 (1)'!$E$33:$S$44,13,0)</f>
        <v>0.14699999999999999</v>
      </c>
      <c r="AE488" s="75">
        <f t="shared" si="24"/>
        <v>0.78600000000000003</v>
      </c>
    </row>
    <row r="489" spans="13:31" ht="13.5" customHeight="1">
      <c r="M489" s="90">
        <v>5</v>
      </c>
      <c r="N489" s="91" t="s">
        <v>3</v>
      </c>
      <c r="O489" s="91" t="s">
        <v>3460</v>
      </c>
      <c r="P489" s="91" t="s">
        <v>3459</v>
      </c>
      <c r="Q489" s="91" t="s">
        <v>235</v>
      </c>
      <c r="R489" s="92">
        <v>0</v>
      </c>
      <c r="T489" s="63">
        <v>5</v>
      </c>
      <c r="U489" s="64">
        <v>1995</v>
      </c>
      <c r="V489" s="65" t="s">
        <v>20</v>
      </c>
      <c r="W489" s="65" t="s">
        <v>624</v>
      </c>
      <c r="X489" s="65" t="s">
        <v>3363</v>
      </c>
      <c r="Y489" s="66" t="str">
        <f t="shared" si="23"/>
        <v>51995冷房店舗用有り</v>
      </c>
      <c r="Z489" s="142">
        <v>0.32</v>
      </c>
      <c r="AA489" s="142">
        <v>0.68</v>
      </c>
      <c r="AB489" s="143">
        <v>1.0165999999999999</v>
      </c>
      <c r="AC489" s="143">
        <v>0.50590000000000002</v>
      </c>
      <c r="AD489" s="69">
        <f>VLOOKUP(T489,'既存・導入予定 (1)'!$E$33:$S$44,13,0)</f>
        <v>0.248</v>
      </c>
      <c r="AE489" s="70">
        <f t="shared" si="24"/>
        <v>0.75800000000000001</v>
      </c>
    </row>
    <row r="490" spans="13:31">
      <c r="M490" s="90">
        <v>5</v>
      </c>
      <c r="N490" s="91" t="s">
        <v>4</v>
      </c>
      <c r="O490" s="91" t="s">
        <v>3460</v>
      </c>
      <c r="P490" s="91" t="s">
        <v>3459</v>
      </c>
      <c r="Q490" s="91" t="s">
        <v>239</v>
      </c>
      <c r="R490" s="92">
        <v>0</v>
      </c>
      <c r="T490" s="63">
        <v>5</v>
      </c>
      <c r="U490" s="64">
        <v>1995</v>
      </c>
      <c r="V490" s="65" t="s">
        <v>20</v>
      </c>
      <c r="W490" s="65" t="s">
        <v>618</v>
      </c>
      <c r="X490" s="65" t="s">
        <v>3363</v>
      </c>
      <c r="Y490" s="66" t="str">
        <f t="shared" si="23"/>
        <v>51995冷房ビル用マルチ有り</v>
      </c>
      <c r="Z490" s="142">
        <v>-0.218</v>
      </c>
      <c r="AA490" s="142">
        <v>1.218</v>
      </c>
      <c r="AB490" s="143">
        <v>1.0356000000000001</v>
      </c>
      <c r="AC490" s="143">
        <v>0.90459999999999996</v>
      </c>
      <c r="AD490" s="69">
        <f>VLOOKUP(T490,'既存・導入予定 (1)'!$E$33:$S$44,13,0)</f>
        <v>0.248</v>
      </c>
      <c r="AE490" s="70">
        <f t="shared" si="24"/>
        <v>1.161</v>
      </c>
    </row>
    <row r="491" spans="13:31" ht="13.5" customHeight="1">
      <c r="M491" s="90">
        <v>5</v>
      </c>
      <c r="N491" s="91" t="s">
        <v>5</v>
      </c>
      <c r="O491" s="91" t="s">
        <v>3460</v>
      </c>
      <c r="P491" s="91" t="s">
        <v>3459</v>
      </c>
      <c r="Q491" s="91" t="s">
        <v>243</v>
      </c>
      <c r="R491" s="92">
        <v>0.155</v>
      </c>
      <c r="T491" s="63">
        <v>5</v>
      </c>
      <c r="U491" s="64">
        <v>1995</v>
      </c>
      <c r="V491" s="65" t="s">
        <v>20</v>
      </c>
      <c r="W491" s="65" t="s">
        <v>619</v>
      </c>
      <c r="X491" s="65" t="s">
        <v>3363</v>
      </c>
      <c r="Y491" s="66" t="str">
        <f t="shared" si="23"/>
        <v>51995冷房設備用有り</v>
      </c>
      <c r="Z491" s="142">
        <v>0.25</v>
      </c>
      <c r="AA491" s="142">
        <v>0.75</v>
      </c>
      <c r="AB491" s="143">
        <v>1.0219</v>
      </c>
      <c r="AC491" s="143">
        <v>0.55700000000000005</v>
      </c>
      <c r="AD491" s="69">
        <f>VLOOKUP(T491,'既存・導入予定 (1)'!$E$33:$S$44,13,0)</f>
        <v>0.248</v>
      </c>
      <c r="AE491" s="70">
        <f t="shared" si="24"/>
        <v>0.81</v>
      </c>
    </row>
    <row r="492" spans="13:31" ht="13.5" customHeight="1">
      <c r="M492" s="90">
        <v>5</v>
      </c>
      <c r="N492" s="91" t="s">
        <v>6</v>
      </c>
      <c r="O492" s="91" t="s">
        <v>3460</v>
      </c>
      <c r="P492" s="91" t="s">
        <v>3459</v>
      </c>
      <c r="Q492" s="91" t="s">
        <v>247</v>
      </c>
      <c r="R492" s="92">
        <v>0</v>
      </c>
      <c r="T492" s="63">
        <v>5</v>
      </c>
      <c r="U492" s="64">
        <v>1995</v>
      </c>
      <c r="V492" s="65" t="s">
        <v>20</v>
      </c>
      <c r="W492" s="65" t="s">
        <v>624</v>
      </c>
      <c r="X492" s="65" t="s">
        <v>3516</v>
      </c>
      <c r="Y492" s="66" t="str">
        <f t="shared" si="23"/>
        <v>51995冷房店舗用無し（一定速）</v>
      </c>
      <c r="Z492" s="142">
        <v>0.26</v>
      </c>
      <c r="AA492" s="142">
        <v>0.74</v>
      </c>
      <c r="AB492" s="143">
        <v>0.26</v>
      </c>
      <c r="AC492" s="143">
        <v>0.74</v>
      </c>
      <c r="AD492" s="69">
        <f>VLOOKUP(T492,'既存・導入予定 (1)'!$E$33:$S$44,13,0)</f>
        <v>0.248</v>
      </c>
      <c r="AE492" s="70">
        <f t="shared" si="24"/>
        <v>0.80400000000000005</v>
      </c>
    </row>
    <row r="493" spans="13:31" ht="13.5" customHeight="1">
      <c r="M493" s="90">
        <v>5</v>
      </c>
      <c r="N493" s="91" t="s">
        <v>7</v>
      </c>
      <c r="O493" s="91" t="s">
        <v>3460</v>
      </c>
      <c r="P493" s="91" t="s">
        <v>3459</v>
      </c>
      <c r="Q493" s="91" t="s">
        <v>251</v>
      </c>
      <c r="R493" s="92">
        <v>0</v>
      </c>
      <c r="T493" s="63">
        <v>5</v>
      </c>
      <c r="U493" s="64">
        <v>1995</v>
      </c>
      <c r="V493" s="65" t="s">
        <v>20</v>
      </c>
      <c r="W493" s="65" t="s">
        <v>618</v>
      </c>
      <c r="X493" s="65" t="s">
        <v>3516</v>
      </c>
      <c r="Y493" s="66" t="str">
        <f t="shared" si="23"/>
        <v>51995冷房ビル用マルチ無し（一定速）</v>
      </c>
      <c r="Z493" s="142">
        <v>0.26</v>
      </c>
      <c r="AA493" s="142">
        <v>0.74</v>
      </c>
      <c r="AB493" s="143">
        <v>0.26</v>
      </c>
      <c r="AC493" s="143">
        <v>0.74</v>
      </c>
      <c r="AD493" s="69">
        <f>VLOOKUP(T493,'既存・導入予定 (1)'!$E$33:$S$44,13,0)</f>
        <v>0.248</v>
      </c>
      <c r="AE493" s="70">
        <f t="shared" si="24"/>
        <v>0.80400000000000005</v>
      </c>
    </row>
    <row r="494" spans="13:31" ht="13.5" customHeight="1">
      <c r="M494" s="90">
        <v>5</v>
      </c>
      <c r="N494" s="91" t="s">
        <v>8</v>
      </c>
      <c r="O494" s="91" t="s">
        <v>3460</v>
      </c>
      <c r="P494" s="91" t="s">
        <v>3459</v>
      </c>
      <c r="Q494" s="91" t="s">
        <v>255</v>
      </c>
      <c r="R494" s="92">
        <v>0</v>
      </c>
      <c r="T494" s="63">
        <v>5</v>
      </c>
      <c r="U494" s="64">
        <v>1995</v>
      </c>
      <c r="V494" s="65" t="s">
        <v>20</v>
      </c>
      <c r="W494" s="65" t="s">
        <v>619</v>
      </c>
      <c r="X494" s="65" t="s">
        <v>3516</v>
      </c>
      <c r="Y494" s="66" t="str">
        <f t="shared" si="23"/>
        <v>51995冷房設備用無し（一定速）</v>
      </c>
      <c r="Z494" s="142">
        <v>0.26</v>
      </c>
      <c r="AA494" s="142">
        <v>0.74</v>
      </c>
      <c r="AB494" s="143">
        <v>0.26</v>
      </c>
      <c r="AC494" s="143">
        <v>0.74</v>
      </c>
      <c r="AD494" s="69">
        <f>VLOOKUP(T494,'既存・導入予定 (1)'!$E$33:$S$44,13,0)</f>
        <v>0.248</v>
      </c>
      <c r="AE494" s="70">
        <f t="shared" si="24"/>
        <v>0.80400000000000005</v>
      </c>
    </row>
    <row r="495" spans="13:31" ht="13.5" customHeight="1">
      <c r="M495" s="90">
        <v>5</v>
      </c>
      <c r="N495" s="91" t="s">
        <v>9</v>
      </c>
      <c r="O495" s="91" t="s">
        <v>3460</v>
      </c>
      <c r="P495" s="91" t="s">
        <v>3459</v>
      </c>
      <c r="Q495" s="91" t="s">
        <v>259</v>
      </c>
      <c r="R495" s="92">
        <v>4.4999999999999998E-2</v>
      </c>
      <c r="T495" s="63">
        <v>5</v>
      </c>
      <c r="U495" s="64">
        <v>1995</v>
      </c>
      <c r="V495" s="65" t="s">
        <v>21</v>
      </c>
      <c r="W495" s="65" t="s">
        <v>624</v>
      </c>
      <c r="X495" s="65" t="s">
        <v>3363</v>
      </c>
      <c r="Y495" s="66" t="str">
        <f t="shared" si="23"/>
        <v>51995暖房店舗用有り</v>
      </c>
      <c r="Z495" s="142">
        <v>0.374</v>
      </c>
      <c r="AA495" s="142">
        <v>0.626</v>
      </c>
      <c r="AB495" s="143">
        <v>1.0275000000000001</v>
      </c>
      <c r="AC495" s="143">
        <v>0.46260000000000001</v>
      </c>
      <c r="AD495" s="69">
        <f>VLOOKUP(T495,'既存・導入予定 (1)'!$E$33:$S$44,13,0)</f>
        <v>0.248</v>
      </c>
      <c r="AE495" s="70">
        <f t="shared" si="24"/>
        <v>0.71699999999999997</v>
      </c>
    </row>
    <row r="496" spans="13:31">
      <c r="M496" s="90">
        <v>5</v>
      </c>
      <c r="N496" s="91" t="s">
        <v>10</v>
      </c>
      <c r="O496" s="91" t="s">
        <v>3460</v>
      </c>
      <c r="P496" s="91" t="s">
        <v>3459</v>
      </c>
      <c r="Q496" s="91" t="s">
        <v>263</v>
      </c>
      <c r="R496" s="92">
        <v>7.5999999999999998E-2</v>
      </c>
      <c r="T496" s="63">
        <v>5</v>
      </c>
      <c r="U496" s="64">
        <v>1995</v>
      </c>
      <c r="V496" s="65" t="s">
        <v>21</v>
      </c>
      <c r="W496" s="65" t="s">
        <v>618</v>
      </c>
      <c r="X496" s="65" t="s">
        <v>3363</v>
      </c>
      <c r="Y496" s="66" t="str">
        <f t="shared" si="23"/>
        <v>51995暖房ビル用マルチ有り</v>
      </c>
      <c r="Z496" s="142">
        <v>-0.112</v>
      </c>
      <c r="AA496" s="142">
        <v>1.1120000000000001</v>
      </c>
      <c r="AB496" s="143">
        <v>1.0236000000000001</v>
      </c>
      <c r="AC496" s="143">
        <v>0.82809999999999995</v>
      </c>
      <c r="AD496" s="69">
        <f>VLOOKUP(T496,'既存・導入予定 (1)'!$E$33:$S$44,13,0)</f>
        <v>0.248</v>
      </c>
      <c r="AE496" s="70">
        <f t="shared" si="24"/>
        <v>1.081</v>
      </c>
    </row>
    <row r="497" spans="13:31" ht="13.5" customHeight="1">
      <c r="M497" s="90">
        <v>5</v>
      </c>
      <c r="N497" s="91" t="s">
        <v>11</v>
      </c>
      <c r="O497" s="91" t="s">
        <v>3460</v>
      </c>
      <c r="P497" s="91" t="s">
        <v>3459</v>
      </c>
      <c r="Q497" s="91" t="s">
        <v>267</v>
      </c>
      <c r="R497" s="92">
        <v>0.10100000000000001</v>
      </c>
      <c r="T497" s="63">
        <v>5</v>
      </c>
      <c r="U497" s="64">
        <v>1995</v>
      </c>
      <c r="V497" s="65" t="s">
        <v>21</v>
      </c>
      <c r="W497" s="65" t="s">
        <v>619</v>
      </c>
      <c r="X497" s="65" t="s">
        <v>3363</v>
      </c>
      <c r="Y497" s="66" t="str">
        <f t="shared" si="23"/>
        <v>51995暖房設備用有り</v>
      </c>
      <c r="Z497" s="142">
        <v>0.25</v>
      </c>
      <c r="AA497" s="142">
        <v>0.75</v>
      </c>
      <c r="AB497" s="143">
        <v>1.0159</v>
      </c>
      <c r="AC497" s="143">
        <v>0.5585</v>
      </c>
      <c r="AD497" s="69">
        <f>VLOOKUP(T497,'既存・導入予定 (1)'!$E$33:$S$44,13,0)</f>
        <v>0.248</v>
      </c>
      <c r="AE497" s="70">
        <f t="shared" si="24"/>
        <v>0.81</v>
      </c>
    </row>
    <row r="498" spans="13:31" ht="13.5" customHeight="1">
      <c r="M498" s="90">
        <v>5</v>
      </c>
      <c r="N498" s="91" t="s">
        <v>12</v>
      </c>
      <c r="O498" s="91" t="s">
        <v>3460</v>
      </c>
      <c r="P498" s="91" t="s">
        <v>3459</v>
      </c>
      <c r="Q498" s="91" t="s">
        <v>271</v>
      </c>
      <c r="R498" s="92">
        <v>0.10199999999999999</v>
      </c>
      <c r="T498" s="63">
        <v>5</v>
      </c>
      <c r="U498" s="64">
        <v>1995</v>
      </c>
      <c r="V498" s="65" t="s">
        <v>21</v>
      </c>
      <c r="W498" s="65" t="s">
        <v>624</v>
      </c>
      <c r="X498" s="65" t="s">
        <v>3516</v>
      </c>
      <c r="Y498" s="66" t="str">
        <f t="shared" si="23"/>
        <v>51995暖房店舗用無し（一定速）</v>
      </c>
      <c r="Z498" s="142">
        <v>0.26</v>
      </c>
      <c r="AA498" s="142">
        <v>0.74</v>
      </c>
      <c r="AB498" s="143">
        <v>0.26</v>
      </c>
      <c r="AC498" s="143">
        <v>0.74</v>
      </c>
      <c r="AD498" s="69">
        <f>VLOOKUP(T498,'既存・導入予定 (1)'!$E$33:$S$44,13,0)</f>
        <v>0.248</v>
      </c>
      <c r="AE498" s="70">
        <f t="shared" si="24"/>
        <v>0.80400000000000005</v>
      </c>
    </row>
    <row r="499" spans="13:31" ht="13.5" customHeight="1">
      <c r="M499" s="90">
        <v>5</v>
      </c>
      <c r="N499" s="91" t="s">
        <v>13</v>
      </c>
      <c r="O499" s="91" t="s">
        <v>3460</v>
      </c>
      <c r="P499" s="91" t="s">
        <v>3459</v>
      </c>
      <c r="Q499" s="91" t="s">
        <v>275</v>
      </c>
      <c r="R499" s="92">
        <v>0</v>
      </c>
      <c r="T499" s="63">
        <v>5</v>
      </c>
      <c r="U499" s="64">
        <v>1995</v>
      </c>
      <c r="V499" s="65" t="s">
        <v>21</v>
      </c>
      <c r="W499" s="65" t="s">
        <v>618</v>
      </c>
      <c r="X499" s="65" t="s">
        <v>3516</v>
      </c>
      <c r="Y499" s="66" t="str">
        <f t="shared" si="23"/>
        <v>51995暖房ビル用マルチ無し（一定速）</v>
      </c>
      <c r="Z499" s="142">
        <v>0.26</v>
      </c>
      <c r="AA499" s="142">
        <v>0.74</v>
      </c>
      <c r="AB499" s="143">
        <v>0.26</v>
      </c>
      <c r="AC499" s="143">
        <v>0.74</v>
      </c>
      <c r="AD499" s="69">
        <f>VLOOKUP(T499,'既存・導入予定 (1)'!$E$33:$S$44,13,0)</f>
        <v>0.248</v>
      </c>
      <c r="AE499" s="70">
        <f t="shared" si="24"/>
        <v>0.80400000000000005</v>
      </c>
    </row>
    <row r="500" spans="13:31" ht="13.5" customHeight="1">
      <c r="M500" s="90">
        <v>6</v>
      </c>
      <c r="N500" s="91" t="s">
        <v>3456</v>
      </c>
      <c r="O500" s="91" t="s">
        <v>3460</v>
      </c>
      <c r="P500" s="91" t="s">
        <v>3459</v>
      </c>
      <c r="Q500" s="91" t="s">
        <v>279</v>
      </c>
      <c r="R500" s="92">
        <v>0</v>
      </c>
      <c r="T500" s="63">
        <v>5</v>
      </c>
      <c r="U500" s="64">
        <v>1995</v>
      </c>
      <c r="V500" s="65" t="s">
        <v>21</v>
      </c>
      <c r="W500" s="65" t="s">
        <v>619</v>
      </c>
      <c r="X500" s="65" t="s">
        <v>3516</v>
      </c>
      <c r="Y500" s="66" t="str">
        <f t="shared" si="23"/>
        <v>51995暖房設備用無し（一定速）</v>
      </c>
      <c r="Z500" s="142">
        <v>0.26</v>
      </c>
      <c r="AA500" s="142">
        <v>0.74</v>
      </c>
      <c r="AB500" s="143">
        <v>0.26</v>
      </c>
      <c r="AC500" s="143">
        <v>0.74</v>
      </c>
      <c r="AD500" s="69">
        <f>VLOOKUP(T500,'既存・導入予定 (1)'!$E$33:$S$44,13,0)</f>
        <v>0.248</v>
      </c>
      <c r="AE500" s="70">
        <f t="shared" si="24"/>
        <v>0.80400000000000005</v>
      </c>
    </row>
    <row r="501" spans="13:31" ht="13.5" customHeight="1">
      <c r="M501" s="90">
        <v>6</v>
      </c>
      <c r="N501" s="91" t="s">
        <v>3</v>
      </c>
      <c r="O501" s="91" t="s">
        <v>3460</v>
      </c>
      <c r="P501" s="91" t="s">
        <v>3459</v>
      </c>
      <c r="Q501" s="91" t="s">
        <v>283</v>
      </c>
      <c r="R501" s="92">
        <v>0</v>
      </c>
      <c r="T501" s="63">
        <v>5</v>
      </c>
      <c r="U501" s="64">
        <v>2005</v>
      </c>
      <c r="V501" s="65" t="s">
        <v>20</v>
      </c>
      <c r="W501" s="65" t="s">
        <v>624</v>
      </c>
      <c r="X501" s="65" t="s">
        <v>3363</v>
      </c>
      <c r="Y501" s="66" t="str">
        <f t="shared" si="23"/>
        <v>52005冷房店舗用有り</v>
      </c>
      <c r="Z501" s="142">
        <v>-0.86599999999999999</v>
      </c>
      <c r="AA501" s="142">
        <v>1.8660000000000001</v>
      </c>
      <c r="AB501" s="143">
        <v>1.0455000000000001</v>
      </c>
      <c r="AC501" s="143">
        <v>1.3880999999999999</v>
      </c>
      <c r="AD501" s="69">
        <f>VLOOKUP(T501,'既存・導入予定 (1)'!$E$33:$S$44,13,0)</f>
        <v>0.248</v>
      </c>
      <c r="AE501" s="70">
        <f t="shared" si="24"/>
        <v>1.647</v>
      </c>
    </row>
    <row r="502" spans="13:31">
      <c r="M502" s="90">
        <v>6</v>
      </c>
      <c r="N502" s="91" t="s">
        <v>4</v>
      </c>
      <c r="O502" s="91" t="s">
        <v>3460</v>
      </c>
      <c r="P502" s="91" t="s">
        <v>3459</v>
      </c>
      <c r="Q502" s="91" t="s">
        <v>287</v>
      </c>
      <c r="R502" s="92">
        <v>0</v>
      </c>
      <c r="T502" s="63">
        <v>5</v>
      </c>
      <c r="U502" s="64">
        <v>2005</v>
      </c>
      <c r="V502" s="65" t="s">
        <v>20</v>
      </c>
      <c r="W502" s="65" t="s">
        <v>618</v>
      </c>
      <c r="X502" s="65" t="s">
        <v>3363</v>
      </c>
      <c r="Y502" s="66" t="str">
        <f t="shared" si="23"/>
        <v>52005冷房ビル用マルチ有り</v>
      </c>
      <c r="Z502" s="142">
        <v>-0.68200000000000005</v>
      </c>
      <c r="AA502" s="142">
        <v>1.6819999999999999</v>
      </c>
      <c r="AB502" s="143">
        <v>1.0490999999999999</v>
      </c>
      <c r="AC502" s="143">
        <v>1.2492000000000001</v>
      </c>
      <c r="AD502" s="69">
        <f>VLOOKUP(T502,'既存・導入予定 (1)'!$E$33:$S$44,13,0)</f>
        <v>0.248</v>
      </c>
      <c r="AE502" s="70">
        <f t="shared" si="24"/>
        <v>1.5089999999999999</v>
      </c>
    </row>
    <row r="503" spans="13:31" ht="13.5" customHeight="1">
      <c r="M503" s="90">
        <v>6</v>
      </c>
      <c r="N503" s="91" t="s">
        <v>5</v>
      </c>
      <c r="O503" s="91" t="s">
        <v>3460</v>
      </c>
      <c r="P503" s="91" t="s">
        <v>3459</v>
      </c>
      <c r="Q503" s="91" t="s">
        <v>291</v>
      </c>
      <c r="R503" s="92">
        <v>0</v>
      </c>
      <c r="T503" s="63">
        <v>5</v>
      </c>
      <c r="U503" s="64">
        <v>2005</v>
      </c>
      <c r="V503" s="65" t="s">
        <v>20</v>
      </c>
      <c r="W503" s="65" t="s">
        <v>619</v>
      </c>
      <c r="X503" s="65" t="s">
        <v>3363</v>
      </c>
      <c r="Y503" s="66" t="str">
        <f t="shared" si="23"/>
        <v>52005冷房設備用有り</v>
      </c>
      <c r="Z503" s="142">
        <v>-0.114</v>
      </c>
      <c r="AA503" s="142">
        <v>1.1140000000000001</v>
      </c>
      <c r="AB503" s="143">
        <v>1.0325</v>
      </c>
      <c r="AC503" s="143">
        <v>0.82740000000000002</v>
      </c>
      <c r="AD503" s="69">
        <f>VLOOKUP(T503,'既存・導入予定 (1)'!$E$33:$S$44,13,0)</f>
        <v>0.248</v>
      </c>
      <c r="AE503" s="70">
        <f t="shared" si="24"/>
        <v>1.083</v>
      </c>
    </row>
    <row r="504" spans="13:31" ht="13.5" customHeight="1">
      <c r="M504" s="90">
        <v>6</v>
      </c>
      <c r="N504" s="91" t="s">
        <v>6</v>
      </c>
      <c r="O504" s="91" t="s">
        <v>3460</v>
      </c>
      <c r="P504" s="91" t="s">
        <v>3459</v>
      </c>
      <c r="Q504" s="91" t="s">
        <v>295</v>
      </c>
      <c r="R504" s="92">
        <v>0</v>
      </c>
      <c r="T504" s="63">
        <v>5</v>
      </c>
      <c r="U504" s="64">
        <v>2005</v>
      </c>
      <c r="V504" s="65" t="s">
        <v>20</v>
      </c>
      <c r="W504" s="65" t="s">
        <v>624</v>
      </c>
      <c r="X504" s="65" t="s">
        <v>3516</v>
      </c>
      <c r="Y504" s="66" t="str">
        <f t="shared" si="23"/>
        <v>52005冷房店舗用無し（一定速）</v>
      </c>
      <c r="Z504" s="142">
        <v>0.25</v>
      </c>
      <c r="AA504" s="142">
        <v>0.75</v>
      </c>
      <c r="AB504" s="143">
        <v>0.25</v>
      </c>
      <c r="AC504" s="143">
        <v>0.75</v>
      </c>
      <c r="AD504" s="69">
        <f>VLOOKUP(T504,'既存・導入予定 (1)'!$E$33:$S$44,13,0)</f>
        <v>0.248</v>
      </c>
      <c r="AE504" s="70">
        <f t="shared" si="24"/>
        <v>0.81200000000000006</v>
      </c>
    </row>
    <row r="505" spans="13:31" ht="13.5" customHeight="1">
      <c r="M505" s="90">
        <v>6</v>
      </c>
      <c r="N505" s="91" t="s">
        <v>7</v>
      </c>
      <c r="O505" s="91" t="s">
        <v>3460</v>
      </c>
      <c r="P505" s="91" t="s">
        <v>3459</v>
      </c>
      <c r="Q505" s="91" t="s">
        <v>299</v>
      </c>
      <c r="R505" s="92">
        <v>0</v>
      </c>
      <c r="T505" s="63">
        <v>5</v>
      </c>
      <c r="U505" s="64">
        <v>2005</v>
      </c>
      <c r="V505" s="65" t="s">
        <v>20</v>
      </c>
      <c r="W505" s="65" t="s">
        <v>618</v>
      </c>
      <c r="X505" s="65" t="s">
        <v>3516</v>
      </c>
      <c r="Y505" s="66" t="str">
        <f t="shared" si="23"/>
        <v>52005冷房ビル用マルチ無し（一定速）</v>
      </c>
      <c r="Z505" s="142">
        <v>0.25</v>
      </c>
      <c r="AA505" s="142">
        <v>0.75</v>
      </c>
      <c r="AB505" s="143">
        <v>0.25</v>
      </c>
      <c r="AC505" s="143">
        <v>0.75</v>
      </c>
      <c r="AD505" s="69">
        <f>VLOOKUP(T505,'既存・導入予定 (1)'!$E$33:$S$44,13,0)</f>
        <v>0.248</v>
      </c>
      <c r="AE505" s="70">
        <f t="shared" si="24"/>
        <v>0.81200000000000006</v>
      </c>
    </row>
    <row r="506" spans="13:31" ht="13.5" customHeight="1">
      <c r="M506" s="90">
        <v>6</v>
      </c>
      <c r="N506" s="91" t="s">
        <v>8</v>
      </c>
      <c r="O506" s="91" t="s">
        <v>3460</v>
      </c>
      <c r="P506" s="91" t="s">
        <v>3459</v>
      </c>
      <c r="Q506" s="91" t="s">
        <v>303</v>
      </c>
      <c r="R506" s="92">
        <v>0</v>
      </c>
      <c r="T506" s="63">
        <v>5</v>
      </c>
      <c r="U506" s="64">
        <v>2005</v>
      </c>
      <c r="V506" s="65" t="s">
        <v>20</v>
      </c>
      <c r="W506" s="65" t="s">
        <v>619</v>
      </c>
      <c r="X506" s="65" t="s">
        <v>3516</v>
      </c>
      <c r="Y506" s="66" t="str">
        <f t="shared" si="23"/>
        <v>52005冷房設備用無し（一定速）</v>
      </c>
      <c r="Z506" s="142">
        <v>0.25</v>
      </c>
      <c r="AA506" s="142">
        <v>0.75</v>
      </c>
      <c r="AB506" s="143">
        <v>0.25</v>
      </c>
      <c r="AC506" s="143">
        <v>0.75</v>
      </c>
      <c r="AD506" s="69">
        <f>VLOOKUP(T506,'既存・導入予定 (1)'!$E$33:$S$44,13,0)</f>
        <v>0.248</v>
      </c>
      <c r="AE506" s="70">
        <f t="shared" si="24"/>
        <v>0.81200000000000006</v>
      </c>
    </row>
    <row r="507" spans="13:31" ht="13.5" customHeight="1">
      <c r="M507" s="90">
        <v>6</v>
      </c>
      <c r="N507" s="91" t="s">
        <v>9</v>
      </c>
      <c r="O507" s="91" t="s">
        <v>3460</v>
      </c>
      <c r="P507" s="91" t="s">
        <v>3459</v>
      </c>
      <c r="Q507" s="91" t="s">
        <v>307</v>
      </c>
      <c r="R507" s="92">
        <v>0</v>
      </c>
      <c r="T507" s="63">
        <v>5</v>
      </c>
      <c r="U507" s="64">
        <v>2005</v>
      </c>
      <c r="V507" s="65" t="s">
        <v>21</v>
      </c>
      <c r="W507" s="65" t="s">
        <v>624</v>
      </c>
      <c r="X507" s="65" t="s">
        <v>3363</v>
      </c>
      <c r="Y507" s="66" t="str">
        <f t="shared" si="23"/>
        <v>52005暖房店舗用有り</v>
      </c>
      <c r="Z507" s="142">
        <v>-0.65</v>
      </c>
      <c r="AA507" s="142">
        <v>1.65</v>
      </c>
      <c r="AB507" s="143">
        <v>1.0726</v>
      </c>
      <c r="AC507" s="143">
        <v>1.2194</v>
      </c>
      <c r="AD507" s="69">
        <f>VLOOKUP(T507,'既存・導入予定 (1)'!$E$33:$S$44,13,0)</f>
        <v>0.248</v>
      </c>
      <c r="AE507" s="70">
        <f t="shared" si="24"/>
        <v>1.4850000000000001</v>
      </c>
    </row>
    <row r="508" spans="13:31">
      <c r="M508" s="90">
        <v>6</v>
      </c>
      <c r="N508" s="91" t="s">
        <v>10</v>
      </c>
      <c r="O508" s="91" t="s">
        <v>3460</v>
      </c>
      <c r="P508" s="91" t="s">
        <v>3459</v>
      </c>
      <c r="Q508" s="91" t="s">
        <v>311</v>
      </c>
      <c r="R508" s="92">
        <v>0</v>
      </c>
      <c r="T508" s="63">
        <v>5</v>
      </c>
      <c r="U508" s="64">
        <v>2005</v>
      </c>
      <c r="V508" s="65" t="s">
        <v>21</v>
      </c>
      <c r="W508" s="65" t="s">
        <v>618</v>
      </c>
      <c r="X508" s="65" t="s">
        <v>3363</v>
      </c>
      <c r="Y508" s="66" t="str">
        <f t="shared" si="23"/>
        <v>52005暖房ビル用マルチ有り</v>
      </c>
      <c r="Z508" s="142">
        <v>-0.56000000000000005</v>
      </c>
      <c r="AA508" s="142">
        <v>1.56</v>
      </c>
      <c r="AB508" s="143">
        <v>1.0330999999999999</v>
      </c>
      <c r="AC508" s="143">
        <v>1.1617</v>
      </c>
      <c r="AD508" s="69">
        <f>VLOOKUP(T508,'既存・導入予定 (1)'!$E$33:$S$44,13,0)</f>
        <v>0.248</v>
      </c>
      <c r="AE508" s="70">
        <f t="shared" si="24"/>
        <v>1.417</v>
      </c>
    </row>
    <row r="509" spans="13:31" ht="13.5" customHeight="1">
      <c r="M509" s="90">
        <v>6</v>
      </c>
      <c r="N509" s="91" t="s">
        <v>11</v>
      </c>
      <c r="O509" s="91" t="s">
        <v>3460</v>
      </c>
      <c r="P509" s="91" t="s">
        <v>3459</v>
      </c>
      <c r="Q509" s="91" t="s">
        <v>315</v>
      </c>
      <c r="R509" s="92">
        <v>0</v>
      </c>
      <c r="T509" s="63">
        <v>5</v>
      </c>
      <c r="U509" s="64">
        <v>2005</v>
      </c>
      <c r="V509" s="65" t="s">
        <v>21</v>
      </c>
      <c r="W509" s="65" t="s">
        <v>619</v>
      </c>
      <c r="X509" s="65" t="s">
        <v>3363</v>
      </c>
      <c r="Y509" s="66" t="str">
        <f t="shared" si="23"/>
        <v>52005暖房設備用有り</v>
      </c>
      <c r="Z509" s="142">
        <v>-0.126</v>
      </c>
      <c r="AA509" s="142">
        <v>1.1259999999999999</v>
      </c>
      <c r="AB509" s="143">
        <v>1.0239</v>
      </c>
      <c r="AC509" s="143">
        <v>0.83850000000000002</v>
      </c>
      <c r="AD509" s="69">
        <f>VLOOKUP(T509,'既存・導入予定 (1)'!$E$33:$S$44,13,0)</f>
        <v>0.248</v>
      </c>
      <c r="AE509" s="70">
        <f t="shared" si="24"/>
        <v>1.0920000000000001</v>
      </c>
    </row>
    <row r="510" spans="13:31" ht="13.5" customHeight="1">
      <c r="M510" s="90">
        <v>6</v>
      </c>
      <c r="N510" s="91" t="s">
        <v>12</v>
      </c>
      <c r="O510" s="91" t="s">
        <v>3460</v>
      </c>
      <c r="P510" s="91" t="s">
        <v>3459</v>
      </c>
      <c r="Q510" s="91" t="s">
        <v>319</v>
      </c>
      <c r="R510" s="92">
        <v>7.4999999999999997E-2</v>
      </c>
      <c r="T510" s="63">
        <v>5</v>
      </c>
      <c r="U510" s="64">
        <v>2005</v>
      </c>
      <c r="V510" s="65" t="s">
        <v>21</v>
      </c>
      <c r="W510" s="65" t="s">
        <v>624</v>
      </c>
      <c r="X510" s="65" t="s">
        <v>3516</v>
      </c>
      <c r="Y510" s="66" t="str">
        <f t="shared" si="23"/>
        <v>52005暖房店舗用無し（一定速）</v>
      </c>
      <c r="Z510" s="142">
        <v>0.25</v>
      </c>
      <c r="AA510" s="142">
        <v>0.75</v>
      </c>
      <c r="AB510" s="143">
        <v>0.25</v>
      </c>
      <c r="AC510" s="143">
        <v>0.75</v>
      </c>
      <c r="AD510" s="69">
        <f>VLOOKUP(T510,'既存・導入予定 (1)'!$E$33:$S$44,13,0)</f>
        <v>0.248</v>
      </c>
      <c r="AE510" s="70">
        <f t="shared" si="24"/>
        <v>0.81200000000000006</v>
      </c>
    </row>
    <row r="511" spans="13:31" ht="13.5" customHeight="1">
      <c r="M511" s="90">
        <v>6</v>
      </c>
      <c r="N511" s="91" t="s">
        <v>13</v>
      </c>
      <c r="O511" s="91" t="s">
        <v>3460</v>
      </c>
      <c r="P511" s="91" t="s">
        <v>3459</v>
      </c>
      <c r="Q511" s="91" t="s">
        <v>323</v>
      </c>
      <c r="R511" s="92">
        <v>0</v>
      </c>
      <c r="T511" s="63">
        <v>5</v>
      </c>
      <c r="U511" s="64">
        <v>2005</v>
      </c>
      <c r="V511" s="65" t="s">
        <v>21</v>
      </c>
      <c r="W511" s="65" t="s">
        <v>618</v>
      </c>
      <c r="X511" s="65" t="s">
        <v>3516</v>
      </c>
      <c r="Y511" s="66" t="str">
        <f t="shared" si="23"/>
        <v>52005暖房ビル用マルチ無し（一定速）</v>
      </c>
      <c r="Z511" s="142">
        <v>0.25</v>
      </c>
      <c r="AA511" s="142">
        <v>0.75</v>
      </c>
      <c r="AB511" s="143">
        <v>0.25</v>
      </c>
      <c r="AC511" s="143">
        <v>0.75</v>
      </c>
      <c r="AD511" s="69">
        <f>VLOOKUP(T511,'既存・導入予定 (1)'!$E$33:$S$44,13,0)</f>
        <v>0.248</v>
      </c>
      <c r="AE511" s="70">
        <f t="shared" si="24"/>
        <v>0.81200000000000006</v>
      </c>
    </row>
    <row r="512" spans="13:31" ht="13.5" customHeight="1">
      <c r="M512" s="90">
        <v>7</v>
      </c>
      <c r="N512" s="91" t="s">
        <v>3456</v>
      </c>
      <c r="O512" s="91" t="s">
        <v>3460</v>
      </c>
      <c r="P512" s="91" t="s">
        <v>3459</v>
      </c>
      <c r="Q512" s="91" t="s">
        <v>327</v>
      </c>
      <c r="R512" s="92">
        <v>0</v>
      </c>
      <c r="T512" s="63">
        <v>5</v>
      </c>
      <c r="U512" s="64">
        <v>2005</v>
      </c>
      <c r="V512" s="65" t="s">
        <v>21</v>
      </c>
      <c r="W512" s="65" t="s">
        <v>619</v>
      </c>
      <c r="X512" s="65" t="s">
        <v>3516</v>
      </c>
      <c r="Y512" s="66" t="str">
        <f t="shared" si="23"/>
        <v>52005暖房設備用無し（一定速）</v>
      </c>
      <c r="Z512" s="142">
        <v>0.25</v>
      </c>
      <c r="AA512" s="142">
        <v>0.75</v>
      </c>
      <c r="AB512" s="143">
        <v>0.25</v>
      </c>
      <c r="AC512" s="143">
        <v>0.75</v>
      </c>
      <c r="AD512" s="69">
        <f>VLOOKUP(T512,'既存・導入予定 (1)'!$E$33:$S$44,13,0)</f>
        <v>0.248</v>
      </c>
      <c r="AE512" s="70">
        <f t="shared" si="24"/>
        <v>0.81200000000000006</v>
      </c>
    </row>
    <row r="513" spans="13:31" ht="13.5" customHeight="1">
      <c r="M513" s="90">
        <v>7</v>
      </c>
      <c r="N513" s="91" t="s">
        <v>3</v>
      </c>
      <c r="O513" s="91" t="s">
        <v>3460</v>
      </c>
      <c r="P513" s="91" t="s">
        <v>3459</v>
      </c>
      <c r="Q513" s="91" t="s">
        <v>331</v>
      </c>
      <c r="R513" s="92">
        <v>0</v>
      </c>
      <c r="T513" s="63">
        <v>5</v>
      </c>
      <c r="U513" s="141">
        <v>2010</v>
      </c>
      <c r="V513" s="90" t="s">
        <v>20</v>
      </c>
      <c r="W513" s="90" t="s">
        <v>624</v>
      </c>
      <c r="X513" s="90" t="s">
        <v>3363</v>
      </c>
      <c r="Y513" s="66" t="str">
        <f t="shared" si="23"/>
        <v>52010冷房店舗用有り</v>
      </c>
      <c r="Z513" s="142">
        <v>-1.1000000000000001</v>
      </c>
      <c r="AA513" s="142">
        <v>2.1</v>
      </c>
      <c r="AB513" s="143">
        <v>1.0511999999999999</v>
      </c>
      <c r="AC513" s="143">
        <v>1.5622</v>
      </c>
      <c r="AD513" s="69">
        <f>VLOOKUP(T513,'既存・導入予定 (1)'!$E$33:$S$44,13,0)</f>
        <v>0.248</v>
      </c>
      <c r="AE513" s="70">
        <f t="shared" si="24"/>
        <v>1.8220000000000001</v>
      </c>
    </row>
    <row r="514" spans="13:31">
      <c r="M514" s="90">
        <v>7</v>
      </c>
      <c r="N514" s="91" t="s">
        <v>4</v>
      </c>
      <c r="O514" s="91" t="s">
        <v>3460</v>
      </c>
      <c r="P514" s="91" t="s">
        <v>3459</v>
      </c>
      <c r="Q514" s="91" t="s">
        <v>335</v>
      </c>
      <c r="R514" s="92">
        <v>0</v>
      </c>
      <c r="T514" s="63">
        <v>5</v>
      </c>
      <c r="U514" s="141">
        <v>2010</v>
      </c>
      <c r="V514" s="90" t="s">
        <v>20</v>
      </c>
      <c r="W514" s="90" t="s">
        <v>618</v>
      </c>
      <c r="X514" s="90" t="s">
        <v>3363</v>
      </c>
      <c r="Y514" s="66" t="str">
        <f t="shared" si="23"/>
        <v>52010冷房ビル用マルチ有り</v>
      </c>
      <c r="Z514" s="142">
        <v>-0.88</v>
      </c>
      <c r="AA514" s="142">
        <v>1.88</v>
      </c>
      <c r="AB514" s="143">
        <v>1.0548999999999999</v>
      </c>
      <c r="AC514" s="143">
        <v>1.3963000000000001</v>
      </c>
      <c r="AD514" s="69">
        <f>VLOOKUP(T514,'既存・導入予定 (1)'!$E$33:$S$44,13,0)</f>
        <v>0.248</v>
      </c>
      <c r="AE514" s="70">
        <f t="shared" si="24"/>
        <v>1.657</v>
      </c>
    </row>
    <row r="515" spans="13:31">
      <c r="M515" s="90">
        <v>7</v>
      </c>
      <c r="N515" s="91" t="s">
        <v>5</v>
      </c>
      <c r="O515" s="91" t="s">
        <v>3460</v>
      </c>
      <c r="P515" s="91" t="s">
        <v>3459</v>
      </c>
      <c r="Q515" s="91" t="s">
        <v>339</v>
      </c>
      <c r="R515" s="92">
        <v>0</v>
      </c>
      <c r="T515" s="63">
        <v>5</v>
      </c>
      <c r="U515" s="141">
        <v>2010</v>
      </c>
      <c r="V515" s="90" t="s">
        <v>20</v>
      </c>
      <c r="W515" s="90" t="s">
        <v>619</v>
      </c>
      <c r="X515" s="90" t="s">
        <v>3363</v>
      </c>
      <c r="Y515" s="66" t="str">
        <f t="shared" si="23"/>
        <v>52010冷房設備用有り</v>
      </c>
      <c r="Z515" s="142">
        <v>-0.26</v>
      </c>
      <c r="AA515" s="142">
        <v>1.26</v>
      </c>
      <c r="AB515" s="143">
        <v>1.1929000000000001</v>
      </c>
      <c r="AC515" s="143">
        <v>0.89680000000000004</v>
      </c>
      <c r="AD515" s="69">
        <f>VLOOKUP(T515,'既存・導入予定 (1)'!$E$33:$S$44,13,0)</f>
        <v>0.248</v>
      </c>
      <c r="AE515" s="70">
        <f t="shared" si="24"/>
        <v>1.1919999999999999</v>
      </c>
    </row>
    <row r="516" spans="13:31">
      <c r="M516" s="90">
        <v>7</v>
      </c>
      <c r="N516" s="91" t="s">
        <v>6</v>
      </c>
      <c r="O516" s="91" t="s">
        <v>3460</v>
      </c>
      <c r="P516" s="91" t="s">
        <v>3459</v>
      </c>
      <c r="Q516" s="91" t="s">
        <v>343</v>
      </c>
      <c r="R516" s="92">
        <v>0</v>
      </c>
      <c r="T516" s="63">
        <v>5</v>
      </c>
      <c r="U516" s="141">
        <v>2010</v>
      </c>
      <c r="V516" s="90" t="s">
        <v>20</v>
      </c>
      <c r="W516" s="90" t="s">
        <v>624</v>
      </c>
      <c r="X516" s="90" t="s">
        <v>3516</v>
      </c>
      <c r="Y516" s="66" t="str">
        <f t="shared" si="23"/>
        <v>52010冷房店舗用無し（一定速）</v>
      </c>
      <c r="Z516" s="142">
        <v>0.25</v>
      </c>
      <c r="AA516" s="142">
        <v>0.75</v>
      </c>
      <c r="AB516" s="143">
        <v>0.25</v>
      </c>
      <c r="AC516" s="143">
        <v>0.75</v>
      </c>
      <c r="AD516" s="69">
        <f>VLOOKUP(T516,'既存・導入予定 (1)'!$E$33:$S$44,13,0)</f>
        <v>0.248</v>
      </c>
      <c r="AE516" s="70">
        <f t="shared" si="24"/>
        <v>0.81200000000000006</v>
      </c>
    </row>
    <row r="517" spans="13:31">
      <c r="M517" s="90">
        <v>7</v>
      </c>
      <c r="N517" s="91" t="s">
        <v>7</v>
      </c>
      <c r="O517" s="91" t="s">
        <v>3460</v>
      </c>
      <c r="P517" s="91" t="s">
        <v>3459</v>
      </c>
      <c r="Q517" s="91" t="s">
        <v>347</v>
      </c>
      <c r="R517" s="92">
        <v>0</v>
      </c>
      <c r="T517" s="63">
        <v>5</v>
      </c>
      <c r="U517" s="141">
        <v>2010</v>
      </c>
      <c r="V517" s="90" t="s">
        <v>20</v>
      </c>
      <c r="W517" s="90" t="s">
        <v>618</v>
      </c>
      <c r="X517" s="90" t="s">
        <v>3516</v>
      </c>
      <c r="Y517" s="66" t="str">
        <f t="shared" si="23"/>
        <v>52010冷房ビル用マルチ無し（一定速）</v>
      </c>
      <c r="Z517" s="142">
        <v>0.25</v>
      </c>
      <c r="AA517" s="142">
        <v>0.75</v>
      </c>
      <c r="AB517" s="143">
        <v>0.25</v>
      </c>
      <c r="AC517" s="143">
        <v>0.75</v>
      </c>
      <c r="AD517" s="69">
        <f>VLOOKUP(T517,'既存・導入予定 (1)'!$E$33:$S$44,13,0)</f>
        <v>0.248</v>
      </c>
      <c r="AE517" s="70">
        <f t="shared" si="24"/>
        <v>0.81200000000000006</v>
      </c>
    </row>
    <row r="518" spans="13:31">
      <c r="M518" s="90">
        <v>7</v>
      </c>
      <c r="N518" s="91" t="s">
        <v>8</v>
      </c>
      <c r="O518" s="91" t="s">
        <v>3460</v>
      </c>
      <c r="P518" s="91" t="s">
        <v>3459</v>
      </c>
      <c r="Q518" s="91" t="s">
        <v>351</v>
      </c>
      <c r="R518" s="92">
        <v>0</v>
      </c>
      <c r="T518" s="63">
        <v>5</v>
      </c>
      <c r="U518" s="141">
        <v>2010</v>
      </c>
      <c r="V518" s="90" t="s">
        <v>20</v>
      </c>
      <c r="W518" s="90" t="s">
        <v>619</v>
      </c>
      <c r="X518" s="90" t="s">
        <v>3516</v>
      </c>
      <c r="Y518" s="66" t="str">
        <f t="shared" si="23"/>
        <v>52010冷房設備用無し（一定速）</v>
      </c>
      <c r="Z518" s="142">
        <v>0.25</v>
      </c>
      <c r="AA518" s="142">
        <v>0.75</v>
      </c>
      <c r="AB518" s="143">
        <v>0.25</v>
      </c>
      <c r="AC518" s="143">
        <v>0.75</v>
      </c>
      <c r="AD518" s="69">
        <f>VLOOKUP(T518,'既存・導入予定 (1)'!$E$33:$S$44,13,0)</f>
        <v>0.248</v>
      </c>
      <c r="AE518" s="70">
        <f t="shared" si="24"/>
        <v>0.81200000000000006</v>
      </c>
    </row>
    <row r="519" spans="13:31">
      <c r="M519" s="90">
        <v>7</v>
      </c>
      <c r="N519" s="91" t="s">
        <v>9</v>
      </c>
      <c r="O519" s="91" t="s">
        <v>3460</v>
      </c>
      <c r="P519" s="91" t="s">
        <v>3459</v>
      </c>
      <c r="Q519" s="91" t="s">
        <v>355</v>
      </c>
      <c r="R519" s="92">
        <v>0</v>
      </c>
      <c r="T519" s="63">
        <v>5</v>
      </c>
      <c r="U519" s="141">
        <v>2010</v>
      </c>
      <c r="V519" s="90" t="s">
        <v>21</v>
      </c>
      <c r="W519" s="90" t="s">
        <v>624</v>
      </c>
      <c r="X519" s="90" t="s">
        <v>3363</v>
      </c>
      <c r="Y519" s="66" t="str">
        <f t="shared" si="23"/>
        <v>52010暖房店舗用有り</v>
      </c>
      <c r="Z519" s="142">
        <v>-0.72</v>
      </c>
      <c r="AA519" s="142">
        <v>1.72</v>
      </c>
      <c r="AB519" s="143">
        <v>1.0757000000000001</v>
      </c>
      <c r="AC519" s="143">
        <v>1.2710999999999999</v>
      </c>
      <c r="AD519" s="69">
        <f>VLOOKUP(T519,'既存・導入予定 (1)'!$E$33:$S$44,13,0)</f>
        <v>0.248</v>
      </c>
      <c r="AE519" s="70">
        <f t="shared" si="24"/>
        <v>1.5369999999999999</v>
      </c>
    </row>
    <row r="520" spans="13:31">
      <c r="M520" s="90">
        <v>7</v>
      </c>
      <c r="N520" s="91" t="s">
        <v>10</v>
      </c>
      <c r="O520" s="91" t="s">
        <v>3460</v>
      </c>
      <c r="P520" s="91" t="s">
        <v>3459</v>
      </c>
      <c r="Q520" s="91" t="s">
        <v>359</v>
      </c>
      <c r="R520" s="92">
        <v>0</v>
      </c>
      <c r="T520" s="63">
        <v>5</v>
      </c>
      <c r="U520" s="141">
        <v>2010</v>
      </c>
      <c r="V520" s="90" t="s">
        <v>21</v>
      </c>
      <c r="W520" s="90" t="s">
        <v>618</v>
      </c>
      <c r="X520" s="90" t="s">
        <v>3363</v>
      </c>
      <c r="Y520" s="66" t="str">
        <f t="shared" si="23"/>
        <v>52010暖房ビル用マルチ有り</v>
      </c>
      <c r="Z520" s="142">
        <v>-0.7</v>
      </c>
      <c r="AA520" s="142">
        <v>1.7</v>
      </c>
      <c r="AB520" s="143">
        <v>1.036</v>
      </c>
      <c r="AC520" s="143">
        <v>1.266</v>
      </c>
      <c r="AD520" s="69">
        <f>VLOOKUP(T520,'既存・導入予定 (1)'!$E$33:$S$44,13,0)</f>
        <v>0.248</v>
      </c>
      <c r="AE520" s="70">
        <f t="shared" si="24"/>
        <v>1.522</v>
      </c>
    </row>
    <row r="521" spans="13:31">
      <c r="M521" s="90">
        <v>7</v>
      </c>
      <c r="N521" s="91" t="s">
        <v>11</v>
      </c>
      <c r="O521" s="91" t="s">
        <v>3460</v>
      </c>
      <c r="P521" s="91" t="s">
        <v>3459</v>
      </c>
      <c r="Q521" s="91" t="s">
        <v>363</v>
      </c>
      <c r="R521" s="92">
        <v>0</v>
      </c>
      <c r="T521" s="63">
        <v>5</v>
      </c>
      <c r="U521" s="141">
        <v>2010</v>
      </c>
      <c r="V521" s="90" t="s">
        <v>21</v>
      </c>
      <c r="W521" s="90" t="s">
        <v>619</v>
      </c>
      <c r="X521" s="90" t="s">
        <v>3363</v>
      </c>
      <c r="Y521" s="66" t="str">
        <f t="shared" si="23"/>
        <v>52010暖房設備用有り</v>
      </c>
      <c r="Z521" s="142">
        <v>-0.26</v>
      </c>
      <c r="AA521" s="142">
        <v>1.26</v>
      </c>
      <c r="AB521" s="143">
        <v>0.82779999999999998</v>
      </c>
      <c r="AC521" s="143">
        <v>0.98809999999999998</v>
      </c>
      <c r="AD521" s="69">
        <f>VLOOKUP(T521,'既存・導入予定 (1)'!$E$33:$S$44,13,0)</f>
        <v>0.248</v>
      </c>
      <c r="AE521" s="70">
        <f t="shared" si="24"/>
        <v>1.1930000000000001</v>
      </c>
    </row>
    <row r="522" spans="13:31">
      <c r="M522" s="90">
        <v>7</v>
      </c>
      <c r="N522" s="91" t="s">
        <v>12</v>
      </c>
      <c r="O522" s="91" t="s">
        <v>3460</v>
      </c>
      <c r="P522" s="91" t="s">
        <v>3459</v>
      </c>
      <c r="Q522" s="91" t="s">
        <v>367</v>
      </c>
      <c r="R522" s="92">
        <v>0</v>
      </c>
      <c r="T522" s="63">
        <v>5</v>
      </c>
      <c r="U522" s="141">
        <v>2010</v>
      </c>
      <c r="V522" s="90" t="s">
        <v>21</v>
      </c>
      <c r="W522" s="90" t="s">
        <v>624</v>
      </c>
      <c r="X522" s="90" t="s">
        <v>3516</v>
      </c>
      <c r="Y522" s="66" t="str">
        <f t="shared" ref="Y522:Y585" si="25">T522&amp;U522&amp;V522&amp;W522&amp;X522</f>
        <v>52010暖房店舗用無し（一定速）</v>
      </c>
      <c r="Z522" s="142">
        <v>0.25</v>
      </c>
      <c r="AA522" s="142">
        <v>0.75</v>
      </c>
      <c r="AB522" s="143">
        <v>0.25</v>
      </c>
      <c r="AC522" s="143">
        <v>0.75</v>
      </c>
      <c r="AD522" s="69">
        <f>VLOOKUP(T522,'既存・導入予定 (1)'!$E$33:$S$44,13,0)</f>
        <v>0.248</v>
      </c>
      <c r="AE522" s="70">
        <f t="shared" ref="AE522:AE585" si="26">ROUNDDOWN(IF(AD522&gt;=0.25,Z522*AD522+AA522,AB522*AD522+AC522),3)</f>
        <v>0.81200000000000006</v>
      </c>
    </row>
    <row r="523" spans="13:31">
      <c r="M523" s="90">
        <v>7</v>
      </c>
      <c r="N523" s="91" t="s">
        <v>13</v>
      </c>
      <c r="O523" s="91" t="s">
        <v>3460</v>
      </c>
      <c r="P523" s="91" t="s">
        <v>3459</v>
      </c>
      <c r="Q523" s="91" t="s">
        <v>371</v>
      </c>
      <c r="R523" s="92">
        <v>0</v>
      </c>
      <c r="T523" s="63">
        <v>5</v>
      </c>
      <c r="U523" s="141">
        <v>2010</v>
      </c>
      <c r="V523" s="90" t="s">
        <v>21</v>
      </c>
      <c r="W523" s="90" t="s">
        <v>618</v>
      </c>
      <c r="X523" s="90" t="s">
        <v>3516</v>
      </c>
      <c r="Y523" s="66" t="str">
        <f t="shared" si="25"/>
        <v>52010暖房ビル用マルチ無し（一定速）</v>
      </c>
      <c r="Z523" s="142">
        <v>0.25</v>
      </c>
      <c r="AA523" s="142">
        <v>0.75</v>
      </c>
      <c r="AB523" s="143">
        <v>0.25</v>
      </c>
      <c r="AC523" s="143">
        <v>0.75</v>
      </c>
      <c r="AD523" s="69">
        <f>VLOOKUP(T523,'既存・導入予定 (1)'!$E$33:$S$44,13,0)</f>
        <v>0.248</v>
      </c>
      <c r="AE523" s="70">
        <f t="shared" si="26"/>
        <v>0.81200000000000006</v>
      </c>
    </row>
    <row r="524" spans="13:31">
      <c r="M524" s="90">
        <v>8</v>
      </c>
      <c r="N524" s="91" t="s">
        <v>3456</v>
      </c>
      <c r="O524" s="91" t="s">
        <v>3460</v>
      </c>
      <c r="P524" s="91" t="s">
        <v>3459</v>
      </c>
      <c r="Q524" s="91" t="s">
        <v>375</v>
      </c>
      <c r="R524" s="92">
        <v>0</v>
      </c>
      <c r="T524" s="63">
        <v>5</v>
      </c>
      <c r="U524" s="141">
        <v>2010</v>
      </c>
      <c r="V524" s="90" t="s">
        <v>21</v>
      </c>
      <c r="W524" s="90" t="s">
        <v>619</v>
      </c>
      <c r="X524" s="90" t="s">
        <v>3516</v>
      </c>
      <c r="Y524" s="66" t="str">
        <f t="shared" si="25"/>
        <v>52010暖房設備用無し（一定速）</v>
      </c>
      <c r="Z524" s="183">
        <v>0.25</v>
      </c>
      <c r="AA524" s="183">
        <v>0.75</v>
      </c>
      <c r="AB524" s="184">
        <v>0.25</v>
      </c>
      <c r="AC524" s="184">
        <v>0.75</v>
      </c>
      <c r="AD524" s="69">
        <f>VLOOKUP(T524,'既存・導入予定 (1)'!$E$33:$S$44,13,0)</f>
        <v>0.248</v>
      </c>
      <c r="AE524" s="70">
        <f t="shared" si="26"/>
        <v>0.81200000000000006</v>
      </c>
    </row>
    <row r="525" spans="13:31">
      <c r="M525" s="90">
        <v>8</v>
      </c>
      <c r="N525" s="91" t="s">
        <v>3</v>
      </c>
      <c r="O525" s="91" t="s">
        <v>3460</v>
      </c>
      <c r="P525" s="91" t="s">
        <v>3459</v>
      </c>
      <c r="Q525" s="91" t="s">
        <v>379</v>
      </c>
      <c r="R525" s="92">
        <v>0</v>
      </c>
      <c r="T525" s="144">
        <v>5</v>
      </c>
      <c r="U525" s="195">
        <v>2011</v>
      </c>
      <c r="V525" s="145" t="s">
        <v>20</v>
      </c>
      <c r="W525" s="145" t="s">
        <v>624</v>
      </c>
      <c r="X525" s="145" t="s">
        <v>3363</v>
      </c>
      <c r="Y525" s="146" t="str">
        <f t="shared" si="25"/>
        <v>52011冷房店舗用有り</v>
      </c>
      <c r="Z525" s="148">
        <v>-1.1200000000000001</v>
      </c>
      <c r="AA525" s="148">
        <v>2.12</v>
      </c>
      <c r="AB525" s="149">
        <v>1.0517000000000001</v>
      </c>
      <c r="AC525" s="149">
        <v>1.5770999999999999</v>
      </c>
      <c r="AD525" s="147">
        <f>VLOOKUP(T525,'既存・導入予定 (1)'!$E$33:$S$44,13,0)</f>
        <v>0.248</v>
      </c>
      <c r="AE525" s="75">
        <f t="shared" si="26"/>
        <v>1.837</v>
      </c>
    </row>
    <row r="526" spans="13:31">
      <c r="M526" s="90">
        <v>8</v>
      </c>
      <c r="N526" s="91" t="s">
        <v>4</v>
      </c>
      <c r="O526" s="91" t="s">
        <v>3460</v>
      </c>
      <c r="P526" s="91" t="s">
        <v>3459</v>
      </c>
      <c r="Q526" s="91" t="s">
        <v>383</v>
      </c>
      <c r="R526" s="92">
        <v>0</v>
      </c>
      <c r="T526" s="144">
        <v>5</v>
      </c>
      <c r="U526" s="195">
        <v>2011</v>
      </c>
      <c r="V526" s="145" t="s">
        <v>20</v>
      </c>
      <c r="W526" s="145" t="s">
        <v>618</v>
      </c>
      <c r="X526" s="145" t="s">
        <v>3363</v>
      </c>
      <c r="Y526" s="146" t="str">
        <f t="shared" si="25"/>
        <v>52011冷房ビル用マルチ有り</v>
      </c>
      <c r="Z526" s="148">
        <v>-1</v>
      </c>
      <c r="AA526" s="148">
        <v>2</v>
      </c>
      <c r="AB526" s="149">
        <v>1.0584</v>
      </c>
      <c r="AC526" s="149">
        <v>1.4854000000000001</v>
      </c>
      <c r="AD526" s="147">
        <f>VLOOKUP(T526,'既存・導入予定 (1)'!$E$33:$S$44,13,0)</f>
        <v>0.248</v>
      </c>
      <c r="AE526" s="75">
        <f t="shared" si="26"/>
        <v>1.7470000000000001</v>
      </c>
    </row>
    <row r="527" spans="13:31">
      <c r="M527" s="90">
        <v>8</v>
      </c>
      <c r="N527" s="91" t="s">
        <v>5</v>
      </c>
      <c r="O527" s="91" t="s">
        <v>3460</v>
      </c>
      <c r="P527" s="91" t="s">
        <v>3459</v>
      </c>
      <c r="Q527" s="91" t="s">
        <v>387</v>
      </c>
      <c r="R527" s="92">
        <v>0</v>
      </c>
      <c r="T527" s="144">
        <v>5</v>
      </c>
      <c r="U527" s="195">
        <v>2011</v>
      </c>
      <c r="V527" s="145" t="s">
        <v>20</v>
      </c>
      <c r="W527" s="145" t="s">
        <v>619</v>
      </c>
      <c r="X527" s="145" t="s">
        <v>3363</v>
      </c>
      <c r="Y527" s="146" t="str">
        <f t="shared" si="25"/>
        <v>52011冷房設備用有り</v>
      </c>
      <c r="Z527" s="148">
        <v>-0.22</v>
      </c>
      <c r="AA527" s="148">
        <v>1.22</v>
      </c>
      <c r="AB527" s="149">
        <v>1.0356000000000001</v>
      </c>
      <c r="AC527" s="149">
        <v>0.90610000000000002</v>
      </c>
      <c r="AD527" s="147">
        <f>VLOOKUP(T527,'既存・導入予定 (1)'!$E$33:$S$44,13,0)</f>
        <v>0.248</v>
      </c>
      <c r="AE527" s="75">
        <f t="shared" si="26"/>
        <v>1.1619999999999999</v>
      </c>
    </row>
    <row r="528" spans="13:31">
      <c r="M528" s="90">
        <v>8</v>
      </c>
      <c r="N528" s="91" t="s">
        <v>6</v>
      </c>
      <c r="O528" s="91" t="s">
        <v>3460</v>
      </c>
      <c r="P528" s="91" t="s">
        <v>3459</v>
      </c>
      <c r="Q528" s="91" t="s">
        <v>391</v>
      </c>
      <c r="R528" s="92">
        <v>0</v>
      </c>
      <c r="T528" s="144">
        <v>5</v>
      </c>
      <c r="U528" s="195">
        <v>2011</v>
      </c>
      <c r="V528" s="145" t="s">
        <v>20</v>
      </c>
      <c r="W528" s="145" t="s">
        <v>624</v>
      </c>
      <c r="X528" s="145" t="s">
        <v>3516</v>
      </c>
      <c r="Y528" s="146" t="str">
        <f t="shared" si="25"/>
        <v>52011冷房店舗用無し（一定速）</v>
      </c>
      <c r="Z528" s="148">
        <v>0.25</v>
      </c>
      <c r="AA528" s="148">
        <v>0.75</v>
      </c>
      <c r="AB528" s="149">
        <v>0.25</v>
      </c>
      <c r="AC528" s="149">
        <v>0.75</v>
      </c>
      <c r="AD528" s="147">
        <f>VLOOKUP(T528,'既存・導入予定 (1)'!$E$33:$S$44,13,0)</f>
        <v>0.248</v>
      </c>
      <c r="AE528" s="75">
        <f t="shared" si="26"/>
        <v>0.81200000000000006</v>
      </c>
    </row>
    <row r="529" spans="13:31">
      <c r="M529" s="90">
        <v>8</v>
      </c>
      <c r="N529" s="91" t="s">
        <v>7</v>
      </c>
      <c r="O529" s="91" t="s">
        <v>3460</v>
      </c>
      <c r="P529" s="91" t="s">
        <v>3459</v>
      </c>
      <c r="Q529" s="91" t="s">
        <v>395</v>
      </c>
      <c r="R529" s="92">
        <v>0</v>
      </c>
      <c r="T529" s="144">
        <v>5</v>
      </c>
      <c r="U529" s="195">
        <v>2011</v>
      </c>
      <c r="V529" s="145" t="s">
        <v>20</v>
      </c>
      <c r="W529" s="145" t="s">
        <v>618</v>
      </c>
      <c r="X529" s="145" t="s">
        <v>3516</v>
      </c>
      <c r="Y529" s="146" t="str">
        <f t="shared" si="25"/>
        <v>52011冷房ビル用マルチ無し（一定速）</v>
      </c>
      <c r="Z529" s="148">
        <v>0.25</v>
      </c>
      <c r="AA529" s="148">
        <v>0.75</v>
      </c>
      <c r="AB529" s="149">
        <v>0.25</v>
      </c>
      <c r="AC529" s="149">
        <v>0.75</v>
      </c>
      <c r="AD529" s="147">
        <f>VLOOKUP(T529,'既存・導入予定 (1)'!$E$33:$S$44,13,0)</f>
        <v>0.248</v>
      </c>
      <c r="AE529" s="75">
        <f t="shared" si="26"/>
        <v>0.81200000000000006</v>
      </c>
    </row>
    <row r="530" spans="13:31">
      <c r="M530" s="90">
        <v>8</v>
      </c>
      <c r="N530" s="91" t="s">
        <v>8</v>
      </c>
      <c r="O530" s="91" t="s">
        <v>3460</v>
      </c>
      <c r="P530" s="91" t="s">
        <v>3459</v>
      </c>
      <c r="Q530" s="91" t="s">
        <v>399</v>
      </c>
      <c r="R530" s="92">
        <v>0</v>
      </c>
      <c r="T530" s="144">
        <v>5</v>
      </c>
      <c r="U530" s="195">
        <v>2011</v>
      </c>
      <c r="V530" s="145" t="s">
        <v>20</v>
      </c>
      <c r="W530" s="145" t="s">
        <v>619</v>
      </c>
      <c r="X530" s="145" t="s">
        <v>3516</v>
      </c>
      <c r="Y530" s="146" t="str">
        <f t="shared" si="25"/>
        <v>52011冷房設備用無し（一定速）</v>
      </c>
      <c r="Z530" s="148">
        <v>0.25</v>
      </c>
      <c r="AA530" s="148">
        <v>0.75</v>
      </c>
      <c r="AB530" s="149">
        <v>0.25</v>
      </c>
      <c r="AC530" s="149">
        <v>0.75</v>
      </c>
      <c r="AD530" s="147">
        <f>VLOOKUP(T530,'既存・導入予定 (1)'!$E$33:$S$44,13,0)</f>
        <v>0.248</v>
      </c>
      <c r="AE530" s="75">
        <f t="shared" si="26"/>
        <v>0.81200000000000006</v>
      </c>
    </row>
    <row r="531" spans="13:31">
      <c r="M531" s="90">
        <v>8</v>
      </c>
      <c r="N531" s="91" t="s">
        <v>9</v>
      </c>
      <c r="O531" s="91" t="s">
        <v>3460</v>
      </c>
      <c r="P531" s="91" t="s">
        <v>3459</v>
      </c>
      <c r="Q531" s="91" t="s">
        <v>403</v>
      </c>
      <c r="R531" s="92">
        <v>0</v>
      </c>
      <c r="T531" s="144">
        <v>5</v>
      </c>
      <c r="U531" s="195">
        <v>2011</v>
      </c>
      <c r="V531" s="145" t="s">
        <v>21</v>
      </c>
      <c r="W531" s="145" t="s">
        <v>624</v>
      </c>
      <c r="X531" s="145" t="s">
        <v>3363</v>
      </c>
      <c r="Y531" s="146" t="str">
        <f t="shared" si="25"/>
        <v>52011暖房店舗用有り</v>
      </c>
      <c r="Z531" s="148">
        <v>-0.76</v>
      </c>
      <c r="AA531" s="148">
        <v>1.76</v>
      </c>
      <c r="AB531" s="149">
        <v>1.0773999999999999</v>
      </c>
      <c r="AC531" s="149">
        <v>1.3006</v>
      </c>
      <c r="AD531" s="147">
        <f>VLOOKUP(T531,'既存・導入予定 (1)'!$E$33:$S$44,13,0)</f>
        <v>0.248</v>
      </c>
      <c r="AE531" s="75">
        <f t="shared" si="26"/>
        <v>1.5669999999999999</v>
      </c>
    </row>
    <row r="532" spans="13:31">
      <c r="M532" s="90">
        <v>8</v>
      </c>
      <c r="N532" s="91" t="s">
        <v>10</v>
      </c>
      <c r="O532" s="91" t="s">
        <v>3460</v>
      </c>
      <c r="P532" s="91" t="s">
        <v>3459</v>
      </c>
      <c r="Q532" s="91" t="s">
        <v>407</v>
      </c>
      <c r="R532" s="92">
        <v>0</v>
      </c>
      <c r="T532" s="144">
        <v>5</v>
      </c>
      <c r="U532" s="195">
        <v>2011</v>
      </c>
      <c r="V532" s="145" t="s">
        <v>21</v>
      </c>
      <c r="W532" s="145" t="s">
        <v>618</v>
      </c>
      <c r="X532" s="145" t="s">
        <v>3363</v>
      </c>
      <c r="Y532" s="146" t="str">
        <f t="shared" si="25"/>
        <v>52011暖房ビル用マルチ有り</v>
      </c>
      <c r="Z532" s="148">
        <v>-0.78</v>
      </c>
      <c r="AA532" s="148">
        <v>1.78</v>
      </c>
      <c r="AB532" s="149">
        <v>1.0377000000000001</v>
      </c>
      <c r="AC532" s="149">
        <v>1.3255999999999999</v>
      </c>
      <c r="AD532" s="147">
        <f>VLOOKUP(T532,'既存・導入予定 (1)'!$E$33:$S$44,13,0)</f>
        <v>0.248</v>
      </c>
      <c r="AE532" s="75">
        <f t="shared" si="26"/>
        <v>1.5820000000000001</v>
      </c>
    </row>
    <row r="533" spans="13:31">
      <c r="M533" s="90">
        <v>8</v>
      </c>
      <c r="N533" s="91" t="s">
        <v>11</v>
      </c>
      <c r="O533" s="91" t="s">
        <v>3460</v>
      </c>
      <c r="P533" s="91" t="s">
        <v>3459</v>
      </c>
      <c r="Q533" s="91" t="s">
        <v>411</v>
      </c>
      <c r="R533" s="92">
        <v>0</v>
      </c>
      <c r="T533" s="144">
        <v>5</v>
      </c>
      <c r="U533" s="195">
        <v>2011</v>
      </c>
      <c r="V533" s="145" t="s">
        <v>21</v>
      </c>
      <c r="W533" s="145" t="s">
        <v>619</v>
      </c>
      <c r="X533" s="145" t="s">
        <v>3363</v>
      </c>
      <c r="Y533" s="146" t="str">
        <f t="shared" si="25"/>
        <v>52011暖房設備用有り</v>
      </c>
      <c r="Z533" s="148">
        <v>-0.26</v>
      </c>
      <c r="AA533" s="148">
        <v>1.26</v>
      </c>
      <c r="AB533" s="149">
        <v>1.0266999999999999</v>
      </c>
      <c r="AC533" s="149">
        <v>0.93830000000000002</v>
      </c>
      <c r="AD533" s="147">
        <f>VLOOKUP(T533,'既存・導入予定 (1)'!$E$33:$S$44,13,0)</f>
        <v>0.248</v>
      </c>
      <c r="AE533" s="75">
        <f t="shared" si="26"/>
        <v>1.1919999999999999</v>
      </c>
    </row>
    <row r="534" spans="13:31">
      <c r="M534" s="90">
        <v>8</v>
      </c>
      <c r="N534" s="91" t="s">
        <v>12</v>
      </c>
      <c r="O534" s="91" t="s">
        <v>3460</v>
      </c>
      <c r="P534" s="91" t="s">
        <v>3459</v>
      </c>
      <c r="Q534" s="91" t="s">
        <v>415</v>
      </c>
      <c r="R534" s="92">
        <v>0</v>
      </c>
      <c r="T534" s="144">
        <v>5</v>
      </c>
      <c r="U534" s="195">
        <v>2011</v>
      </c>
      <c r="V534" s="145" t="s">
        <v>21</v>
      </c>
      <c r="W534" s="145" t="s">
        <v>624</v>
      </c>
      <c r="X534" s="145" t="s">
        <v>3516</v>
      </c>
      <c r="Y534" s="146" t="str">
        <f t="shared" si="25"/>
        <v>52011暖房店舗用無し（一定速）</v>
      </c>
      <c r="Z534" s="148">
        <v>0.25</v>
      </c>
      <c r="AA534" s="148">
        <v>0.75</v>
      </c>
      <c r="AB534" s="149">
        <v>0.25</v>
      </c>
      <c r="AC534" s="149">
        <v>0.75</v>
      </c>
      <c r="AD534" s="147">
        <f>VLOOKUP(T534,'既存・導入予定 (1)'!$E$33:$S$44,13,0)</f>
        <v>0.248</v>
      </c>
      <c r="AE534" s="75">
        <f t="shared" si="26"/>
        <v>0.81200000000000006</v>
      </c>
    </row>
    <row r="535" spans="13:31">
      <c r="M535" s="90">
        <v>8</v>
      </c>
      <c r="N535" s="91" t="s">
        <v>13</v>
      </c>
      <c r="O535" s="91" t="s">
        <v>3460</v>
      </c>
      <c r="P535" s="91" t="s">
        <v>3459</v>
      </c>
      <c r="Q535" s="91" t="s">
        <v>419</v>
      </c>
      <c r="R535" s="92">
        <v>0</v>
      </c>
      <c r="T535" s="144">
        <v>5</v>
      </c>
      <c r="U535" s="195">
        <v>2011</v>
      </c>
      <c r="V535" s="145" t="s">
        <v>21</v>
      </c>
      <c r="W535" s="145" t="s">
        <v>618</v>
      </c>
      <c r="X535" s="145" t="s">
        <v>3516</v>
      </c>
      <c r="Y535" s="146" t="str">
        <f t="shared" si="25"/>
        <v>52011暖房ビル用マルチ無し（一定速）</v>
      </c>
      <c r="Z535" s="148">
        <v>0.25</v>
      </c>
      <c r="AA535" s="148">
        <v>0.75</v>
      </c>
      <c r="AB535" s="149">
        <v>0.25</v>
      </c>
      <c r="AC535" s="149">
        <v>0.75</v>
      </c>
      <c r="AD535" s="147">
        <f>VLOOKUP(T535,'既存・導入予定 (1)'!$E$33:$S$44,13,0)</f>
        <v>0.248</v>
      </c>
      <c r="AE535" s="75">
        <f t="shared" si="26"/>
        <v>0.81200000000000006</v>
      </c>
    </row>
    <row r="536" spans="13:31">
      <c r="M536" s="90">
        <v>9</v>
      </c>
      <c r="N536" s="91" t="s">
        <v>3456</v>
      </c>
      <c r="O536" s="91" t="s">
        <v>3460</v>
      </c>
      <c r="P536" s="91" t="s">
        <v>3459</v>
      </c>
      <c r="Q536" s="91" t="s">
        <v>423</v>
      </c>
      <c r="R536" s="92">
        <v>0</v>
      </c>
      <c r="T536" s="144">
        <v>5</v>
      </c>
      <c r="U536" s="145">
        <v>2011</v>
      </c>
      <c r="V536" s="145" t="s">
        <v>21</v>
      </c>
      <c r="W536" s="145" t="s">
        <v>619</v>
      </c>
      <c r="X536" s="145" t="s">
        <v>3516</v>
      </c>
      <c r="Y536" s="146" t="str">
        <f t="shared" si="25"/>
        <v>52011暖房設備用無し（一定速）</v>
      </c>
      <c r="Z536" s="185">
        <v>0.25</v>
      </c>
      <c r="AA536" s="185">
        <v>0.75</v>
      </c>
      <c r="AB536" s="186">
        <v>0.25</v>
      </c>
      <c r="AC536" s="186">
        <v>0.75</v>
      </c>
      <c r="AD536" s="147">
        <f>VLOOKUP(T536,'既存・導入予定 (1)'!$E$33:$S$44,13,0)</f>
        <v>0.248</v>
      </c>
      <c r="AE536" s="75">
        <f t="shared" si="26"/>
        <v>0.81200000000000006</v>
      </c>
    </row>
    <row r="537" spans="13:31">
      <c r="M537" s="90">
        <v>9</v>
      </c>
      <c r="N537" s="91" t="s">
        <v>3</v>
      </c>
      <c r="O537" s="91" t="s">
        <v>3460</v>
      </c>
      <c r="P537" s="91" t="s">
        <v>3459</v>
      </c>
      <c r="Q537" s="91" t="s">
        <v>427</v>
      </c>
      <c r="R537" s="92">
        <v>0</v>
      </c>
      <c r="T537" s="144">
        <v>5</v>
      </c>
      <c r="U537" s="145">
        <v>2012</v>
      </c>
      <c r="V537" s="145" t="s">
        <v>20</v>
      </c>
      <c r="W537" s="145" t="s">
        <v>624</v>
      </c>
      <c r="X537" s="145" t="s">
        <v>3363</v>
      </c>
      <c r="Y537" s="146" t="str">
        <f t="shared" si="25"/>
        <v>52012冷房店舗用有り</v>
      </c>
      <c r="Z537" s="187">
        <v>-1.36</v>
      </c>
      <c r="AA537" s="187">
        <v>2.36</v>
      </c>
      <c r="AB537" s="188">
        <v>1.0576000000000001</v>
      </c>
      <c r="AC537" s="188">
        <v>1.7556</v>
      </c>
      <c r="AD537" s="147">
        <f>VLOOKUP(T537,'既存・導入予定 (1)'!$E$33:$S$44,13,0)</f>
        <v>0.248</v>
      </c>
      <c r="AE537" s="75">
        <f t="shared" si="26"/>
        <v>2.0169999999999999</v>
      </c>
    </row>
    <row r="538" spans="13:31">
      <c r="M538" s="90">
        <v>9</v>
      </c>
      <c r="N538" s="91" t="s">
        <v>4</v>
      </c>
      <c r="O538" s="91" t="s">
        <v>3460</v>
      </c>
      <c r="P538" s="91" t="s">
        <v>3459</v>
      </c>
      <c r="Q538" s="91" t="s">
        <v>431</v>
      </c>
      <c r="R538" s="92">
        <v>0</v>
      </c>
      <c r="T538" s="144">
        <v>5</v>
      </c>
      <c r="U538" s="145">
        <v>2012</v>
      </c>
      <c r="V538" s="145" t="s">
        <v>20</v>
      </c>
      <c r="W538" s="145" t="s">
        <v>618</v>
      </c>
      <c r="X538" s="145" t="s">
        <v>3363</v>
      </c>
      <c r="Y538" s="146" t="str">
        <f t="shared" si="25"/>
        <v>52012冷房ビル用マルチ有り</v>
      </c>
      <c r="Z538" s="148">
        <v>-1.1399999999999999</v>
      </c>
      <c r="AA538" s="148">
        <v>2.14</v>
      </c>
      <c r="AB538" s="149">
        <v>1.0625</v>
      </c>
      <c r="AC538" s="149">
        <v>1.5893999999999999</v>
      </c>
      <c r="AD538" s="147">
        <f>VLOOKUP(T538,'既存・導入予定 (1)'!$E$33:$S$44,13,0)</f>
        <v>0.248</v>
      </c>
      <c r="AE538" s="75">
        <f t="shared" si="26"/>
        <v>1.8520000000000001</v>
      </c>
    </row>
    <row r="539" spans="13:31">
      <c r="M539" s="90">
        <v>9</v>
      </c>
      <c r="N539" s="91" t="s">
        <v>5</v>
      </c>
      <c r="O539" s="91" t="s">
        <v>3460</v>
      </c>
      <c r="P539" s="91" t="s">
        <v>3459</v>
      </c>
      <c r="Q539" s="91" t="s">
        <v>435</v>
      </c>
      <c r="R539" s="92">
        <v>0</v>
      </c>
      <c r="T539" s="144">
        <v>5</v>
      </c>
      <c r="U539" s="145">
        <v>2012</v>
      </c>
      <c r="V539" s="145" t="s">
        <v>20</v>
      </c>
      <c r="W539" s="145" t="s">
        <v>619</v>
      </c>
      <c r="X539" s="145" t="s">
        <v>3363</v>
      </c>
      <c r="Y539" s="146" t="str">
        <f t="shared" si="25"/>
        <v>52012冷房設備用有り</v>
      </c>
      <c r="Z539" s="148">
        <v>-0.26</v>
      </c>
      <c r="AA539" s="148">
        <v>1.26</v>
      </c>
      <c r="AB539" s="149">
        <v>1.0367999999999999</v>
      </c>
      <c r="AC539" s="149">
        <v>0.93579999999999997</v>
      </c>
      <c r="AD539" s="147">
        <f>VLOOKUP(T539,'既存・導入予定 (1)'!$E$33:$S$44,13,0)</f>
        <v>0.248</v>
      </c>
      <c r="AE539" s="75">
        <f t="shared" si="26"/>
        <v>1.1919999999999999</v>
      </c>
    </row>
    <row r="540" spans="13:31">
      <c r="M540" s="90">
        <v>9</v>
      </c>
      <c r="N540" s="91" t="s">
        <v>6</v>
      </c>
      <c r="O540" s="91" t="s">
        <v>3460</v>
      </c>
      <c r="P540" s="91" t="s">
        <v>3459</v>
      </c>
      <c r="Q540" s="91" t="s">
        <v>439</v>
      </c>
      <c r="R540" s="92">
        <v>0</v>
      </c>
      <c r="T540" s="144">
        <v>5</v>
      </c>
      <c r="U540" s="145">
        <v>2012</v>
      </c>
      <c r="V540" s="145" t="s">
        <v>20</v>
      </c>
      <c r="W540" s="145" t="s">
        <v>624</v>
      </c>
      <c r="X540" s="145" t="s">
        <v>3516</v>
      </c>
      <c r="Y540" s="146" t="str">
        <f t="shared" si="25"/>
        <v>52012冷房店舗用無し（一定速）</v>
      </c>
      <c r="Z540" s="148">
        <v>0.25</v>
      </c>
      <c r="AA540" s="148">
        <v>0.75</v>
      </c>
      <c r="AB540" s="149">
        <v>0.25</v>
      </c>
      <c r="AC540" s="149">
        <v>0.75</v>
      </c>
      <c r="AD540" s="147">
        <f>VLOOKUP(T540,'既存・導入予定 (1)'!$E$33:$S$44,13,0)</f>
        <v>0.248</v>
      </c>
      <c r="AE540" s="75">
        <f t="shared" si="26"/>
        <v>0.81200000000000006</v>
      </c>
    </row>
    <row r="541" spans="13:31">
      <c r="M541" s="90">
        <v>9</v>
      </c>
      <c r="N541" s="91" t="s">
        <v>7</v>
      </c>
      <c r="O541" s="91" t="s">
        <v>3460</v>
      </c>
      <c r="P541" s="91" t="s">
        <v>3459</v>
      </c>
      <c r="Q541" s="91" t="s">
        <v>443</v>
      </c>
      <c r="R541" s="92">
        <v>0</v>
      </c>
      <c r="T541" s="144">
        <v>5</v>
      </c>
      <c r="U541" s="145">
        <v>2012</v>
      </c>
      <c r="V541" s="145" t="s">
        <v>20</v>
      </c>
      <c r="W541" s="145" t="s">
        <v>618</v>
      </c>
      <c r="X541" s="145" t="s">
        <v>3516</v>
      </c>
      <c r="Y541" s="146" t="str">
        <f t="shared" si="25"/>
        <v>52012冷房ビル用マルチ無し（一定速）</v>
      </c>
      <c r="Z541" s="148">
        <v>0.25</v>
      </c>
      <c r="AA541" s="148">
        <v>0.75</v>
      </c>
      <c r="AB541" s="149">
        <v>0.25</v>
      </c>
      <c r="AC541" s="149">
        <v>0.75</v>
      </c>
      <c r="AD541" s="147">
        <f>VLOOKUP(T541,'既存・導入予定 (1)'!$E$33:$S$44,13,0)</f>
        <v>0.248</v>
      </c>
      <c r="AE541" s="75">
        <f t="shared" si="26"/>
        <v>0.81200000000000006</v>
      </c>
    </row>
    <row r="542" spans="13:31">
      <c r="M542" s="90">
        <v>9</v>
      </c>
      <c r="N542" s="91" t="s">
        <v>8</v>
      </c>
      <c r="O542" s="91" t="s">
        <v>3460</v>
      </c>
      <c r="P542" s="91" t="s">
        <v>3459</v>
      </c>
      <c r="Q542" s="91" t="s">
        <v>447</v>
      </c>
      <c r="R542" s="92">
        <v>0</v>
      </c>
      <c r="T542" s="144">
        <v>5</v>
      </c>
      <c r="U542" s="145">
        <v>2012</v>
      </c>
      <c r="V542" s="145" t="s">
        <v>20</v>
      </c>
      <c r="W542" s="145" t="s">
        <v>619</v>
      </c>
      <c r="X542" s="145" t="s">
        <v>3516</v>
      </c>
      <c r="Y542" s="146" t="str">
        <f t="shared" si="25"/>
        <v>52012冷房設備用無し（一定速）</v>
      </c>
      <c r="Z542" s="148">
        <v>0.25</v>
      </c>
      <c r="AA542" s="148">
        <v>0.75</v>
      </c>
      <c r="AB542" s="149">
        <v>0.25</v>
      </c>
      <c r="AC542" s="149">
        <v>0.75</v>
      </c>
      <c r="AD542" s="147">
        <f>VLOOKUP(T542,'既存・導入予定 (1)'!$E$33:$S$44,13,0)</f>
        <v>0.248</v>
      </c>
      <c r="AE542" s="75">
        <f t="shared" si="26"/>
        <v>0.81200000000000006</v>
      </c>
    </row>
    <row r="543" spans="13:31">
      <c r="M543" s="90">
        <v>9</v>
      </c>
      <c r="N543" s="91" t="s">
        <v>9</v>
      </c>
      <c r="O543" s="91" t="s">
        <v>3460</v>
      </c>
      <c r="P543" s="91" t="s">
        <v>3459</v>
      </c>
      <c r="Q543" s="91" t="s">
        <v>451</v>
      </c>
      <c r="R543" s="92">
        <v>0</v>
      </c>
      <c r="T543" s="144">
        <v>5</v>
      </c>
      <c r="U543" s="145">
        <v>2012</v>
      </c>
      <c r="V543" s="145" t="s">
        <v>21</v>
      </c>
      <c r="W543" s="145" t="s">
        <v>624</v>
      </c>
      <c r="X543" s="145" t="s">
        <v>3363</v>
      </c>
      <c r="Y543" s="146" t="str">
        <f t="shared" si="25"/>
        <v>52012暖房店舗用有り</v>
      </c>
      <c r="Z543" s="148">
        <v>-0.82</v>
      </c>
      <c r="AA543" s="148">
        <v>1.82</v>
      </c>
      <c r="AB543" s="149">
        <v>1.0801000000000001</v>
      </c>
      <c r="AC543" s="149">
        <v>1.345</v>
      </c>
      <c r="AD543" s="147">
        <f>VLOOKUP(T543,'既存・導入予定 (1)'!$E$33:$S$44,13,0)</f>
        <v>0.248</v>
      </c>
      <c r="AE543" s="75">
        <f t="shared" si="26"/>
        <v>1.6120000000000001</v>
      </c>
    </row>
    <row r="544" spans="13:31">
      <c r="M544" s="90">
        <v>9</v>
      </c>
      <c r="N544" s="91" t="s">
        <v>10</v>
      </c>
      <c r="O544" s="91" t="s">
        <v>3460</v>
      </c>
      <c r="P544" s="91" t="s">
        <v>3459</v>
      </c>
      <c r="Q544" s="91" t="s">
        <v>455</v>
      </c>
      <c r="R544" s="92">
        <v>0</v>
      </c>
      <c r="T544" s="144">
        <v>5</v>
      </c>
      <c r="U544" s="145">
        <v>2012</v>
      </c>
      <c r="V544" s="145" t="s">
        <v>21</v>
      </c>
      <c r="W544" s="145" t="s">
        <v>618</v>
      </c>
      <c r="X544" s="145" t="s">
        <v>3363</v>
      </c>
      <c r="Y544" s="146" t="str">
        <f t="shared" si="25"/>
        <v>52012暖房ビル用マルチ有り</v>
      </c>
      <c r="Z544" s="148">
        <v>-0.98</v>
      </c>
      <c r="AA544" s="148">
        <v>1.98</v>
      </c>
      <c r="AB544" s="149">
        <v>1.042</v>
      </c>
      <c r="AC544" s="149">
        <v>1.4744999999999999</v>
      </c>
      <c r="AD544" s="147">
        <f>VLOOKUP(T544,'既存・導入予定 (1)'!$E$33:$S$44,13,0)</f>
        <v>0.248</v>
      </c>
      <c r="AE544" s="75">
        <f t="shared" si="26"/>
        <v>1.732</v>
      </c>
    </row>
    <row r="545" spans="13:31">
      <c r="M545" s="90">
        <v>9</v>
      </c>
      <c r="N545" s="91" t="s">
        <v>11</v>
      </c>
      <c r="O545" s="91" t="s">
        <v>3460</v>
      </c>
      <c r="P545" s="91" t="s">
        <v>3459</v>
      </c>
      <c r="Q545" s="91" t="s">
        <v>459</v>
      </c>
      <c r="R545" s="92">
        <v>4.4999999999999998E-2</v>
      </c>
      <c r="T545" s="144">
        <v>5</v>
      </c>
      <c r="U545" s="145">
        <v>2012</v>
      </c>
      <c r="V545" s="145" t="s">
        <v>21</v>
      </c>
      <c r="W545" s="145" t="s">
        <v>619</v>
      </c>
      <c r="X545" s="145" t="s">
        <v>3363</v>
      </c>
      <c r="Y545" s="146" t="str">
        <f t="shared" si="25"/>
        <v>52012暖房設備用有り</v>
      </c>
      <c r="Z545" s="148">
        <v>-0.26</v>
      </c>
      <c r="AA545" s="148">
        <v>1.26</v>
      </c>
      <c r="AB545" s="149">
        <v>1.0266999999999999</v>
      </c>
      <c r="AC545" s="149">
        <v>0.93830000000000002</v>
      </c>
      <c r="AD545" s="147">
        <f>VLOOKUP(T545,'既存・導入予定 (1)'!$E$33:$S$44,13,0)</f>
        <v>0.248</v>
      </c>
      <c r="AE545" s="75">
        <f t="shared" si="26"/>
        <v>1.1919999999999999</v>
      </c>
    </row>
    <row r="546" spans="13:31">
      <c r="M546" s="90">
        <v>9</v>
      </c>
      <c r="N546" s="91" t="s">
        <v>12</v>
      </c>
      <c r="O546" s="91" t="s">
        <v>3460</v>
      </c>
      <c r="P546" s="91" t="s">
        <v>3459</v>
      </c>
      <c r="Q546" s="91" t="s">
        <v>463</v>
      </c>
      <c r="R546" s="92">
        <v>0</v>
      </c>
      <c r="T546" s="144">
        <v>5</v>
      </c>
      <c r="U546" s="145">
        <v>2012</v>
      </c>
      <c r="V546" s="145" t="s">
        <v>21</v>
      </c>
      <c r="W546" s="145" t="s">
        <v>624</v>
      </c>
      <c r="X546" s="145" t="s">
        <v>3516</v>
      </c>
      <c r="Y546" s="146" t="str">
        <f t="shared" si="25"/>
        <v>52012暖房店舗用無し（一定速）</v>
      </c>
      <c r="Z546" s="148">
        <v>0.25</v>
      </c>
      <c r="AA546" s="148">
        <v>0.75</v>
      </c>
      <c r="AB546" s="149">
        <v>0.25</v>
      </c>
      <c r="AC546" s="149">
        <v>0.75</v>
      </c>
      <c r="AD546" s="147">
        <f>VLOOKUP(T546,'既存・導入予定 (1)'!$E$33:$S$44,13,0)</f>
        <v>0.248</v>
      </c>
      <c r="AE546" s="75">
        <f t="shared" si="26"/>
        <v>0.81200000000000006</v>
      </c>
    </row>
    <row r="547" spans="13:31">
      <c r="M547" s="90">
        <v>9</v>
      </c>
      <c r="N547" s="91" t="s">
        <v>13</v>
      </c>
      <c r="O547" s="91" t="s">
        <v>3460</v>
      </c>
      <c r="P547" s="91" t="s">
        <v>3459</v>
      </c>
      <c r="Q547" s="91" t="s">
        <v>467</v>
      </c>
      <c r="R547" s="92">
        <v>0</v>
      </c>
      <c r="T547" s="144">
        <v>5</v>
      </c>
      <c r="U547" s="145">
        <v>2012</v>
      </c>
      <c r="V547" s="145" t="s">
        <v>21</v>
      </c>
      <c r="W547" s="145" t="s">
        <v>618</v>
      </c>
      <c r="X547" s="145" t="s">
        <v>3516</v>
      </c>
      <c r="Y547" s="146" t="str">
        <f t="shared" si="25"/>
        <v>52012暖房ビル用マルチ無し（一定速）</v>
      </c>
      <c r="Z547" s="148">
        <v>0.25</v>
      </c>
      <c r="AA547" s="148">
        <v>0.75</v>
      </c>
      <c r="AB547" s="149">
        <v>0.25</v>
      </c>
      <c r="AC547" s="149">
        <v>0.75</v>
      </c>
      <c r="AD547" s="147">
        <f>VLOOKUP(T547,'既存・導入予定 (1)'!$E$33:$S$44,13,0)</f>
        <v>0.248</v>
      </c>
      <c r="AE547" s="75">
        <f t="shared" si="26"/>
        <v>0.81200000000000006</v>
      </c>
    </row>
    <row r="548" spans="13:31">
      <c r="M548" s="90">
        <v>10</v>
      </c>
      <c r="N548" s="91" t="s">
        <v>3456</v>
      </c>
      <c r="O548" s="91" t="s">
        <v>3460</v>
      </c>
      <c r="P548" s="91" t="s">
        <v>3459</v>
      </c>
      <c r="Q548" s="91" t="s">
        <v>471</v>
      </c>
      <c r="R548" s="92">
        <v>0</v>
      </c>
      <c r="T548" s="144">
        <v>5</v>
      </c>
      <c r="U548" s="145">
        <v>2012</v>
      </c>
      <c r="V548" s="145" t="s">
        <v>21</v>
      </c>
      <c r="W548" s="145" t="s">
        <v>619</v>
      </c>
      <c r="X548" s="145" t="s">
        <v>3516</v>
      </c>
      <c r="Y548" s="146" t="str">
        <f t="shared" si="25"/>
        <v>52012暖房設備用無し（一定速）</v>
      </c>
      <c r="Z548" s="189">
        <v>0.25</v>
      </c>
      <c r="AA548" s="189">
        <v>0.75</v>
      </c>
      <c r="AB548" s="190">
        <v>0.25</v>
      </c>
      <c r="AC548" s="190">
        <v>0.75</v>
      </c>
      <c r="AD548" s="147">
        <f>VLOOKUP(T548,'既存・導入予定 (1)'!$E$33:$S$44,13,0)</f>
        <v>0.248</v>
      </c>
      <c r="AE548" s="75">
        <f t="shared" si="26"/>
        <v>0.81200000000000006</v>
      </c>
    </row>
    <row r="549" spans="13:31">
      <c r="M549" s="90">
        <v>10</v>
      </c>
      <c r="N549" s="91" t="s">
        <v>3</v>
      </c>
      <c r="O549" s="91" t="s">
        <v>3460</v>
      </c>
      <c r="P549" s="91" t="s">
        <v>3459</v>
      </c>
      <c r="Q549" s="91" t="s">
        <v>475</v>
      </c>
      <c r="R549" s="92">
        <v>0</v>
      </c>
      <c r="T549" s="144">
        <v>5</v>
      </c>
      <c r="U549" s="195">
        <v>2013</v>
      </c>
      <c r="V549" s="145" t="s">
        <v>20</v>
      </c>
      <c r="W549" s="145" t="s">
        <v>624</v>
      </c>
      <c r="X549" s="145" t="s">
        <v>3363</v>
      </c>
      <c r="Y549" s="146" t="str">
        <f t="shared" si="25"/>
        <v>52013冷房店舗用有り</v>
      </c>
      <c r="Z549" s="148">
        <v>-1.5</v>
      </c>
      <c r="AA549" s="148">
        <v>2.5</v>
      </c>
      <c r="AB549" s="149">
        <v>1.0609999999999999</v>
      </c>
      <c r="AC549" s="149">
        <v>1.8597999999999999</v>
      </c>
      <c r="AD549" s="147">
        <f>VLOOKUP(T549,'既存・導入予定 (1)'!$E$33:$S$44,13,0)</f>
        <v>0.248</v>
      </c>
      <c r="AE549" s="75">
        <f t="shared" si="26"/>
        <v>2.1219999999999999</v>
      </c>
    </row>
    <row r="550" spans="13:31">
      <c r="M550" s="90">
        <v>10</v>
      </c>
      <c r="N550" s="91" t="s">
        <v>4</v>
      </c>
      <c r="O550" s="91" t="s">
        <v>3460</v>
      </c>
      <c r="P550" s="91" t="s">
        <v>3459</v>
      </c>
      <c r="Q550" s="91" t="s">
        <v>479</v>
      </c>
      <c r="R550" s="92">
        <v>0</v>
      </c>
      <c r="T550" s="144">
        <v>5</v>
      </c>
      <c r="U550" s="195">
        <v>2013</v>
      </c>
      <c r="V550" s="145" t="s">
        <v>20</v>
      </c>
      <c r="W550" s="145" t="s">
        <v>618</v>
      </c>
      <c r="X550" s="145" t="s">
        <v>3363</v>
      </c>
      <c r="Y550" s="146" t="str">
        <f t="shared" si="25"/>
        <v>52013冷房ビル用マルチ有り</v>
      </c>
      <c r="Z550" s="148">
        <v>-1.1399999999999999</v>
      </c>
      <c r="AA550" s="148">
        <v>2.14</v>
      </c>
      <c r="AB550" s="149">
        <v>1.0625</v>
      </c>
      <c r="AC550" s="149">
        <v>1.5893999999999999</v>
      </c>
      <c r="AD550" s="147">
        <f>VLOOKUP(T550,'既存・導入予定 (1)'!$E$33:$S$44,13,0)</f>
        <v>0.248</v>
      </c>
      <c r="AE550" s="75">
        <f t="shared" si="26"/>
        <v>1.8520000000000001</v>
      </c>
    </row>
    <row r="551" spans="13:31">
      <c r="M551" s="90">
        <v>10</v>
      </c>
      <c r="N551" s="91" t="s">
        <v>5</v>
      </c>
      <c r="O551" s="91" t="s">
        <v>3460</v>
      </c>
      <c r="P551" s="91" t="s">
        <v>3459</v>
      </c>
      <c r="Q551" s="91" t="s">
        <v>483</v>
      </c>
      <c r="R551" s="92">
        <v>6.8000000000000005E-2</v>
      </c>
      <c r="T551" s="144">
        <v>5</v>
      </c>
      <c r="U551" s="195">
        <v>2013</v>
      </c>
      <c r="V551" s="145" t="s">
        <v>20</v>
      </c>
      <c r="W551" s="145" t="s">
        <v>619</v>
      </c>
      <c r="X551" s="145" t="s">
        <v>3363</v>
      </c>
      <c r="Y551" s="146" t="str">
        <f t="shared" si="25"/>
        <v>52013冷房設備用有り</v>
      </c>
      <c r="Z551" s="148">
        <v>-0.26</v>
      </c>
      <c r="AA551" s="148">
        <v>1.26</v>
      </c>
      <c r="AB551" s="149">
        <v>1.0367999999999999</v>
      </c>
      <c r="AC551" s="149">
        <v>0.93579999999999997</v>
      </c>
      <c r="AD551" s="147">
        <f>VLOOKUP(T551,'既存・導入予定 (1)'!$E$33:$S$44,13,0)</f>
        <v>0.248</v>
      </c>
      <c r="AE551" s="75">
        <f t="shared" si="26"/>
        <v>1.1919999999999999</v>
      </c>
    </row>
    <row r="552" spans="13:31">
      <c r="M552" s="90">
        <v>10</v>
      </c>
      <c r="N552" s="91" t="s">
        <v>6</v>
      </c>
      <c r="O552" s="91" t="s">
        <v>3460</v>
      </c>
      <c r="P552" s="91" t="s">
        <v>3459</v>
      </c>
      <c r="Q552" s="91" t="s">
        <v>487</v>
      </c>
      <c r="R552" s="92">
        <v>0</v>
      </c>
      <c r="T552" s="144">
        <v>5</v>
      </c>
      <c r="U552" s="195">
        <v>2013</v>
      </c>
      <c r="V552" s="145" t="s">
        <v>20</v>
      </c>
      <c r="W552" s="145" t="s">
        <v>624</v>
      </c>
      <c r="X552" s="145" t="s">
        <v>3516</v>
      </c>
      <c r="Y552" s="146" t="str">
        <f t="shared" si="25"/>
        <v>52013冷房店舗用無し（一定速）</v>
      </c>
      <c r="Z552" s="148">
        <v>0.25</v>
      </c>
      <c r="AA552" s="148">
        <v>0.75</v>
      </c>
      <c r="AB552" s="149">
        <v>0.25</v>
      </c>
      <c r="AC552" s="149">
        <v>0.75</v>
      </c>
      <c r="AD552" s="147">
        <f>VLOOKUP(T552,'既存・導入予定 (1)'!$E$33:$S$44,13,0)</f>
        <v>0.248</v>
      </c>
      <c r="AE552" s="75">
        <f t="shared" si="26"/>
        <v>0.81200000000000006</v>
      </c>
    </row>
    <row r="553" spans="13:31">
      <c r="M553" s="90">
        <v>10</v>
      </c>
      <c r="N553" s="91" t="s">
        <v>7</v>
      </c>
      <c r="O553" s="91" t="s">
        <v>3460</v>
      </c>
      <c r="P553" s="91" t="s">
        <v>3459</v>
      </c>
      <c r="Q553" s="91" t="s">
        <v>491</v>
      </c>
      <c r="R553" s="92">
        <v>0</v>
      </c>
      <c r="T553" s="144">
        <v>5</v>
      </c>
      <c r="U553" s="195">
        <v>2013</v>
      </c>
      <c r="V553" s="145" t="s">
        <v>20</v>
      </c>
      <c r="W553" s="145" t="s">
        <v>618</v>
      </c>
      <c r="X553" s="145" t="s">
        <v>3516</v>
      </c>
      <c r="Y553" s="146" t="str">
        <f t="shared" si="25"/>
        <v>52013冷房ビル用マルチ無し（一定速）</v>
      </c>
      <c r="Z553" s="148">
        <v>0.25</v>
      </c>
      <c r="AA553" s="148">
        <v>0.75</v>
      </c>
      <c r="AB553" s="149">
        <v>0.25</v>
      </c>
      <c r="AC553" s="149">
        <v>0.75</v>
      </c>
      <c r="AD553" s="147">
        <f>VLOOKUP(T553,'既存・導入予定 (1)'!$E$33:$S$44,13,0)</f>
        <v>0.248</v>
      </c>
      <c r="AE553" s="75">
        <f t="shared" si="26"/>
        <v>0.81200000000000006</v>
      </c>
    </row>
    <row r="554" spans="13:31">
      <c r="M554" s="90">
        <v>10</v>
      </c>
      <c r="N554" s="91" t="s">
        <v>8</v>
      </c>
      <c r="O554" s="91" t="s">
        <v>3460</v>
      </c>
      <c r="P554" s="91" t="s">
        <v>3459</v>
      </c>
      <c r="Q554" s="91" t="s">
        <v>495</v>
      </c>
      <c r="R554" s="92">
        <v>0</v>
      </c>
      <c r="T554" s="144">
        <v>5</v>
      </c>
      <c r="U554" s="195">
        <v>2013</v>
      </c>
      <c r="V554" s="145" t="s">
        <v>20</v>
      </c>
      <c r="W554" s="145" t="s">
        <v>619</v>
      </c>
      <c r="X554" s="145" t="s">
        <v>3516</v>
      </c>
      <c r="Y554" s="146" t="str">
        <f t="shared" si="25"/>
        <v>52013冷房設備用無し（一定速）</v>
      </c>
      <c r="Z554" s="148">
        <v>0.25</v>
      </c>
      <c r="AA554" s="148">
        <v>0.75</v>
      </c>
      <c r="AB554" s="149">
        <v>0.25</v>
      </c>
      <c r="AC554" s="149">
        <v>0.75</v>
      </c>
      <c r="AD554" s="147">
        <f>VLOOKUP(T554,'既存・導入予定 (1)'!$E$33:$S$44,13,0)</f>
        <v>0.248</v>
      </c>
      <c r="AE554" s="75">
        <f t="shared" si="26"/>
        <v>0.81200000000000006</v>
      </c>
    </row>
    <row r="555" spans="13:31">
      <c r="M555" s="90">
        <v>10</v>
      </c>
      <c r="N555" s="91" t="s">
        <v>9</v>
      </c>
      <c r="O555" s="91" t="s">
        <v>3460</v>
      </c>
      <c r="P555" s="91" t="s">
        <v>3459</v>
      </c>
      <c r="Q555" s="91" t="s">
        <v>499</v>
      </c>
      <c r="R555" s="92">
        <v>4.4999999999999998E-2</v>
      </c>
      <c r="T555" s="144">
        <v>5</v>
      </c>
      <c r="U555" s="195">
        <v>2013</v>
      </c>
      <c r="V555" s="145" t="s">
        <v>21</v>
      </c>
      <c r="W555" s="145" t="s">
        <v>624</v>
      </c>
      <c r="X555" s="145" t="s">
        <v>3363</v>
      </c>
      <c r="Y555" s="146" t="str">
        <f t="shared" si="25"/>
        <v>52013暖房店舗用有り</v>
      </c>
      <c r="Z555" s="148">
        <v>-0.94</v>
      </c>
      <c r="AA555" s="148">
        <v>1.94</v>
      </c>
      <c r="AB555" s="149">
        <v>1.0853999999999999</v>
      </c>
      <c r="AC555" s="149">
        <v>1.4337</v>
      </c>
      <c r="AD555" s="147">
        <f>VLOOKUP(T555,'既存・導入予定 (1)'!$E$33:$S$44,13,0)</f>
        <v>0.248</v>
      </c>
      <c r="AE555" s="75">
        <f t="shared" si="26"/>
        <v>1.702</v>
      </c>
    </row>
    <row r="556" spans="13:31">
      <c r="M556" s="90">
        <v>10</v>
      </c>
      <c r="N556" s="91" t="s">
        <v>10</v>
      </c>
      <c r="O556" s="91" t="s">
        <v>3460</v>
      </c>
      <c r="P556" s="91" t="s">
        <v>3459</v>
      </c>
      <c r="Q556" s="91" t="s">
        <v>503</v>
      </c>
      <c r="R556" s="92">
        <v>4.4999999999999998E-2</v>
      </c>
      <c r="T556" s="144">
        <v>5</v>
      </c>
      <c r="U556" s="195">
        <v>2013</v>
      </c>
      <c r="V556" s="145" t="s">
        <v>21</v>
      </c>
      <c r="W556" s="145" t="s">
        <v>618</v>
      </c>
      <c r="X556" s="145" t="s">
        <v>3363</v>
      </c>
      <c r="Y556" s="146" t="str">
        <f t="shared" si="25"/>
        <v>52013暖房ビル用マルチ有り</v>
      </c>
      <c r="Z556" s="148">
        <v>-0.98</v>
      </c>
      <c r="AA556" s="148">
        <v>1.98</v>
      </c>
      <c r="AB556" s="149">
        <v>1.042</v>
      </c>
      <c r="AC556" s="149">
        <v>1.4744999999999999</v>
      </c>
      <c r="AD556" s="147">
        <f>VLOOKUP(T556,'既存・導入予定 (1)'!$E$33:$S$44,13,0)</f>
        <v>0.248</v>
      </c>
      <c r="AE556" s="75">
        <f t="shared" si="26"/>
        <v>1.732</v>
      </c>
    </row>
    <row r="557" spans="13:31">
      <c r="M557" s="90">
        <v>10</v>
      </c>
      <c r="N557" s="91" t="s">
        <v>11</v>
      </c>
      <c r="O557" s="91" t="s">
        <v>3460</v>
      </c>
      <c r="P557" s="91" t="s">
        <v>3459</v>
      </c>
      <c r="Q557" s="91" t="s">
        <v>507</v>
      </c>
      <c r="R557" s="92">
        <v>0.121</v>
      </c>
      <c r="T557" s="144">
        <v>5</v>
      </c>
      <c r="U557" s="195">
        <v>2013</v>
      </c>
      <c r="V557" s="145" t="s">
        <v>21</v>
      </c>
      <c r="W557" s="145" t="s">
        <v>619</v>
      </c>
      <c r="X557" s="145" t="s">
        <v>3363</v>
      </c>
      <c r="Y557" s="146" t="str">
        <f t="shared" si="25"/>
        <v>52013暖房設備用有り</v>
      </c>
      <c r="Z557" s="148">
        <v>-0.32</v>
      </c>
      <c r="AA557" s="148">
        <v>1.32</v>
      </c>
      <c r="AB557" s="149">
        <v>1.028</v>
      </c>
      <c r="AC557" s="149">
        <v>0.98299999999999998</v>
      </c>
      <c r="AD557" s="147">
        <f>VLOOKUP(T557,'既存・導入予定 (1)'!$E$33:$S$44,13,0)</f>
        <v>0.248</v>
      </c>
      <c r="AE557" s="75">
        <f t="shared" si="26"/>
        <v>1.2370000000000001</v>
      </c>
    </row>
    <row r="558" spans="13:31">
      <c r="M558" s="90">
        <v>10</v>
      </c>
      <c r="N558" s="91" t="s">
        <v>12</v>
      </c>
      <c r="O558" s="91" t="s">
        <v>3460</v>
      </c>
      <c r="P558" s="91" t="s">
        <v>3459</v>
      </c>
      <c r="Q558" s="91" t="s">
        <v>511</v>
      </c>
      <c r="R558" s="92">
        <v>0.16900000000000001</v>
      </c>
      <c r="T558" s="144">
        <v>5</v>
      </c>
      <c r="U558" s="195">
        <v>2013</v>
      </c>
      <c r="V558" s="145" t="s">
        <v>21</v>
      </c>
      <c r="W558" s="145" t="s">
        <v>624</v>
      </c>
      <c r="X558" s="145" t="s">
        <v>3516</v>
      </c>
      <c r="Y558" s="146" t="str">
        <f t="shared" si="25"/>
        <v>52013暖房店舗用無し（一定速）</v>
      </c>
      <c r="Z558" s="148">
        <v>0.25</v>
      </c>
      <c r="AA558" s="148">
        <v>0.75</v>
      </c>
      <c r="AB558" s="149">
        <v>0.25</v>
      </c>
      <c r="AC558" s="149">
        <v>0.75</v>
      </c>
      <c r="AD558" s="147">
        <f>VLOOKUP(T558,'既存・導入予定 (1)'!$E$33:$S$44,13,0)</f>
        <v>0.248</v>
      </c>
      <c r="AE558" s="75">
        <f t="shared" si="26"/>
        <v>0.81200000000000006</v>
      </c>
    </row>
    <row r="559" spans="13:31">
      <c r="M559" s="90">
        <v>10</v>
      </c>
      <c r="N559" s="91" t="s">
        <v>13</v>
      </c>
      <c r="O559" s="91" t="s">
        <v>3460</v>
      </c>
      <c r="P559" s="91" t="s">
        <v>3459</v>
      </c>
      <c r="Q559" s="91" t="s">
        <v>515</v>
      </c>
      <c r="R559" s="92">
        <v>0</v>
      </c>
      <c r="T559" s="144">
        <v>5</v>
      </c>
      <c r="U559" s="195">
        <v>2013</v>
      </c>
      <c r="V559" s="145" t="s">
        <v>21</v>
      </c>
      <c r="W559" s="145" t="s">
        <v>618</v>
      </c>
      <c r="X559" s="145" t="s">
        <v>3516</v>
      </c>
      <c r="Y559" s="146" t="str">
        <f t="shared" si="25"/>
        <v>52013暖房ビル用マルチ無し（一定速）</v>
      </c>
      <c r="Z559" s="148">
        <v>0.25</v>
      </c>
      <c r="AA559" s="148">
        <v>0.75</v>
      </c>
      <c r="AB559" s="149">
        <v>0.25</v>
      </c>
      <c r="AC559" s="149">
        <v>0.75</v>
      </c>
      <c r="AD559" s="147">
        <f>VLOOKUP(T559,'既存・導入予定 (1)'!$E$33:$S$44,13,0)</f>
        <v>0.248</v>
      </c>
      <c r="AE559" s="75">
        <f t="shared" si="26"/>
        <v>0.81200000000000006</v>
      </c>
    </row>
    <row r="560" spans="13:31">
      <c r="M560" s="90">
        <v>11</v>
      </c>
      <c r="N560" s="91" t="s">
        <v>3456</v>
      </c>
      <c r="O560" s="91" t="s">
        <v>3460</v>
      </c>
      <c r="P560" s="91" t="s">
        <v>3459</v>
      </c>
      <c r="Q560" s="91" t="s">
        <v>519</v>
      </c>
      <c r="R560" s="92">
        <v>0.09</v>
      </c>
      <c r="T560" s="144">
        <v>5</v>
      </c>
      <c r="U560" s="195">
        <v>2013</v>
      </c>
      <c r="V560" s="145" t="s">
        <v>21</v>
      </c>
      <c r="W560" s="145" t="s">
        <v>619</v>
      </c>
      <c r="X560" s="145" t="s">
        <v>3516</v>
      </c>
      <c r="Y560" s="146" t="str">
        <f t="shared" si="25"/>
        <v>52013暖房設備用無し（一定速）</v>
      </c>
      <c r="Z560" s="148">
        <v>0.25</v>
      </c>
      <c r="AA560" s="148">
        <v>0.75</v>
      </c>
      <c r="AB560" s="149">
        <v>0.25</v>
      </c>
      <c r="AC560" s="149">
        <v>0.75</v>
      </c>
      <c r="AD560" s="147">
        <f>VLOOKUP(T560,'既存・導入予定 (1)'!$E$33:$S$44,13,0)</f>
        <v>0.248</v>
      </c>
      <c r="AE560" s="75">
        <f t="shared" si="26"/>
        <v>0.81200000000000006</v>
      </c>
    </row>
    <row r="561" spans="13:31">
      <c r="M561" s="90">
        <v>11</v>
      </c>
      <c r="N561" s="91" t="s">
        <v>3</v>
      </c>
      <c r="O561" s="91" t="s">
        <v>3460</v>
      </c>
      <c r="P561" s="91" t="s">
        <v>3459</v>
      </c>
      <c r="Q561" s="91" t="s">
        <v>523</v>
      </c>
      <c r="R561" s="92">
        <v>9.7000000000000003E-2</v>
      </c>
      <c r="T561" s="144">
        <v>5</v>
      </c>
      <c r="U561" s="195">
        <v>2014</v>
      </c>
      <c r="V561" s="145" t="s">
        <v>20</v>
      </c>
      <c r="W561" s="145" t="s">
        <v>624</v>
      </c>
      <c r="X561" s="145" t="s">
        <v>3363</v>
      </c>
      <c r="Y561" s="146" t="str">
        <f t="shared" si="25"/>
        <v>52014冷房店舗用有り</v>
      </c>
      <c r="Z561" s="148">
        <v>-1.46</v>
      </c>
      <c r="AA561" s="148">
        <v>2.46</v>
      </c>
      <c r="AB561" s="149">
        <v>1.06</v>
      </c>
      <c r="AC561" s="149">
        <v>1.83</v>
      </c>
      <c r="AD561" s="147">
        <f>VLOOKUP(T561,'既存・導入予定 (1)'!$E$33:$S$44,13,0)</f>
        <v>0.248</v>
      </c>
      <c r="AE561" s="75">
        <f t="shared" si="26"/>
        <v>2.0920000000000001</v>
      </c>
    </row>
    <row r="562" spans="13:31">
      <c r="M562" s="90">
        <v>11</v>
      </c>
      <c r="N562" s="91" t="s">
        <v>4</v>
      </c>
      <c r="O562" s="91" t="s">
        <v>3460</v>
      </c>
      <c r="P562" s="91" t="s">
        <v>3459</v>
      </c>
      <c r="Q562" s="91" t="s">
        <v>527</v>
      </c>
      <c r="R562" s="92">
        <v>8.1000000000000003E-2</v>
      </c>
      <c r="T562" s="144">
        <v>5</v>
      </c>
      <c r="U562" s="195">
        <v>2014</v>
      </c>
      <c r="V562" s="145" t="s">
        <v>20</v>
      </c>
      <c r="W562" s="145" t="s">
        <v>618</v>
      </c>
      <c r="X562" s="145" t="s">
        <v>3363</v>
      </c>
      <c r="Y562" s="146" t="str">
        <f t="shared" si="25"/>
        <v>52014冷房ビル用マルチ有り</v>
      </c>
      <c r="Z562" s="148">
        <v>-1.52</v>
      </c>
      <c r="AA562" s="148">
        <v>2.52</v>
      </c>
      <c r="AB562" s="149">
        <v>1.0736000000000001</v>
      </c>
      <c r="AC562" s="149">
        <v>1.8715999999999999</v>
      </c>
      <c r="AD562" s="147">
        <f>VLOOKUP(T562,'既存・導入予定 (1)'!$E$33:$S$44,13,0)</f>
        <v>0.248</v>
      </c>
      <c r="AE562" s="75">
        <f t="shared" si="26"/>
        <v>2.137</v>
      </c>
    </row>
    <row r="563" spans="13:31">
      <c r="M563" s="90">
        <v>11</v>
      </c>
      <c r="N563" s="91" t="s">
        <v>5</v>
      </c>
      <c r="O563" s="91" t="s">
        <v>3460</v>
      </c>
      <c r="P563" s="91" t="s">
        <v>3459</v>
      </c>
      <c r="Q563" s="91" t="s">
        <v>531</v>
      </c>
      <c r="R563" s="92">
        <v>0.16600000000000001</v>
      </c>
      <c r="T563" s="144">
        <v>5</v>
      </c>
      <c r="U563" s="195">
        <v>2014</v>
      </c>
      <c r="V563" s="145" t="s">
        <v>20</v>
      </c>
      <c r="W563" s="145" t="s">
        <v>619</v>
      </c>
      <c r="X563" s="145" t="s">
        <v>3363</v>
      </c>
      <c r="Y563" s="146" t="str">
        <f t="shared" si="25"/>
        <v>52014冷房設備用有り</v>
      </c>
      <c r="Z563" s="148">
        <v>-0.32</v>
      </c>
      <c r="AA563" s="148">
        <v>1.32</v>
      </c>
      <c r="AB563" s="149">
        <v>1.0385</v>
      </c>
      <c r="AC563" s="149">
        <v>0.98040000000000005</v>
      </c>
      <c r="AD563" s="147">
        <f>VLOOKUP(T563,'既存・導入予定 (1)'!$E$33:$S$44,13,0)</f>
        <v>0.248</v>
      </c>
      <c r="AE563" s="75">
        <f t="shared" si="26"/>
        <v>1.2370000000000001</v>
      </c>
    </row>
    <row r="564" spans="13:31">
      <c r="M564" s="90">
        <v>11</v>
      </c>
      <c r="N564" s="91" t="s">
        <v>6</v>
      </c>
      <c r="O564" s="91" t="s">
        <v>3460</v>
      </c>
      <c r="P564" s="91" t="s">
        <v>3459</v>
      </c>
      <c r="Q564" s="91" t="s">
        <v>535</v>
      </c>
      <c r="R564" s="92">
        <v>9.5000000000000001E-2</v>
      </c>
      <c r="T564" s="144">
        <v>5</v>
      </c>
      <c r="U564" s="195">
        <v>2014</v>
      </c>
      <c r="V564" s="145" t="s">
        <v>20</v>
      </c>
      <c r="W564" s="145" t="s">
        <v>624</v>
      </c>
      <c r="X564" s="145" t="s">
        <v>3516</v>
      </c>
      <c r="Y564" s="146" t="str">
        <f t="shared" si="25"/>
        <v>52014冷房店舗用無し（一定速）</v>
      </c>
      <c r="Z564" s="148">
        <v>0.25</v>
      </c>
      <c r="AA564" s="148">
        <v>0.75</v>
      </c>
      <c r="AB564" s="149">
        <v>0.25</v>
      </c>
      <c r="AC564" s="149">
        <v>0.75</v>
      </c>
      <c r="AD564" s="147">
        <f>VLOOKUP(T564,'既存・導入予定 (1)'!$E$33:$S$44,13,0)</f>
        <v>0.248</v>
      </c>
      <c r="AE564" s="75">
        <f t="shared" si="26"/>
        <v>0.81200000000000006</v>
      </c>
    </row>
    <row r="565" spans="13:31">
      <c r="M565" s="90">
        <v>11</v>
      </c>
      <c r="N565" s="91" t="s">
        <v>7</v>
      </c>
      <c r="O565" s="91" t="s">
        <v>3460</v>
      </c>
      <c r="P565" s="91" t="s">
        <v>3459</v>
      </c>
      <c r="Q565" s="91" t="s">
        <v>539</v>
      </c>
      <c r="R565" s="92">
        <v>0.114</v>
      </c>
      <c r="T565" s="144">
        <v>5</v>
      </c>
      <c r="U565" s="195">
        <v>2014</v>
      </c>
      <c r="V565" s="145" t="s">
        <v>20</v>
      </c>
      <c r="W565" s="145" t="s">
        <v>618</v>
      </c>
      <c r="X565" s="145" t="s">
        <v>3516</v>
      </c>
      <c r="Y565" s="146" t="str">
        <f t="shared" si="25"/>
        <v>52014冷房ビル用マルチ無し（一定速）</v>
      </c>
      <c r="Z565" s="148">
        <v>0.25</v>
      </c>
      <c r="AA565" s="148">
        <v>0.75</v>
      </c>
      <c r="AB565" s="149">
        <v>0.25</v>
      </c>
      <c r="AC565" s="149">
        <v>0.75</v>
      </c>
      <c r="AD565" s="147">
        <f>VLOOKUP(T565,'既存・導入予定 (1)'!$E$33:$S$44,13,0)</f>
        <v>0.248</v>
      </c>
      <c r="AE565" s="75">
        <f t="shared" si="26"/>
        <v>0.81200000000000006</v>
      </c>
    </row>
    <row r="566" spans="13:31">
      <c r="M566" s="90">
        <v>11</v>
      </c>
      <c r="N566" s="91" t="s">
        <v>8</v>
      </c>
      <c r="O566" s="91" t="s">
        <v>3460</v>
      </c>
      <c r="P566" s="91" t="s">
        <v>3459</v>
      </c>
      <c r="Q566" s="91" t="s">
        <v>543</v>
      </c>
      <c r="R566" s="92">
        <v>0.104</v>
      </c>
      <c r="T566" s="144">
        <v>5</v>
      </c>
      <c r="U566" s="195">
        <v>2014</v>
      </c>
      <c r="V566" s="145" t="s">
        <v>20</v>
      </c>
      <c r="W566" s="145" t="s">
        <v>619</v>
      </c>
      <c r="X566" s="145" t="s">
        <v>3516</v>
      </c>
      <c r="Y566" s="146" t="str">
        <f t="shared" si="25"/>
        <v>52014冷房設備用無し（一定速）</v>
      </c>
      <c r="Z566" s="148">
        <v>0.25</v>
      </c>
      <c r="AA566" s="148">
        <v>0.75</v>
      </c>
      <c r="AB566" s="149">
        <v>0.25</v>
      </c>
      <c r="AC566" s="149">
        <v>0.75</v>
      </c>
      <c r="AD566" s="147">
        <f>VLOOKUP(T566,'既存・導入予定 (1)'!$E$33:$S$44,13,0)</f>
        <v>0.248</v>
      </c>
      <c r="AE566" s="75">
        <f t="shared" si="26"/>
        <v>0.81200000000000006</v>
      </c>
    </row>
    <row r="567" spans="13:31">
      <c r="M567" s="90">
        <v>11</v>
      </c>
      <c r="N567" s="91" t="s">
        <v>9</v>
      </c>
      <c r="O567" s="91" t="s">
        <v>3460</v>
      </c>
      <c r="P567" s="91" t="s">
        <v>3459</v>
      </c>
      <c r="Q567" s="91" t="s">
        <v>547</v>
      </c>
      <c r="R567" s="92">
        <v>0.20200000000000001</v>
      </c>
      <c r="T567" s="144">
        <v>5</v>
      </c>
      <c r="U567" s="195">
        <v>2014</v>
      </c>
      <c r="V567" s="145" t="s">
        <v>21</v>
      </c>
      <c r="W567" s="145" t="s">
        <v>624</v>
      </c>
      <c r="X567" s="145" t="s">
        <v>3363</v>
      </c>
      <c r="Y567" s="146" t="str">
        <f t="shared" si="25"/>
        <v>52014暖房店舗用有り</v>
      </c>
      <c r="Z567" s="148">
        <v>-0.94</v>
      </c>
      <c r="AA567" s="148">
        <v>1.94</v>
      </c>
      <c r="AB567" s="149">
        <v>1.0853999999999999</v>
      </c>
      <c r="AC567" s="149">
        <v>1.4337</v>
      </c>
      <c r="AD567" s="147">
        <f>VLOOKUP(T567,'既存・導入予定 (1)'!$E$33:$S$44,13,0)</f>
        <v>0.248</v>
      </c>
      <c r="AE567" s="75">
        <f t="shared" si="26"/>
        <v>1.702</v>
      </c>
    </row>
    <row r="568" spans="13:31">
      <c r="M568" s="90">
        <v>11</v>
      </c>
      <c r="N568" s="91" t="s">
        <v>10</v>
      </c>
      <c r="O568" s="91" t="s">
        <v>3460</v>
      </c>
      <c r="P568" s="91" t="s">
        <v>3459</v>
      </c>
      <c r="Q568" s="91" t="s">
        <v>551</v>
      </c>
      <c r="R568" s="92">
        <v>0.13100000000000001</v>
      </c>
      <c r="T568" s="144">
        <v>5</v>
      </c>
      <c r="U568" s="195">
        <v>2014</v>
      </c>
      <c r="V568" s="145" t="s">
        <v>21</v>
      </c>
      <c r="W568" s="145" t="s">
        <v>618</v>
      </c>
      <c r="X568" s="145" t="s">
        <v>3363</v>
      </c>
      <c r="Y568" s="146" t="str">
        <f t="shared" si="25"/>
        <v>52014暖房ビル用マルチ有り</v>
      </c>
      <c r="Z568" s="148">
        <v>-0.96</v>
      </c>
      <c r="AA568" s="148">
        <v>1.96</v>
      </c>
      <c r="AB568" s="149">
        <v>1.0416000000000001</v>
      </c>
      <c r="AC568" s="149">
        <v>1.4596</v>
      </c>
      <c r="AD568" s="147">
        <f>VLOOKUP(T568,'既存・導入予定 (1)'!$E$33:$S$44,13,0)</f>
        <v>0.248</v>
      </c>
      <c r="AE568" s="75">
        <f t="shared" si="26"/>
        <v>1.7170000000000001</v>
      </c>
    </row>
    <row r="569" spans="13:31">
      <c r="M569" s="90">
        <v>11</v>
      </c>
      <c r="N569" s="91" t="s">
        <v>11</v>
      </c>
      <c r="O569" s="91" t="s">
        <v>3460</v>
      </c>
      <c r="P569" s="91" t="s">
        <v>3459</v>
      </c>
      <c r="Q569" s="91" t="s">
        <v>555</v>
      </c>
      <c r="R569" s="92">
        <v>0.254</v>
      </c>
      <c r="T569" s="144">
        <v>5</v>
      </c>
      <c r="U569" s="195">
        <v>2014</v>
      </c>
      <c r="V569" s="145" t="s">
        <v>21</v>
      </c>
      <c r="W569" s="145" t="s">
        <v>619</v>
      </c>
      <c r="X569" s="145" t="s">
        <v>3363</v>
      </c>
      <c r="Y569" s="146" t="str">
        <f t="shared" si="25"/>
        <v>52014暖房設備用有り</v>
      </c>
      <c r="Z569" s="148">
        <v>-0.36</v>
      </c>
      <c r="AA569" s="148">
        <v>1.36</v>
      </c>
      <c r="AB569" s="149">
        <v>1.0287999999999999</v>
      </c>
      <c r="AC569" s="149">
        <v>1.0127999999999999</v>
      </c>
      <c r="AD569" s="147">
        <f>VLOOKUP(T569,'既存・導入予定 (1)'!$E$33:$S$44,13,0)</f>
        <v>0.248</v>
      </c>
      <c r="AE569" s="75">
        <f t="shared" si="26"/>
        <v>1.2669999999999999</v>
      </c>
    </row>
    <row r="570" spans="13:31">
      <c r="M570" s="90">
        <v>11</v>
      </c>
      <c r="N570" s="91" t="s">
        <v>12</v>
      </c>
      <c r="O570" s="91" t="s">
        <v>3460</v>
      </c>
      <c r="P570" s="91" t="s">
        <v>3459</v>
      </c>
      <c r="Q570" s="91" t="s">
        <v>559</v>
      </c>
      <c r="R570" s="92">
        <v>0.309</v>
      </c>
      <c r="T570" s="144">
        <v>5</v>
      </c>
      <c r="U570" s="195">
        <v>2014</v>
      </c>
      <c r="V570" s="145" t="s">
        <v>21</v>
      </c>
      <c r="W570" s="145" t="s">
        <v>624</v>
      </c>
      <c r="X570" s="145" t="s">
        <v>3516</v>
      </c>
      <c r="Y570" s="146" t="str">
        <f t="shared" si="25"/>
        <v>52014暖房店舗用無し（一定速）</v>
      </c>
      <c r="Z570" s="148">
        <v>0.25</v>
      </c>
      <c r="AA570" s="148">
        <v>0.75</v>
      </c>
      <c r="AB570" s="149">
        <v>0.25</v>
      </c>
      <c r="AC570" s="149">
        <v>0.75</v>
      </c>
      <c r="AD570" s="147">
        <f>VLOOKUP(T570,'既存・導入予定 (1)'!$E$33:$S$44,13,0)</f>
        <v>0.248</v>
      </c>
      <c r="AE570" s="75">
        <f t="shared" si="26"/>
        <v>0.81200000000000006</v>
      </c>
    </row>
    <row r="571" spans="13:31">
      <c r="M571" s="90">
        <v>11</v>
      </c>
      <c r="N571" s="91" t="s">
        <v>13</v>
      </c>
      <c r="O571" s="91" t="s">
        <v>3460</v>
      </c>
      <c r="P571" s="91" t="s">
        <v>3459</v>
      </c>
      <c r="Q571" s="91" t="s">
        <v>563</v>
      </c>
      <c r="R571" s="92">
        <v>5.0999999999999997E-2</v>
      </c>
      <c r="T571" s="144">
        <v>5</v>
      </c>
      <c r="U571" s="195">
        <v>2014</v>
      </c>
      <c r="V571" s="145" t="s">
        <v>21</v>
      </c>
      <c r="W571" s="145" t="s">
        <v>618</v>
      </c>
      <c r="X571" s="145" t="s">
        <v>3516</v>
      </c>
      <c r="Y571" s="146" t="str">
        <f t="shared" si="25"/>
        <v>52014暖房ビル用マルチ無し（一定速）</v>
      </c>
      <c r="Z571" s="148">
        <v>0.25</v>
      </c>
      <c r="AA571" s="148">
        <v>0.75</v>
      </c>
      <c r="AB571" s="149">
        <v>0.25</v>
      </c>
      <c r="AC571" s="149">
        <v>0.75</v>
      </c>
      <c r="AD571" s="147">
        <f>VLOOKUP(T571,'既存・導入予定 (1)'!$E$33:$S$44,13,0)</f>
        <v>0.248</v>
      </c>
      <c r="AE571" s="75">
        <f t="shared" si="26"/>
        <v>0.81200000000000006</v>
      </c>
    </row>
    <row r="572" spans="13:31">
      <c r="M572" s="90">
        <v>12</v>
      </c>
      <c r="N572" s="91" t="s">
        <v>3456</v>
      </c>
      <c r="O572" s="91" t="s">
        <v>3460</v>
      </c>
      <c r="P572" s="91" t="s">
        <v>3459</v>
      </c>
      <c r="Q572" s="91" t="s">
        <v>567</v>
      </c>
      <c r="R572" s="92">
        <v>0.151</v>
      </c>
      <c r="T572" s="144">
        <v>5</v>
      </c>
      <c r="U572" s="195">
        <v>2014</v>
      </c>
      <c r="V572" s="145" t="s">
        <v>21</v>
      </c>
      <c r="W572" s="145" t="s">
        <v>619</v>
      </c>
      <c r="X572" s="145" t="s">
        <v>3516</v>
      </c>
      <c r="Y572" s="146" t="str">
        <f t="shared" si="25"/>
        <v>52014暖房設備用無し（一定速）</v>
      </c>
      <c r="Z572" s="148">
        <v>0.25</v>
      </c>
      <c r="AA572" s="148">
        <v>0.75</v>
      </c>
      <c r="AB572" s="149">
        <v>0.25</v>
      </c>
      <c r="AC572" s="149">
        <v>0.75</v>
      </c>
      <c r="AD572" s="147">
        <f>VLOOKUP(T572,'既存・導入予定 (1)'!$E$33:$S$44,13,0)</f>
        <v>0.248</v>
      </c>
      <c r="AE572" s="75">
        <f t="shared" si="26"/>
        <v>0.81200000000000006</v>
      </c>
    </row>
    <row r="573" spans="13:31">
      <c r="M573" s="90">
        <v>12</v>
      </c>
      <c r="N573" s="91" t="s">
        <v>3</v>
      </c>
      <c r="O573" s="91" t="s">
        <v>3460</v>
      </c>
      <c r="P573" s="91" t="s">
        <v>3459</v>
      </c>
      <c r="Q573" s="91" t="s">
        <v>571</v>
      </c>
      <c r="R573" s="92">
        <v>0.156</v>
      </c>
      <c r="T573" s="152">
        <v>5</v>
      </c>
      <c r="U573" s="153">
        <v>2015</v>
      </c>
      <c r="V573" s="154" t="s">
        <v>20</v>
      </c>
      <c r="W573" s="154" t="s">
        <v>624</v>
      </c>
      <c r="X573" s="154" t="s">
        <v>3363</v>
      </c>
      <c r="Y573" s="66" t="str">
        <f t="shared" si="25"/>
        <v>52015冷房店舗用有り</v>
      </c>
      <c r="Z573" s="191">
        <v>-1.38</v>
      </c>
      <c r="AA573" s="191">
        <v>2.38</v>
      </c>
      <c r="AB573" s="192">
        <v>1.0581</v>
      </c>
      <c r="AC573" s="192">
        <v>1.7705</v>
      </c>
      <c r="AD573" s="69">
        <f>VLOOKUP(T573,'既存・導入予定 (1)'!$E$33:$S$44,13,0)</f>
        <v>0.248</v>
      </c>
      <c r="AE573" s="70">
        <f t="shared" si="26"/>
        <v>2.032</v>
      </c>
    </row>
    <row r="574" spans="13:31">
      <c r="M574" s="90">
        <v>12</v>
      </c>
      <c r="N574" s="91" t="s">
        <v>4</v>
      </c>
      <c r="O574" s="91" t="s">
        <v>3460</v>
      </c>
      <c r="P574" s="91" t="s">
        <v>3459</v>
      </c>
      <c r="Q574" s="91" t="s">
        <v>575</v>
      </c>
      <c r="R574" s="92">
        <v>0.191</v>
      </c>
      <c r="T574" s="152">
        <v>5</v>
      </c>
      <c r="U574" s="153">
        <v>2015</v>
      </c>
      <c r="V574" s="154" t="s">
        <v>20</v>
      </c>
      <c r="W574" s="154" t="s">
        <v>618</v>
      </c>
      <c r="X574" s="154" t="s">
        <v>3363</v>
      </c>
      <c r="Y574" s="66" t="str">
        <f t="shared" si="25"/>
        <v>52015冷房ビル用マルチ有り</v>
      </c>
      <c r="Z574" s="142">
        <v>-1.5740000000000001</v>
      </c>
      <c r="AA574" s="142">
        <v>2.5739999999999998</v>
      </c>
      <c r="AB574" s="143">
        <v>1.0751999999999999</v>
      </c>
      <c r="AC574" s="143">
        <v>1.9117</v>
      </c>
      <c r="AD574" s="69">
        <f>VLOOKUP(T574,'既存・導入予定 (1)'!$E$33:$S$44,13,0)</f>
        <v>0.248</v>
      </c>
      <c r="AE574" s="70">
        <f t="shared" si="26"/>
        <v>2.1779999999999999</v>
      </c>
    </row>
    <row r="575" spans="13:31">
      <c r="M575" s="90">
        <v>12</v>
      </c>
      <c r="N575" s="91" t="s">
        <v>5</v>
      </c>
      <c r="O575" s="91" t="s">
        <v>3460</v>
      </c>
      <c r="P575" s="91" t="s">
        <v>3459</v>
      </c>
      <c r="Q575" s="91" t="s">
        <v>579</v>
      </c>
      <c r="R575" s="92">
        <v>0.316</v>
      </c>
      <c r="T575" s="152">
        <v>5</v>
      </c>
      <c r="U575" s="153">
        <v>2015</v>
      </c>
      <c r="V575" s="154" t="s">
        <v>20</v>
      </c>
      <c r="W575" s="154" t="s">
        <v>619</v>
      </c>
      <c r="X575" s="154" t="s">
        <v>3363</v>
      </c>
      <c r="Y575" s="66" t="str">
        <f t="shared" si="25"/>
        <v>52015冷房設備用有り</v>
      </c>
      <c r="Z575" s="142">
        <v>-0.62</v>
      </c>
      <c r="AA575" s="142">
        <v>1.62</v>
      </c>
      <c r="AB575" s="143">
        <v>1.0472999999999999</v>
      </c>
      <c r="AC575" s="143">
        <v>1.2032</v>
      </c>
      <c r="AD575" s="69">
        <f>VLOOKUP(T575,'既存・導入予定 (1)'!$E$33:$S$44,13,0)</f>
        <v>0.248</v>
      </c>
      <c r="AE575" s="70">
        <f t="shared" si="26"/>
        <v>1.462</v>
      </c>
    </row>
    <row r="576" spans="13:31">
      <c r="M576" s="90">
        <v>12</v>
      </c>
      <c r="N576" s="91" t="s">
        <v>6</v>
      </c>
      <c r="O576" s="91" t="s">
        <v>3460</v>
      </c>
      <c r="P576" s="91" t="s">
        <v>3459</v>
      </c>
      <c r="Q576" s="91" t="s">
        <v>583</v>
      </c>
      <c r="R576" s="92">
        <v>0.16900000000000001</v>
      </c>
      <c r="T576" s="152">
        <v>5</v>
      </c>
      <c r="U576" s="153">
        <v>2015</v>
      </c>
      <c r="V576" s="154" t="s">
        <v>20</v>
      </c>
      <c r="W576" s="154" t="s">
        <v>624</v>
      </c>
      <c r="X576" s="154" t="s">
        <v>3516</v>
      </c>
      <c r="Y576" s="66" t="str">
        <f t="shared" si="25"/>
        <v>52015冷房店舗用無し（一定速）</v>
      </c>
      <c r="Z576" s="142">
        <v>0.25</v>
      </c>
      <c r="AA576" s="142">
        <v>0.75</v>
      </c>
      <c r="AB576" s="143">
        <v>0.25</v>
      </c>
      <c r="AC576" s="143">
        <v>0.75</v>
      </c>
      <c r="AD576" s="69">
        <f>VLOOKUP(T576,'既存・導入予定 (1)'!$E$33:$S$44,13,0)</f>
        <v>0.248</v>
      </c>
      <c r="AE576" s="70">
        <f t="shared" si="26"/>
        <v>0.81200000000000006</v>
      </c>
    </row>
    <row r="577" spans="13:31">
      <c r="M577" s="90">
        <v>12</v>
      </c>
      <c r="N577" s="91" t="s">
        <v>7</v>
      </c>
      <c r="O577" s="91" t="s">
        <v>3460</v>
      </c>
      <c r="P577" s="91" t="s">
        <v>3459</v>
      </c>
      <c r="Q577" s="91" t="s">
        <v>587</v>
      </c>
      <c r="R577" s="92">
        <v>0.16600000000000001</v>
      </c>
      <c r="T577" s="152">
        <v>5</v>
      </c>
      <c r="U577" s="153">
        <v>2015</v>
      </c>
      <c r="V577" s="154" t="s">
        <v>20</v>
      </c>
      <c r="W577" s="154" t="s">
        <v>618</v>
      </c>
      <c r="X577" s="154" t="s">
        <v>3516</v>
      </c>
      <c r="Y577" s="66" t="str">
        <f t="shared" si="25"/>
        <v>52015冷房ビル用マルチ無し（一定速）</v>
      </c>
      <c r="Z577" s="142">
        <v>0.25</v>
      </c>
      <c r="AA577" s="142">
        <v>0.75</v>
      </c>
      <c r="AB577" s="143">
        <v>0.25</v>
      </c>
      <c r="AC577" s="143">
        <v>0.75</v>
      </c>
      <c r="AD577" s="69">
        <f>VLOOKUP(T577,'既存・導入予定 (1)'!$E$33:$S$44,13,0)</f>
        <v>0.248</v>
      </c>
      <c r="AE577" s="70">
        <f t="shared" si="26"/>
        <v>0.81200000000000006</v>
      </c>
    </row>
    <row r="578" spans="13:31">
      <c r="M578" s="90">
        <v>12</v>
      </c>
      <c r="N578" s="91" t="s">
        <v>8</v>
      </c>
      <c r="O578" s="91" t="s">
        <v>3460</v>
      </c>
      <c r="P578" s="91" t="s">
        <v>3459</v>
      </c>
      <c r="Q578" s="91" t="s">
        <v>591</v>
      </c>
      <c r="R578" s="92">
        <v>0.156</v>
      </c>
      <c r="T578" s="152">
        <v>5</v>
      </c>
      <c r="U578" s="153">
        <v>2015</v>
      </c>
      <c r="V578" s="154" t="s">
        <v>20</v>
      </c>
      <c r="W578" s="154" t="s">
        <v>619</v>
      </c>
      <c r="X578" s="154" t="s">
        <v>3516</v>
      </c>
      <c r="Y578" s="66" t="str">
        <f t="shared" si="25"/>
        <v>52015冷房設備用無し（一定速）</v>
      </c>
      <c r="Z578" s="142">
        <v>0.25</v>
      </c>
      <c r="AA578" s="142">
        <v>0.75</v>
      </c>
      <c r="AB578" s="143">
        <v>0.25</v>
      </c>
      <c r="AC578" s="143">
        <v>0.75</v>
      </c>
      <c r="AD578" s="69">
        <f>VLOOKUP(T578,'既存・導入予定 (1)'!$E$33:$S$44,13,0)</f>
        <v>0.248</v>
      </c>
      <c r="AE578" s="70">
        <f t="shared" si="26"/>
        <v>0.81200000000000006</v>
      </c>
    </row>
    <row r="579" spans="13:31">
      <c r="M579" s="90">
        <v>12</v>
      </c>
      <c r="N579" s="91" t="s">
        <v>9</v>
      </c>
      <c r="O579" s="91" t="s">
        <v>3460</v>
      </c>
      <c r="P579" s="91" t="s">
        <v>3459</v>
      </c>
      <c r="Q579" s="91" t="s">
        <v>595</v>
      </c>
      <c r="R579" s="92">
        <v>0.27600000000000002</v>
      </c>
      <c r="T579" s="152">
        <v>5</v>
      </c>
      <c r="U579" s="153">
        <v>2015</v>
      </c>
      <c r="V579" s="154" t="s">
        <v>21</v>
      </c>
      <c r="W579" s="154" t="s">
        <v>624</v>
      </c>
      <c r="X579" s="154" t="s">
        <v>3363</v>
      </c>
      <c r="Y579" s="66" t="str">
        <f t="shared" si="25"/>
        <v>52015暖房店舗用有り</v>
      </c>
      <c r="Z579" s="142">
        <v>-0.97</v>
      </c>
      <c r="AA579" s="142">
        <v>1.97</v>
      </c>
      <c r="AB579" s="143">
        <v>1.0867</v>
      </c>
      <c r="AC579" s="143">
        <v>1.4558</v>
      </c>
      <c r="AD579" s="69">
        <f>VLOOKUP(T579,'既存・導入予定 (1)'!$E$33:$S$44,13,0)</f>
        <v>0.248</v>
      </c>
      <c r="AE579" s="70">
        <f t="shared" si="26"/>
        <v>1.7250000000000001</v>
      </c>
    </row>
    <row r="580" spans="13:31">
      <c r="M580" s="90">
        <v>12</v>
      </c>
      <c r="N580" s="91" t="s">
        <v>10</v>
      </c>
      <c r="O580" s="91" t="s">
        <v>3460</v>
      </c>
      <c r="P580" s="91" t="s">
        <v>3459</v>
      </c>
      <c r="Q580" s="91" t="s">
        <v>599</v>
      </c>
      <c r="R580" s="92">
        <v>0.224</v>
      </c>
      <c r="T580" s="152">
        <v>5</v>
      </c>
      <c r="U580" s="153">
        <v>2015</v>
      </c>
      <c r="V580" s="154" t="s">
        <v>21</v>
      </c>
      <c r="W580" s="154" t="s">
        <v>618</v>
      </c>
      <c r="X580" s="154" t="s">
        <v>3363</v>
      </c>
      <c r="Y580" s="66" t="str">
        <f t="shared" si="25"/>
        <v>52015暖房ビル用マルチ有り</v>
      </c>
      <c r="Z580" s="142">
        <v>-0.876</v>
      </c>
      <c r="AA580" s="142">
        <v>1.8759999999999999</v>
      </c>
      <c r="AB580" s="143">
        <v>1.0398000000000001</v>
      </c>
      <c r="AC580" s="143">
        <v>1.3971</v>
      </c>
      <c r="AD580" s="69">
        <f>VLOOKUP(T580,'既存・導入予定 (1)'!$E$33:$S$44,13,0)</f>
        <v>0.248</v>
      </c>
      <c r="AE580" s="70">
        <f t="shared" si="26"/>
        <v>1.6539999999999999</v>
      </c>
    </row>
    <row r="581" spans="13:31">
      <c r="M581" s="90">
        <v>12</v>
      </c>
      <c r="N581" s="91" t="s">
        <v>11</v>
      </c>
      <c r="O581" s="91" t="s">
        <v>3460</v>
      </c>
      <c r="P581" s="91" t="s">
        <v>3459</v>
      </c>
      <c r="Q581" s="91" t="s">
        <v>603</v>
      </c>
      <c r="R581" s="92">
        <v>0.42199999999999999</v>
      </c>
      <c r="T581" s="152">
        <v>5</v>
      </c>
      <c r="U581" s="153">
        <v>2015</v>
      </c>
      <c r="V581" s="154" t="s">
        <v>21</v>
      </c>
      <c r="W581" s="154" t="s">
        <v>619</v>
      </c>
      <c r="X581" s="154" t="s">
        <v>3363</v>
      </c>
      <c r="Y581" s="66" t="str">
        <f t="shared" si="25"/>
        <v>52015暖房設備用有り</v>
      </c>
      <c r="Z581" s="142">
        <v>-0.59799999999999998</v>
      </c>
      <c r="AA581" s="142">
        <v>1.5980000000000001</v>
      </c>
      <c r="AB581" s="143">
        <v>1.0339</v>
      </c>
      <c r="AC581" s="143">
        <v>1.19</v>
      </c>
      <c r="AD581" s="69">
        <f>VLOOKUP(T581,'既存・導入予定 (1)'!$E$33:$S$44,13,0)</f>
        <v>0.248</v>
      </c>
      <c r="AE581" s="70">
        <f t="shared" si="26"/>
        <v>1.446</v>
      </c>
    </row>
    <row r="582" spans="13:31">
      <c r="M582" s="90">
        <v>12</v>
      </c>
      <c r="N582" s="91" t="s">
        <v>12</v>
      </c>
      <c r="O582" s="91" t="s">
        <v>3460</v>
      </c>
      <c r="P582" s="91" t="s">
        <v>3459</v>
      </c>
      <c r="Q582" s="91" t="s">
        <v>607</v>
      </c>
      <c r="R582" s="92">
        <v>0.52800000000000002</v>
      </c>
      <c r="T582" s="152">
        <v>5</v>
      </c>
      <c r="U582" s="153">
        <v>2015</v>
      </c>
      <c r="V582" s="154" t="s">
        <v>21</v>
      </c>
      <c r="W582" s="154" t="s">
        <v>624</v>
      </c>
      <c r="X582" s="154" t="s">
        <v>3516</v>
      </c>
      <c r="Y582" s="66" t="str">
        <f t="shared" si="25"/>
        <v>52015暖房店舗用無し（一定速）</v>
      </c>
      <c r="Z582" s="142">
        <v>0.25</v>
      </c>
      <c r="AA582" s="142">
        <v>0.75</v>
      </c>
      <c r="AB582" s="143">
        <v>0.25</v>
      </c>
      <c r="AC582" s="143">
        <v>0.75</v>
      </c>
      <c r="AD582" s="69">
        <f>VLOOKUP(T582,'既存・導入予定 (1)'!$E$33:$S$44,13,0)</f>
        <v>0.248</v>
      </c>
      <c r="AE582" s="70">
        <f t="shared" si="26"/>
        <v>0.81200000000000006</v>
      </c>
    </row>
    <row r="583" spans="13:31">
      <c r="M583" s="90">
        <v>12</v>
      </c>
      <c r="N583" s="91" t="s">
        <v>13</v>
      </c>
      <c r="O583" s="91" t="s">
        <v>3460</v>
      </c>
      <c r="P583" s="91" t="s">
        <v>3459</v>
      </c>
      <c r="Q583" s="91" t="s">
        <v>611</v>
      </c>
      <c r="R583" s="92">
        <v>0.13300000000000001</v>
      </c>
      <c r="T583" s="152">
        <v>5</v>
      </c>
      <c r="U583" s="153">
        <v>2015</v>
      </c>
      <c r="V583" s="154" t="s">
        <v>21</v>
      </c>
      <c r="W583" s="154" t="s">
        <v>618</v>
      </c>
      <c r="X583" s="154" t="s">
        <v>3516</v>
      </c>
      <c r="Y583" s="66" t="str">
        <f t="shared" si="25"/>
        <v>52015暖房ビル用マルチ無し（一定速）</v>
      </c>
      <c r="Z583" s="142">
        <v>0.25</v>
      </c>
      <c r="AA583" s="142">
        <v>0.75</v>
      </c>
      <c r="AB583" s="143">
        <v>0.25</v>
      </c>
      <c r="AC583" s="143">
        <v>0.75</v>
      </c>
      <c r="AD583" s="69">
        <f>VLOOKUP(T583,'既存・導入予定 (1)'!$E$33:$S$44,13,0)</f>
        <v>0.248</v>
      </c>
      <c r="AE583" s="70">
        <f t="shared" si="26"/>
        <v>0.81200000000000006</v>
      </c>
    </row>
    <row r="584" spans="13:31">
      <c r="T584" s="152">
        <v>5</v>
      </c>
      <c r="U584" s="153">
        <v>2015</v>
      </c>
      <c r="V584" s="154" t="s">
        <v>21</v>
      </c>
      <c r="W584" s="154" t="s">
        <v>619</v>
      </c>
      <c r="X584" s="154" t="s">
        <v>3516</v>
      </c>
      <c r="Y584" s="66" t="str">
        <f t="shared" si="25"/>
        <v>52015暖房設備用無し（一定速）</v>
      </c>
      <c r="Z584" s="142">
        <v>0.25</v>
      </c>
      <c r="AA584" s="142">
        <v>0.75</v>
      </c>
      <c r="AB584" s="143">
        <v>0.25</v>
      </c>
      <c r="AC584" s="143">
        <v>0.75</v>
      </c>
      <c r="AD584" s="69">
        <f>VLOOKUP(T584,'既存・導入予定 (1)'!$E$33:$S$44,13,0)</f>
        <v>0.248</v>
      </c>
      <c r="AE584" s="70">
        <f t="shared" si="26"/>
        <v>0.81200000000000006</v>
      </c>
    </row>
    <row r="585" spans="13:31">
      <c r="T585" s="152">
        <v>5</v>
      </c>
      <c r="U585" s="153">
        <v>2020</v>
      </c>
      <c r="V585" s="154" t="s">
        <v>626</v>
      </c>
      <c r="W585" s="154" t="s">
        <v>624</v>
      </c>
      <c r="X585" s="154" t="s">
        <v>3363</v>
      </c>
      <c r="Y585" s="66" t="str">
        <f t="shared" si="25"/>
        <v>52020冷房店舗用有り</v>
      </c>
      <c r="Z585" s="142">
        <v>-1.38</v>
      </c>
      <c r="AA585" s="142">
        <v>2.38</v>
      </c>
      <c r="AB585" s="143">
        <v>1.0581</v>
      </c>
      <c r="AC585" s="143">
        <v>1.7705</v>
      </c>
      <c r="AD585" s="69">
        <f>VLOOKUP(T585,'既存・導入予定 (1)'!$E$33:$S$44,13,0)</f>
        <v>0.248</v>
      </c>
      <c r="AE585" s="70">
        <f t="shared" si="26"/>
        <v>2.032</v>
      </c>
    </row>
    <row r="586" spans="13:31">
      <c r="T586" s="152">
        <v>5</v>
      </c>
      <c r="U586" s="153">
        <v>2020</v>
      </c>
      <c r="V586" s="154" t="s">
        <v>626</v>
      </c>
      <c r="W586" s="154" t="s">
        <v>618</v>
      </c>
      <c r="X586" s="154" t="s">
        <v>3363</v>
      </c>
      <c r="Y586" s="66" t="str">
        <f t="shared" ref="Y586:Y649" si="27">T586&amp;U586&amp;V586&amp;W586&amp;X586</f>
        <v>52020冷房ビル用マルチ有り</v>
      </c>
      <c r="Z586" s="142">
        <v>-1.68</v>
      </c>
      <c r="AA586" s="142">
        <v>2.68</v>
      </c>
      <c r="AB586" s="143">
        <v>1.0788</v>
      </c>
      <c r="AC586" s="143">
        <v>2.0053000000000001</v>
      </c>
      <c r="AD586" s="69">
        <f>VLOOKUP(T586,'既存・導入予定 (1)'!$E$33:$S$44,13,0)</f>
        <v>0.248</v>
      </c>
      <c r="AE586" s="70">
        <f t="shared" ref="AE586:AE649" si="28">ROUNDDOWN(IF(AD586&gt;=0.25,Z586*AD586+AA586,AB586*AD586+AC586),3)</f>
        <v>2.2719999999999998</v>
      </c>
    </row>
    <row r="587" spans="13:31">
      <c r="T587" s="152">
        <v>5</v>
      </c>
      <c r="U587" s="153">
        <v>2020</v>
      </c>
      <c r="V587" s="154" t="s">
        <v>626</v>
      </c>
      <c r="W587" s="154" t="s">
        <v>619</v>
      </c>
      <c r="X587" s="154" t="s">
        <v>3363</v>
      </c>
      <c r="Y587" s="66" t="str">
        <f t="shared" si="27"/>
        <v>52020冷房設備用有り</v>
      </c>
      <c r="Z587" s="142">
        <v>-0.62</v>
      </c>
      <c r="AA587" s="142">
        <v>1.62</v>
      </c>
      <c r="AB587" s="143">
        <v>1.0472999999999999</v>
      </c>
      <c r="AC587" s="143">
        <v>1.2032</v>
      </c>
      <c r="AD587" s="69">
        <f>VLOOKUP(T587,'既存・導入予定 (1)'!$E$33:$S$44,13,0)</f>
        <v>0.248</v>
      </c>
      <c r="AE587" s="70">
        <f t="shared" si="28"/>
        <v>1.462</v>
      </c>
    </row>
    <row r="588" spans="13:31">
      <c r="T588" s="152">
        <v>5</v>
      </c>
      <c r="U588" s="153">
        <v>2020</v>
      </c>
      <c r="V588" s="154" t="s">
        <v>626</v>
      </c>
      <c r="W588" s="154" t="s">
        <v>624</v>
      </c>
      <c r="X588" s="154" t="s">
        <v>3516</v>
      </c>
      <c r="Y588" s="66" t="str">
        <f t="shared" si="27"/>
        <v>52020冷房店舗用無し（一定速）</v>
      </c>
      <c r="Z588" s="142">
        <v>0.25</v>
      </c>
      <c r="AA588" s="142">
        <v>0.75</v>
      </c>
      <c r="AB588" s="143">
        <v>0.25</v>
      </c>
      <c r="AC588" s="143">
        <v>0.75</v>
      </c>
      <c r="AD588" s="69">
        <f>VLOOKUP(T588,'既存・導入予定 (1)'!$E$33:$S$44,13,0)</f>
        <v>0.248</v>
      </c>
      <c r="AE588" s="70">
        <f t="shared" si="28"/>
        <v>0.81200000000000006</v>
      </c>
    </row>
    <row r="589" spans="13:31">
      <c r="T589" s="152">
        <v>5</v>
      </c>
      <c r="U589" s="153">
        <v>2020</v>
      </c>
      <c r="V589" s="154" t="s">
        <v>626</v>
      </c>
      <c r="W589" s="154" t="s">
        <v>618</v>
      </c>
      <c r="X589" s="154" t="s">
        <v>3516</v>
      </c>
      <c r="Y589" s="66" t="str">
        <f t="shared" si="27"/>
        <v>52020冷房ビル用マルチ無し（一定速）</v>
      </c>
      <c r="Z589" s="142">
        <v>0.25</v>
      </c>
      <c r="AA589" s="142">
        <v>0.75</v>
      </c>
      <c r="AB589" s="143">
        <v>0.25</v>
      </c>
      <c r="AC589" s="143">
        <v>0.75</v>
      </c>
      <c r="AD589" s="69">
        <f>VLOOKUP(T589,'既存・導入予定 (1)'!$E$33:$S$44,13,0)</f>
        <v>0.248</v>
      </c>
      <c r="AE589" s="70">
        <f t="shared" si="28"/>
        <v>0.81200000000000006</v>
      </c>
    </row>
    <row r="590" spans="13:31">
      <c r="T590" s="152">
        <v>5</v>
      </c>
      <c r="U590" s="153">
        <v>2020</v>
      </c>
      <c r="V590" s="154" t="s">
        <v>626</v>
      </c>
      <c r="W590" s="154" t="s">
        <v>619</v>
      </c>
      <c r="X590" s="154" t="s">
        <v>3516</v>
      </c>
      <c r="Y590" s="66" t="str">
        <f t="shared" si="27"/>
        <v>52020冷房設備用無し（一定速）</v>
      </c>
      <c r="Z590" s="142">
        <v>0.25</v>
      </c>
      <c r="AA590" s="142">
        <v>0.75</v>
      </c>
      <c r="AB590" s="143">
        <v>0.25</v>
      </c>
      <c r="AC590" s="143">
        <v>0.75</v>
      </c>
      <c r="AD590" s="69">
        <f>VLOOKUP(T590,'既存・導入予定 (1)'!$E$33:$S$44,13,0)</f>
        <v>0.248</v>
      </c>
      <c r="AE590" s="70">
        <f t="shared" si="28"/>
        <v>0.81200000000000006</v>
      </c>
    </row>
    <row r="591" spans="13:31">
      <c r="T591" s="63">
        <v>5</v>
      </c>
      <c r="U591" s="64">
        <v>2020</v>
      </c>
      <c r="V591" s="65" t="s">
        <v>627</v>
      </c>
      <c r="W591" s="65" t="s">
        <v>624</v>
      </c>
      <c r="X591" s="65" t="s">
        <v>3363</v>
      </c>
      <c r="Y591" s="66" t="str">
        <f t="shared" si="27"/>
        <v>52020暖房店舗用有り</v>
      </c>
      <c r="Z591" s="142">
        <v>-0.96</v>
      </c>
      <c r="AA591" s="142">
        <v>1.96</v>
      </c>
      <c r="AB591" s="143">
        <v>1.0862000000000001</v>
      </c>
      <c r="AC591" s="143">
        <v>1.4483999999999999</v>
      </c>
      <c r="AD591" s="69">
        <f>VLOOKUP(T591,'既存・導入予定 (1)'!$E$33:$S$44,13,0)</f>
        <v>0.248</v>
      </c>
      <c r="AE591" s="70">
        <f t="shared" si="28"/>
        <v>1.7170000000000001</v>
      </c>
    </row>
    <row r="592" spans="13:31">
      <c r="T592" s="63">
        <v>5</v>
      </c>
      <c r="U592" s="64">
        <v>2020</v>
      </c>
      <c r="V592" s="65" t="s">
        <v>627</v>
      </c>
      <c r="W592" s="65" t="s">
        <v>618</v>
      </c>
      <c r="X592" s="65" t="s">
        <v>3363</v>
      </c>
      <c r="Y592" s="66" t="str">
        <f t="shared" si="27"/>
        <v>52020暖房ビル用マルチ有り</v>
      </c>
      <c r="Z592" s="142">
        <v>-1.1000000000000001</v>
      </c>
      <c r="AA592" s="142">
        <v>2.1</v>
      </c>
      <c r="AB592" s="143">
        <v>1.0416000000000001</v>
      </c>
      <c r="AC592" s="143">
        <v>1.4596</v>
      </c>
      <c r="AD592" s="69">
        <f>VLOOKUP(T592,'既存・導入予定 (1)'!$E$33:$S$44,13,0)</f>
        <v>0.248</v>
      </c>
      <c r="AE592" s="70">
        <f t="shared" si="28"/>
        <v>1.7170000000000001</v>
      </c>
    </row>
    <row r="593" spans="20:31">
      <c r="T593" s="63">
        <v>5</v>
      </c>
      <c r="U593" s="64">
        <v>2020</v>
      </c>
      <c r="V593" s="65" t="s">
        <v>627</v>
      </c>
      <c r="W593" s="65" t="s">
        <v>619</v>
      </c>
      <c r="X593" s="65" t="s">
        <v>3363</v>
      </c>
      <c r="Y593" s="66" t="str">
        <f t="shared" si="27"/>
        <v>52020暖房設備用有り</v>
      </c>
      <c r="Z593" s="142">
        <v>-0.46</v>
      </c>
      <c r="AA593" s="142">
        <v>1.46</v>
      </c>
      <c r="AB593" s="143">
        <v>0.94</v>
      </c>
      <c r="AC593" s="143">
        <v>1.1100000000000001</v>
      </c>
      <c r="AD593" s="69">
        <f>VLOOKUP(T593,'既存・導入予定 (1)'!$E$33:$S$44,13,0)</f>
        <v>0.248</v>
      </c>
      <c r="AE593" s="70">
        <f t="shared" si="28"/>
        <v>1.343</v>
      </c>
    </row>
    <row r="594" spans="20:31">
      <c r="T594" s="63">
        <v>5</v>
      </c>
      <c r="U594" s="64">
        <v>2020</v>
      </c>
      <c r="V594" s="65" t="s">
        <v>627</v>
      </c>
      <c r="W594" s="65" t="s">
        <v>624</v>
      </c>
      <c r="X594" s="65" t="s">
        <v>3516</v>
      </c>
      <c r="Y594" s="66" t="str">
        <f t="shared" si="27"/>
        <v>52020暖房店舗用無し（一定速）</v>
      </c>
      <c r="Z594" s="142">
        <v>0.25</v>
      </c>
      <c r="AA594" s="142">
        <v>0.75</v>
      </c>
      <c r="AB594" s="143">
        <v>0.25</v>
      </c>
      <c r="AC594" s="143">
        <v>0.75</v>
      </c>
      <c r="AD594" s="69">
        <f>VLOOKUP(T594,'既存・導入予定 (1)'!$E$33:$S$44,13,0)</f>
        <v>0.248</v>
      </c>
      <c r="AE594" s="70">
        <f t="shared" si="28"/>
        <v>0.81200000000000006</v>
      </c>
    </row>
    <row r="595" spans="20:31">
      <c r="T595" s="63">
        <v>5</v>
      </c>
      <c r="U595" s="64">
        <v>2020</v>
      </c>
      <c r="V595" s="65" t="s">
        <v>627</v>
      </c>
      <c r="W595" s="65" t="s">
        <v>618</v>
      </c>
      <c r="X595" s="65" t="s">
        <v>3516</v>
      </c>
      <c r="Y595" s="66" t="str">
        <f t="shared" si="27"/>
        <v>52020暖房ビル用マルチ無し（一定速）</v>
      </c>
      <c r="Z595" s="142">
        <v>0.25</v>
      </c>
      <c r="AA595" s="142">
        <v>0.75</v>
      </c>
      <c r="AB595" s="143">
        <v>0.25</v>
      </c>
      <c r="AC595" s="143">
        <v>0.75</v>
      </c>
      <c r="AD595" s="69">
        <f>VLOOKUP(T595,'既存・導入予定 (1)'!$E$33:$S$44,13,0)</f>
        <v>0.248</v>
      </c>
      <c r="AE595" s="70">
        <f t="shared" si="28"/>
        <v>0.81200000000000006</v>
      </c>
    </row>
    <row r="596" spans="20:31">
      <c r="T596" s="63">
        <v>5</v>
      </c>
      <c r="U596" s="65">
        <v>2020</v>
      </c>
      <c r="V596" s="65" t="s">
        <v>627</v>
      </c>
      <c r="W596" s="65" t="s">
        <v>619</v>
      </c>
      <c r="X596" s="65" t="s">
        <v>3516</v>
      </c>
      <c r="Y596" s="66" t="str">
        <f t="shared" si="27"/>
        <v>52020暖房設備用無し（一定速）</v>
      </c>
      <c r="Z596" s="142">
        <v>0.25</v>
      </c>
      <c r="AA596" s="142">
        <v>0.75</v>
      </c>
      <c r="AB596" s="143">
        <v>0.25</v>
      </c>
      <c r="AC596" s="143">
        <v>0.75</v>
      </c>
      <c r="AD596" s="69">
        <f>VLOOKUP(T596,'既存・導入予定 (1)'!$E$33:$S$44,13,0)</f>
        <v>0.248</v>
      </c>
      <c r="AE596" s="70">
        <f t="shared" si="28"/>
        <v>0.81200000000000006</v>
      </c>
    </row>
    <row r="597" spans="20:31">
      <c r="T597" s="144">
        <v>5</v>
      </c>
      <c r="U597" s="145">
        <v>2024</v>
      </c>
      <c r="V597" s="145" t="s">
        <v>626</v>
      </c>
      <c r="W597" s="145" t="s">
        <v>624</v>
      </c>
      <c r="X597" s="145" t="s">
        <v>3363</v>
      </c>
      <c r="Y597" s="146" t="str">
        <f t="shared" si="27"/>
        <v>52024冷房店舗用有り</v>
      </c>
      <c r="Z597" s="148">
        <v>-1.58</v>
      </c>
      <c r="AA597" s="148">
        <v>2.58</v>
      </c>
      <c r="AB597" s="149">
        <v>1.0629999999999999</v>
      </c>
      <c r="AC597" s="149">
        <v>1.9193</v>
      </c>
      <c r="AD597" s="147">
        <f>VLOOKUP(T597,'既存・導入予定 (1)'!$E$33:$S$44,13,0)</f>
        <v>0.248</v>
      </c>
      <c r="AE597" s="75">
        <f t="shared" si="28"/>
        <v>2.1819999999999999</v>
      </c>
    </row>
    <row r="598" spans="20:31">
      <c r="T598" s="144">
        <v>5</v>
      </c>
      <c r="U598" s="145">
        <v>2024</v>
      </c>
      <c r="V598" s="145" t="s">
        <v>626</v>
      </c>
      <c r="W598" s="145" t="s">
        <v>618</v>
      </c>
      <c r="X598" s="145" t="s">
        <v>3363</v>
      </c>
      <c r="Y598" s="146" t="str">
        <f t="shared" si="27"/>
        <v>52024冷房ビル用マルチ有り</v>
      </c>
      <c r="Z598" s="148">
        <v>-1.6</v>
      </c>
      <c r="AA598" s="148">
        <v>2.6</v>
      </c>
      <c r="AB598" s="149">
        <v>1.0759000000000001</v>
      </c>
      <c r="AC598" s="149">
        <v>1.931</v>
      </c>
      <c r="AD598" s="147">
        <f>VLOOKUP(T598,'既存・導入予定 (1)'!$E$33:$S$44,13,0)</f>
        <v>0.248</v>
      </c>
      <c r="AE598" s="75">
        <f t="shared" si="28"/>
        <v>2.1970000000000001</v>
      </c>
    </row>
    <row r="599" spans="20:31">
      <c r="T599" s="144">
        <v>5</v>
      </c>
      <c r="U599" s="145">
        <v>2024</v>
      </c>
      <c r="V599" s="145" t="s">
        <v>626</v>
      </c>
      <c r="W599" s="145" t="s">
        <v>619</v>
      </c>
      <c r="X599" s="145" t="s">
        <v>3363</v>
      </c>
      <c r="Y599" s="146" t="str">
        <f t="shared" si="27"/>
        <v>52024冷房設備用有り</v>
      </c>
      <c r="Z599" s="148">
        <v>-0.6</v>
      </c>
      <c r="AA599" s="148">
        <v>1.6</v>
      </c>
      <c r="AB599" s="149">
        <v>1.0467</v>
      </c>
      <c r="AC599" s="149">
        <v>1.1882999999999999</v>
      </c>
      <c r="AD599" s="147">
        <f>VLOOKUP(T599,'既存・導入予定 (1)'!$E$33:$S$44,13,0)</f>
        <v>0.248</v>
      </c>
      <c r="AE599" s="75">
        <f t="shared" si="28"/>
        <v>1.4470000000000001</v>
      </c>
    </row>
    <row r="600" spans="20:31">
      <c r="T600" s="144">
        <v>5</v>
      </c>
      <c r="U600" s="145">
        <v>2024</v>
      </c>
      <c r="V600" s="145" t="s">
        <v>626</v>
      </c>
      <c r="W600" s="145" t="s">
        <v>624</v>
      </c>
      <c r="X600" s="145" t="s">
        <v>3516</v>
      </c>
      <c r="Y600" s="146" t="str">
        <f t="shared" si="27"/>
        <v>52024冷房店舗用無し（一定速）</v>
      </c>
      <c r="Z600" s="148">
        <v>0.25</v>
      </c>
      <c r="AA600" s="148">
        <v>0.75</v>
      </c>
      <c r="AB600" s="149">
        <v>0.25</v>
      </c>
      <c r="AC600" s="149">
        <v>0.75</v>
      </c>
      <c r="AD600" s="147">
        <f>VLOOKUP(T600,'既存・導入予定 (1)'!$E$33:$S$44,13,0)</f>
        <v>0.248</v>
      </c>
      <c r="AE600" s="75">
        <f t="shared" si="28"/>
        <v>0.81200000000000006</v>
      </c>
    </row>
    <row r="601" spans="20:31">
      <c r="T601" s="144">
        <v>5</v>
      </c>
      <c r="U601" s="145">
        <v>2024</v>
      </c>
      <c r="V601" s="145" t="s">
        <v>626</v>
      </c>
      <c r="W601" s="145" t="s">
        <v>618</v>
      </c>
      <c r="X601" s="145" t="s">
        <v>3516</v>
      </c>
      <c r="Y601" s="146" t="str">
        <f t="shared" si="27"/>
        <v>52024冷房ビル用マルチ無し（一定速）</v>
      </c>
      <c r="Z601" s="148">
        <v>0.25</v>
      </c>
      <c r="AA601" s="148">
        <v>0.75</v>
      </c>
      <c r="AB601" s="149">
        <v>0.25</v>
      </c>
      <c r="AC601" s="149">
        <v>0.75</v>
      </c>
      <c r="AD601" s="147">
        <f>VLOOKUP(T601,'既存・導入予定 (1)'!$E$33:$S$44,13,0)</f>
        <v>0.248</v>
      </c>
      <c r="AE601" s="75">
        <f t="shared" si="28"/>
        <v>0.81200000000000006</v>
      </c>
    </row>
    <row r="602" spans="20:31">
      <c r="T602" s="144">
        <v>5</v>
      </c>
      <c r="U602" s="145">
        <v>2024</v>
      </c>
      <c r="V602" s="145" t="s">
        <v>626</v>
      </c>
      <c r="W602" s="145" t="s">
        <v>619</v>
      </c>
      <c r="X602" s="145" t="s">
        <v>3516</v>
      </c>
      <c r="Y602" s="146" t="str">
        <f t="shared" si="27"/>
        <v>52024冷房設備用無し（一定速）</v>
      </c>
      <c r="Z602" s="148">
        <v>0.25</v>
      </c>
      <c r="AA602" s="148">
        <v>0.75</v>
      </c>
      <c r="AB602" s="149">
        <v>0.25</v>
      </c>
      <c r="AC602" s="149">
        <v>0.75</v>
      </c>
      <c r="AD602" s="147">
        <f>VLOOKUP(T602,'既存・導入予定 (1)'!$E$33:$S$44,13,0)</f>
        <v>0.248</v>
      </c>
      <c r="AE602" s="75">
        <f t="shared" si="28"/>
        <v>0.81200000000000006</v>
      </c>
    </row>
    <row r="603" spans="20:31">
      <c r="T603" s="144">
        <v>5</v>
      </c>
      <c r="U603" s="145">
        <v>2024</v>
      </c>
      <c r="V603" s="145" t="s">
        <v>627</v>
      </c>
      <c r="W603" s="145" t="s">
        <v>624</v>
      </c>
      <c r="X603" s="145" t="s">
        <v>3363</v>
      </c>
      <c r="Y603" s="146" t="str">
        <f t="shared" si="27"/>
        <v>52024暖房店舗用有り</v>
      </c>
      <c r="Z603" s="148">
        <v>-1.04</v>
      </c>
      <c r="AA603" s="148">
        <v>2.04</v>
      </c>
      <c r="AB603" s="149">
        <v>1.0898000000000001</v>
      </c>
      <c r="AC603" s="149">
        <v>1.5076000000000001</v>
      </c>
      <c r="AD603" s="147">
        <f>VLOOKUP(T603,'既存・導入予定 (1)'!$E$33:$S$44,13,0)</f>
        <v>0.248</v>
      </c>
      <c r="AE603" s="75">
        <f t="shared" si="28"/>
        <v>1.7769999999999999</v>
      </c>
    </row>
    <row r="604" spans="20:31">
      <c r="T604" s="144">
        <v>5</v>
      </c>
      <c r="U604" s="145">
        <v>2024</v>
      </c>
      <c r="V604" s="145" t="s">
        <v>627</v>
      </c>
      <c r="W604" s="145" t="s">
        <v>618</v>
      </c>
      <c r="X604" s="145" t="s">
        <v>3363</v>
      </c>
      <c r="Y604" s="146" t="str">
        <f t="shared" si="27"/>
        <v>52024暖房ビル用マルチ有り</v>
      </c>
      <c r="Z604" s="148">
        <v>-1.1399999999999999</v>
      </c>
      <c r="AA604" s="148">
        <v>2.14</v>
      </c>
      <c r="AB604" s="149">
        <v>1.0454000000000001</v>
      </c>
      <c r="AC604" s="149">
        <v>1.5936999999999999</v>
      </c>
      <c r="AD604" s="147">
        <f>VLOOKUP(T604,'既存・導入予定 (1)'!$E$33:$S$44,13,0)</f>
        <v>0.248</v>
      </c>
      <c r="AE604" s="75">
        <f t="shared" si="28"/>
        <v>1.8520000000000001</v>
      </c>
    </row>
    <row r="605" spans="20:31">
      <c r="T605" s="144">
        <v>5</v>
      </c>
      <c r="U605" s="145">
        <v>2024</v>
      </c>
      <c r="V605" s="145" t="s">
        <v>627</v>
      </c>
      <c r="W605" s="145" t="s">
        <v>619</v>
      </c>
      <c r="X605" s="145" t="s">
        <v>3363</v>
      </c>
      <c r="Y605" s="146" t="str">
        <f t="shared" si="27"/>
        <v>52024暖房設備用有り</v>
      </c>
      <c r="Z605" s="148">
        <v>-0.57999999999999996</v>
      </c>
      <c r="AA605" s="148">
        <v>1.58</v>
      </c>
      <c r="AB605" s="149">
        <v>1.0335000000000001</v>
      </c>
      <c r="AC605" s="149">
        <v>1.1766000000000001</v>
      </c>
      <c r="AD605" s="147">
        <f>VLOOKUP(T605,'既存・導入予定 (1)'!$E$33:$S$44,13,0)</f>
        <v>0.248</v>
      </c>
      <c r="AE605" s="75">
        <f t="shared" si="28"/>
        <v>1.4319999999999999</v>
      </c>
    </row>
    <row r="606" spans="20:31">
      <c r="T606" s="144">
        <v>5</v>
      </c>
      <c r="U606" s="145">
        <v>2024</v>
      </c>
      <c r="V606" s="145" t="s">
        <v>627</v>
      </c>
      <c r="W606" s="145" t="s">
        <v>624</v>
      </c>
      <c r="X606" s="145" t="s">
        <v>3516</v>
      </c>
      <c r="Y606" s="146" t="str">
        <f t="shared" si="27"/>
        <v>52024暖房店舗用無し（一定速）</v>
      </c>
      <c r="Z606" s="148">
        <v>0.25</v>
      </c>
      <c r="AA606" s="148">
        <v>0.75</v>
      </c>
      <c r="AB606" s="149">
        <v>0.25</v>
      </c>
      <c r="AC606" s="149">
        <v>0.75</v>
      </c>
      <c r="AD606" s="147">
        <f>VLOOKUP(T606,'既存・導入予定 (1)'!$E$33:$S$44,13,0)</f>
        <v>0.248</v>
      </c>
      <c r="AE606" s="75">
        <f t="shared" si="28"/>
        <v>0.81200000000000006</v>
      </c>
    </row>
    <row r="607" spans="20:31">
      <c r="T607" s="144">
        <v>5</v>
      </c>
      <c r="U607" s="145">
        <v>2024</v>
      </c>
      <c r="V607" s="145" t="s">
        <v>627</v>
      </c>
      <c r="W607" s="145" t="s">
        <v>618</v>
      </c>
      <c r="X607" s="145" t="s">
        <v>3516</v>
      </c>
      <c r="Y607" s="146" t="str">
        <f t="shared" si="27"/>
        <v>52024暖房ビル用マルチ無し（一定速）</v>
      </c>
      <c r="Z607" s="148">
        <v>0.25</v>
      </c>
      <c r="AA607" s="148">
        <v>0.75</v>
      </c>
      <c r="AB607" s="149">
        <v>0.25</v>
      </c>
      <c r="AC607" s="149">
        <v>0.75</v>
      </c>
      <c r="AD607" s="147">
        <f>VLOOKUP(T607,'既存・導入予定 (1)'!$E$33:$S$44,13,0)</f>
        <v>0.248</v>
      </c>
      <c r="AE607" s="75">
        <f t="shared" si="28"/>
        <v>0.81200000000000006</v>
      </c>
    </row>
    <row r="608" spans="20:31">
      <c r="T608" s="144">
        <v>5</v>
      </c>
      <c r="U608" s="145">
        <v>2024</v>
      </c>
      <c r="V608" s="145" t="s">
        <v>627</v>
      </c>
      <c r="W608" s="145" t="s">
        <v>619</v>
      </c>
      <c r="X608" s="145" t="s">
        <v>3516</v>
      </c>
      <c r="Y608" s="146" t="str">
        <f t="shared" si="27"/>
        <v>52024暖房設備用無し（一定速）</v>
      </c>
      <c r="Z608" s="148">
        <v>0.25</v>
      </c>
      <c r="AA608" s="148">
        <v>0.75</v>
      </c>
      <c r="AB608" s="149">
        <v>0.25</v>
      </c>
      <c r="AC608" s="149">
        <v>0.75</v>
      </c>
      <c r="AD608" s="147">
        <f>VLOOKUP(T608,'既存・導入予定 (1)'!$E$33:$S$44,13,0)</f>
        <v>0.248</v>
      </c>
      <c r="AE608" s="75">
        <f t="shared" si="28"/>
        <v>0.81200000000000006</v>
      </c>
    </row>
    <row r="609" spans="20:31">
      <c r="T609" s="63">
        <v>6</v>
      </c>
      <c r="U609" s="64">
        <v>1995</v>
      </c>
      <c r="V609" s="65" t="s">
        <v>20</v>
      </c>
      <c r="W609" s="65" t="s">
        <v>624</v>
      </c>
      <c r="X609" s="65" t="s">
        <v>3363</v>
      </c>
      <c r="Y609" s="66" t="str">
        <f t="shared" si="27"/>
        <v>61995冷房店舗用有り</v>
      </c>
      <c r="Z609" s="142">
        <v>0.32</v>
      </c>
      <c r="AA609" s="142">
        <v>0.68</v>
      </c>
      <c r="AB609" s="143">
        <v>1.0165999999999999</v>
      </c>
      <c r="AC609" s="143">
        <v>0.50590000000000002</v>
      </c>
      <c r="AD609" s="69">
        <f>VLOOKUP(T609,'既存・導入予定 (1)'!$E$33:$S$44,13,0)</f>
        <v>0.30499999999999999</v>
      </c>
      <c r="AE609" s="70">
        <f t="shared" si="28"/>
        <v>0.77700000000000002</v>
      </c>
    </row>
    <row r="610" spans="20:31">
      <c r="T610" s="63">
        <v>6</v>
      </c>
      <c r="U610" s="64">
        <v>1995</v>
      </c>
      <c r="V610" s="65" t="s">
        <v>20</v>
      </c>
      <c r="W610" s="65" t="s">
        <v>618</v>
      </c>
      <c r="X610" s="65" t="s">
        <v>3363</v>
      </c>
      <c r="Y610" s="66" t="str">
        <f t="shared" si="27"/>
        <v>61995冷房ビル用マルチ有り</v>
      </c>
      <c r="Z610" s="142">
        <v>-0.218</v>
      </c>
      <c r="AA610" s="142">
        <v>1.218</v>
      </c>
      <c r="AB610" s="143">
        <v>1.0356000000000001</v>
      </c>
      <c r="AC610" s="143">
        <v>0.90459999999999996</v>
      </c>
      <c r="AD610" s="69">
        <f>VLOOKUP(T610,'既存・導入予定 (1)'!$E$33:$S$44,13,0)</f>
        <v>0.30499999999999999</v>
      </c>
      <c r="AE610" s="70">
        <f t="shared" si="28"/>
        <v>1.151</v>
      </c>
    </row>
    <row r="611" spans="20:31">
      <c r="T611" s="63">
        <v>6</v>
      </c>
      <c r="U611" s="64">
        <v>1995</v>
      </c>
      <c r="V611" s="65" t="s">
        <v>20</v>
      </c>
      <c r="W611" s="65" t="s">
        <v>619</v>
      </c>
      <c r="X611" s="65" t="s">
        <v>3363</v>
      </c>
      <c r="Y611" s="66" t="str">
        <f t="shared" si="27"/>
        <v>61995冷房設備用有り</v>
      </c>
      <c r="Z611" s="142">
        <v>0.25</v>
      </c>
      <c r="AA611" s="142">
        <v>0.75</v>
      </c>
      <c r="AB611" s="143">
        <v>1.0219</v>
      </c>
      <c r="AC611" s="143">
        <v>0.55700000000000005</v>
      </c>
      <c r="AD611" s="69">
        <f>VLOOKUP(T611,'既存・導入予定 (1)'!$E$33:$S$44,13,0)</f>
        <v>0.30499999999999999</v>
      </c>
      <c r="AE611" s="70">
        <f t="shared" si="28"/>
        <v>0.82599999999999996</v>
      </c>
    </row>
    <row r="612" spans="20:31">
      <c r="T612" s="63">
        <v>6</v>
      </c>
      <c r="U612" s="64">
        <v>1995</v>
      </c>
      <c r="V612" s="65" t="s">
        <v>20</v>
      </c>
      <c r="W612" s="65" t="s">
        <v>624</v>
      </c>
      <c r="X612" s="65" t="s">
        <v>3516</v>
      </c>
      <c r="Y612" s="66" t="str">
        <f t="shared" si="27"/>
        <v>61995冷房店舗用無し（一定速）</v>
      </c>
      <c r="Z612" s="142">
        <v>0.26</v>
      </c>
      <c r="AA612" s="142">
        <v>0.74</v>
      </c>
      <c r="AB612" s="143">
        <v>0.26</v>
      </c>
      <c r="AC612" s="143">
        <v>0.74</v>
      </c>
      <c r="AD612" s="69">
        <f>VLOOKUP(T612,'既存・導入予定 (1)'!$E$33:$S$44,13,0)</f>
        <v>0.30499999999999999</v>
      </c>
      <c r="AE612" s="70">
        <f t="shared" si="28"/>
        <v>0.81899999999999995</v>
      </c>
    </row>
    <row r="613" spans="20:31">
      <c r="T613" s="63">
        <v>6</v>
      </c>
      <c r="U613" s="64">
        <v>1995</v>
      </c>
      <c r="V613" s="65" t="s">
        <v>20</v>
      </c>
      <c r="W613" s="65" t="s">
        <v>618</v>
      </c>
      <c r="X613" s="65" t="s">
        <v>3516</v>
      </c>
      <c r="Y613" s="66" t="str">
        <f t="shared" si="27"/>
        <v>61995冷房ビル用マルチ無し（一定速）</v>
      </c>
      <c r="Z613" s="142">
        <v>0.26</v>
      </c>
      <c r="AA613" s="142">
        <v>0.74</v>
      </c>
      <c r="AB613" s="143">
        <v>0.26</v>
      </c>
      <c r="AC613" s="143">
        <v>0.74</v>
      </c>
      <c r="AD613" s="69">
        <f>VLOOKUP(T613,'既存・導入予定 (1)'!$E$33:$S$44,13,0)</f>
        <v>0.30499999999999999</v>
      </c>
      <c r="AE613" s="70">
        <f t="shared" si="28"/>
        <v>0.81899999999999995</v>
      </c>
    </row>
    <row r="614" spans="20:31">
      <c r="T614" s="63">
        <v>6</v>
      </c>
      <c r="U614" s="64">
        <v>1995</v>
      </c>
      <c r="V614" s="65" t="s">
        <v>20</v>
      </c>
      <c r="W614" s="65" t="s">
        <v>619</v>
      </c>
      <c r="X614" s="65" t="s">
        <v>3516</v>
      </c>
      <c r="Y614" s="66" t="str">
        <f t="shared" si="27"/>
        <v>61995冷房設備用無し（一定速）</v>
      </c>
      <c r="Z614" s="142">
        <v>0.26</v>
      </c>
      <c r="AA614" s="142">
        <v>0.74</v>
      </c>
      <c r="AB614" s="143">
        <v>0.26</v>
      </c>
      <c r="AC614" s="143">
        <v>0.74</v>
      </c>
      <c r="AD614" s="69">
        <f>VLOOKUP(T614,'既存・導入予定 (1)'!$E$33:$S$44,13,0)</f>
        <v>0.30499999999999999</v>
      </c>
      <c r="AE614" s="70">
        <f t="shared" si="28"/>
        <v>0.81899999999999995</v>
      </c>
    </row>
    <row r="615" spans="20:31">
      <c r="T615" s="63">
        <v>6</v>
      </c>
      <c r="U615" s="64">
        <v>1995</v>
      </c>
      <c r="V615" s="65" t="s">
        <v>21</v>
      </c>
      <c r="W615" s="65" t="s">
        <v>624</v>
      </c>
      <c r="X615" s="65" t="s">
        <v>3363</v>
      </c>
      <c r="Y615" s="66" t="str">
        <f t="shared" si="27"/>
        <v>61995暖房店舗用有り</v>
      </c>
      <c r="Z615" s="142">
        <v>0.374</v>
      </c>
      <c r="AA615" s="142">
        <v>0.626</v>
      </c>
      <c r="AB615" s="143">
        <v>1.0275000000000001</v>
      </c>
      <c r="AC615" s="143">
        <v>0.46260000000000001</v>
      </c>
      <c r="AD615" s="69">
        <f>VLOOKUP(T615,'既存・導入予定 (1)'!$E$33:$S$44,13,0)</f>
        <v>0.30499999999999999</v>
      </c>
      <c r="AE615" s="70">
        <f t="shared" si="28"/>
        <v>0.74</v>
      </c>
    </row>
    <row r="616" spans="20:31">
      <c r="T616" s="63">
        <v>6</v>
      </c>
      <c r="U616" s="64">
        <v>1995</v>
      </c>
      <c r="V616" s="65" t="s">
        <v>21</v>
      </c>
      <c r="W616" s="65" t="s">
        <v>618</v>
      </c>
      <c r="X616" s="65" t="s">
        <v>3363</v>
      </c>
      <c r="Y616" s="66" t="str">
        <f t="shared" si="27"/>
        <v>61995暖房ビル用マルチ有り</v>
      </c>
      <c r="Z616" s="142">
        <v>-0.112</v>
      </c>
      <c r="AA616" s="142">
        <v>1.1120000000000001</v>
      </c>
      <c r="AB616" s="143">
        <v>1.0236000000000001</v>
      </c>
      <c r="AC616" s="143">
        <v>0.82809999999999995</v>
      </c>
      <c r="AD616" s="69">
        <f>VLOOKUP(T616,'既存・導入予定 (1)'!$E$33:$S$44,13,0)</f>
        <v>0.30499999999999999</v>
      </c>
      <c r="AE616" s="70">
        <f t="shared" si="28"/>
        <v>1.077</v>
      </c>
    </row>
    <row r="617" spans="20:31">
      <c r="T617" s="63">
        <v>6</v>
      </c>
      <c r="U617" s="64">
        <v>1995</v>
      </c>
      <c r="V617" s="65" t="s">
        <v>21</v>
      </c>
      <c r="W617" s="65" t="s">
        <v>619</v>
      </c>
      <c r="X617" s="65" t="s">
        <v>3363</v>
      </c>
      <c r="Y617" s="66" t="str">
        <f t="shared" si="27"/>
        <v>61995暖房設備用有り</v>
      </c>
      <c r="Z617" s="142">
        <v>0.25</v>
      </c>
      <c r="AA617" s="142">
        <v>0.75</v>
      </c>
      <c r="AB617" s="143">
        <v>1.0159</v>
      </c>
      <c r="AC617" s="143">
        <v>0.5585</v>
      </c>
      <c r="AD617" s="69">
        <f>VLOOKUP(T617,'既存・導入予定 (1)'!$E$33:$S$44,13,0)</f>
        <v>0.30499999999999999</v>
      </c>
      <c r="AE617" s="70">
        <f t="shared" si="28"/>
        <v>0.82599999999999996</v>
      </c>
    </row>
    <row r="618" spans="20:31">
      <c r="T618" s="63">
        <v>6</v>
      </c>
      <c r="U618" s="64">
        <v>1995</v>
      </c>
      <c r="V618" s="65" t="s">
        <v>21</v>
      </c>
      <c r="W618" s="65" t="s">
        <v>624</v>
      </c>
      <c r="X618" s="65" t="s">
        <v>3516</v>
      </c>
      <c r="Y618" s="66" t="str">
        <f t="shared" si="27"/>
        <v>61995暖房店舗用無し（一定速）</v>
      </c>
      <c r="Z618" s="142">
        <v>0.26</v>
      </c>
      <c r="AA618" s="142">
        <v>0.74</v>
      </c>
      <c r="AB618" s="143">
        <v>0.26</v>
      </c>
      <c r="AC618" s="143">
        <v>0.74</v>
      </c>
      <c r="AD618" s="69">
        <f>VLOOKUP(T618,'既存・導入予定 (1)'!$E$33:$S$44,13,0)</f>
        <v>0.30499999999999999</v>
      </c>
      <c r="AE618" s="70">
        <f t="shared" si="28"/>
        <v>0.81899999999999995</v>
      </c>
    </row>
    <row r="619" spans="20:31">
      <c r="T619" s="63">
        <v>6</v>
      </c>
      <c r="U619" s="64">
        <v>1995</v>
      </c>
      <c r="V619" s="65" t="s">
        <v>21</v>
      </c>
      <c r="W619" s="65" t="s">
        <v>618</v>
      </c>
      <c r="X619" s="65" t="s">
        <v>3516</v>
      </c>
      <c r="Y619" s="66" t="str">
        <f t="shared" si="27"/>
        <v>61995暖房ビル用マルチ無し（一定速）</v>
      </c>
      <c r="Z619" s="142">
        <v>0.26</v>
      </c>
      <c r="AA619" s="142">
        <v>0.74</v>
      </c>
      <c r="AB619" s="143">
        <v>0.26</v>
      </c>
      <c r="AC619" s="143">
        <v>0.74</v>
      </c>
      <c r="AD619" s="69">
        <f>VLOOKUP(T619,'既存・導入予定 (1)'!$E$33:$S$44,13,0)</f>
        <v>0.30499999999999999</v>
      </c>
      <c r="AE619" s="70">
        <f t="shared" si="28"/>
        <v>0.81899999999999995</v>
      </c>
    </row>
    <row r="620" spans="20:31">
      <c r="T620" s="63">
        <v>6</v>
      </c>
      <c r="U620" s="64">
        <v>1995</v>
      </c>
      <c r="V620" s="65" t="s">
        <v>21</v>
      </c>
      <c r="W620" s="65" t="s">
        <v>619</v>
      </c>
      <c r="X620" s="65" t="s">
        <v>3516</v>
      </c>
      <c r="Y620" s="66" t="str">
        <f t="shared" si="27"/>
        <v>61995暖房設備用無し（一定速）</v>
      </c>
      <c r="Z620" s="142">
        <v>0.26</v>
      </c>
      <c r="AA620" s="142">
        <v>0.74</v>
      </c>
      <c r="AB620" s="143">
        <v>0.26</v>
      </c>
      <c r="AC620" s="143">
        <v>0.74</v>
      </c>
      <c r="AD620" s="69">
        <f>VLOOKUP(T620,'既存・導入予定 (1)'!$E$33:$S$44,13,0)</f>
        <v>0.30499999999999999</v>
      </c>
      <c r="AE620" s="70">
        <f t="shared" si="28"/>
        <v>0.81899999999999995</v>
      </c>
    </row>
    <row r="621" spans="20:31">
      <c r="T621" s="63">
        <v>6</v>
      </c>
      <c r="U621" s="64">
        <v>2005</v>
      </c>
      <c r="V621" s="65" t="s">
        <v>20</v>
      </c>
      <c r="W621" s="65" t="s">
        <v>624</v>
      </c>
      <c r="X621" s="65" t="s">
        <v>3363</v>
      </c>
      <c r="Y621" s="66" t="str">
        <f t="shared" si="27"/>
        <v>62005冷房店舗用有り</v>
      </c>
      <c r="Z621" s="142">
        <v>-0.86599999999999999</v>
      </c>
      <c r="AA621" s="142">
        <v>1.8660000000000001</v>
      </c>
      <c r="AB621" s="143">
        <v>1.0455000000000001</v>
      </c>
      <c r="AC621" s="143">
        <v>1.3880999999999999</v>
      </c>
      <c r="AD621" s="69">
        <f>VLOOKUP(T621,'既存・導入予定 (1)'!$E$33:$S$44,13,0)</f>
        <v>0.30499999999999999</v>
      </c>
      <c r="AE621" s="70">
        <f t="shared" si="28"/>
        <v>1.601</v>
      </c>
    </row>
    <row r="622" spans="20:31">
      <c r="T622" s="63">
        <v>6</v>
      </c>
      <c r="U622" s="64">
        <v>2005</v>
      </c>
      <c r="V622" s="65" t="s">
        <v>20</v>
      </c>
      <c r="W622" s="65" t="s">
        <v>618</v>
      </c>
      <c r="X622" s="65" t="s">
        <v>3363</v>
      </c>
      <c r="Y622" s="66" t="str">
        <f t="shared" si="27"/>
        <v>62005冷房ビル用マルチ有り</v>
      </c>
      <c r="Z622" s="142">
        <v>-0.68200000000000005</v>
      </c>
      <c r="AA622" s="142">
        <v>1.6819999999999999</v>
      </c>
      <c r="AB622" s="143">
        <v>1.0490999999999999</v>
      </c>
      <c r="AC622" s="143">
        <v>1.2492000000000001</v>
      </c>
      <c r="AD622" s="69">
        <f>VLOOKUP(T622,'既存・導入予定 (1)'!$E$33:$S$44,13,0)</f>
        <v>0.30499999999999999</v>
      </c>
      <c r="AE622" s="70">
        <f t="shared" si="28"/>
        <v>1.4730000000000001</v>
      </c>
    </row>
    <row r="623" spans="20:31">
      <c r="T623" s="63">
        <v>6</v>
      </c>
      <c r="U623" s="64">
        <v>2005</v>
      </c>
      <c r="V623" s="65" t="s">
        <v>20</v>
      </c>
      <c r="W623" s="65" t="s">
        <v>619</v>
      </c>
      <c r="X623" s="65" t="s">
        <v>3363</v>
      </c>
      <c r="Y623" s="66" t="str">
        <f t="shared" si="27"/>
        <v>62005冷房設備用有り</v>
      </c>
      <c r="Z623" s="142">
        <v>-0.114</v>
      </c>
      <c r="AA623" s="142">
        <v>1.1140000000000001</v>
      </c>
      <c r="AB623" s="143">
        <v>1.0325</v>
      </c>
      <c r="AC623" s="143">
        <v>0.82740000000000002</v>
      </c>
      <c r="AD623" s="69">
        <f>VLOOKUP(T623,'既存・導入予定 (1)'!$E$33:$S$44,13,0)</f>
        <v>0.30499999999999999</v>
      </c>
      <c r="AE623" s="70">
        <f t="shared" si="28"/>
        <v>1.079</v>
      </c>
    </row>
    <row r="624" spans="20:31">
      <c r="T624" s="63">
        <v>6</v>
      </c>
      <c r="U624" s="64">
        <v>2005</v>
      </c>
      <c r="V624" s="65" t="s">
        <v>20</v>
      </c>
      <c r="W624" s="65" t="s">
        <v>624</v>
      </c>
      <c r="X624" s="65" t="s">
        <v>3516</v>
      </c>
      <c r="Y624" s="66" t="str">
        <f t="shared" si="27"/>
        <v>62005冷房店舗用無し（一定速）</v>
      </c>
      <c r="Z624" s="142">
        <v>0.25</v>
      </c>
      <c r="AA624" s="142">
        <v>0.75</v>
      </c>
      <c r="AB624" s="143">
        <v>0.25</v>
      </c>
      <c r="AC624" s="143">
        <v>0.75</v>
      </c>
      <c r="AD624" s="69">
        <f>VLOOKUP(T624,'既存・導入予定 (1)'!$E$33:$S$44,13,0)</f>
        <v>0.30499999999999999</v>
      </c>
      <c r="AE624" s="70">
        <f t="shared" si="28"/>
        <v>0.82599999999999996</v>
      </c>
    </row>
    <row r="625" spans="20:31">
      <c r="T625" s="63">
        <v>6</v>
      </c>
      <c r="U625" s="64">
        <v>2005</v>
      </c>
      <c r="V625" s="65" t="s">
        <v>20</v>
      </c>
      <c r="W625" s="65" t="s">
        <v>618</v>
      </c>
      <c r="X625" s="65" t="s">
        <v>3516</v>
      </c>
      <c r="Y625" s="66" t="str">
        <f t="shared" si="27"/>
        <v>62005冷房ビル用マルチ無し（一定速）</v>
      </c>
      <c r="Z625" s="142">
        <v>0.25</v>
      </c>
      <c r="AA625" s="142">
        <v>0.75</v>
      </c>
      <c r="AB625" s="143">
        <v>0.25</v>
      </c>
      <c r="AC625" s="143">
        <v>0.75</v>
      </c>
      <c r="AD625" s="69">
        <f>VLOOKUP(T625,'既存・導入予定 (1)'!$E$33:$S$44,13,0)</f>
        <v>0.30499999999999999</v>
      </c>
      <c r="AE625" s="70">
        <f t="shared" si="28"/>
        <v>0.82599999999999996</v>
      </c>
    </row>
    <row r="626" spans="20:31">
      <c r="T626" s="63">
        <v>6</v>
      </c>
      <c r="U626" s="64">
        <v>2005</v>
      </c>
      <c r="V626" s="65" t="s">
        <v>20</v>
      </c>
      <c r="W626" s="65" t="s">
        <v>619</v>
      </c>
      <c r="X626" s="65" t="s">
        <v>3516</v>
      </c>
      <c r="Y626" s="66" t="str">
        <f t="shared" si="27"/>
        <v>62005冷房設備用無し（一定速）</v>
      </c>
      <c r="Z626" s="142">
        <v>0.25</v>
      </c>
      <c r="AA626" s="142">
        <v>0.75</v>
      </c>
      <c r="AB626" s="143">
        <v>0.25</v>
      </c>
      <c r="AC626" s="143">
        <v>0.75</v>
      </c>
      <c r="AD626" s="69">
        <f>VLOOKUP(T626,'既存・導入予定 (1)'!$E$33:$S$44,13,0)</f>
        <v>0.30499999999999999</v>
      </c>
      <c r="AE626" s="70">
        <f t="shared" si="28"/>
        <v>0.82599999999999996</v>
      </c>
    </row>
    <row r="627" spans="20:31">
      <c r="T627" s="63">
        <v>6</v>
      </c>
      <c r="U627" s="64">
        <v>2005</v>
      </c>
      <c r="V627" s="65" t="s">
        <v>21</v>
      </c>
      <c r="W627" s="65" t="s">
        <v>624</v>
      </c>
      <c r="X627" s="65" t="s">
        <v>3363</v>
      </c>
      <c r="Y627" s="66" t="str">
        <f t="shared" si="27"/>
        <v>62005暖房店舗用有り</v>
      </c>
      <c r="Z627" s="142">
        <v>-0.65</v>
      </c>
      <c r="AA627" s="142">
        <v>1.65</v>
      </c>
      <c r="AB627" s="143">
        <v>1.0726</v>
      </c>
      <c r="AC627" s="143">
        <v>1.2194</v>
      </c>
      <c r="AD627" s="69">
        <f>VLOOKUP(T627,'既存・導入予定 (1)'!$E$33:$S$44,13,0)</f>
        <v>0.30499999999999999</v>
      </c>
      <c r="AE627" s="70">
        <f t="shared" si="28"/>
        <v>1.4510000000000001</v>
      </c>
    </row>
    <row r="628" spans="20:31">
      <c r="T628" s="63">
        <v>6</v>
      </c>
      <c r="U628" s="64">
        <v>2005</v>
      </c>
      <c r="V628" s="65" t="s">
        <v>21</v>
      </c>
      <c r="W628" s="65" t="s">
        <v>618</v>
      </c>
      <c r="X628" s="65" t="s">
        <v>3363</v>
      </c>
      <c r="Y628" s="66" t="str">
        <f t="shared" si="27"/>
        <v>62005暖房ビル用マルチ有り</v>
      </c>
      <c r="Z628" s="142">
        <v>-0.56000000000000005</v>
      </c>
      <c r="AA628" s="142">
        <v>1.56</v>
      </c>
      <c r="AB628" s="143">
        <v>1.0330999999999999</v>
      </c>
      <c r="AC628" s="143">
        <v>1.1617</v>
      </c>
      <c r="AD628" s="69">
        <f>VLOOKUP(T628,'既存・導入予定 (1)'!$E$33:$S$44,13,0)</f>
        <v>0.30499999999999999</v>
      </c>
      <c r="AE628" s="70">
        <f t="shared" si="28"/>
        <v>1.389</v>
      </c>
    </row>
    <row r="629" spans="20:31">
      <c r="T629" s="63">
        <v>6</v>
      </c>
      <c r="U629" s="64">
        <v>2005</v>
      </c>
      <c r="V629" s="65" t="s">
        <v>21</v>
      </c>
      <c r="W629" s="65" t="s">
        <v>619</v>
      </c>
      <c r="X629" s="65" t="s">
        <v>3363</v>
      </c>
      <c r="Y629" s="66" t="str">
        <f t="shared" si="27"/>
        <v>62005暖房設備用有り</v>
      </c>
      <c r="Z629" s="142">
        <v>-0.126</v>
      </c>
      <c r="AA629" s="142">
        <v>1.1259999999999999</v>
      </c>
      <c r="AB629" s="143">
        <v>1.0239</v>
      </c>
      <c r="AC629" s="143">
        <v>0.83850000000000002</v>
      </c>
      <c r="AD629" s="69">
        <f>VLOOKUP(T629,'既存・導入予定 (1)'!$E$33:$S$44,13,0)</f>
        <v>0.30499999999999999</v>
      </c>
      <c r="AE629" s="70">
        <f t="shared" si="28"/>
        <v>1.087</v>
      </c>
    </row>
    <row r="630" spans="20:31">
      <c r="T630" s="63">
        <v>6</v>
      </c>
      <c r="U630" s="64">
        <v>2005</v>
      </c>
      <c r="V630" s="65" t="s">
        <v>21</v>
      </c>
      <c r="W630" s="65" t="s">
        <v>624</v>
      </c>
      <c r="X630" s="65" t="s">
        <v>3516</v>
      </c>
      <c r="Y630" s="66" t="str">
        <f t="shared" si="27"/>
        <v>62005暖房店舗用無し（一定速）</v>
      </c>
      <c r="Z630" s="142">
        <v>0.25</v>
      </c>
      <c r="AA630" s="142">
        <v>0.75</v>
      </c>
      <c r="AB630" s="143">
        <v>0.25</v>
      </c>
      <c r="AC630" s="143">
        <v>0.75</v>
      </c>
      <c r="AD630" s="69">
        <f>VLOOKUP(T630,'既存・導入予定 (1)'!$E$33:$S$44,13,0)</f>
        <v>0.30499999999999999</v>
      </c>
      <c r="AE630" s="70">
        <f t="shared" si="28"/>
        <v>0.82599999999999996</v>
      </c>
    </row>
    <row r="631" spans="20:31">
      <c r="T631" s="63">
        <v>6</v>
      </c>
      <c r="U631" s="64">
        <v>2005</v>
      </c>
      <c r="V631" s="65" t="s">
        <v>21</v>
      </c>
      <c r="W631" s="65" t="s">
        <v>618</v>
      </c>
      <c r="X631" s="65" t="s">
        <v>3516</v>
      </c>
      <c r="Y631" s="66" t="str">
        <f t="shared" si="27"/>
        <v>62005暖房ビル用マルチ無し（一定速）</v>
      </c>
      <c r="Z631" s="142">
        <v>0.25</v>
      </c>
      <c r="AA631" s="142">
        <v>0.75</v>
      </c>
      <c r="AB631" s="143">
        <v>0.25</v>
      </c>
      <c r="AC631" s="143">
        <v>0.75</v>
      </c>
      <c r="AD631" s="69">
        <f>VLOOKUP(T631,'既存・導入予定 (1)'!$E$33:$S$44,13,0)</f>
        <v>0.30499999999999999</v>
      </c>
      <c r="AE631" s="70">
        <f t="shared" si="28"/>
        <v>0.82599999999999996</v>
      </c>
    </row>
    <row r="632" spans="20:31">
      <c r="T632" s="63">
        <v>6</v>
      </c>
      <c r="U632" s="141">
        <v>2005</v>
      </c>
      <c r="V632" s="90" t="s">
        <v>21</v>
      </c>
      <c r="W632" s="90" t="s">
        <v>619</v>
      </c>
      <c r="X632" s="90" t="s">
        <v>3516</v>
      </c>
      <c r="Y632" s="66" t="str">
        <f t="shared" si="27"/>
        <v>62005暖房設備用無し（一定速）</v>
      </c>
      <c r="Z632" s="142">
        <v>0.25</v>
      </c>
      <c r="AA632" s="142">
        <v>0.75</v>
      </c>
      <c r="AB632" s="143">
        <v>0.25</v>
      </c>
      <c r="AC632" s="143">
        <v>0.75</v>
      </c>
      <c r="AD632" s="69">
        <f>VLOOKUP(T632,'既存・導入予定 (1)'!$E$33:$S$44,13,0)</f>
        <v>0.30499999999999999</v>
      </c>
      <c r="AE632" s="70">
        <f t="shared" si="28"/>
        <v>0.82599999999999996</v>
      </c>
    </row>
    <row r="633" spans="20:31">
      <c r="T633" s="63">
        <v>6</v>
      </c>
      <c r="U633" s="141">
        <v>2010</v>
      </c>
      <c r="V633" s="90" t="s">
        <v>20</v>
      </c>
      <c r="W633" s="90" t="s">
        <v>624</v>
      </c>
      <c r="X633" s="90" t="s">
        <v>3363</v>
      </c>
      <c r="Y633" s="66" t="str">
        <f t="shared" si="27"/>
        <v>62010冷房店舗用有り</v>
      </c>
      <c r="Z633" s="142">
        <v>-1.1000000000000001</v>
      </c>
      <c r="AA633" s="142">
        <v>2.1</v>
      </c>
      <c r="AB633" s="143">
        <v>1.0511999999999999</v>
      </c>
      <c r="AC633" s="143">
        <v>1.5622</v>
      </c>
      <c r="AD633" s="69">
        <f>VLOOKUP(T633,'既存・導入予定 (1)'!$E$33:$S$44,13,0)</f>
        <v>0.30499999999999999</v>
      </c>
      <c r="AE633" s="70">
        <f t="shared" si="28"/>
        <v>1.764</v>
      </c>
    </row>
    <row r="634" spans="20:31">
      <c r="T634" s="63">
        <v>6</v>
      </c>
      <c r="U634" s="141">
        <v>2010</v>
      </c>
      <c r="V634" s="90" t="s">
        <v>20</v>
      </c>
      <c r="W634" s="90" t="s">
        <v>618</v>
      </c>
      <c r="X634" s="90" t="s">
        <v>3363</v>
      </c>
      <c r="Y634" s="66" t="str">
        <f t="shared" si="27"/>
        <v>62010冷房ビル用マルチ有り</v>
      </c>
      <c r="Z634" s="142">
        <v>-0.88</v>
      </c>
      <c r="AA634" s="142">
        <v>1.88</v>
      </c>
      <c r="AB634" s="143">
        <v>1.0548999999999999</v>
      </c>
      <c r="AC634" s="143">
        <v>1.3963000000000001</v>
      </c>
      <c r="AD634" s="69">
        <f>VLOOKUP(T634,'既存・導入予定 (1)'!$E$33:$S$44,13,0)</f>
        <v>0.30499999999999999</v>
      </c>
      <c r="AE634" s="70">
        <f t="shared" si="28"/>
        <v>1.611</v>
      </c>
    </row>
    <row r="635" spans="20:31">
      <c r="T635" s="63">
        <v>6</v>
      </c>
      <c r="U635" s="141">
        <v>2010</v>
      </c>
      <c r="V635" s="90" t="s">
        <v>20</v>
      </c>
      <c r="W635" s="90" t="s">
        <v>619</v>
      </c>
      <c r="X635" s="90" t="s">
        <v>3363</v>
      </c>
      <c r="Y635" s="66" t="str">
        <f t="shared" si="27"/>
        <v>62010冷房設備用有り</v>
      </c>
      <c r="Z635" s="142">
        <v>-0.26</v>
      </c>
      <c r="AA635" s="142">
        <v>1.26</v>
      </c>
      <c r="AB635" s="143">
        <v>1.1929000000000001</v>
      </c>
      <c r="AC635" s="143">
        <v>0.89680000000000004</v>
      </c>
      <c r="AD635" s="69">
        <f>VLOOKUP(T635,'既存・導入予定 (1)'!$E$33:$S$44,13,0)</f>
        <v>0.30499999999999999</v>
      </c>
      <c r="AE635" s="70">
        <f t="shared" si="28"/>
        <v>1.18</v>
      </c>
    </row>
    <row r="636" spans="20:31">
      <c r="T636" s="63">
        <v>6</v>
      </c>
      <c r="U636" s="141">
        <v>2010</v>
      </c>
      <c r="V636" s="90" t="s">
        <v>20</v>
      </c>
      <c r="W636" s="90" t="s">
        <v>624</v>
      </c>
      <c r="X636" s="90" t="s">
        <v>3516</v>
      </c>
      <c r="Y636" s="66" t="str">
        <f t="shared" si="27"/>
        <v>62010冷房店舗用無し（一定速）</v>
      </c>
      <c r="Z636" s="142">
        <v>0.25</v>
      </c>
      <c r="AA636" s="142">
        <v>0.75</v>
      </c>
      <c r="AB636" s="143">
        <v>0.25</v>
      </c>
      <c r="AC636" s="143">
        <v>0.75</v>
      </c>
      <c r="AD636" s="69">
        <f>VLOOKUP(T636,'既存・導入予定 (1)'!$E$33:$S$44,13,0)</f>
        <v>0.30499999999999999</v>
      </c>
      <c r="AE636" s="70">
        <f t="shared" si="28"/>
        <v>0.82599999999999996</v>
      </c>
    </row>
    <row r="637" spans="20:31">
      <c r="T637" s="63">
        <v>6</v>
      </c>
      <c r="U637" s="141">
        <v>2010</v>
      </c>
      <c r="V637" s="90" t="s">
        <v>20</v>
      </c>
      <c r="W637" s="90" t="s">
        <v>618</v>
      </c>
      <c r="X637" s="90" t="s">
        <v>3516</v>
      </c>
      <c r="Y637" s="66" t="str">
        <f t="shared" si="27"/>
        <v>62010冷房ビル用マルチ無し（一定速）</v>
      </c>
      <c r="Z637" s="142">
        <v>0.25</v>
      </c>
      <c r="AA637" s="142">
        <v>0.75</v>
      </c>
      <c r="AB637" s="143">
        <v>0.25</v>
      </c>
      <c r="AC637" s="143">
        <v>0.75</v>
      </c>
      <c r="AD637" s="69">
        <f>VLOOKUP(T637,'既存・導入予定 (1)'!$E$33:$S$44,13,0)</f>
        <v>0.30499999999999999</v>
      </c>
      <c r="AE637" s="70">
        <f t="shared" si="28"/>
        <v>0.82599999999999996</v>
      </c>
    </row>
    <row r="638" spans="20:31">
      <c r="T638" s="63">
        <v>6</v>
      </c>
      <c r="U638" s="141">
        <v>2010</v>
      </c>
      <c r="V638" s="90" t="s">
        <v>20</v>
      </c>
      <c r="W638" s="90" t="s">
        <v>619</v>
      </c>
      <c r="X638" s="90" t="s">
        <v>3516</v>
      </c>
      <c r="Y638" s="66" t="str">
        <f t="shared" si="27"/>
        <v>62010冷房設備用無し（一定速）</v>
      </c>
      <c r="Z638" s="142">
        <v>0.25</v>
      </c>
      <c r="AA638" s="142">
        <v>0.75</v>
      </c>
      <c r="AB638" s="143">
        <v>0.25</v>
      </c>
      <c r="AC638" s="143">
        <v>0.75</v>
      </c>
      <c r="AD638" s="69">
        <f>VLOOKUP(T638,'既存・導入予定 (1)'!$E$33:$S$44,13,0)</f>
        <v>0.30499999999999999</v>
      </c>
      <c r="AE638" s="70">
        <f t="shared" si="28"/>
        <v>0.82599999999999996</v>
      </c>
    </row>
    <row r="639" spans="20:31">
      <c r="T639" s="63">
        <v>6</v>
      </c>
      <c r="U639" s="141">
        <v>2010</v>
      </c>
      <c r="V639" s="90" t="s">
        <v>21</v>
      </c>
      <c r="W639" s="90" t="s">
        <v>624</v>
      </c>
      <c r="X639" s="90" t="s">
        <v>3363</v>
      </c>
      <c r="Y639" s="66" t="str">
        <f t="shared" si="27"/>
        <v>62010暖房店舗用有り</v>
      </c>
      <c r="Z639" s="142">
        <v>-0.72</v>
      </c>
      <c r="AA639" s="142">
        <v>1.72</v>
      </c>
      <c r="AB639" s="143">
        <v>1.0757000000000001</v>
      </c>
      <c r="AC639" s="143">
        <v>1.2710999999999999</v>
      </c>
      <c r="AD639" s="69">
        <f>VLOOKUP(T639,'既存・導入予定 (1)'!$E$33:$S$44,13,0)</f>
        <v>0.30499999999999999</v>
      </c>
      <c r="AE639" s="70">
        <f t="shared" si="28"/>
        <v>1.5</v>
      </c>
    </row>
    <row r="640" spans="20:31">
      <c r="T640" s="63">
        <v>6</v>
      </c>
      <c r="U640" s="141">
        <v>2010</v>
      </c>
      <c r="V640" s="90" t="s">
        <v>21</v>
      </c>
      <c r="W640" s="90" t="s">
        <v>618</v>
      </c>
      <c r="X640" s="90" t="s">
        <v>3363</v>
      </c>
      <c r="Y640" s="66" t="str">
        <f t="shared" si="27"/>
        <v>62010暖房ビル用マルチ有り</v>
      </c>
      <c r="Z640" s="142">
        <v>-0.7</v>
      </c>
      <c r="AA640" s="142">
        <v>1.7</v>
      </c>
      <c r="AB640" s="143">
        <v>1.036</v>
      </c>
      <c r="AC640" s="143">
        <v>1.266</v>
      </c>
      <c r="AD640" s="69">
        <f>VLOOKUP(T640,'既存・導入予定 (1)'!$E$33:$S$44,13,0)</f>
        <v>0.30499999999999999</v>
      </c>
      <c r="AE640" s="70">
        <f t="shared" si="28"/>
        <v>1.486</v>
      </c>
    </row>
    <row r="641" spans="20:31">
      <c r="T641" s="63">
        <v>6</v>
      </c>
      <c r="U641" s="141">
        <v>2010</v>
      </c>
      <c r="V641" s="90" t="s">
        <v>21</v>
      </c>
      <c r="W641" s="90" t="s">
        <v>619</v>
      </c>
      <c r="X641" s="90" t="s">
        <v>3363</v>
      </c>
      <c r="Y641" s="66" t="str">
        <f t="shared" si="27"/>
        <v>62010暖房設備用有り</v>
      </c>
      <c r="Z641" s="142">
        <v>-0.26</v>
      </c>
      <c r="AA641" s="142">
        <v>1.26</v>
      </c>
      <c r="AB641" s="143">
        <v>0.82779999999999998</v>
      </c>
      <c r="AC641" s="143">
        <v>0.98809999999999998</v>
      </c>
      <c r="AD641" s="69">
        <f>VLOOKUP(T641,'既存・導入予定 (1)'!$E$33:$S$44,13,0)</f>
        <v>0.30499999999999999</v>
      </c>
      <c r="AE641" s="70">
        <f t="shared" si="28"/>
        <v>1.18</v>
      </c>
    </row>
    <row r="642" spans="20:31">
      <c r="T642" s="63">
        <v>6</v>
      </c>
      <c r="U642" s="141">
        <v>2010</v>
      </c>
      <c r="V642" s="90" t="s">
        <v>21</v>
      </c>
      <c r="W642" s="90" t="s">
        <v>624</v>
      </c>
      <c r="X642" s="90" t="s">
        <v>3516</v>
      </c>
      <c r="Y642" s="66" t="str">
        <f t="shared" si="27"/>
        <v>62010暖房店舗用無し（一定速）</v>
      </c>
      <c r="Z642" s="142">
        <v>0.25</v>
      </c>
      <c r="AA642" s="142">
        <v>0.75</v>
      </c>
      <c r="AB642" s="143">
        <v>0.25</v>
      </c>
      <c r="AC642" s="143">
        <v>0.75</v>
      </c>
      <c r="AD642" s="69">
        <f>VLOOKUP(T642,'既存・導入予定 (1)'!$E$33:$S$44,13,0)</f>
        <v>0.30499999999999999</v>
      </c>
      <c r="AE642" s="70">
        <f t="shared" si="28"/>
        <v>0.82599999999999996</v>
      </c>
    </row>
    <row r="643" spans="20:31">
      <c r="T643" s="63">
        <v>6</v>
      </c>
      <c r="U643" s="141">
        <v>2010</v>
      </c>
      <c r="V643" s="90" t="s">
        <v>21</v>
      </c>
      <c r="W643" s="90" t="s">
        <v>618</v>
      </c>
      <c r="X643" s="90" t="s">
        <v>3516</v>
      </c>
      <c r="Y643" s="66" t="str">
        <f t="shared" si="27"/>
        <v>62010暖房ビル用マルチ無し（一定速）</v>
      </c>
      <c r="Z643" s="142">
        <v>0.25</v>
      </c>
      <c r="AA643" s="142">
        <v>0.75</v>
      </c>
      <c r="AB643" s="143">
        <v>0.25</v>
      </c>
      <c r="AC643" s="143">
        <v>0.75</v>
      </c>
      <c r="AD643" s="69">
        <f>VLOOKUP(T643,'既存・導入予定 (1)'!$E$33:$S$44,13,0)</f>
        <v>0.30499999999999999</v>
      </c>
      <c r="AE643" s="70">
        <f t="shared" si="28"/>
        <v>0.82599999999999996</v>
      </c>
    </row>
    <row r="644" spans="20:31">
      <c r="T644" s="63">
        <v>6</v>
      </c>
      <c r="U644" s="141">
        <v>2010</v>
      </c>
      <c r="V644" s="90" t="s">
        <v>21</v>
      </c>
      <c r="W644" s="90" t="s">
        <v>619</v>
      </c>
      <c r="X644" s="90" t="s">
        <v>3516</v>
      </c>
      <c r="Y644" s="66" t="str">
        <f t="shared" si="27"/>
        <v>62010暖房設備用無し（一定速）</v>
      </c>
      <c r="Z644" s="183">
        <v>0.25</v>
      </c>
      <c r="AA644" s="183">
        <v>0.75</v>
      </c>
      <c r="AB644" s="184">
        <v>0.25</v>
      </c>
      <c r="AC644" s="184">
        <v>0.75</v>
      </c>
      <c r="AD644" s="69">
        <f>VLOOKUP(T644,'既存・導入予定 (1)'!$E$33:$S$44,13,0)</f>
        <v>0.30499999999999999</v>
      </c>
      <c r="AE644" s="70">
        <f t="shared" si="28"/>
        <v>0.82599999999999996</v>
      </c>
    </row>
    <row r="645" spans="20:31">
      <c r="T645" s="144">
        <v>6</v>
      </c>
      <c r="U645" s="195">
        <v>2011</v>
      </c>
      <c r="V645" s="145" t="s">
        <v>20</v>
      </c>
      <c r="W645" s="145" t="s">
        <v>624</v>
      </c>
      <c r="X645" s="145" t="s">
        <v>3363</v>
      </c>
      <c r="Y645" s="146" t="str">
        <f t="shared" si="27"/>
        <v>62011冷房店舗用有り</v>
      </c>
      <c r="Z645" s="148">
        <v>-1.1200000000000001</v>
      </c>
      <c r="AA645" s="148">
        <v>2.12</v>
      </c>
      <c r="AB645" s="149">
        <v>1.0517000000000001</v>
      </c>
      <c r="AC645" s="149">
        <v>1.5770999999999999</v>
      </c>
      <c r="AD645" s="147">
        <f>VLOOKUP(T645,'既存・導入予定 (1)'!$E$33:$S$44,13,0)</f>
        <v>0.30499999999999999</v>
      </c>
      <c r="AE645" s="75">
        <f t="shared" si="28"/>
        <v>1.778</v>
      </c>
    </row>
    <row r="646" spans="20:31">
      <c r="T646" s="144">
        <v>6</v>
      </c>
      <c r="U646" s="195">
        <v>2011</v>
      </c>
      <c r="V646" s="145" t="s">
        <v>20</v>
      </c>
      <c r="W646" s="145" t="s">
        <v>618</v>
      </c>
      <c r="X646" s="145" t="s">
        <v>3363</v>
      </c>
      <c r="Y646" s="146" t="str">
        <f t="shared" si="27"/>
        <v>62011冷房ビル用マルチ有り</v>
      </c>
      <c r="Z646" s="148">
        <v>-1</v>
      </c>
      <c r="AA646" s="148">
        <v>2</v>
      </c>
      <c r="AB646" s="149">
        <v>1.0584</v>
      </c>
      <c r="AC646" s="149">
        <v>1.4854000000000001</v>
      </c>
      <c r="AD646" s="147">
        <f>VLOOKUP(T646,'既存・導入予定 (1)'!$E$33:$S$44,13,0)</f>
        <v>0.30499999999999999</v>
      </c>
      <c r="AE646" s="75">
        <f t="shared" si="28"/>
        <v>1.6950000000000001</v>
      </c>
    </row>
    <row r="647" spans="20:31">
      <c r="T647" s="144">
        <v>6</v>
      </c>
      <c r="U647" s="195">
        <v>2011</v>
      </c>
      <c r="V647" s="145" t="s">
        <v>20</v>
      </c>
      <c r="W647" s="145" t="s">
        <v>619</v>
      </c>
      <c r="X647" s="145" t="s">
        <v>3363</v>
      </c>
      <c r="Y647" s="146" t="str">
        <f t="shared" si="27"/>
        <v>62011冷房設備用有り</v>
      </c>
      <c r="Z647" s="148">
        <v>-0.22</v>
      </c>
      <c r="AA647" s="148">
        <v>1.22</v>
      </c>
      <c r="AB647" s="149">
        <v>1.0356000000000001</v>
      </c>
      <c r="AC647" s="149">
        <v>0.90610000000000002</v>
      </c>
      <c r="AD647" s="147">
        <f>VLOOKUP(T647,'既存・導入予定 (1)'!$E$33:$S$44,13,0)</f>
        <v>0.30499999999999999</v>
      </c>
      <c r="AE647" s="75">
        <f t="shared" si="28"/>
        <v>1.1519999999999999</v>
      </c>
    </row>
    <row r="648" spans="20:31">
      <c r="T648" s="144">
        <v>6</v>
      </c>
      <c r="U648" s="195">
        <v>2011</v>
      </c>
      <c r="V648" s="145" t="s">
        <v>20</v>
      </c>
      <c r="W648" s="145" t="s">
        <v>624</v>
      </c>
      <c r="X648" s="145" t="s">
        <v>3516</v>
      </c>
      <c r="Y648" s="146" t="str">
        <f t="shared" si="27"/>
        <v>62011冷房店舗用無し（一定速）</v>
      </c>
      <c r="Z648" s="148">
        <v>0.25</v>
      </c>
      <c r="AA648" s="148">
        <v>0.75</v>
      </c>
      <c r="AB648" s="149">
        <v>0.25</v>
      </c>
      <c r="AC648" s="149">
        <v>0.75</v>
      </c>
      <c r="AD648" s="147">
        <f>VLOOKUP(T648,'既存・導入予定 (1)'!$E$33:$S$44,13,0)</f>
        <v>0.30499999999999999</v>
      </c>
      <c r="AE648" s="75">
        <f t="shared" si="28"/>
        <v>0.82599999999999996</v>
      </c>
    </row>
    <row r="649" spans="20:31">
      <c r="T649" s="144">
        <v>6</v>
      </c>
      <c r="U649" s="195">
        <v>2011</v>
      </c>
      <c r="V649" s="145" t="s">
        <v>20</v>
      </c>
      <c r="W649" s="145" t="s">
        <v>618</v>
      </c>
      <c r="X649" s="145" t="s">
        <v>3516</v>
      </c>
      <c r="Y649" s="146" t="str">
        <f t="shared" si="27"/>
        <v>62011冷房ビル用マルチ無し（一定速）</v>
      </c>
      <c r="Z649" s="148">
        <v>0.25</v>
      </c>
      <c r="AA649" s="148">
        <v>0.75</v>
      </c>
      <c r="AB649" s="149">
        <v>0.25</v>
      </c>
      <c r="AC649" s="149">
        <v>0.75</v>
      </c>
      <c r="AD649" s="147">
        <f>VLOOKUP(T649,'既存・導入予定 (1)'!$E$33:$S$44,13,0)</f>
        <v>0.30499999999999999</v>
      </c>
      <c r="AE649" s="75">
        <f t="shared" si="28"/>
        <v>0.82599999999999996</v>
      </c>
    </row>
    <row r="650" spans="20:31">
      <c r="T650" s="144">
        <v>6</v>
      </c>
      <c r="U650" s="195">
        <v>2011</v>
      </c>
      <c r="V650" s="145" t="s">
        <v>20</v>
      </c>
      <c r="W650" s="145" t="s">
        <v>619</v>
      </c>
      <c r="X650" s="145" t="s">
        <v>3516</v>
      </c>
      <c r="Y650" s="146" t="str">
        <f t="shared" ref="Y650:Y713" si="29">T650&amp;U650&amp;V650&amp;W650&amp;X650</f>
        <v>62011冷房設備用無し（一定速）</v>
      </c>
      <c r="Z650" s="148">
        <v>0.25</v>
      </c>
      <c r="AA650" s="148">
        <v>0.75</v>
      </c>
      <c r="AB650" s="149">
        <v>0.25</v>
      </c>
      <c r="AC650" s="149">
        <v>0.75</v>
      </c>
      <c r="AD650" s="147">
        <f>VLOOKUP(T650,'既存・導入予定 (1)'!$E$33:$S$44,13,0)</f>
        <v>0.30499999999999999</v>
      </c>
      <c r="AE650" s="75">
        <f t="shared" ref="AE650:AE713" si="30">ROUNDDOWN(IF(AD650&gt;=0.25,Z650*AD650+AA650,AB650*AD650+AC650),3)</f>
        <v>0.82599999999999996</v>
      </c>
    </row>
    <row r="651" spans="20:31">
      <c r="T651" s="144">
        <v>6</v>
      </c>
      <c r="U651" s="195">
        <v>2011</v>
      </c>
      <c r="V651" s="145" t="s">
        <v>21</v>
      </c>
      <c r="W651" s="145" t="s">
        <v>624</v>
      </c>
      <c r="X651" s="145" t="s">
        <v>3363</v>
      </c>
      <c r="Y651" s="146" t="str">
        <f t="shared" si="29"/>
        <v>62011暖房店舗用有り</v>
      </c>
      <c r="Z651" s="148">
        <v>-0.76</v>
      </c>
      <c r="AA651" s="148">
        <v>1.76</v>
      </c>
      <c r="AB651" s="149">
        <v>1.0773999999999999</v>
      </c>
      <c r="AC651" s="149">
        <v>1.3006</v>
      </c>
      <c r="AD651" s="147">
        <f>VLOOKUP(T651,'既存・導入予定 (1)'!$E$33:$S$44,13,0)</f>
        <v>0.30499999999999999</v>
      </c>
      <c r="AE651" s="75">
        <f t="shared" si="30"/>
        <v>1.528</v>
      </c>
    </row>
    <row r="652" spans="20:31">
      <c r="T652" s="144">
        <v>6</v>
      </c>
      <c r="U652" s="195">
        <v>2011</v>
      </c>
      <c r="V652" s="145" t="s">
        <v>21</v>
      </c>
      <c r="W652" s="145" t="s">
        <v>618</v>
      </c>
      <c r="X652" s="145" t="s">
        <v>3363</v>
      </c>
      <c r="Y652" s="146" t="str">
        <f t="shared" si="29"/>
        <v>62011暖房ビル用マルチ有り</v>
      </c>
      <c r="Z652" s="148">
        <v>-0.78</v>
      </c>
      <c r="AA652" s="148">
        <v>1.78</v>
      </c>
      <c r="AB652" s="149">
        <v>1.0377000000000001</v>
      </c>
      <c r="AC652" s="149">
        <v>1.3255999999999999</v>
      </c>
      <c r="AD652" s="147">
        <f>VLOOKUP(T652,'既存・導入予定 (1)'!$E$33:$S$44,13,0)</f>
        <v>0.30499999999999999</v>
      </c>
      <c r="AE652" s="75">
        <f t="shared" si="30"/>
        <v>1.542</v>
      </c>
    </row>
    <row r="653" spans="20:31">
      <c r="T653" s="144">
        <v>6</v>
      </c>
      <c r="U653" s="195">
        <v>2011</v>
      </c>
      <c r="V653" s="145" t="s">
        <v>21</v>
      </c>
      <c r="W653" s="145" t="s">
        <v>619</v>
      </c>
      <c r="X653" s="145" t="s">
        <v>3363</v>
      </c>
      <c r="Y653" s="146" t="str">
        <f t="shared" si="29"/>
        <v>62011暖房設備用有り</v>
      </c>
      <c r="Z653" s="148">
        <v>-0.26</v>
      </c>
      <c r="AA653" s="148">
        <v>1.26</v>
      </c>
      <c r="AB653" s="149">
        <v>1.0266999999999999</v>
      </c>
      <c r="AC653" s="149">
        <v>0.93830000000000002</v>
      </c>
      <c r="AD653" s="147">
        <f>VLOOKUP(T653,'既存・導入予定 (1)'!$E$33:$S$44,13,0)</f>
        <v>0.30499999999999999</v>
      </c>
      <c r="AE653" s="75">
        <f t="shared" si="30"/>
        <v>1.18</v>
      </c>
    </row>
    <row r="654" spans="20:31">
      <c r="T654" s="144">
        <v>6</v>
      </c>
      <c r="U654" s="195">
        <v>2011</v>
      </c>
      <c r="V654" s="145" t="s">
        <v>21</v>
      </c>
      <c r="W654" s="145" t="s">
        <v>624</v>
      </c>
      <c r="X654" s="145" t="s">
        <v>3516</v>
      </c>
      <c r="Y654" s="146" t="str">
        <f t="shared" si="29"/>
        <v>62011暖房店舗用無し（一定速）</v>
      </c>
      <c r="Z654" s="148">
        <v>0.25</v>
      </c>
      <c r="AA654" s="148">
        <v>0.75</v>
      </c>
      <c r="AB654" s="149">
        <v>0.25</v>
      </c>
      <c r="AC654" s="149">
        <v>0.75</v>
      </c>
      <c r="AD654" s="147">
        <f>VLOOKUP(T654,'既存・導入予定 (1)'!$E$33:$S$44,13,0)</f>
        <v>0.30499999999999999</v>
      </c>
      <c r="AE654" s="75">
        <f t="shared" si="30"/>
        <v>0.82599999999999996</v>
      </c>
    </row>
    <row r="655" spans="20:31">
      <c r="T655" s="144">
        <v>6</v>
      </c>
      <c r="U655" s="195">
        <v>2011</v>
      </c>
      <c r="V655" s="145" t="s">
        <v>21</v>
      </c>
      <c r="W655" s="145" t="s">
        <v>618</v>
      </c>
      <c r="X655" s="145" t="s">
        <v>3516</v>
      </c>
      <c r="Y655" s="146" t="str">
        <f t="shared" si="29"/>
        <v>62011暖房ビル用マルチ無し（一定速）</v>
      </c>
      <c r="Z655" s="148">
        <v>0.25</v>
      </c>
      <c r="AA655" s="148">
        <v>0.75</v>
      </c>
      <c r="AB655" s="149">
        <v>0.25</v>
      </c>
      <c r="AC655" s="149">
        <v>0.75</v>
      </c>
      <c r="AD655" s="147">
        <f>VLOOKUP(T655,'既存・導入予定 (1)'!$E$33:$S$44,13,0)</f>
        <v>0.30499999999999999</v>
      </c>
      <c r="AE655" s="75">
        <f t="shared" si="30"/>
        <v>0.82599999999999996</v>
      </c>
    </row>
    <row r="656" spans="20:31">
      <c r="T656" s="144">
        <v>6</v>
      </c>
      <c r="U656" s="145">
        <v>2011</v>
      </c>
      <c r="V656" s="145" t="s">
        <v>21</v>
      </c>
      <c r="W656" s="145" t="s">
        <v>619</v>
      </c>
      <c r="X656" s="145" t="s">
        <v>3516</v>
      </c>
      <c r="Y656" s="146" t="str">
        <f t="shared" si="29"/>
        <v>62011暖房設備用無し（一定速）</v>
      </c>
      <c r="Z656" s="185">
        <v>0.25</v>
      </c>
      <c r="AA656" s="185">
        <v>0.75</v>
      </c>
      <c r="AB656" s="186">
        <v>0.25</v>
      </c>
      <c r="AC656" s="186">
        <v>0.75</v>
      </c>
      <c r="AD656" s="147">
        <f>VLOOKUP(T656,'既存・導入予定 (1)'!$E$33:$S$44,13,0)</f>
        <v>0.30499999999999999</v>
      </c>
      <c r="AE656" s="75">
        <f t="shared" si="30"/>
        <v>0.82599999999999996</v>
      </c>
    </row>
    <row r="657" spans="20:31">
      <c r="T657" s="144">
        <v>6</v>
      </c>
      <c r="U657" s="145">
        <v>2012</v>
      </c>
      <c r="V657" s="145" t="s">
        <v>20</v>
      </c>
      <c r="W657" s="145" t="s">
        <v>624</v>
      </c>
      <c r="X657" s="145" t="s">
        <v>3363</v>
      </c>
      <c r="Y657" s="146" t="str">
        <f t="shared" si="29"/>
        <v>62012冷房店舗用有り</v>
      </c>
      <c r="Z657" s="187">
        <v>-1.36</v>
      </c>
      <c r="AA657" s="187">
        <v>2.36</v>
      </c>
      <c r="AB657" s="188">
        <v>1.0576000000000001</v>
      </c>
      <c r="AC657" s="188">
        <v>1.7556</v>
      </c>
      <c r="AD657" s="147">
        <f>VLOOKUP(T657,'既存・導入予定 (1)'!$E$33:$S$44,13,0)</f>
        <v>0.30499999999999999</v>
      </c>
      <c r="AE657" s="75">
        <f t="shared" si="30"/>
        <v>1.9450000000000001</v>
      </c>
    </row>
    <row r="658" spans="20:31">
      <c r="T658" s="144">
        <v>6</v>
      </c>
      <c r="U658" s="145">
        <v>2012</v>
      </c>
      <c r="V658" s="145" t="s">
        <v>20</v>
      </c>
      <c r="W658" s="145" t="s">
        <v>618</v>
      </c>
      <c r="X658" s="145" t="s">
        <v>3363</v>
      </c>
      <c r="Y658" s="146" t="str">
        <f t="shared" si="29"/>
        <v>62012冷房ビル用マルチ有り</v>
      </c>
      <c r="Z658" s="148">
        <v>-1.1399999999999999</v>
      </c>
      <c r="AA658" s="148">
        <v>2.14</v>
      </c>
      <c r="AB658" s="149">
        <v>1.0625</v>
      </c>
      <c r="AC658" s="149">
        <v>1.5893999999999999</v>
      </c>
      <c r="AD658" s="147">
        <f>VLOOKUP(T658,'既存・導入予定 (1)'!$E$33:$S$44,13,0)</f>
        <v>0.30499999999999999</v>
      </c>
      <c r="AE658" s="75">
        <f t="shared" si="30"/>
        <v>1.792</v>
      </c>
    </row>
    <row r="659" spans="20:31">
      <c r="T659" s="144">
        <v>6</v>
      </c>
      <c r="U659" s="145">
        <v>2012</v>
      </c>
      <c r="V659" s="145" t="s">
        <v>20</v>
      </c>
      <c r="W659" s="145" t="s">
        <v>619</v>
      </c>
      <c r="X659" s="145" t="s">
        <v>3363</v>
      </c>
      <c r="Y659" s="146" t="str">
        <f t="shared" si="29"/>
        <v>62012冷房設備用有り</v>
      </c>
      <c r="Z659" s="148">
        <v>-0.26</v>
      </c>
      <c r="AA659" s="148">
        <v>1.26</v>
      </c>
      <c r="AB659" s="149">
        <v>1.0367999999999999</v>
      </c>
      <c r="AC659" s="149">
        <v>0.93579999999999997</v>
      </c>
      <c r="AD659" s="147">
        <f>VLOOKUP(T659,'既存・導入予定 (1)'!$E$33:$S$44,13,0)</f>
        <v>0.30499999999999999</v>
      </c>
      <c r="AE659" s="75">
        <f t="shared" si="30"/>
        <v>1.18</v>
      </c>
    </row>
    <row r="660" spans="20:31">
      <c r="T660" s="144">
        <v>6</v>
      </c>
      <c r="U660" s="145">
        <v>2012</v>
      </c>
      <c r="V660" s="145" t="s">
        <v>20</v>
      </c>
      <c r="W660" s="145" t="s">
        <v>624</v>
      </c>
      <c r="X660" s="145" t="s">
        <v>3516</v>
      </c>
      <c r="Y660" s="146" t="str">
        <f t="shared" si="29"/>
        <v>62012冷房店舗用無し（一定速）</v>
      </c>
      <c r="Z660" s="148">
        <v>0.25</v>
      </c>
      <c r="AA660" s="148">
        <v>0.75</v>
      </c>
      <c r="AB660" s="149">
        <v>0.25</v>
      </c>
      <c r="AC660" s="149">
        <v>0.75</v>
      </c>
      <c r="AD660" s="147">
        <f>VLOOKUP(T660,'既存・導入予定 (1)'!$E$33:$S$44,13,0)</f>
        <v>0.30499999999999999</v>
      </c>
      <c r="AE660" s="75">
        <f t="shared" si="30"/>
        <v>0.82599999999999996</v>
      </c>
    </row>
    <row r="661" spans="20:31">
      <c r="T661" s="144">
        <v>6</v>
      </c>
      <c r="U661" s="145">
        <v>2012</v>
      </c>
      <c r="V661" s="145" t="s">
        <v>20</v>
      </c>
      <c r="W661" s="145" t="s">
        <v>618</v>
      </c>
      <c r="X661" s="145" t="s">
        <v>3516</v>
      </c>
      <c r="Y661" s="146" t="str">
        <f t="shared" si="29"/>
        <v>62012冷房ビル用マルチ無し（一定速）</v>
      </c>
      <c r="Z661" s="148">
        <v>0.25</v>
      </c>
      <c r="AA661" s="148">
        <v>0.75</v>
      </c>
      <c r="AB661" s="149">
        <v>0.25</v>
      </c>
      <c r="AC661" s="149">
        <v>0.75</v>
      </c>
      <c r="AD661" s="147">
        <f>VLOOKUP(T661,'既存・導入予定 (1)'!$E$33:$S$44,13,0)</f>
        <v>0.30499999999999999</v>
      </c>
      <c r="AE661" s="75">
        <f t="shared" si="30"/>
        <v>0.82599999999999996</v>
      </c>
    </row>
    <row r="662" spans="20:31">
      <c r="T662" s="144">
        <v>6</v>
      </c>
      <c r="U662" s="145">
        <v>2012</v>
      </c>
      <c r="V662" s="145" t="s">
        <v>20</v>
      </c>
      <c r="W662" s="145" t="s">
        <v>619</v>
      </c>
      <c r="X662" s="145" t="s">
        <v>3516</v>
      </c>
      <c r="Y662" s="146" t="str">
        <f t="shared" si="29"/>
        <v>62012冷房設備用無し（一定速）</v>
      </c>
      <c r="Z662" s="148">
        <v>0.25</v>
      </c>
      <c r="AA662" s="148">
        <v>0.75</v>
      </c>
      <c r="AB662" s="149">
        <v>0.25</v>
      </c>
      <c r="AC662" s="149">
        <v>0.75</v>
      </c>
      <c r="AD662" s="147">
        <f>VLOOKUP(T662,'既存・導入予定 (1)'!$E$33:$S$44,13,0)</f>
        <v>0.30499999999999999</v>
      </c>
      <c r="AE662" s="75">
        <f t="shared" si="30"/>
        <v>0.82599999999999996</v>
      </c>
    </row>
    <row r="663" spans="20:31">
      <c r="T663" s="144">
        <v>6</v>
      </c>
      <c r="U663" s="145">
        <v>2012</v>
      </c>
      <c r="V663" s="145" t="s">
        <v>21</v>
      </c>
      <c r="W663" s="145" t="s">
        <v>624</v>
      </c>
      <c r="X663" s="145" t="s">
        <v>3363</v>
      </c>
      <c r="Y663" s="146" t="str">
        <f t="shared" si="29"/>
        <v>62012暖房店舗用有り</v>
      </c>
      <c r="Z663" s="148">
        <v>-0.82</v>
      </c>
      <c r="AA663" s="148">
        <v>1.82</v>
      </c>
      <c r="AB663" s="149">
        <v>1.0801000000000001</v>
      </c>
      <c r="AC663" s="149">
        <v>1.345</v>
      </c>
      <c r="AD663" s="147">
        <f>VLOOKUP(T663,'既存・導入予定 (1)'!$E$33:$S$44,13,0)</f>
        <v>0.30499999999999999</v>
      </c>
      <c r="AE663" s="75">
        <f t="shared" si="30"/>
        <v>1.569</v>
      </c>
    </row>
    <row r="664" spans="20:31">
      <c r="T664" s="144">
        <v>6</v>
      </c>
      <c r="U664" s="145">
        <v>2012</v>
      </c>
      <c r="V664" s="145" t="s">
        <v>21</v>
      </c>
      <c r="W664" s="145" t="s">
        <v>618</v>
      </c>
      <c r="X664" s="145" t="s">
        <v>3363</v>
      </c>
      <c r="Y664" s="146" t="str">
        <f t="shared" si="29"/>
        <v>62012暖房ビル用マルチ有り</v>
      </c>
      <c r="Z664" s="148">
        <v>-0.98</v>
      </c>
      <c r="AA664" s="148">
        <v>1.98</v>
      </c>
      <c r="AB664" s="149">
        <v>1.042</v>
      </c>
      <c r="AC664" s="149">
        <v>1.4744999999999999</v>
      </c>
      <c r="AD664" s="147">
        <f>VLOOKUP(T664,'既存・導入予定 (1)'!$E$33:$S$44,13,0)</f>
        <v>0.30499999999999999</v>
      </c>
      <c r="AE664" s="75">
        <f t="shared" si="30"/>
        <v>1.681</v>
      </c>
    </row>
    <row r="665" spans="20:31">
      <c r="T665" s="144">
        <v>6</v>
      </c>
      <c r="U665" s="145">
        <v>2012</v>
      </c>
      <c r="V665" s="145" t="s">
        <v>21</v>
      </c>
      <c r="W665" s="145" t="s">
        <v>619</v>
      </c>
      <c r="X665" s="145" t="s">
        <v>3363</v>
      </c>
      <c r="Y665" s="146" t="str">
        <f t="shared" si="29"/>
        <v>62012暖房設備用有り</v>
      </c>
      <c r="Z665" s="148">
        <v>-0.26</v>
      </c>
      <c r="AA665" s="148">
        <v>1.26</v>
      </c>
      <c r="AB665" s="149">
        <v>1.0266999999999999</v>
      </c>
      <c r="AC665" s="149">
        <v>0.93830000000000002</v>
      </c>
      <c r="AD665" s="147">
        <f>VLOOKUP(T665,'既存・導入予定 (1)'!$E$33:$S$44,13,0)</f>
        <v>0.30499999999999999</v>
      </c>
      <c r="AE665" s="75">
        <f t="shared" si="30"/>
        <v>1.18</v>
      </c>
    </row>
    <row r="666" spans="20:31">
      <c r="T666" s="144">
        <v>6</v>
      </c>
      <c r="U666" s="145">
        <v>2012</v>
      </c>
      <c r="V666" s="145" t="s">
        <v>21</v>
      </c>
      <c r="W666" s="145" t="s">
        <v>624</v>
      </c>
      <c r="X666" s="145" t="s">
        <v>3516</v>
      </c>
      <c r="Y666" s="146" t="str">
        <f t="shared" si="29"/>
        <v>62012暖房店舗用無し（一定速）</v>
      </c>
      <c r="Z666" s="148">
        <v>0.25</v>
      </c>
      <c r="AA666" s="148">
        <v>0.75</v>
      </c>
      <c r="AB666" s="149">
        <v>0.25</v>
      </c>
      <c r="AC666" s="149">
        <v>0.75</v>
      </c>
      <c r="AD666" s="147">
        <f>VLOOKUP(T666,'既存・導入予定 (1)'!$E$33:$S$44,13,0)</f>
        <v>0.30499999999999999</v>
      </c>
      <c r="AE666" s="75">
        <f t="shared" si="30"/>
        <v>0.82599999999999996</v>
      </c>
    </row>
    <row r="667" spans="20:31">
      <c r="T667" s="144">
        <v>6</v>
      </c>
      <c r="U667" s="145">
        <v>2012</v>
      </c>
      <c r="V667" s="145" t="s">
        <v>21</v>
      </c>
      <c r="W667" s="145" t="s">
        <v>618</v>
      </c>
      <c r="X667" s="145" t="s">
        <v>3516</v>
      </c>
      <c r="Y667" s="146" t="str">
        <f t="shared" si="29"/>
        <v>62012暖房ビル用マルチ無し（一定速）</v>
      </c>
      <c r="Z667" s="148">
        <v>0.25</v>
      </c>
      <c r="AA667" s="148">
        <v>0.75</v>
      </c>
      <c r="AB667" s="149">
        <v>0.25</v>
      </c>
      <c r="AC667" s="149">
        <v>0.75</v>
      </c>
      <c r="AD667" s="147">
        <f>VLOOKUP(T667,'既存・導入予定 (1)'!$E$33:$S$44,13,0)</f>
        <v>0.30499999999999999</v>
      </c>
      <c r="AE667" s="75">
        <f t="shared" si="30"/>
        <v>0.82599999999999996</v>
      </c>
    </row>
    <row r="668" spans="20:31">
      <c r="T668" s="144">
        <v>6</v>
      </c>
      <c r="U668" s="145">
        <v>2012</v>
      </c>
      <c r="V668" s="145" t="s">
        <v>21</v>
      </c>
      <c r="W668" s="145" t="s">
        <v>619</v>
      </c>
      <c r="X668" s="145" t="s">
        <v>3516</v>
      </c>
      <c r="Y668" s="146" t="str">
        <f t="shared" si="29"/>
        <v>62012暖房設備用無し（一定速）</v>
      </c>
      <c r="Z668" s="189">
        <v>0.25</v>
      </c>
      <c r="AA668" s="189">
        <v>0.75</v>
      </c>
      <c r="AB668" s="190">
        <v>0.25</v>
      </c>
      <c r="AC668" s="190">
        <v>0.75</v>
      </c>
      <c r="AD668" s="147">
        <f>VLOOKUP(T668,'既存・導入予定 (1)'!$E$33:$S$44,13,0)</f>
        <v>0.30499999999999999</v>
      </c>
      <c r="AE668" s="75">
        <f t="shared" si="30"/>
        <v>0.82599999999999996</v>
      </c>
    </row>
    <row r="669" spans="20:31">
      <c r="T669" s="144">
        <v>6</v>
      </c>
      <c r="U669" s="195">
        <v>2013</v>
      </c>
      <c r="V669" s="145" t="s">
        <v>20</v>
      </c>
      <c r="W669" s="145" t="s">
        <v>624</v>
      </c>
      <c r="X669" s="145" t="s">
        <v>3363</v>
      </c>
      <c r="Y669" s="146" t="str">
        <f t="shared" si="29"/>
        <v>62013冷房店舗用有り</v>
      </c>
      <c r="Z669" s="148">
        <v>-1.5</v>
      </c>
      <c r="AA669" s="148">
        <v>2.5</v>
      </c>
      <c r="AB669" s="149">
        <v>1.0609999999999999</v>
      </c>
      <c r="AC669" s="149">
        <v>1.8597999999999999</v>
      </c>
      <c r="AD669" s="147">
        <f>VLOOKUP(T669,'既存・導入予定 (1)'!$E$33:$S$44,13,0)</f>
        <v>0.30499999999999999</v>
      </c>
      <c r="AE669" s="75">
        <f t="shared" si="30"/>
        <v>2.0419999999999998</v>
      </c>
    </row>
    <row r="670" spans="20:31">
      <c r="T670" s="144">
        <v>6</v>
      </c>
      <c r="U670" s="195">
        <v>2013</v>
      </c>
      <c r="V670" s="145" t="s">
        <v>20</v>
      </c>
      <c r="W670" s="145" t="s">
        <v>618</v>
      </c>
      <c r="X670" s="145" t="s">
        <v>3363</v>
      </c>
      <c r="Y670" s="146" t="str">
        <f t="shared" si="29"/>
        <v>62013冷房ビル用マルチ有り</v>
      </c>
      <c r="Z670" s="148">
        <v>-1.1399999999999999</v>
      </c>
      <c r="AA670" s="148">
        <v>2.14</v>
      </c>
      <c r="AB670" s="149">
        <v>1.0625</v>
      </c>
      <c r="AC670" s="149">
        <v>1.5893999999999999</v>
      </c>
      <c r="AD670" s="147">
        <f>VLOOKUP(T670,'既存・導入予定 (1)'!$E$33:$S$44,13,0)</f>
        <v>0.30499999999999999</v>
      </c>
      <c r="AE670" s="75">
        <f t="shared" si="30"/>
        <v>1.792</v>
      </c>
    </row>
    <row r="671" spans="20:31">
      <c r="T671" s="144">
        <v>6</v>
      </c>
      <c r="U671" s="195">
        <v>2013</v>
      </c>
      <c r="V671" s="145" t="s">
        <v>20</v>
      </c>
      <c r="W671" s="145" t="s">
        <v>619</v>
      </c>
      <c r="X671" s="145" t="s">
        <v>3363</v>
      </c>
      <c r="Y671" s="146" t="str">
        <f t="shared" si="29"/>
        <v>62013冷房設備用有り</v>
      </c>
      <c r="Z671" s="148">
        <v>-0.26</v>
      </c>
      <c r="AA671" s="148">
        <v>1.26</v>
      </c>
      <c r="AB671" s="149">
        <v>1.0367999999999999</v>
      </c>
      <c r="AC671" s="149">
        <v>0.93579999999999997</v>
      </c>
      <c r="AD671" s="147">
        <f>VLOOKUP(T671,'既存・導入予定 (1)'!$E$33:$S$44,13,0)</f>
        <v>0.30499999999999999</v>
      </c>
      <c r="AE671" s="75">
        <f t="shared" si="30"/>
        <v>1.18</v>
      </c>
    </row>
    <row r="672" spans="20:31">
      <c r="T672" s="144">
        <v>6</v>
      </c>
      <c r="U672" s="195">
        <v>2013</v>
      </c>
      <c r="V672" s="145" t="s">
        <v>20</v>
      </c>
      <c r="W672" s="145" t="s">
        <v>624</v>
      </c>
      <c r="X672" s="145" t="s">
        <v>3516</v>
      </c>
      <c r="Y672" s="146" t="str">
        <f t="shared" si="29"/>
        <v>62013冷房店舗用無し（一定速）</v>
      </c>
      <c r="Z672" s="148">
        <v>0.25</v>
      </c>
      <c r="AA672" s="148">
        <v>0.75</v>
      </c>
      <c r="AB672" s="149">
        <v>0.25</v>
      </c>
      <c r="AC672" s="149">
        <v>0.75</v>
      </c>
      <c r="AD672" s="147">
        <f>VLOOKUP(T672,'既存・導入予定 (1)'!$E$33:$S$44,13,0)</f>
        <v>0.30499999999999999</v>
      </c>
      <c r="AE672" s="75">
        <f t="shared" si="30"/>
        <v>0.82599999999999996</v>
      </c>
    </row>
    <row r="673" spans="20:31">
      <c r="T673" s="144">
        <v>6</v>
      </c>
      <c r="U673" s="195">
        <v>2013</v>
      </c>
      <c r="V673" s="145" t="s">
        <v>20</v>
      </c>
      <c r="W673" s="145" t="s">
        <v>618</v>
      </c>
      <c r="X673" s="145" t="s">
        <v>3516</v>
      </c>
      <c r="Y673" s="146" t="str">
        <f t="shared" si="29"/>
        <v>62013冷房ビル用マルチ無し（一定速）</v>
      </c>
      <c r="Z673" s="148">
        <v>0.25</v>
      </c>
      <c r="AA673" s="148">
        <v>0.75</v>
      </c>
      <c r="AB673" s="149">
        <v>0.25</v>
      </c>
      <c r="AC673" s="149">
        <v>0.75</v>
      </c>
      <c r="AD673" s="147">
        <f>VLOOKUP(T673,'既存・導入予定 (1)'!$E$33:$S$44,13,0)</f>
        <v>0.30499999999999999</v>
      </c>
      <c r="AE673" s="75">
        <f t="shared" si="30"/>
        <v>0.82599999999999996</v>
      </c>
    </row>
    <row r="674" spans="20:31">
      <c r="T674" s="144">
        <v>6</v>
      </c>
      <c r="U674" s="195">
        <v>2013</v>
      </c>
      <c r="V674" s="145" t="s">
        <v>20</v>
      </c>
      <c r="W674" s="145" t="s">
        <v>619</v>
      </c>
      <c r="X674" s="145" t="s">
        <v>3516</v>
      </c>
      <c r="Y674" s="146" t="str">
        <f t="shared" si="29"/>
        <v>62013冷房設備用無し（一定速）</v>
      </c>
      <c r="Z674" s="148">
        <v>0.25</v>
      </c>
      <c r="AA674" s="148">
        <v>0.75</v>
      </c>
      <c r="AB674" s="149">
        <v>0.25</v>
      </c>
      <c r="AC674" s="149">
        <v>0.75</v>
      </c>
      <c r="AD674" s="147">
        <f>VLOOKUP(T674,'既存・導入予定 (1)'!$E$33:$S$44,13,0)</f>
        <v>0.30499999999999999</v>
      </c>
      <c r="AE674" s="75">
        <f t="shared" si="30"/>
        <v>0.82599999999999996</v>
      </c>
    </row>
    <row r="675" spans="20:31">
      <c r="T675" s="144">
        <v>6</v>
      </c>
      <c r="U675" s="195">
        <v>2013</v>
      </c>
      <c r="V675" s="145" t="s">
        <v>21</v>
      </c>
      <c r="W675" s="145" t="s">
        <v>624</v>
      </c>
      <c r="X675" s="145" t="s">
        <v>3363</v>
      </c>
      <c r="Y675" s="146" t="str">
        <f t="shared" si="29"/>
        <v>62013暖房店舗用有り</v>
      </c>
      <c r="Z675" s="148">
        <v>-0.94</v>
      </c>
      <c r="AA675" s="148">
        <v>1.94</v>
      </c>
      <c r="AB675" s="149">
        <v>1.0853999999999999</v>
      </c>
      <c r="AC675" s="149">
        <v>1.4337</v>
      </c>
      <c r="AD675" s="147">
        <f>VLOOKUP(T675,'既存・導入予定 (1)'!$E$33:$S$44,13,0)</f>
        <v>0.30499999999999999</v>
      </c>
      <c r="AE675" s="75">
        <f t="shared" si="30"/>
        <v>1.653</v>
      </c>
    </row>
    <row r="676" spans="20:31">
      <c r="T676" s="144">
        <v>6</v>
      </c>
      <c r="U676" s="195">
        <v>2013</v>
      </c>
      <c r="V676" s="145" t="s">
        <v>21</v>
      </c>
      <c r="W676" s="145" t="s">
        <v>618</v>
      </c>
      <c r="X676" s="145" t="s">
        <v>3363</v>
      </c>
      <c r="Y676" s="146" t="str">
        <f t="shared" si="29"/>
        <v>62013暖房ビル用マルチ有り</v>
      </c>
      <c r="Z676" s="148">
        <v>-0.98</v>
      </c>
      <c r="AA676" s="148">
        <v>1.98</v>
      </c>
      <c r="AB676" s="149">
        <v>1.042</v>
      </c>
      <c r="AC676" s="149">
        <v>1.4744999999999999</v>
      </c>
      <c r="AD676" s="147">
        <f>VLOOKUP(T676,'既存・導入予定 (1)'!$E$33:$S$44,13,0)</f>
        <v>0.30499999999999999</v>
      </c>
      <c r="AE676" s="75">
        <f t="shared" si="30"/>
        <v>1.681</v>
      </c>
    </row>
    <row r="677" spans="20:31">
      <c r="T677" s="144">
        <v>6</v>
      </c>
      <c r="U677" s="195">
        <v>2013</v>
      </c>
      <c r="V677" s="145" t="s">
        <v>21</v>
      </c>
      <c r="W677" s="145" t="s">
        <v>619</v>
      </c>
      <c r="X677" s="145" t="s">
        <v>3363</v>
      </c>
      <c r="Y677" s="146" t="str">
        <f t="shared" si="29"/>
        <v>62013暖房設備用有り</v>
      </c>
      <c r="Z677" s="148">
        <v>-0.32</v>
      </c>
      <c r="AA677" s="148">
        <v>1.32</v>
      </c>
      <c r="AB677" s="149">
        <v>1.028</v>
      </c>
      <c r="AC677" s="149">
        <v>0.98299999999999998</v>
      </c>
      <c r="AD677" s="147">
        <f>VLOOKUP(T677,'既存・導入予定 (1)'!$E$33:$S$44,13,0)</f>
        <v>0.30499999999999999</v>
      </c>
      <c r="AE677" s="75">
        <f t="shared" si="30"/>
        <v>1.222</v>
      </c>
    </row>
    <row r="678" spans="20:31">
      <c r="T678" s="144">
        <v>6</v>
      </c>
      <c r="U678" s="195">
        <v>2013</v>
      </c>
      <c r="V678" s="145" t="s">
        <v>21</v>
      </c>
      <c r="W678" s="145" t="s">
        <v>624</v>
      </c>
      <c r="X678" s="145" t="s">
        <v>3516</v>
      </c>
      <c r="Y678" s="146" t="str">
        <f t="shared" si="29"/>
        <v>62013暖房店舗用無し（一定速）</v>
      </c>
      <c r="Z678" s="148">
        <v>0.25</v>
      </c>
      <c r="AA678" s="148">
        <v>0.75</v>
      </c>
      <c r="AB678" s="149">
        <v>0.25</v>
      </c>
      <c r="AC678" s="149">
        <v>0.75</v>
      </c>
      <c r="AD678" s="147">
        <f>VLOOKUP(T678,'既存・導入予定 (1)'!$E$33:$S$44,13,0)</f>
        <v>0.30499999999999999</v>
      </c>
      <c r="AE678" s="75">
        <f t="shared" si="30"/>
        <v>0.82599999999999996</v>
      </c>
    </row>
    <row r="679" spans="20:31">
      <c r="T679" s="144">
        <v>6</v>
      </c>
      <c r="U679" s="195">
        <v>2013</v>
      </c>
      <c r="V679" s="145" t="s">
        <v>21</v>
      </c>
      <c r="W679" s="145" t="s">
        <v>618</v>
      </c>
      <c r="X679" s="145" t="s">
        <v>3516</v>
      </c>
      <c r="Y679" s="146" t="str">
        <f t="shared" si="29"/>
        <v>62013暖房ビル用マルチ無し（一定速）</v>
      </c>
      <c r="Z679" s="148">
        <v>0.25</v>
      </c>
      <c r="AA679" s="148">
        <v>0.75</v>
      </c>
      <c r="AB679" s="149">
        <v>0.25</v>
      </c>
      <c r="AC679" s="149">
        <v>0.75</v>
      </c>
      <c r="AD679" s="147">
        <f>VLOOKUP(T679,'既存・導入予定 (1)'!$E$33:$S$44,13,0)</f>
        <v>0.30499999999999999</v>
      </c>
      <c r="AE679" s="75">
        <f t="shared" si="30"/>
        <v>0.82599999999999996</v>
      </c>
    </row>
    <row r="680" spans="20:31">
      <c r="T680" s="144">
        <v>6</v>
      </c>
      <c r="U680" s="195">
        <v>2013</v>
      </c>
      <c r="V680" s="145" t="s">
        <v>21</v>
      </c>
      <c r="W680" s="145" t="s">
        <v>619</v>
      </c>
      <c r="X680" s="145" t="s">
        <v>3516</v>
      </c>
      <c r="Y680" s="146" t="str">
        <f t="shared" si="29"/>
        <v>62013暖房設備用無し（一定速）</v>
      </c>
      <c r="Z680" s="148">
        <v>0.25</v>
      </c>
      <c r="AA680" s="148">
        <v>0.75</v>
      </c>
      <c r="AB680" s="149">
        <v>0.25</v>
      </c>
      <c r="AC680" s="149">
        <v>0.75</v>
      </c>
      <c r="AD680" s="147">
        <f>VLOOKUP(T680,'既存・導入予定 (1)'!$E$33:$S$44,13,0)</f>
        <v>0.30499999999999999</v>
      </c>
      <c r="AE680" s="75">
        <f t="shared" si="30"/>
        <v>0.82599999999999996</v>
      </c>
    </row>
    <row r="681" spans="20:31">
      <c r="T681" s="144">
        <v>6</v>
      </c>
      <c r="U681" s="195">
        <v>2014</v>
      </c>
      <c r="V681" s="145" t="s">
        <v>20</v>
      </c>
      <c r="W681" s="145" t="s">
        <v>624</v>
      </c>
      <c r="X681" s="145" t="s">
        <v>3363</v>
      </c>
      <c r="Y681" s="146" t="str">
        <f t="shared" si="29"/>
        <v>62014冷房店舗用有り</v>
      </c>
      <c r="Z681" s="148">
        <v>-1.46</v>
      </c>
      <c r="AA681" s="148">
        <v>2.46</v>
      </c>
      <c r="AB681" s="149">
        <v>1.06</v>
      </c>
      <c r="AC681" s="149">
        <v>1.83</v>
      </c>
      <c r="AD681" s="147">
        <f>VLOOKUP(T681,'既存・導入予定 (1)'!$E$33:$S$44,13,0)</f>
        <v>0.30499999999999999</v>
      </c>
      <c r="AE681" s="75">
        <f t="shared" si="30"/>
        <v>2.0139999999999998</v>
      </c>
    </row>
    <row r="682" spans="20:31">
      <c r="T682" s="144">
        <v>6</v>
      </c>
      <c r="U682" s="195">
        <v>2014</v>
      </c>
      <c r="V682" s="145" t="s">
        <v>20</v>
      </c>
      <c r="W682" s="145" t="s">
        <v>618</v>
      </c>
      <c r="X682" s="145" t="s">
        <v>3363</v>
      </c>
      <c r="Y682" s="146" t="str">
        <f t="shared" si="29"/>
        <v>62014冷房ビル用マルチ有り</v>
      </c>
      <c r="Z682" s="148">
        <v>-1.52</v>
      </c>
      <c r="AA682" s="148">
        <v>2.52</v>
      </c>
      <c r="AB682" s="149">
        <v>1.0736000000000001</v>
      </c>
      <c r="AC682" s="149">
        <v>1.8715999999999999</v>
      </c>
      <c r="AD682" s="147">
        <f>VLOOKUP(T682,'既存・導入予定 (1)'!$E$33:$S$44,13,0)</f>
        <v>0.30499999999999999</v>
      </c>
      <c r="AE682" s="75">
        <f t="shared" si="30"/>
        <v>2.056</v>
      </c>
    </row>
    <row r="683" spans="20:31">
      <c r="T683" s="144">
        <v>6</v>
      </c>
      <c r="U683" s="195">
        <v>2014</v>
      </c>
      <c r="V683" s="145" t="s">
        <v>20</v>
      </c>
      <c r="W683" s="145" t="s">
        <v>619</v>
      </c>
      <c r="X683" s="145" t="s">
        <v>3363</v>
      </c>
      <c r="Y683" s="146" t="str">
        <f t="shared" si="29"/>
        <v>62014冷房設備用有り</v>
      </c>
      <c r="Z683" s="148">
        <v>-0.32</v>
      </c>
      <c r="AA683" s="148">
        <v>1.32</v>
      </c>
      <c r="AB683" s="149">
        <v>1.0385</v>
      </c>
      <c r="AC683" s="149">
        <v>0.98040000000000005</v>
      </c>
      <c r="AD683" s="147">
        <f>VLOOKUP(T683,'既存・導入予定 (1)'!$E$33:$S$44,13,0)</f>
        <v>0.30499999999999999</v>
      </c>
      <c r="AE683" s="75">
        <f t="shared" si="30"/>
        <v>1.222</v>
      </c>
    </row>
    <row r="684" spans="20:31">
      <c r="T684" s="144">
        <v>6</v>
      </c>
      <c r="U684" s="195">
        <v>2014</v>
      </c>
      <c r="V684" s="145" t="s">
        <v>20</v>
      </c>
      <c r="W684" s="145" t="s">
        <v>624</v>
      </c>
      <c r="X684" s="145" t="s">
        <v>3516</v>
      </c>
      <c r="Y684" s="146" t="str">
        <f t="shared" si="29"/>
        <v>62014冷房店舗用無し（一定速）</v>
      </c>
      <c r="Z684" s="148">
        <v>0.25</v>
      </c>
      <c r="AA684" s="148">
        <v>0.75</v>
      </c>
      <c r="AB684" s="149">
        <v>0.25</v>
      </c>
      <c r="AC684" s="149">
        <v>0.75</v>
      </c>
      <c r="AD684" s="147">
        <f>VLOOKUP(T684,'既存・導入予定 (1)'!$E$33:$S$44,13,0)</f>
        <v>0.30499999999999999</v>
      </c>
      <c r="AE684" s="75">
        <f t="shared" si="30"/>
        <v>0.82599999999999996</v>
      </c>
    </row>
    <row r="685" spans="20:31">
      <c r="T685" s="144">
        <v>6</v>
      </c>
      <c r="U685" s="195">
        <v>2014</v>
      </c>
      <c r="V685" s="145" t="s">
        <v>20</v>
      </c>
      <c r="W685" s="145" t="s">
        <v>618</v>
      </c>
      <c r="X685" s="145" t="s">
        <v>3516</v>
      </c>
      <c r="Y685" s="146" t="str">
        <f t="shared" si="29"/>
        <v>62014冷房ビル用マルチ無し（一定速）</v>
      </c>
      <c r="Z685" s="148">
        <v>0.25</v>
      </c>
      <c r="AA685" s="148">
        <v>0.75</v>
      </c>
      <c r="AB685" s="149">
        <v>0.25</v>
      </c>
      <c r="AC685" s="149">
        <v>0.75</v>
      </c>
      <c r="AD685" s="147">
        <f>VLOOKUP(T685,'既存・導入予定 (1)'!$E$33:$S$44,13,0)</f>
        <v>0.30499999999999999</v>
      </c>
      <c r="AE685" s="75">
        <f t="shared" si="30"/>
        <v>0.82599999999999996</v>
      </c>
    </row>
    <row r="686" spans="20:31">
      <c r="T686" s="144">
        <v>6</v>
      </c>
      <c r="U686" s="195">
        <v>2014</v>
      </c>
      <c r="V686" s="145" t="s">
        <v>20</v>
      </c>
      <c r="W686" s="145" t="s">
        <v>619</v>
      </c>
      <c r="X686" s="145" t="s">
        <v>3516</v>
      </c>
      <c r="Y686" s="146" t="str">
        <f t="shared" si="29"/>
        <v>62014冷房設備用無し（一定速）</v>
      </c>
      <c r="Z686" s="148">
        <v>0.25</v>
      </c>
      <c r="AA686" s="148">
        <v>0.75</v>
      </c>
      <c r="AB686" s="149">
        <v>0.25</v>
      </c>
      <c r="AC686" s="149">
        <v>0.75</v>
      </c>
      <c r="AD686" s="147">
        <f>VLOOKUP(T686,'既存・導入予定 (1)'!$E$33:$S$44,13,0)</f>
        <v>0.30499999999999999</v>
      </c>
      <c r="AE686" s="75">
        <f t="shared" si="30"/>
        <v>0.82599999999999996</v>
      </c>
    </row>
    <row r="687" spans="20:31">
      <c r="T687" s="144">
        <v>6</v>
      </c>
      <c r="U687" s="195">
        <v>2014</v>
      </c>
      <c r="V687" s="145" t="s">
        <v>21</v>
      </c>
      <c r="W687" s="145" t="s">
        <v>624</v>
      </c>
      <c r="X687" s="145" t="s">
        <v>3363</v>
      </c>
      <c r="Y687" s="146" t="str">
        <f t="shared" si="29"/>
        <v>62014暖房店舗用有り</v>
      </c>
      <c r="Z687" s="148">
        <v>-0.94</v>
      </c>
      <c r="AA687" s="148">
        <v>1.94</v>
      </c>
      <c r="AB687" s="149">
        <v>1.0853999999999999</v>
      </c>
      <c r="AC687" s="149">
        <v>1.4337</v>
      </c>
      <c r="AD687" s="147">
        <f>VLOOKUP(T687,'既存・導入予定 (1)'!$E$33:$S$44,13,0)</f>
        <v>0.30499999999999999</v>
      </c>
      <c r="AE687" s="75">
        <f t="shared" si="30"/>
        <v>1.653</v>
      </c>
    </row>
    <row r="688" spans="20:31">
      <c r="T688" s="144">
        <v>6</v>
      </c>
      <c r="U688" s="195">
        <v>2014</v>
      </c>
      <c r="V688" s="145" t="s">
        <v>21</v>
      </c>
      <c r="W688" s="145" t="s">
        <v>618</v>
      </c>
      <c r="X688" s="145" t="s">
        <v>3363</v>
      </c>
      <c r="Y688" s="146" t="str">
        <f t="shared" si="29"/>
        <v>62014暖房ビル用マルチ有り</v>
      </c>
      <c r="Z688" s="148">
        <v>-0.96</v>
      </c>
      <c r="AA688" s="148">
        <v>1.96</v>
      </c>
      <c r="AB688" s="149">
        <v>1.0416000000000001</v>
      </c>
      <c r="AC688" s="149">
        <v>1.4596</v>
      </c>
      <c r="AD688" s="147">
        <f>VLOOKUP(T688,'既存・導入予定 (1)'!$E$33:$S$44,13,0)</f>
        <v>0.30499999999999999</v>
      </c>
      <c r="AE688" s="75">
        <f t="shared" si="30"/>
        <v>1.667</v>
      </c>
    </row>
    <row r="689" spans="20:31">
      <c r="T689" s="144">
        <v>6</v>
      </c>
      <c r="U689" s="195">
        <v>2014</v>
      </c>
      <c r="V689" s="145" t="s">
        <v>21</v>
      </c>
      <c r="W689" s="145" t="s">
        <v>619</v>
      </c>
      <c r="X689" s="145" t="s">
        <v>3363</v>
      </c>
      <c r="Y689" s="146" t="str">
        <f t="shared" si="29"/>
        <v>62014暖房設備用有り</v>
      </c>
      <c r="Z689" s="148">
        <v>-0.36</v>
      </c>
      <c r="AA689" s="148">
        <v>1.36</v>
      </c>
      <c r="AB689" s="149">
        <v>1.0287999999999999</v>
      </c>
      <c r="AC689" s="149">
        <v>1.0127999999999999</v>
      </c>
      <c r="AD689" s="147">
        <f>VLOOKUP(T689,'既存・導入予定 (1)'!$E$33:$S$44,13,0)</f>
        <v>0.30499999999999999</v>
      </c>
      <c r="AE689" s="75">
        <f t="shared" si="30"/>
        <v>1.25</v>
      </c>
    </row>
    <row r="690" spans="20:31">
      <c r="T690" s="144">
        <v>6</v>
      </c>
      <c r="U690" s="195">
        <v>2014</v>
      </c>
      <c r="V690" s="145" t="s">
        <v>21</v>
      </c>
      <c r="W690" s="145" t="s">
        <v>624</v>
      </c>
      <c r="X690" s="145" t="s">
        <v>3516</v>
      </c>
      <c r="Y690" s="146" t="str">
        <f t="shared" si="29"/>
        <v>62014暖房店舗用無し（一定速）</v>
      </c>
      <c r="Z690" s="148">
        <v>0.25</v>
      </c>
      <c r="AA690" s="148">
        <v>0.75</v>
      </c>
      <c r="AB690" s="149">
        <v>0.25</v>
      </c>
      <c r="AC690" s="149">
        <v>0.75</v>
      </c>
      <c r="AD690" s="147">
        <f>VLOOKUP(T690,'既存・導入予定 (1)'!$E$33:$S$44,13,0)</f>
        <v>0.30499999999999999</v>
      </c>
      <c r="AE690" s="75">
        <f t="shared" si="30"/>
        <v>0.82599999999999996</v>
      </c>
    </row>
    <row r="691" spans="20:31">
      <c r="T691" s="144">
        <v>6</v>
      </c>
      <c r="U691" s="195">
        <v>2014</v>
      </c>
      <c r="V691" s="145" t="s">
        <v>21</v>
      </c>
      <c r="W691" s="145" t="s">
        <v>618</v>
      </c>
      <c r="X691" s="145" t="s">
        <v>3516</v>
      </c>
      <c r="Y691" s="146" t="str">
        <f t="shared" si="29"/>
        <v>62014暖房ビル用マルチ無し（一定速）</v>
      </c>
      <c r="Z691" s="148">
        <v>0.25</v>
      </c>
      <c r="AA691" s="148">
        <v>0.75</v>
      </c>
      <c r="AB691" s="149">
        <v>0.25</v>
      </c>
      <c r="AC691" s="149">
        <v>0.75</v>
      </c>
      <c r="AD691" s="147">
        <f>VLOOKUP(T691,'既存・導入予定 (1)'!$E$33:$S$44,13,0)</f>
        <v>0.30499999999999999</v>
      </c>
      <c r="AE691" s="75">
        <f t="shared" si="30"/>
        <v>0.82599999999999996</v>
      </c>
    </row>
    <row r="692" spans="20:31">
      <c r="T692" s="144">
        <v>6</v>
      </c>
      <c r="U692" s="195">
        <v>2014</v>
      </c>
      <c r="V692" s="145" t="s">
        <v>21</v>
      </c>
      <c r="W692" s="145" t="s">
        <v>619</v>
      </c>
      <c r="X692" s="145" t="s">
        <v>3516</v>
      </c>
      <c r="Y692" s="146" t="str">
        <f t="shared" si="29"/>
        <v>62014暖房設備用無し（一定速）</v>
      </c>
      <c r="Z692" s="148">
        <v>0.25</v>
      </c>
      <c r="AA692" s="148">
        <v>0.75</v>
      </c>
      <c r="AB692" s="149">
        <v>0.25</v>
      </c>
      <c r="AC692" s="149">
        <v>0.75</v>
      </c>
      <c r="AD692" s="147">
        <f>VLOOKUP(T692,'既存・導入予定 (1)'!$E$33:$S$44,13,0)</f>
        <v>0.30499999999999999</v>
      </c>
      <c r="AE692" s="75">
        <f t="shared" si="30"/>
        <v>0.82599999999999996</v>
      </c>
    </row>
    <row r="693" spans="20:31">
      <c r="T693" s="63">
        <v>6</v>
      </c>
      <c r="U693" s="141">
        <v>2015</v>
      </c>
      <c r="V693" s="90" t="s">
        <v>20</v>
      </c>
      <c r="W693" s="90" t="s">
        <v>624</v>
      </c>
      <c r="X693" s="90" t="s">
        <v>3363</v>
      </c>
      <c r="Y693" s="66" t="str">
        <f t="shared" si="29"/>
        <v>62015冷房店舗用有り</v>
      </c>
      <c r="Z693" s="191">
        <v>-1.38</v>
      </c>
      <c r="AA693" s="191">
        <v>2.38</v>
      </c>
      <c r="AB693" s="192">
        <v>1.0581</v>
      </c>
      <c r="AC693" s="192">
        <v>1.7705</v>
      </c>
      <c r="AD693" s="69">
        <f>VLOOKUP(T693,'既存・導入予定 (1)'!$E$33:$S$44,13,0)</f>
        <v>0.30499999999999999</v>
      </c>
      <c r="AE693" s="70">
        <f t="shared" si="30"/>
        <v>1.9590000000000001</v>
      </c>
    </row>
    <row r="694" spans="20:31">
      <c r="T694" s="63">
        <v>6</v>
      </c>
      <c r="U694" s="141">
        <v>2015</v>
      </c>
      <c r="V694" s="90" t="s">
        <v>20</v>
      </c>
      <c r="W694" s="90" t="s">
        <v>618</v>
      </c>
      <c r="X694" s="90" t="s">
        <v>3363</v>
      </c>
      <c r="Y694" s="66" t="str">
        <f t="shared" si="29"/>
        <v>62015冷房ビル用マルチ有り</v>
      </c>
      <c r="Z694" s="142">
        <v>-1.5740000000000001</v>
      </c>
      <c r="AA694" s="142">
        <v>2.5739999999999998</v>
      </c>
      <c r="AB694" s="143">
        <v>1.0751999999999999</v>
      </c>
      <c r="AC694" s="143">
        <v>1.9117</v>
      </c>
      <c r="AD694" s="69">
        <f>VLOOKUP(T694,'既存・導入予定 (1)'!$E$33:$S$44,13,0)</f>
        <v>0.30499999999999999</v>
      </c>
      <c r="AE694" s="70">
        <f t="shared" si="30"/>
        <v>2.093</v>
      </c>
    </row>
    <row r="695" spans="20:31">
      <c r="T695" s="63">
        <v>6</v>
      </c>
      <c r="U695" s="141">
        <v>2015</v>
      </c>
      <c r="V695" s="90" t="s">
        <v>20</v>
      </c>
      <c r="W695" s="90" t="s">
        <v>619</v>
      </c>
      <c r="X695" s="90" t="s">
        <v>3363</v>
      </c>
      <c r="Y695" s="66" t="str">
        <f t="shared" si="29"/>
        <v>62015冷房設備用有り</v>
      </c>
      <c r="Z695" s="142">
        <v>-0.62</v>
      </c>
      <c r="AA695" s="142">
        <v>1.62</v>
      </c>
      <c r="AB695" s="143">
        <v>1.0472999999999999</v>
      </c>
      <c r="AC695" s="143">
        <v>1.2032</v>
      </c>
      <c r="AD695" s="69">
        <f>VLOOKUP(T695,'既存・導入予定 (1)'!$E$33:$S$44,13,0)</f>
        <v>0.30499999999999999</v>
      </c>
      <c r="AE695" s="70">
        <f t="shared" si="30"/>
        <v>1.43</v>
      </c>
    </row>
    <row r="696" spans="20:31">
      <c r="T696" s="63">
        <v>6</v>
      </c>
      <c r="U696" s="141">
        <v>2015</v>
      </c>
      <c r="V696" s="90" t="s">
        <v>20</v>
      </c>
      <c r="W696" s="90" t="s">
        <v>624</v>
      </c>
      <c r="X696" s="90" t="s">
        <v>3516</v>
      </c>
      <c r="Y696" s="66" t="str">
        <f t="shared" si="29"/>
        <v>62015冷房店舗用無し（一定速）</v>
      </c>
      <c r="Z696" s="142">
        <v>0.25</v>
      </c>
      <c r="AA696" s="142">
        <v>0.75</v>
      </c>
      <c r="AB696" s="143">
        <v>0.25</v>
      </c>
      <c r="AC696" s="143">
        <v>0.75</v>
      </c>
      <c r="AD696" s="69">
        <f>VLOOKUP(T696,'既存・導入予定 (1)'!$E$33:$S$44,13,0)</f>
        <v>0.30499999999999999</v>
      </c>
      <c r="AE696" s="70">
        <f t="shared" si="30"/>
        <v>0.82599999999999996</v>
      </c>
    </row>
    <row r="697" spans="20:31">
      <c r="T697" s="63">
        <v>6</v>
      </c>
      <c r="U697" s="141">
        <v>2015</v>
      </c>
      <c r="V697" s="90" t="s">
        <v>20</v>
      </c>
      <c r="W697" s="90" t="s">
        <v>618</v>
      </c>
      <c r="X697" s="90" t="s">
        <v>3516</v>
      </c>
      <c r="Y697" s="66" t="str">
        <f t="shared" si="29"/>
        <v>62015冷房ビル用マルチ無し（一定速）</v>
      </c>
      <c r="Z697" s="142">
        <v>0.25</v>
      </c>
      <c r="AA697" s="142">
        <v>0.75</v>
      </c>
      <c r="AB697" s="143">
        <v>0.25</v>
      </c>
      <c r="AC697" s="143">
        <v>0.75</v>
      </c>
      <c r="AD697" s="69">
        <f>VLOOKUP(T697,'既存・導入予定 (1)'!$E$33:$S$44,13,0)</f>
        <v>0.30499999999999999</v>
      </c>
      <c r="AE697" s="70">
        <f t="shared" si="30"/>
        <v>0.82599999999999996</v>
      </c>
    </row>
    <row r="698" spans="20:31">
      <c r="T698" s="63">
        <v>6</v>
      </c>
      <c r="U698" s="141">
        <v>2015</v>
      </c>
      <c r="V698" s="90" t="s">
        <v>20</v>
      </c>
      <c r="W698" s="90" t="s">
        <v>619</v>
      </c>
      <c r="X698" s="90" t="s">
        <v>3516</v>
      </c>
      <c r="Y698" s="66" t="str">
        <f t="shared" si="29"/>
        <v>62015冷房設備用無し（一定速）</v>
      </c>
      <c r="Z698" s="142">
        <v>0.25</v>
      </c>
      <c r="AA698" s="142">
        <v>0.75</v>
      </c>
      <c r="AB698" s="143">
        <v>0.25</v>
      </c>
      <c r="AC698" s="143">
        <v>0.75</v>
      </c>
      <c r="AD698" s="69">
        <f>VLOOKUP(T698,'既存・導入予定 (1)'!$E$33:$S$44,13,0)</f>
        <v>0.30499999999999999</v>
      </c>
      <c r="AE698" s="70">
        <f t="shared" si="30"/>
        <v>0.82599999999999996</v>
      </c>
    </row>
    <row r="699" spans="20:31">
      <c r="T699" s="63">
        <v>6</v>
      </c>
      <c r="U699" s="141">
        <v>2015</v>
      </c>
      <c r="V699" s="90" t="s">
        <v>21</v>
      </c>
      <c r="W699" s="90" t="s">
        <v>624</v>
      </c>
      <c r="X699" s="90" t="s">
        <v>3363</v>
      </c>
      <c r="Y699" s="66" t="str">
        <f t="shared" si="29"/>
        <v>62015暖房店舗用有り</v>
      </c>
      <c r="Z699" s="142">
        <v>-0.97</v>
      </c>
      <c r="AA699" s="142">
        <v>1.97</v>
      </c>
      <c r="AB699" s="143">
        <v>1.0867</v>
      </c>
      <c r="AC699" s="143">
        <v>1.4558</v>
      </c>
      <c r="AD699" s="69">
        <f>VLOOKUP(T699,'既存・導入予定 (1)'!$E$33:$S$44,13,0)</f>
        <v>0.30499999999999999</v>
      </c>
      <c r="AE699" s="70">
        <f t="shared" si="30"/>
        <v>1.6739999999999999</v>
      </c>
    </row>
    <row r="700" spans="20:31">
      <c r="T700" s="63">
        <v>6</v>
      </c>
      <c r="U700" s="141">
        <v>2015</v>
      </c>
      <c r="V700" s="90" t="s">
        <v>21</v>
      </c>
      <c r="W700" s="90" t="s">
        <v>618</v>
      </c>
      <c r="X700" s="90" t="s">
        <v>3363</v>
      </c>
      <c r="Y700" s="66" t="str">
        <f t="shared" si="29"/>
        <v>62015暖房ビル用マルチ有り</v>
      </c>
      <c r="Z700" s="142">
        <v>-0.876</v>
      </c>
      <c r="AA700" s="142">
        <v>1.8759999999999999</v>
      </c>
      <c r="AB700" s="143">
        <v>1.0398000000000001</v>
      </c>
      <c r="AC700" s="143">
        <v>1.3971</v>
      </c>
      <c r="AD700" s="69">
        <f>VLOOKUP(T700,'既存・導入予定 (1)'!$E$33:$S$44,13,0)</f>
        <v>0.30499999999999999</v>
      </c>
      <c r="AE700" s="70">
        <f t="shared" si="30"/>
        <v>1.6080000000000001</v>
      </c>
    </row>
    <row r="701" spans="20:31">
      <c r="T701" s="63">
        <v>6</v>
      </c>
      <c r="U701" s="141">
        <v>2015</v>
      </c>
      <c r="V701" s="90" t="s">
        <v>21</v>
      </c>
      <c r="W701" s="90" t="s">
        <v>619</v>
      </c>
      <c r="X701" s="90" t="s">
        <v>3363</v>
      </c>
      <c r="Y701" s="66" t="str">
        <f t="shared" si="29"/>
        <v>62015暖房設備用有り</v>
      </c>
      <c r="Z701" s="142">
        <v>-0.59799999999999998</v>
      </c>
      <c r="AA701" s="142">
        <v>1.5980000000000001</v>
      </c>
      <c r="AB701" s="143">
        <v>1.0339</v>
      </c>
      <c r="AC701" s="143">
        <v>1.19</v>
      </c>
      <c r="AD701" s="69">
        <f>VLOOKUP(T701,'既存・導入予定 (1)'!$E$33:$S$44,13,0)</f>
        <v>0.30499999999999999</v>
      </c>
      <c r="AE701" s="70">
        <f t="shared" si="30"/>
        <v>1.415</v>
      </c>
    </row>
    <row r="702" spans="20:31">
      <c r="T702" s="63">
        <v>6</v>
      </c>
      <c r="U702" s="141">
        <v>2015</v>
      </c>
      <c r="V702" s="90" t="s">
        <v>21</v>
      </c>
      <c r="W702" s="90" t="s">
        <v>624</v>
      </c>
      <c r="X702" s="90" t="s">
        <v>3516</v>
      </c>
      <c r="Y702" s="66" t="str">
        <f t="shared" si="29"/>
        <v>62015暖房店舗用無し（一定速）</v>
      </c>
      <c r="Z702" s="142">
        <v>0.25</v>
      </c>
      <c r="AA702" s="142">
        <v>0.75</v>
      </c>
      <c r="AB702" s="143">
        <v>0.25</v>
      </c>
      <c r="AC702" s="143">
        <v>0.75</v>
      </c>
      <c r="AD702" s="69">
        <f>VLOOKUP(T702,'既存・導入予定 (1)'!$E$33:$S$44,13,0)</f>
        <v>0.30499999999999999</v>
      </c>
      <c r="AE702" s="70">
        <f t="shared" si="30"/>
        <v>0.82599999999999996</v>
      </c>
    </row>
    <row r="703" spans="20:31">
      <c r="T703" s="63">
        <v>6</v>
      </c>
      <c r="U703" s="141">
        <v>2015</v>
      </c>
      <c r="V703" s="90" t="s">
        <v>21</v>
      </c>
      <c r="W703" s="90" t="s">
        <v>618</v>
      </c>
      <c r="X703" s="90" t="s">
        <v>3516</v>
      </c>
      <c r="Y703" s="66" t="str">
        <f t="shared" si="29"/>
        <v>62015暖房ビル用マルチ無し（一定速）</v>
      </c>
      <c r="Z703" s="142">
        <v>0.25</v>
      </c>
      <c r="AA703" s="142">
        <v>0.75</v>
      </c>
      <c r="AB703" s="143">
        <v>0.25</v>
      </c>
      <c r="AC703" s="143">
        <v>0.75</v>
      </c>
      <c r="AD703" s="69">
        <f>VLOOKUP(T703,'既存・導入予定 (1)'!$E$33:$S$44,13,0)</f>
        <v>0.30499999999999999</v>
      </c>
      <c r="AE703" s="70">
        <f t="shared" si="30"/>
        <v>0.82599999999999996</v>
      </c>
    </row>
    <row r="704" spans="20:31">
      <c r="T704" s="63">
        <v>6</v>
      </c>
      <c r="U704" s="141">
        <v>2015</v>
      </c>
      <c r="V704" s="90" t="s">
        <v>21</v>
      </c>
      <c r="W704" s="90" t="s">
        <v>619</v>
      </c>
      <c r="X704" s="90" t="s">
        <v>3516</v>
      </c>
      <c r="Y704" s="66" t="str">
        <f t="shared" si="29"/>
        <v>62015暖房設備用無し（一定速）</v>
      </c>
      <c r="Z704" s="142">
        <v>0.25</v>
      </c>
      <c r="AA704" s="142">
        <v>0.75</v>
      </c>
      <c r="AB704" s="143">
        <v>0.25</v>
      </c>
      <c r="AC704" s="143">
        <v>0.75</v>
      </c>
      <c r="AD704" s="69">
        <f>VLOOKUP(T704,'既存・導入予定 (1)'!$E$33:$S$44,13,0)</f>
        <v>0.30499999999999999</v>
      </c>
      <c r="AE704" s="70">
        <f t="shared" si="30"/>
        <v>0.82599999999999996</v>
      </c>
    </row>
    <row r="705" spans="20:31">
      <c r="T705" s="63">
        <v>6</v>
      </c>
      <c r="U705" s="141">
        <v>2020</v>
      </c>
      <c r="V705" s="90" t="s">
        <v>626</v>
      </c>
      <c r="W705" s="90" t="s">
        <v>624</v>
      </c>
      <c r="X705" s="90" t="s">
        <v>3363</v>
      </c>
      <c r="Y705" s="66" t="str">
        <f t="shared" si="29"/>
        <v>62020冷房店舗用有り</v>
      </c>
      <c r="Z705" s="142">
        <v>-1.38</v>
      </c>
      <c r="AA705" s="142">
        <v>2.38</v>
      </c>
      <c r="AB705" s="143">
        <v>1.0581</v>
      </c>
      <c r="AC705" s="143">
        <v>1.7705</v>
      </c>
      <c r="AD705" s="69">
        <f>VLOOKUP(T705,'既存・導入予定 (1)'!$E$33:$S$44,13,0)</f>
        <v>0.30499999999999999</v>
      </c>
      <c r="AE705" s="70">
        <f t="shared" si="30"/>
        <v>1.9590000000000001</v>
      </c>
    </row>
    <row r="706" spans="20:31">
      <c r="T706" s="63">
        <v>6</v>
      </c>
      <c r="U706" s="141">
        <v>2020</v>
      </c>
      <c r="V706" s="90" t="s">
        <v>626</v>
      </c>
      <c r="W706" s="90" t="s">
        <v>618</v>
      </c>
      <c r="X706" s="90" t="s">
        <v>3363</v>
      </c>
      <c r="Y706" s="66" t="str">
        <f t="shared" si="29"/>
        <v>62020冷房ビル用マルチ有り</v>
      </c>
      <c r="Z706" s="142">
        <v>-1.68</v>
      </c>
      <c r="AA706" s="142">
        <v>2.68</v>
      </c>
      <c r="AB706" s="143">
        <v>1.0788</v>
      </c>
      <c r="AC706" s="143">
        <v>2.0053000000000001</v>
      </c>
      <c r="AD706" s="69">
        <f>VLOOKUP(T706,'既存・導入予定 (1)'!$E$33:$S$44,13,0)</f>
        <v>0.30499999999999999</v>
      </c>
      <c r="AE706" s="70">
        <f t="shared" si="30"/>
        <v>2.1669999999999998</v>
      </c>
    </row>
    <row r="707" spans="20:31">
      <c r="T707" s="63">
        <v>6</v>
      </c>
      <c r="U707" s="141">
        <v>2020</v>
      </c>
      <c r="V707" s="90" t="s">
        <v>626</v>
      </c>
      <c r="W707" s="90" t="s">
        <v>619</v>
      </c>
      <c r="X707" s="90" t="s">
        <v>3363</v>
      </c>
      <c r="Y707" s="66" t="str">
        <f t="shared" si="29"/>
        <v>62020冷房設備用有り</v>
      </c>
      <c r="Z707" s="142">
        <v>-0.62</v>
      </c>
      <c r="AA707" s="142">
        <v>1.62</v>
      </c>
      <c r="AB707" s="143">
        <v>1.0472999999999999</v>
      </c>
      <c r="AC707" s="143">
        <v>1.2032</v>
      </c>
      <c r="AD707" s="69">
        <f>VLOOKUP(T707,'既存・導入予定 (1)'!$E$33:$S$44,13,0)</f>
        <v>0.30499999999999999</v>
      </c>
      <c r="AE707" s="70">
        <f t="shared" si="30"/>
        <v>1.43</v>
      </c>
    </row>
    <row r="708" spans="20:31">
      <c r="T708" s="63">
        <v>6</v>
      </c>
      <c r="U708" s="141">
        <v>2020</v>
      </c>
      <c r="V708" s="90" t="s">
        <v>626</v>
      </c>
      <c r="W708" s="90" t="s">
        <v>624</v>
      </c>
      <c r="X708" s="90" t="s">
        <v>3516</v>
      </c>
      <c r="Y708" s="66" t="str">
        <f t="shared" si="29"/>
        <v>62020冷房店舗用無し（一定速）</v>
      </c>
      <c r="Z708" s="142">
        <v>0.25</v>
      </c>
      <c r="AA708" s="142">
        <v>0.75</v>
      </c>
      <c r="AB708" s="143">
        <v>0.25</v>
      </c>
      <c r="AC708" s="143">
        <v>0.75</v>
      </c>
      <c r="AD708" s="69">
        <f>VLOOKUP(T708,'既存・導入予定 (1)'!$E$33:$S$44,13,0)</f>
        <v>0.30499999999999999</v>
      </c>
      <c r="AE708" s="70">
        <f t="shared" si="30"/>
        <v>0.82599999999999996</v>
      </c>
    </row>
    <row r="709" spans="20:31">
      <c r="T709" s="63">
        <v>6</v>
      </c>
      <c r="U709" s="141">
        <v>2020</v>
      </c>
      <c r="V709" s="90" t="s">
        <v>626</v>
      </c>
      <c r="W709" s="90" t="s">
        <v>618</v>
      </c>
      <c r="X709" s="90" t="s">
        <v>3516</v>
      </c>
      <c r="Y709" s="66" t="str">
        <f t="shared" si="29"/>
        <v>62020冷房ビル用マルチ無し（一定速）</v>
      </c>
      <c r="Z709" s="142">
        <v>0.25</v>
      </c>
      <c r="AA709" s="142">
        <v>0.75</v>
      </c>
      <c r="AB709" s="143">
        <v>0.25</v>
      </c>
      <c r="AC709" s="143">
        <v>0.75</v>
      </c>
      <c r="AD709" s="69">
        <f>VLOOKUP(T709,'既存・導入予定 (1)'!$E$33:$S$44,13,0)</f>
        <v>0.30499999999999999</v>
      </c>
      <c r="AE709" s="70">
        <f t="shared" si="30"/>
        <v>0.82599999999999996</v>
      </c>
    </row>
    <row r="710" spans="20:31">
      <c r="T710" s="63">
        <v>6</v>
      </c>
      <c r="U710" s="141">
        <v>2020</v>
      </c>
      <c r="V710" s="90" t="s">
        <v>626</v>
      </c>
      <c r="W710" s="90" t="s">
        <v>619</v>
      </c>
      <c r="X710" s="90" t="s">
        <v>3516</v>
      </c>
      <c r="Y710" s="66" t="str">
        <f t="shared" si="29"/>
        <v>62020冷房設備用無し（一定速）</v>
      </c>
      <c r="Z710" s="142">
        <v>0.25</v>
      </c>
      <c r="AA710" s="142">
        <v>0.75</v>
      </c>
      <c r="AB710" s="143">
        <v>0.25</v>
      </c>
      <c r="AC710" s="143">
        <v>0.75</v>
      </c>
      <c r="AD710" s="69">
        <f>VLOOKUP(T710,'既存・導入予定 (1)'!$E$33:$S$44,13,0)</f>
        <v>0.30499999999999999</v>
      </c>
      <c r="AE710" s="70">
        <f t="shared" si="30"/>
        <v>0.82599999999999996</v>
      </c>
    </row>
    <row r="711" spans="20:31">
      <c r="T711" s="63">
        <v>6</v>
      </c>
      <c r="U711" s="64">
        <v>2020</v>
      </c>
      <c r="V711" s="65" t="s">
        <v>627</v>
      </c>
      <c r="W711" s="65" t="s">
        <v>624</v>
      </c>
      <c r="X711" s="65" t="s">
        <v>3363</v>
      </c>
      <c r="Y711" s="66" t="str">
        <f t="shared" si="29"/>
        <v>62020暖房店舗用有り</v>
      </c>
      <c r="Z711" s="142">
        <v>-0.96</v>
      </c>
      <c r="AA711" s="142">
        <v>1.96</v>
      </c>
      <c r="AB711" s="143">
        <v>1.0862000000000001</v>
      </c>
      <c r="AC711" s="143">
        <v>1.4483999999999999</v>
      </c>
      <c r="AD711" s="69">
        <f>VLOOKUP(T711,'既存・導入予定 (1)'!$E$33:$S$44,13,0)</f>
        <v>0.30499999999999999</v>
      </c>
      <c r="AE711" s="70">
        <f t="shared" si="30"/>
        <v>1.667</v>
      </c>
    </row>
    <row r="712" spans="20:31">
      <c r="T712" s="63">
        <v>6</v>
      </c>
      <c r="U712" s="64">
        <v>2020</v>
      </c>
      <c r="V712" s="65" t="s">
        <v>627</v>
      </c>
      <c r="W712" s="65" t="s">
        <v>618</v>
      </c>
      <c r="X712" s="65" t="s">
        <v>3363</v>
      </c>
      <c r="Y712" s="66" t="str">
        <f t="shared" si="29"/>
        <v>62020暖房ビル用マルチ有り</v>
      </c>
      <c r="Z712" s="142">
        <v>-1.1000000000000001</v>
      </c>
      <c r="AA712" s="142">
        <v>2.1</v>
      </c>
      <c r="AB712" s="143">
        <v>1.0416000000000001</v>
      </c>
      <c r="AC712" s="143">
        <v>1.4596</v>
      </c>
      <c r="AD712" s="69">
        <f>VLOOKUP(T712,'既存・導入予定 (1)'!$E$33:$S$44,13,0)</f>
        <v>0.30499999999999999</v>
      </c>
      <c r="AE712" s="70">
        <f t="shared" si="30"/>
        <v>1.764</v>
      </c>
    </row>
    <row r="713" spans="20:31">
      <c r="T713" s="63">
        <v>6</v>
      </c>
      <c r="U713" s="64">
        <v>2020</v>
      </c>
      <c r="V713" s="65" t="s">
        <v>627</v>
      </c>
      <c r="W713" s="65" t="s">
        <v>619</v>
      </c>
      <c r="X713" s="65" t="s">
        <v>3363</v>
      </c>
      <c r="Y713" s="66" t="str">
        <f t="shared" si="29"/>
        <v>62020暖房設備用有り</v>
      </c>
      <c r="Z713" s="142">
        <v>-0.46</v>
      </c>
      <c r="AA713" s="142">
        <v>1.46</v>
      </c>
      <c r="AB713" s="143">
        <v>0.94</v>
      </c>
      <c r="AC713" s="143">
        <v>1.1100000000000001</v>
      </c>
      <c r="AD713" s="69">
        <f>VLOOKUP(T713,'既存・導入予定 (1)'!$E$33:$S$44,13,0)</f>
        <v>0.30499999999999999</v>
      </c>
      <c r="AE713" s="70">
        <f t="shared" si="30"/>
        <v>1.319</v>
      </c>
    </row>
    <row r="714" spans="20:31">
      <c r="T714" s="63">
        <v>6</v>
      </c>
      <c r="U714" s="64">
        <v>2020</v>
      </c>
      <c r="V714" s="65" t="s">
        <v>627</v>
      </c>
      <c r="W714" s="65" t="s">
        <v>624</v>
      </c>
      <c r="X714" s="65" t="s">
        <v>3516</v>
      </c>
      <c r="Y714" s="66" t="str">
        <f t="shared" ref="Y714:Y777" si="31">T714&amp;U714&amp;V714&amp;W714&amp;X714</f>
        <v>62020暖房店舗用無し（一定速）</v>
      </c>
      <c r="Z714" s="142">
        <v>0.25</v>
      </c>
      <c r="AA714" s="142">
        <v>0.75</v>
      </c>
      <c r="AB714" s="143">
        <v>0.25</v>
      </c>
      <c r="AC714" s="143">
        <v>0.75</v>
      </c>
      <c r="AD714" s="69">
        <f>VLOOKUP(T714,'既存・導入予定 (1)'!$E$33:$S$44,13,0)</f>
        <v>0.30499999999999999</v>
      </c>
      <c r="AE714" s="70">
        <f t="shared" ref="AE714:AE728" si="32">ROUNDDOWN(IF(AD714&gt;=0.25,Z714*AD714+AA714,AB714*AD714+AC714),3)</f>
        <v>0.82599999999999996</v>
      </c>
    </row>
    <row r="715" spans="20:31">
      <c r="T715" s="63">
        <v>6</v>
      </c>
      <c r="U715" s="64">
        <v>2020</v>
      </c>
      <c r="V715" s="65" t="s">
        <v>627</v>
      </c>
      <c r="W715" s="65" t="s">
        <v>618</v>
      </c>
      <c r="X715" s="65" t="s">
        <v>3516</v>
      </c>
      <c r="Y715" s="66" t="str">
        <f t="shared" si="31"/>
        <v>62020暖房ビル用マルチ無し（一定速）</v>
      </c>
      <c r="Z715" s="142">
        <v>0.25</v>
      </c>
      <c r="AA715" s="142">
        <v>0.75</v>
      </c>
      <c r="AB715" s="143">
        <v>0.25</v>
      </c>
      <c r="AC715" s="143">
        <v>0.75</v>
      </c>
      <c r="AD715" s="69">
        <f>VLOOKUP(T715,'既存・導入予定 (1)'!$E$33:$S$44,13,0)</f>
        <v>0.30499999999999999</v>
      </c>
      <c r="AE715" s="70">
        <f t="shared" si="32"/>
        <v>0.82599999999999996</v>
      </c>
    </row>
    <row r="716" spans="20:31">
      <c r="T716" s="63">
        <v>6</v>
      </c>
      <c r="U716" s="65">
        <v>2020</v>
      </c>
      <c r="V716" s="65" t="s">
        <v>627</v>
      </c>
      <c r="W716" s="65" t="s">
        <v>619</v>
      </c>
      <c r="X716" s="65" t="s">
        <v>3516</v>
      </c>
      <c r="Y716" s="66" t="str">
        <f t="shared" si="31"/>
        <v>62020暖房設備用無し（一定速）</v>
      </c>
      <c r="Z716" s="142">
        <v>0.25</v>
      </c>
      <c r="AA716" s="142">
        <v>0.75</v>
      </c>
      <c r="AB716" s="143">
        <v>0.25</v>
      </c>
      <c r="AC716" s="143">
        <v>0.75</v>
      </c>
      <c r="AD716" s="69">
        <f>VLOOKUP(T716,'既存・導入予定 (1)'!$E$33:$S$44,13,0)</f>
        <v>0.30499999999999999</v>
      </c>
      <c r="AE716" s="70">
        <f t="shared" si="32"/>
        <v>0.82599999999999996</v>
      </c>
    </row>
    <row r="717" spans="20:31">
      <c r="T717" s="144">
        <v>6</v>
      </c>
      <c r="U717" s="145">
        <v>2024</v>
      </c>
      <c r="V717" s="145" t="s">
        <v>626</v>
      </c>
      <c r="W717" s="145" t="s">
        <v>624</v>
      </c>
      <c r="X717" s="145" t="s">
        <v>3363</v>
      </c>
      <c r="Y717" s="146" t="str">
        <f t="shared" si="31"/>
        <v>62024冷房店舗用有り</v>
      </c>
      <c r="Z717" s="148">
        <v>-1.58</v>
      </c>
      <c r="AA717" s="148">
        <v>2.58</v>
      </c>
      <c r="AB717" s="149">
        <v>1.0629999999999999</v>
      </c>
      <c r="AC717" s="149">
        <v>1.9193</v>
      </c>
      <c r="AD717" s="147">
        <f>VLOOKUP(T717,'既存・導入予定 (1)'!$E$33:$S$44,13,0)</f>
        <v>0.30499999999999999</v>
      </c>
      <c r="AE717" s="75">
        <f t="shared" si="32"/>
        <v>2.0979999999999999</v>
      </c>
    </row>
    <row r="718" spans="20:31">
      <c r="T718" s="144">
        <v>6</v>
      </c>
      <c r="U718" s="145">
        <v>2024</v>
      </c>
      <c r="V718" s="145" t="s">
        <v>626</v>
      </c>
      <c r="W718" s="145" t="s">
        <v>618</v>
      </c>
      <c r="X718" s="145" t="s">
        <v>3363</v>
      </c>
      <c r="Y718" s="146" t="str">
        <f t="shared" si="31"/>
        <v>62024冷房ビル用マルチ有り</v>
      </c>
      <c r="Z718" s="148">
        <v>-1.6</v>
      </c>
      <c r="AA718" s="148">
        <v>2.6</v>
      </c>
      <c r="AB718" s="149">
        <v>1.0759000000000001</v>
      </c>
      <c r="AC718" s="149">
        <v>1.931</v>
      </c>
      <c r="AD718" s="147">
        <f>VLOOKUP(T718,'既存・導入予定 (1)'!$E$33:$S$44,13,0)</f>
        <v>0.30499999999999999</v>
      </c>
      <c r="AE718" s="75">
        <f t="shared" si="32"/>
        <v>2.1120000000000001</v>
      </c>
    </row>
    <row r="719" spans="20:31">
      <c r="T719" s="144">
        <v>6</v>
      </c>
      <c r="U719" s="145">
        <v>2024</v>
      </c>
      <c r="V719" s="145" t="s">
        <v>626</v>
      </c>
      <c r="W719" s="145" t="s">
        <v>619</v>
      </c>
      <c r="X719" s="145" t="s">
        <v>3363</v>
      </c>
      <c r="Y719" s="146" t="str">
        <f t="shared" si="31"/>
        <v>62024冷房設備用有り</v>
      </c>
      <c r="Z719" s="148">
        <v>-0.6</v>
      </c>
      <c r="AA719" s="148">
        <v>1.6</v>
      </c>
      <c r="AB719" s="149">
        <v>1.0467</v>
      </c>
      <c r="AC719" s="149">
        <v>1.1882999999999999</v>
      </c>
      <c r="AD719" s="147">
        <f>VLOOKUP(T719,'既存・導入予定 (1)'!$E$33:$S$44,13,0)</f>
        <v>0.30499999999999999</v>
      </c>
      <c r="AE719" s="75">
        <f t="shared" si="32"/>
        <v>1.417</v>
      </c>
    </row>
    <row r="720" spans="20:31">
      <c r="T720" s="144">
        <v>6</v>
      </c>
      <c r="U720" s="145">
        <v>2024</v>
      </c>
      <c r="V720" s="145" t="s">
        <v>626</v>
      </c>
      <c r="W720" s="145" t="s">
        <v>624</v>
      </c>
      <c r="X720" s="145" t="s">
        <v>3516</v>
      </c>
      <c r="Y720" s="146" t="str">
        <f t="shared" si="31"/>
        <v>62024冷房店舗用無し（一定速）</v>
      </c>
      <c r="Z720" s="148">
        <v>0.25</v>
      </c>
      <c r="AA720" s="148">
        <v>0.75</v>
      </c>
      <c r="AB720" s="149">
        <v>0.25</v>
      </c>
      <c r="AC720" s="149">
        <v>0.75</v>
      </c>
      <c r="AD720" s="147">
        <f>VLOOKUP(T720,'既存・導入予定 (1)'!$E$33:$S$44,13,0)</f>
        <v>0.30499999999999999</v>
      </c>
      <c r="AE720" s="75">
        <f t="shared" si="32"/>
        <v>0.82599999999999996</v>
      </c>
    </row>
    <row r="721" spans="20:31">
      <c r="T721" s="144">
        <v>6</v>
      </c>
      <c r="U721" s="145">
        <v>2024</v>
      </c>
      <c r="V721" s="145" t="s">
        <v>626</v>
      </c>
      <c r="W721" s="145" t="s">
        <v>618</v>
      </c>
      <c r="X721" s="145" t="s">
        <v>3516</v>
      </c>
      <c r="Y721" s="146" t="str">
        <f t="shared" si="31"/>
        <v>62024冷房ビル用マルチ無し（一定速）</v>
      </c>
      <c r="Z721" s="148">
        <v>0.25</v>
      </c>
      <c r="AA721" s="148">
        <v>0.75</v>
      </c>
      <c r="AB721" s="149">
        <v>0.25</v>
      </c>
      <c r="AC721" s="149">
        <v>0.75</v>
      </c>
      <c r="AD721" s="147">
        <f>VLOOKUP(T721,'既存・導入予定 (1)'!$E$33:$S$44,13,0)</f>
        <v>0.30499999999999999</v>
      </c>
      <c r="AE721" s="75">
        <f t="shared" si="32"/>
        <v>0.82599999999999996</v>
      </c>
    </row>
    <row r="722" spans="20:31">
      <c r="T722" s="144">
        <v>6</v>
      </c>
      <c r="U722" s="145">
        <v>2024</v>
      </c>
      <c r="V722" s="145" t="s">
        <v>626</v>
      </c>
      <c r="W722" s="145" t="s">
        <v>619</v>
      </c>
      <c r="X722" s="145" t="s">
        <v>3516</v>
      </c>
      <c r="Y722" s="146" t="str">
        <f t="shared" si="31"/>
        <v>62024冷房設備用無し（一定速）</v>
      </c>
      <c r="Z722" s="148">
        <v>0.25</v>
      </c>
      <c r="AA722" s="148">
        <v>0.75</v>
      </c>
      <c r="AB722" s="149">
        <v>0.25</v>
      </c>
      <c r="AC722" s="149">
        <v>0.75</v>
      </c>
      <c r="AD722" s="147">
        <f>VLOOKUP(T722,'既存・導入予定 (1)'!$E$33:$S$44,13,0)</f>
        <v>0.30499999999999999</v>
      </c>
      <c r="AE722" s="75">
        <f t="shared" si="32"/>
        <v>0.82599999999999996</v>
      </c>
    </row>
    <row r="723" spans="20:31">
      <c r="T723" s="144">
        <v>6</v>
      </c>
      <c r="U723" s="145">
        <v>2024</v>
      </c>
      <c r="V723" s="145" t="s">
        <v>627</v>
      </c>
      <c r="W723" s="145" t="s">
        <v>624</v>
      </c>
      <c r="X723" s="145" t="s">
        <v>3363</v>
      </c>
      <c r="Y723" s="146" t="str">
        <f t="shared" si="31"/>
        <v>62024暖房店舗用有り</v>
      </c>
      <c r="Z723" s="148">
        <v>-1.04</v>
      </c>
      <c r="AA723" s="148">
        <v>2.04</v>
      </c>
      <c r="AB723" s="149">
        <v>1.0898000000000001</v>
      </c>
      <c r="AC723" s="149">
        <v>1.5076000000000001</v>
      </c>
      <c r="AD723" s="147">
        <f>VLOOKUP(T723,'既存・導入予定 (1)'!$E$33:$S$44,13,0)</f>
        <v>0.30499999999999999</v>
      </c>
      <c r="AE723" s="75">
        <f t="shared" si="32"/>
        <v>1.722</v>
      </c>
    </row>
    <row r="724" spans="20:31">
      <c r="T724" s="144">
        <v>6</v>
      </c>
      <c r="U724" s="145">
        <v>2024</v>
      </c>
      <c r="V724" s="145" t="s">
        <v>627</v>
      </c>
      <c r="W724" s="145" t="s">
        <v>618</v>
      </c>
      <c r="X724" s="145" t="s">
        <v>3363</v>
      </c>
      <c r="Y724" s="146" t="str">
        <f t="shared" si="31"/>
        <v>62024暖房ビル用マルチ有り</v>
      </c>
      <c r="Z724" s="148">
        <v>-1.1399999999999999</v>
      </c>
      <c r="AA724" s="148">
        <v>2.14</v>
      </c>
      <c r="AB724" s="149">
        <v>1.0454000000000001</v>
      </c>
      <c r="AC724" s="149">
        <v>1.5936999999999999</v>
      </c>
      <c r="AD724" s="147">
        <f>VLOOKUP(T724,'既存・導入予定 (1)'!$E$33:$S$44,13,0)</f>
        <v>0.30499999999999999</v>
      </c>
      <c r="AE724" s="75">
        <f t="shared" si="32"/>
        <v>1.792</v>
      </c>
    </row>
    <row r="725" spans="20:31">
      <c r="T725" s="144">
        <v>6</v>
      </c>
      <c r="U725" s="145">
        <v>2024</v>
      </c>
      <c r="V725" s="145" t="s">
        <v>627</v>
      </c>
      <c r="W725" s="145" t="s">
        <v>619</v>
      </c>
      <c r="X725" s="145" t="s">
        <v>3363</v>
      </c>
      <c r="Y725" s="146" t="str">
        <f t="shared" si="31"/>
        <v>62024暖房設備用有り</v>
      </c>
      <c r="Z725" s="148">
        <v>-0.57999999999999996</v>
      </c>
      <c r="AA725" s="148">
        <v>1.58</v>
      </c>
      <c r="AB725" s="149">
        <v>1.0335000000000001</v>
      </c>
      <c r="AC725" s="149">
        <v>1.1766000000000001</v>
      </c>
      <c r="AD725" s="147">
        <f>VLOOKUP(T725,'既存・導入予定 (1)'!$E$33:$S$44,13,0)</f>
        <v>0.30499999999999999</v>
      </c>
      <c r="AE725" s="75">
        <f t="shared" si="32"/>
        <v>1.403</v>
      </c>
    </row>
    <row r="726" spans="20:31">
      <c r="T726" s="144">
        <v>6</v>
      </c>
      <c r="U726" s="145">
        <v>2024</v>
      </c>
      <c r="V726" s="145" t="s">
        <v>627</v>
      </c>
      <c r="W726" s="145" t="s">
        <v>624</v>
      </c>
      <c r="X726" s="145" t="s">
        <v>3516</v>
      </c>
      <c r="Y726" s="146" t="str">
        <f t="shared" si="31"/>
        <v>62024暖房店舗用無し（一定速）</v>
      </c>
      <c r="Z726" s="148">
        <v>0.25</v>
      </c>
      <c r="AA726" s="148">
        <v>0.75</v>
      </c>
      <c r="AB726" s="149">
        <v>0.25</v>
      </c>
      <c r="AC726" s="149">
        <v>0.75</v>
      </c>
      <c r="AD726" s="147">
        <f>VLOOKUP(T726,'既存・導入予定 (1)'!$E$33:$S$44,13,0)</f>
        <v>0.30499999999999999</v>
      </c>
      <c r="AE726" s="75">
        <f t="shared" si="32"/>
        <v>0.82599999999999996</v>
      </c>
    </row>
    <row r="727" spans="20:31">
      <c r="T727" s="144">
        <v>6</v>
      </c>
      <c r="U727" s="145">
        <v>2024</v>
      </c>
      <c r="V727" s="145" t="s">
        <v>627</v>
      </c>
      <c r="W727" s="145" t="s">
        <v>618</v>
      </c>
      <c r="X727" s="145" t="s">
        <v>3516</v>
      </c>
      <c r="Y727" s="146" t="str">
        <f t="shared" si="31"/>
        <v>62024暖房ビル用マルチ無し（一定速）</v>
      </c>
      <c r="Z727" s="148">
        <v>0.25</v>
      </c>
      <c r="AA727" s="148">
        <v>0.75</v>
      </c>
      <c r="AB727" s="149">
        <v>0.25</v>
      </c>
      <c r="AC727" s="149">
        <v>0.75</v>
      </c>
      <c r="AD727" s="147">
        <f>VLOOKUP(T727,'既存・導入予定 (1)'!$E$33:$S$44,13,0)</f>
        <v>0.30499999999999999</v>
      </c>
      <c r="AE727" s="75">
        <f t="shared" si="32"/>
        <v>0.82599999999999996</v>
      </c>
    </row>
    <row r="728" spans="20:31">
      <c r="T728" s="144">
        <v>6</v>
      </c>
      <c r="U728" s="145">
        <v>2024</v>
      </c>
      <c r="V728" s="145" t="s">
        <v>627</v>
      </c>
      <c r="W728" s="145" t="s">
        <v>619</v>
      </c>
      <c r="X728" s="145" t="s">
        <v>3516</v>
      </c>
      <c r="Y728" s="146" t="str">
        <f t="shared" si="31"/>
        <v>62024暖房設備用無し（一定速）</v>
      </c>
      <c r="Z728" s="148">
        <v>0.25</v>
      </c>
      <c r="AA728" s="148">
        <v>0.75</v>
      </c>
      <c r="AB728" s="149">
        <v>0.25</v>
      </c>
      <c r="AC728" s="149">
        <v>0.75</v>
      </c>
      <c r="AD728" s="147">
        <f>VLOOKUP(T728,'既存・導入予定 (1)'!$E$33:$S$44,13,0)</f>
        <v>0.30499999999999999</v>
      </c>
      <c r="AE728" s="75">
        <f t="shared" si="32"/>
        <v>0.82599999999999996</v>
      </c>
    </row>
    <row r="729" spans="20:31">
      <c r="T729" s="193">
        <v>7</v>
      </c>
      <c r="U729" s="193">
        <v>1995</v>
      </c>
      <c r="V729" s="193" t="s">
        <v>20</v>
      </c>
      <c r="W729" s="193" t="s">
        <v>624</v>
      </c>
      <c r="X729" s="193" t="s">
        <v>3363</v>
      </c>
      <c r="Y729" s="66" t="str">
        <f t="shared" si="31"/>
        <v>71995冷房店舗用有り</v>
      </c>
      <c r="Z729" s="142">
        <v>0.32</v>
      </c>
      <c r="AA729" s="142">
        <v>0.68</v>
      </c>
      <c r="AB729" s="143">
        <v>1.0165999999999999</v>
      </c>
      <c r="AC729" s="143">
        <v>0.50590000000000002</v>
      </c>
      <c r="AD729" s="69">
        <f>VLOOKUP(T729,'既存・導入予定 (1)'!$E$33:$S$44,13,0)</f>
        <v>0.54600000000000004</v>
      </c>
      <c r="AE729" s="70">
        <f t="shared" ref="AE729:AE792" si="33">ROUNDDOWN(IF(AD729&gt;=0.25,Z729*AD729+AA729,AB729*AD729+AC729),3)</f>
        <v>0.85399999999999998</v>
      </c>
    </row>
    <row r="730" spans="20:31">
      <c r="T730" s="193">
        <v>7</v>
      </c>
      <c r="U730" s="193">
        <v>1995</v>
      </c>
      <c r="V730" s="193" t="s">
        <v>20</v>
      </c>
      <c r="W730" s="193" t="s">
        <v>618</v>
      </c>
      <c r="X730" s="193" t="s">
        <v>3363</v>
      </c>
      <c r="Y730" s="66" t="str">
        <f t="shared" si="31"/>
        <v>71995冷房ビル用マルチ有り</v>
      </c>
      <c r="Z730" s="142">
        <v>-0.218</v>
      </c>
      <c r="AA730" s="142">
        <v>1.218</v>
      </c>
      <c r="AB730" s="143">
        <v>1.0356000000000001</v>
      </c>
      <c r="AC730" s="143">
        <v>0.90459999999999996</v>
      </c>
      <c r="AD730" s="69">
        <f>VLOOKUP(T730,'既存・導入予定 (1)'!$E$33:$S$44,13,0)</f>
        <v>0.54600000000000004</v>
      </c>
      <c r="AE730" s="70">
        <f t="shared" si="33"/>
        <v>1.0980000000000001</v>
      </c>
    </row>
    <row r="731" spans="20:31">
      <c r="T731" s="193">
        <v>7</v>
      </c>
      <c r="U731" s="193">
        <v>1995</v>
      </c>
      <c r="V731" s="193" t="s">
        <v>20</v>
      </c>
      <c r="W731" s="193" t="s">
        <v>619</v>
      </c>
      <c r="X731" s="193" t="s">
        <v>3363</v>
      </c>
      <c r="Y731" s="66" t="str">
        <f t="shared" si="31"/>
        <v>71995冷房設備用有り</v>
      </c>
      <c r="Z731" s="142">
        <v>0.25</v>
      </c>
      <c r="AA731" s="142">
        <v>0.75</v>
      </c>
      <c r="AB731" s="143">
        <v>1.0219</v>
      </c>
      <c r="AC731" s="143">
        <v>0.55700000000000005</v>
      </c>
      <c r="AD731" s="69">
        <f>VLOOKUP(T731,'既存・導入予定 (1)'!$E$33:$S$44,13,0)</f>
        <v>0.54600000000000004</v>
      </c>
      <c r="AE731" s="70">
        <f t="shared" si="33"/>
        <v>0.88600000000000001</v>
      </c>
    </row>
    <row r="732" spans="20:31">
      <c r="T732" s="193">
        <v>7</v>
      </c>
      <c r="U732" s="193">
        <v>1995</v>
      </c>
      <c r="V732" s="193" t="s">
        <v>20</v>
      </c>
      <c r="W732" s="193" t="s">
        <v>624</v>
      </c>
      <c r="X732" s="193" t="s">
        <v>3516</v>
      </c>
      <c r="Y732" s="66" t="str">
        <f t="shared" si="31"/>
        <v>71995冷房店舗用無し（一定速）</v>
      </c>
      <c r="Z732" s="142">
        <v>0.26</v>
      </c>
      <c r="AA732" s="142">
        <v>0.74</v>
      </c>
      <c r="AB732" s="143">
        <v>0.26</v>
      </c>
      <c r="AC732" s="143">
        <v>0.74</v>
      </c>
      <c r="AD732" s="69">
        <f>VLOOKUP(T732,'既存・導入予定 (1)'!$E$33:$S$44,13,0)</f>
        <v>0.54600000000000004</v>
      </c>
      <c r="AE732" s="70">
        <f t="shared" si="33"/>
        <v>0.88100000000000001</v>
      </c>
    </row>
    <row r="733" spans="20:31">
      <c r="T733" s="193">
        <v>7</v>
      </c>
      <c r="U733" s="193">
        <v>1995</v>
      </c>
      <c r="V733" s="193" t="s">
        <v>20</v>
      </c>
      <c r="W733" s="193" t="s">
        <v>618</v>
      </c>
      <c r="X733" s="193" t="s">
        <v>3516</v>
      </c>
      <c r="Y733" s="66" t="str">
        <f t="shared" si="31"/>
        <v>71995冷房ビル用マルチ無し（一定速）</v>
      </c>
      <c r="Z733" s="142">
        <v>0.26</v>
      </c>
      <c r="AA733" s="142">
        <v>0.74</v>
      </c>
      <c r="AB733" s="143">
        <v>0.26</v>
      </c>
      <c r="AC733" s="143">
        <v>0.74</v>
      </c>
      <c r="AD733" s="69">
        <f>VLOOKUP(T733,'既存・導入予定 (1)'!$E$33:$S$44,13,0)</f>
        <v>0.54600000000000004</v>
      </c>
      <c r="AE733" s="70">
        <f t="shared" si="33"/>
        <v>0.88100000000000001</v>
      </c>
    </row>
    <row r="734" spans="20:31">
      <c r="T734" s="193">
        <v>7</v>
      </c>
      <c r="U734" s="193">
        <v>1995</v>
      </c>
      <c r="V734" s="193" t="s">
        <v>20</v>
      </c>
      <c r="W734" s="193" t="s">
        <v>619</v>
      </c>
      <c r="X734" s="193" t="s">
        <v>3516</v>
      </c>
      <c r="Y734" s="66" t="str">
        <f t="shared" si="31"/>
        <v>71995冷房設備用無し（一定速）</v>
      </c>
      <c r="Z734" s="142">
        <v>0.26</v>
      </c>
      <c r="AA734" s="142">
        <v>0.74</v>
      </c>
      <c r="AB734" s="143">
        <v>0.26</v>
      </c>
      <c r="AC734" s="143">
        <v>0.74</v>
      </c>
      <c r="AD734" s="69">
        <f>VLOOKUP(T734,'既存・導入予定 (1)'!$E$33:$S$44,13,0)</f>
        <v>0.54600000000000004</v>
      </c>
      <c r="AE734" s="70">
        <f t="shared" si="33"/>
        <v>0.88100000000000001</v>
      </c>
    </row>
    <row r="735" spans="20:31">
      <c r="T735" s="193">
        <v>7</v>
      </c>
      <c r="U735" s="193">
        <v>1995</v>
      </c>
      <c r="V735" s="193" t="s">
        <v>21</v>
      </c>
      <c r="W735" s="193" t="s">
        <v>624</v>
      </c>
      <c r="X735" s="193" t="s">
        <v>3363</v>
      </c>
      <c r="Y735" s="66" t="str">
        <f t="shared" si="31"/>
        <v>71995暖房店舗用有り</v>
      </c>
      <c r="Z735" s="142">
        <v>0.374</v>
      </c>
      <c r="AA735" s="142">
        <v>0.626</v>
      </c>
      <c r="AB735" s="143">
        <v>1.0275000000000001</v>
      </c>
      <c r="AC735" s="143">
        <v>0.46260000000000001</v>
      </c>
      <c r="AD735" s="69">
        <f>VLOOKUP(T735,'既存・導入予定 (1)'!$E$33:$S$44,13,0)</f>
        <v>0.54600000000000004</v>
      </c>
      <c r="AE735" s="70">
        <f t="shared" si="33"/>
        <v>0.83</v>
      </c>
    </row>
    <row r="736" spans="20:31">
      <c r="T736" s="193">
        <v>7</v>
      </c>
      <c r="U736" s="193">
        <v>1995</v>
      </c>
      <c r="V736" s="193" t="s">
        <v>21</v>
      </c>
      <c r="W736" s="193" t="s">
        <v>618</v>
      </c>
      <c r="X736" s="193" t="s">
        <v>3363</v>
      </c>
      <c r="Y736" s="66" t="str">
        <f t="shared" si="31"/>
        <v>71995暖房ビル用マルチ有り</v>
      </c>
      <c r="Z736" s="142">
        <v>-0.112</v>
      </c>
      <c r="AA736" s="142">
        <v>1.1120000000000001</v>
      </c>
      <c r="AB736" s="143">
        <v>1.0236000000000001</v>
      </c>
      <c r="AC736" s="143">
        <v>0.82809999999999995</v>
      </c>
      <c r="AD736" s="69">
        <f>VLOOKUP(T736,'既存・導入予定 (1)'!$E$33:$S$44,13,0)</f>
        <v>0.54600000000000004</v>
      </c>
      <c r="AE736" s="70">
        <f t="shared" si="33"/>
        <v>1.05</v>
      </c>
    </row>
    <row r="737" spans="20:31">
      <c r="T737" s="193">
        <v>7</v>
      </c>
      <c r="U737" s="193">
        <v>1995</v>
      </c>
      <c r="V737" s="193" t="s">
        <v>21</v>
      </c>
      <c r="W737" s="193" t="s">
        <v>619</v>
      </c>
      <c r="X737" s="193" t="s">
        <v>3363</v>
      </c>
      <c r="Y737" s="66" t="str">
        <f t="shared" si="31"/>
        <v>71995暖房設備用有り</v>
      </c>
      <c r="Z737" s="142">
        <v>0.25</v>
      </c>
      <c r="AA737" s="142">
        <v>0.75</v>
      </c>
      <c r="AB737" s="143">
        <v>1.0159</v>
      </c>
      <c r="AC737" s="143">
        <v>0.5585</v>
      </c>
      <c r="AD737" s="69">
        <f>VLOOKUP(T737,'既存・導入予定 (1)'!$E$33:$S$44,13,0)</f>
        <v>0.54600000000000004</v>
      </c>
      <c r="AE737" s="70">
        <f t="shared" si="33"/>
        <v>0.88600000000000001</v>
      </c>
    </row>
    <row r="738" spans="20:31">
      <c r="T738" s="193">
        <v>7</v>
      </c>
      <c r="U738" s="193">
        <v>1995</v>
      </c>
      <c r="V738" s="193" t="s">
        <v>21</v>
      </c>
      <c r="W738" s="193" t="s">
        <v>624</v>
      </c>
      <c r="X738" s="193" t="s">
        <v>3516</v>
      </c>
      <c r="Y738" s="66" t="str">
        <f t="shared" si="31"/>
        <v>71995暖房店舗用無し（一定速）</v>
      </c>
      <c r="Z738" s="142">
        <v>0.26</v>
      </c>
      <c r="AA738" s="142">
        <v>0.74</v>
      </c>
      <c r="AB738" s="143">
        <v>0.26</v>
      </c>
      <c r="AC738" s="143">
        <v>0.74</v>
      </c>
      <c r="AD738" s="69">
        <f>VLOOKUP(T738,'既存・導入予定 (1)'!$E$33:$S$44,13,0)</f>
        <v>0.54600000000000004</v>
      </c>
      <c r="AE738" s="70">
        <f t="shared" si="33"/>
        <v>0.88100000000000001</v>
      </c>
    </row>
    <row r="739" spans="20:31">
      <c r="T739" s="193">
        <v>7</v>
      </c>
      <c r="U739" s="193">
        <v>1995</v>
      </c>
      <c r="V739" s="193" t="s">
        <v>21</v>
      </c>
      <c r="W739" s="193" t="s">
        <v>618</v>
      </c>
      <c r="X739" s="193" t="s">
        <v>3516</v>
      </c>
      <c r="Y739" s="66" t="str">
        <f t="shared" si="31"/>
        <v>71995暖房ビル用マルチ無し（一定速）</v>
      </c>
      <c r="Z739" s="142">
        <v>0.26</v>
      </c>
      <c r="AA739" s="142">
        <v>0.74</v>
      </c>
      <c r="AB739" s="143">
        <v>0.26</v>
      </c>
      <c r="AC739" s="143">
        <v>0.74</v>
      </c>
      <c r="AD739" s="69">
        <f>VLOOKUP(T739,'既存・導入予定 (1)'!$E$33:$S$44,13,0)</f>
        <v>0.54600000000000004</v>
      </c>
      <c r="AE739" s="70">
        <f t="shared" si="33"/>
        <v>0.88100000000000001</v>
      </c>
    </row>
    <row r="740" spans="20:31">
      <c r="T740" s="193">
        <v>7</v>
      </c>
      <c r="U740" s="193">
        <v>1995</v>
      </c>
      <c r="V740" s="193" t="s">
        <v>21</v>
      </c>
      <c r="W740" s="193" t="s">
        <v>619</v>
      </c>
      <c r="X740" s="193" t="s">
        <v>3516</v>
      </c>
      <c r="Y740" s="66" t="str">
        <f t="shared" si="31"/>
        <v>71995暖房設備用無し（一定速）</v>
      </c>
      <c r="Z740" s="142">
        <v>0.26</v>
      </c>
      <c r="AA740" s="142">
        <v>0.74</v>
      </c>
      <c r="AB740" s="143">
        <v>0.26</v>
      </c>
      <c r="AC740" s="143">
        <v>0.74</v>
      </c>
      <c r="AD740" s="69">
        <f>VLOOKUP(T740,'既存・導入予定 (1)'!$E$33:$S$44,13,0)</f>
        <v>0.54600000000000004</v>
      </c>
      <c r="AE740" s="70">
        <f t="shared" si="33"/>
        <v>0.88100000000000001</v>
      </c>
    </row>
    <row r="741" spans="20:31">
      <c r="T741" s="193">
        <v>7</v>
      </c>
      <c r="U741" s="193">
        <v>2005</v>
      </c>
      <c r="V741" s="193" t="s">
        <v>20</v>
      </c>
      <c r="W741" s="193" t="s">
        <v>624</v>
      </c>
      <c r="X741" s="193" t="s">
        <v>3363</v>
      </c>
      <c r="Y741" s="66" t="str">
        <f t="shared" si="31"/>
        <v>72005冷房店舗用有り</v>
      </c>
      <c r="Z741" s="142">
        <v>-0.86599999999999999</v>
      </c>
      <c r="AA741" s="142">
        <v>1.8660000000000001</v>
      </c>
      <c r="AB741" s="143">
        <v>1.0455000000000001</v>
      </c>
      <c r="AC741" s="143">
        <v>1.3880999999999999</v>
      </c>
      <c r="AD741" s="69">
        <f>VLOOKUP(T741,'既存・導入予定 (1)'!$E$33:$S$44,13,0)</f>
        <v>0.54600000000000004</v>
      </c>
      <c r="AE741" s="70">
        <f t="shared" si="33"/>
        <v>1.393</v>
      </c>
    </row>
    <row r="742" spans="20:31">
      <c r="T742" s="193">
        <v>7</v>
      </c>
      <c r="U742" s="193">
        <v>2005</v>
      </c>
      <c r="V742" s="193" t="s">
        <v>20</v>
      </c>
      <c r="W742" s="193" t="s">
        <v>618</v>
      </c>
      <c r="X742" s="193" t="s">
        <v>3363</v>
      </c>
      <c r="Y742" s="66" t="str">
        <f t="shared" si="31"/>
        <v>72005冷房ビル用マルチ有り</v>
      </c>
      <c r="Z742" s="142">
        <v>-0.68200000000000005</v>
      </c>
      <c r="AA742" s="142">
        <v>1.6819999999999999</v>
      </c>
      <c r="AB742" s="143">
        <v>1.0490999999999999</v>
      </c>
      <c r="AC742" s="143">
        <v>1.2492000000000001</v>
      </c>
      <c r="AD742" s="69">
        <f>VLOOKUP(T742,'既存・導入予定 (1)'!$E$33:$S$44,13,0)</f>
        <v>0.54600000000000004</v>
      </c>
      <c r="AE742" s="70">
        <f t="shared" si="33"/>
        <v>1.3089999999999999</v>
      </c>
    </row>
    <row r="743" spans="20:31">
      <c r="T743" s="193">
        <v>7</v>
      </c>
      <c r="U743" s="193">
        <v>2005</v>
      </c>
      <c r="V743" s="193" t="s">
        <v>20</v>
      </c>
      <c r="W743" s="193" t="s">
        <v>619</v>
      </c>
      <c r="X743" s="193" t="s">
        <v>3363</v>
      </c>
      <c r="Y743" s="66" t="str">
        <f t="shared" si="31"/>
        <v>72005冷房設備用有り</v>
      </c>
      <c r="Z743" s="142">
        <v>-0.114</v>
      </c>
      <c r="AA743" s="142">
        <v>1.1140000000000001</v>
      </c>
      <c r="AB743" s="143">
        <v>1.0325</v>
      </c>
      <c r="AC743" s="143">
        <v>0.82740000000000002</v>
      </c>
      <c r="AD743" s="69">
        <f>VLOOKUP(T743,'既存・導入予定 (1)'!$E$33:$S$44,13,0)</f>
        <v>0.54600000000000004</v>
      </c>
      <c r="AE743" s="70">
        <f t="shared" si="33"/>
        <v>1.0509999999999999</v>
      </c>
    </row>
    <row r="744" spans="20:31">
      <c r="T744" s="193">
        <v>7</v>
      </c>
      <c r="U744" s="193">
        <v>2005</v>
      </c>
      <c r="V744" s="193" t="s">
        <v>20</v>
      </c>
      <c r="W744" s="193" t="s">
        <v>624</v>
      </c>
      <c r="X744" s="193" t="s">
        <v>3516</v>
      </c>
      <c r="Y744" s="66" t="str">
        <f t="shared" si="31"/>
        <v>72005冷房店舗用無し（一定速）</v>
      </c>
      <c r="Z744" s="142">
        <v>0.25</v>
      </c>
      <c r="AA744" s="142">
        <v>0.75</v>
      </c>
      <c r="AB744" s="143">
        <v>0.25</v>
      </c>
      <c r="AC744" s="143">
        <v>0.75</v>
      </c>
      <c r="AD744" s="69">
        <f>VLOOKUP(T744,'既存・導入予定 (1)'!$E$33:$S$44,13,0)</f>
        <v>0.54600000000000004</v>
      </c>
      <c r="AE744" s="70">
        <f t="shared" si="33"/>
        <v>0.88600000000000001</v>
      </c>
    </row>
    <row r="745" spans="20:31">
      <c r="T745" s="193">
        <v>7</v>
      </c>
      <c r="U745" s="193">
        <v>2005</v>
      </c>
      <c r="V745" s="193" t="s">
        <v>20</v>
      </c>
      <c r="W745" s="193" t="s">
        <v>618</v>
      </c>
      <c r="X745" s="193" t="s">
        <v>3516</v>
      </c>
      <c r="Y745" s="66" t="str">
        <f t="shared" si="31"/>
        <v>72005冷房ビル用マルチ無し（一定速）</v>
      </c>
      <c r="Z745" s="142">
        <v>0.25</v>
      </c>
      <c r="AA745" s="142">
        <v>0.75</v>
      </c>
      <c r="AB745" s="143">
        <v>0.25</v>
      </c>
      <c r="AC745" s="143">
        <v>0.75</v>
      </c>
      <c r="AD745" s="69">
        <f>VLOOKUP(T745,'既存・導入予定 (1)'!$E$33:$S$44,13,0)</f>
        <v>0.54600000000000004</v>
      </c>
      <c r="AE745" s="70">
        <f t="shared" si="33"/>
        <v>0.88600000000000001</v>
      </c>
    </row>
    <row r="746" spans="20:31">
      <c r="T746" s="193">
        <v>7</v>
      </c>
      <c r="U746" s="193">
        <v>2005</v>
      </c>
      <c r="V746" s="193" t="s">
        <v>20</v>
      </c>
      <c r="W746" s="193" t="s">
        <v>619</v>
      </c>
      <c r="X746" s="193" t="s">
        <v>3516</v>
      </c>
      <c r="Y746" s="66" t="str">
        <f t="shared" si="31"/>
        <v>72005冷房設備用無し（一定速）</v>
      </c>
      <c r="Z746" s="142">
        <v>0.25</v>
      </c>
      <c r="AA746" s="142">
        <v>0.75</v>
      </c>
      <c r="AB746" s="143">
        <v>0.25</v>
      </c>
      <c r="AC746" s="143">
        <v>0.75</v>
      </c>
      <c r="AD746" s="69">
        <f>VLOOKUP(T746,'既存・導入予定 (1)'!$E$33:$S$44,13,0)</f>
        <v>0.54600000000000004</v>
      </c>
      <c r="AE746" s="70">
        <f t="shared" si="33"/>
        <v>0.88600000000000001</v>
      </c>
    </row>
    <row r="747" spans="20:31">
      <c r="T747" s="193">
        <v>7</v>
      </c>
      <c r="U747" s="193">
        <v>2005</v>
      </c>
      <c r="V747" s="193" t="s">
        <v>21</v>
      </c>
      <c r="W747" s="193" t="s">
        <v>624</v>
      </c>
      <c r="X747" s="193" t="s">
        <v>3363</v>
      </c>
      <c r="Y747" s="66" t="str">
        <f t="shared" si="31"/>
        <v>72005暖房店舗用有り</v>
      </c>
      <c r="Z747" s="142">
        <v>-0.65</v>
      </c>
      <c r="AA747" s="142">
        <v>1.65</v>
      </c>
      <c r="AB747" s="143">
        <v>1.0726</v>
      </c>
      <c r="AC747" s="143">
        <v>1.2194</v>
      </c>
      <c r="AD747" s="69">
        <f>VLOOKUP(T747,'既存・導入予定 (1)'!$E$33:$S$44,13,0)</f>
        <v>0.54600000000000004</v>
      </c>
      <c r="AE747" s="70">
        <f t="shared" si="33"/>
        <v>1.2949999999999999</v>
      </c>
    </row>
    <row r="748" spans="20:31">
      <c r="T748" s="193">
        <v>7</v>
      </c>
      <c r="U748" s="193">
        <v>2005</v>
      </c>
      <c r="V748" s="193" t="s">
        <v>21</v>
      </c>
      <c r="W748" s="193" t="s">
        <v>618</v>
      </c>
      <c r="X748" s="193" t="s">
        <v>3363</v>
      </c>
      <c r="Y748" s="66" t="str">
        <f t="shared" si="31"/>
        <v>72005暖房ビル用マルチ有り</v>
      </c>
      <c r="Z748" s="142">
        <v>-0.56000000000000005</v>
      </c>
      <c r="AA748" s="142">
        <v>1.56</v>
      </c>
      <c r="AB748" s="143">
        <v>1.0330999999999999</v>
      </c>
      <c r="AC748" s="143">
        <v>1.1617</v>
      </c>
      <c r="AD748" s="69">
        <f>VLOOKUP(T748,'既存・導入予定 (1)'!$E$33:$S$44,13,0)</f>
        <v>0.54600000000000004</v>
      </c>
      <c r="AE748" s="70">
        <f t="shared" si="33"/>
        <v>1.254</v>
      </c>
    </row>
    <row r="749" spans="20:31">
      <c r="T749" s="193">
        <v>7</v>
      </c>
      <c r="U749" s="193">
        <v>2005</v>
      </c>
      <c r="V749" s="193" t="s">
        <v>21</v>
      </c>
      <c r="W749" s="193" t="s">
        <v>619</v>
      </c>
      <c r="X749" s="193" t="s">
        <v>3363</v>
      </c>
      <c r="Y749" s="66" t="str">
        <f t="shared" si="31"/>
        <v>72005暖房設備用有り</v>
      </c>
      <c r="Z749" s="142">
        <v>-0.126</v>
      </c>
      <c r="AA749" s="142">
        <v>1.1259999999999999</v>
      </c>
      <c r="AB749" s="143">
        <v>1.0239</v>
      </c>
      <c r="AC749" s="143">
        <v>0.83850000000000002</v>
      </c>
      <c r="AD749" s="69">
        <f>VLOOKUP(T749,'既存・導入予定 (1)'!$E$33:$S$44,13,0)</f>
        <v>0.54600000000000004</v>
      </c>
      <c r="AE749" s="70">
        <f t="shared" si="33"/>
        <v>1.0569999999999999</v>
      </c>
    </row>
    <row r="750" spans="20:31">
      <c r="T750" s="193">
        <v>7</v>
      </c>
      <c r="U750" s="193">
        <v>2005</v>
      </c>
      <c r="V750" s="193" t="s">
        <v>21</v>
      </c>
      <c r="W750" s="193" t="s">
        <v>624</v>
      </c>
      <c r="X750" s="193" t="s">
        <v>3516</v>
      </c>
      <c r="Y750" s="66" t="str">
        <f t="shared" si="31"/>
        <v>72005暖房店舗用無し（一定速）</v>
      </c>
      <c r="Z750" s="142">
        <v>0.25</v>
      </c>
      <c r="AA750" s="142">
        <v>0.75</v>
      </c>
      <c r="AB750" s="143">
        <v>0.25</v>
      </c>
      <c r="AC750" s="143">
        <v>0.75</v>
      </c>
      <c r="AD750" s="69">
        <f>VLOOKUP(T750,'既存・導入予定 (1)'!$E$33:$S$44,13,0)</f>
        <v>0.54600000000000004</v>
      </c>
      <c r="AE750" s="70">
        <f t="shared" si="33"/>
        <v>0.88600000000000001</v>
      </c>
    </row>
    <row r="751" spans="20:31">
      <c r="T751" s="193">
        <v>7</v>
      </c>
      <c r="U751" s="193">
        <v>2005</v>
      </c>
      <c r="V751" s="193" t="s">
        <v>21</v>
      </c>
      <c r="W751" s="193" t="s">
        <v>618</v>
      </c>
      <c r="X751" s="193" t="s">
        <v>3516</v>
      </c>
      <c r="Y751" s="66" t="str">
        <f t="shared" si="31"/>
        <v>72005暖房ビル用マルチ無し（一定速）</v>
      </c>
      <c r="Z751" s="142">
        <v>0.25</v>
      </c>
      <c r="AA751" s="142">
        <v>0.75</v>
      </c>
      <c r="AB751" s="143">
        <v>0.25</v>
      </c>
      <c r="AC751" s="143">
        <v>0.75</v>
      </c>
      <c r="AD751" s="69">
        <f>VLOOKUP(T751,'既存・導入予定 (1)'!$E$33:$S$44,13,0)</f>
        <v>0.54600000000000004</v>
      </c>
      <c r="AE751" s="70">
        <f t="shared" si="33"/>
        <v>0.88600000000000001</v>
      </c>
    </row>
    <row r="752" spans="20:31">
      <c r="T752" s="193">
        <v>7</v>
      </c>
      <c r="U752" s="193">
        <v>2005</v>
      </c>
      <c r="V752" s="193" t="s">
        <v>21</v>
      </c>
      <c r="W752" s="193" t="s">
        <v>619</v>
      </c>
      <c r="X752" s="193" t="s">
        <v>3516</v>
      </c>
      <c r="Y752" s="66" t="str">
        <f t="shared" si="31"/>
        <v>72005暖房設備用無し（一定速）</v>
      </c>
      <c r="Z752" s="142">
        <v>0.25</v>
      </c>
      <c r="AA752" s="142">
        <v>0.75</v>
      </c>
      <c r="AB752" s="143">
        <v>0.25</v>
      </c>
      <c r="AC752" s="143">
        <v>0.75</v>
      </c>
      <c r="AD752" s="69">
        <f>VLOOKUP(T752,'既存・導入予定 (1)'!$E$33:$S$44,13,0)</f>
        <v>0.54600000000000004</v>
      </c>
      <c r="AE752" s="70">
        <f t="shared" si="33"/>
        <v>0.88600000000000001</v>
      </c>
    </row>
    <row r="753" spans="20:31">
      <c r="T753" s="193">
        <v>7</v>
      </c>
      <c r="U753" s="193">
        <v>2010</v>
      </c>
      <c r="V753" s="193" t="s">
        <v>20</v>
      </c>
      <c r="W753" s="193" t="s">
        <v>624</v>
      </c>
      <c r="X753" s="193" t="s">
        <v>3363</v>
      </c>
      <c r="Y753" s="66" t="str">
        <f t="shared" si="31"/>
        <v>72010冷房店舗用有り</v>
      </c>
      <c r="Z753" s="142">
        <v>-1.1000000000000001</v>
      </c>
      <c r="AA753" s="142">
        <v>2.1</v>
      </c>
      <c r="AB753" s="143">
        <v>1.0511999999999999</v>
      </c>
      <c r="AC753" s="143">
        <v>1.5622</v>
      </c>
      <c r="AD753" s="69">
        <f>VLOOKUP(T753,'既存・導入予定 (1)'!$E$33:$S$44,13,0)</f>
        <v>0.54600000000000004</v>
      </c>
      <c r="AE753" s="70">
        <f t="shared" si="33"/>
        <v>1.4990000000000001</v>
      </c>
    </row>
    <row r="754" spans="20:31">
      <c r="T754" s="193">
        <v>7</v>
      </c>
      <c r="U754" s="193">
        <v>2010</v>
      </c>
      <c r="V754" s="193" t="s">
        <v>20</v>
      </c>
      <c r="W754" s="193" t="s">
        <v>618</v>
      </c>
      <c r="X754" s="193" t="s">
        <v>3363</v>
      </c>
      <c r="Y754" s="66" t="str">
        <f t="shared" si="31"/>
        <v>72010冷房ビル用マルチ有り</v>
      </c>
      <c r="Z754" s="142">
        <v>-0.88</v>
      </c>
      <c r="AA754" s="142">
        <v>1.88</v>
      </c>
      <c r="AB754" s="143">
        <v>1.0548999999999999</v>
      </c>
      <c r="AC754" s="143">
        <v>1.3963000000000001</v>
      </c>
      <c r="AD754" s="69">
        <f>VLOOKUP(T754,'既存・導入予定 (1)'!$E$33:$S$44,13,0)</f>
        <v>0.54600000000000004</v>
      </c>
      <c r="AE754" s="70">
        <f t="shared" si="33"/>
        <v>1.399</v>
      </c>
    </row>
    <row r="755" spans="20:31">
      <c r="T755" s="193">
        <v>7</v>
      </c>
      <c r="U755" s="193">
        <v>2010</v>
      </c>
      <c r="V755" s="193" t="s">
        <v>20</v>
      </c>
      <c r="W755" s="193" t="s">
        <v>619</v>
      </c>
      <c r="X755" s="193" t="s">
        <v>3363</v>
      </c>
      <c r="Y755" s="66" t="str">
        <f t="shared" si="31"/>
        <v>72010冷房設備用有り</v>
      </c>
      <c r="Z755" s="142">
        <v>-0.26</v>
      </c>
      <c r="AA755" s="142">
        <v>1.26</v>
      </c>
      <c r="AB755" s="143">
        <v>1.1929000000000001</v>
      </c>
      <c r="AC755" s="143">
        <v>0.89680000000000004</v>
      </c>
      <c r="AD755" s="69">
        <f>VLOOKUP(T755,'既存・導入予定 (1)'!$E$33:$S$44,13,0)</f>
        <v>0.54600000000000004</v>
      </c>
      <c r="AE755" s="70">
        <f t="shared" si="33"/>
        <v>1.1180000000000001</v>
      </c>
    </row>
    <row r="756" spans="20:31">
      <c r="T756" s="193">
        <v>7</v>
      </c>
      <c r="U756" s="193">
        <v>2010</v>
      </c>
      <c r="V756" s="193" t="s">
        <v>20</v>
      </c>
      <c r="W756" s="193" t="s">
        <v>624</v>
      </c>
      <c r="X756" s="193" t="s">
        <v>3516</v>
      </c>
      <c r="Y756" s="66" t="str">
        <f t="shared" si="31"/>
        <v>72010冷房店舗用無し（一定速）</v>
      </c>
      <c r="Z756" s="142">
        <v>0.25</v>
      </c>
      <c r="AA756" s="142">
        <v>0.75</v>
      </c>
      <c r="AB756" s="143">
        <v>0.25</v>
      </c>
      <c r="AC756" s="143">
        <v>0.75</v>
      </c>
      <c r="AD756" s="69">
        <f>VLOOKUP(T756,'既存・導入予定 (1)'!$E$33:$S$44,13,0)</f>
        <v>0.54600000000000004</v>
      </c>
      <c r="AE756" s="70">
        <f t="shared" si="33"/>
        <v>0.88600000000000001</v>
      </c>
    </row>
    <row r="757" spans="20:31">
      <c r="T757" s="193">
        <v>7</v>
      </c>
      <c r="U757" s="193">
        <v>2010</v>
      </c>
      <c r="V757" s="193" t="s">
        <v>20</v>
      </c>
      <c r="W757" s="193" t="s">
        <v>618</v>
      </c>
      <c r="X757" s="193" t="s">
        <v>3516</v>
      </c>
      <c r="Y757" s="66" t="str">
        <f t="shared" si="31"/>
        <v>72010冷房ビル用マルチ無し（一定速）</v>
      </c>
      <c r="Z757" s="142">
        <v>0.25</v>
      </c>
      <c r="AA757" s="142">
        <v>0.75</v>
      </c>
      <c r="AB757" s="143">
        <v>0.25</v>
      </c>
      <c r="AC757" s="143">
        <v>0.75</v>
      </c>
      <c r="AD757" s="69">
        <f>VLOOKUP(T757,'既存・導入予定 (1)'!$E$33:$S$44,13,0)</f>
        <v>0.54600000000000004</v>
      </c>
      <c r="AE757" s="70">
        <f t="shared" si="33"/>
        <v>0.88600000000000001</v>
      </c>
    </row>
    <row r="758" spans="20:31">
      <c r="T758" s="193">
        <v>7</v>
      </c>
      <c r="U758" s="193">
        <v>2010</v>
      </c>
      <c r="V758" s="193" t="s">
        <v>20</v>
      </c>
      <c r="W758" s="193" t="s">
        <v>619</v>
      </c>
      <c r="X758" s="193" t="s">
        <v>3516</v>
      </c>
      <c r="Y758" s="66" t="str">
        <f t="shared" si="31"/>
        <v>72010冷房設備用無し（一定速）</v>
      </c>
      <c r="Z758" s="142">
        <v>0.25</v>
      </c>
      <c r="AA758" s="142">
        <v>0.75</v>
      </c>
      <c r="AB758" s="143">
        <v>0.25</v>
      </c>
      <c r="AC758" s="143">
        <v>0.75</v>
      </c>
      <c r="AD758" s="69">
        <f>VLOOKUP(T758,'既存・導入予定 (1)'!$E$33:$S$44,13,0)</f>
        <v>0.54600000000000004</v>
      </c>
      <c r="AE758" s="70">
        <f t="shared" si="33"/>
        <v>0.88600000000000001</v>
      </c>
    </row>
    <row r="759" spans="20:31">
      <c r="T759" s="193">
        <v>7</v>
      </c>
      <c r="U759" s="193">
        <v>2010</v>
      </c>
      <c r="V759" s="193" t="s">
        <v>21</v>
      </c>
      <c r="W759" s="193" t="s">
        <v>624</v>
      </c>
      <c r="X759" s="193" t="s">
        <v>3363</v>
      </c>
      <c r="Y759" s="66" t="str">
        <f t="shared" si="31"/>
        <v>72010暖房店舗用有り</v>
      </c>
      <c r="Z759" s="142">
        <v>-0.72</v>
      </c>
      <c r="AA759" s="142">
        <v>1.72</v>
      </c>
      <c r="AB759" s="143">
        <v>1.0757000000000001</v>
      </c>
      <c r="AC759" s="143">
        <v>1.2710999999999999</v>
      </c>
      <c r="AD759" s="69">
        <f>VLOOKUP(T759,'既存・導入予定 (1)'!$E$33:$S$44,13,0)</f>
        <v>0.54600000000000004</v>
      </c>
      <c r="AE759" s="70">
        <f t="shared" si="33"/>
        <v>1.3260000000000001</v>
      </c>
    </row>
    <row r="760" spans="20:31">
      <c r="T760" s="193">
        <v>7</v>
      </c>
      <c r="U760" s="193">
        <v>2010</v>
      </c>
      <c r="V760" s="193" t="s">
        <v>21</v>
      </c>
      <c r="W760" s="193" t="s">
        <v>618</v>
      </c>
      <c r="X760" s="193" t="s">
        <v>3363</v>
      </c>
      <c r="Y760" s="66" t="str">
        <f t="shared" si="31"/>
        <v>72010暖房ビル用マルチ有り</v>
      </c>
      <c r="Z760" s="142">
        <v>-0.7</v>
      </c>
      <c r="AA760" s="142">
        <v>1.7</v>
      </c>
      <c r="AB760" s="143">
        <v>1.036</v>
      </c>
      <c r="AC760" s="143">
        <v>1.266</v>
      </c>
      <c r="AD760" s="69">
        <f>VLOOKUP(T760,'既存・導入予定 (1)'!$E$33:$S$44,13,0)</f>
        <v>0.54600000000000004</v>
      </c>
      <c r="AE760" s="70">
        <f t="shared" si="33"/>
        <v>1.3169999999999999</v>
      </c>
    </row>
    <row r="761" spans="20:31">
      <c r="T761" s="193">
        <v>7</v>
      </c>
      <c r="U761" s="193">
        <v>2010</v>
      </c>
      <c r="V761" s="193" t="s">
        <v>21</v>
      </c>
      <c r="W761" s="193" t="s">
        <v>619</v>
      </c>
      <c r="X761" s="193" t="s">
        <v>3363</v>
      </c>
      <c r="Y761" s="66" t="str">
        <f t="shared" si="31"/>
        <v>72010暖房設備用有り</v>
      </c>
      <c r="Z761" s="142">
        <v>-0.26</v>
      </c>
      <c r="AA761" s="142">
        <v>1.26</v>
      </c>
      <c r="AB761" s="143">
        <v>0.82779999999999998</v>
      </c>
      <c r="AC761" s="143">
        <v>0.98809999999999998</v>
      </c>
      <c r="AD761" s="69">
        <f>VLOOKUP(T761,'既存・導入予定 (1)'!$E$33:$S$44,13,0)</f>
        <v>0.54600000000000004</v>
      </c>
      <c r="AE761" s="70">
        <f t="shared" si="33"/>
        <v>1.1180000000000001</v>
      </c>
    </row>
    <row r="762" spans="20:31">
      <c r="T762" s="193">
        <v>7</v>
      </c>
      <c r="U762" s="193">
        <v>2010</v>
      </c>
      <c r="V762" s="193" t="s">
        <v>21</v>
      </c>
      <c r="W762" s="193" t="s">
        <v>624</v>
      </c>
      <c r="X762" s="193" t="s">
        <v>3516</v>
      </c>
      <c r="Y762" s="66" t="str">
        <f t="shared" si="31"/>
        <v>72010暖房店舗用無し（一定速）</v>
      </c>
      <c r="Z762" s="142">
        <v>0.25</v>
      </c>
      <c r="AA762" s="142">
        <v>0.75</v>
      </c>
      <c r="AB762" s="143">
        <v>0.25</v>
      </c>
      <c r="AC762" s="143">
        <v>0.75</v>
      </c>
      <c r="AD762" s="69">
        <f>VLOOKUP(T762,'既存・導入予定 (1)'!$E$33:$S$44,13,0)</f>
        <v>0.54600000000000004</v>
      </c>
      <c r="AE762" s="70">
        <f t="shared" si="33"/>
        <v>0.88600000000000001</v>
      </c>
    </row>
    <row r="763" spans="20:31">
      <c r="T763" s="193">
        <v>7</v>
      </c>
      <c r="U763" s="193">
        <v>2010</v>
      </c>
      <c r="V763" s="193" t="s">
        <v>21</v>
      </c>
      <c r="W763" s="193" t="s">
        <v>618</v>
      </c>
      <c r="X763" s="193" t="s">
        <v>3516</v>
      </c>
      <c r="Y763" s="66" t="str">
        <f t="shared" si="31"/>
        <v>72010暖房ビル用マルチ無し（一定速）</v>
      </c>
      <c r="Z763" s="142">
        <v>0.25</v>
      </c>
      <c r="AA763" s="142">
        <v>0.75</v>
      </c>
      <c r="AB763" s="143">
        <v>0.25</v>
      </c>
      <c r="AC763" s="143">
        <v>0.75</v>
      </c>
      <c r="AD763" s="69">
        <f>VLOOKUP(T763,'既存・導入予定 (1)'!$E$33:$S$44,13,0)</f>
        <v>0.54600000000000004</v>
      </c>
      <c r="AE763" s="70">
        <f t="shared" si="33"/>
        <v>0.88600000000000001</v>
      </c>
    </row>
    <row r="764" spans="20:31">
      <c r="T764" s="193">
        <v>7</v>
      </c>
      <c r="U764" s="193">
        <v>2010</v>
      </c>
      <c r="V764" s="193" t="s">
        <v>21</v>
      </c>
      <c r="W764" s="193" t="s">
        <v>619</v>
      </c>
      <c r="X764" s="193" t="s">
        <v>3516</v>
      </c>
      <c r="Y764" s="66" t="str">
        <f t="shared" si="31"/>
        <v>72010暖房設備用無し（一定速）</v>
      </c>
      <c r="Z764" s="183">
        <v>0.25</v>
      </c>
      <c r="AA764" s="183">
        <v>0.75</v>
      </c>
      <c r="AB764" s="184">
        <v>0.25</v>
      </c>
      <c r="AC764" s="184">
        <v>0.75</v>
      </c>
      <c r="AD764" s="69">
        <f>VLOOKUP(T764,'既存・導入予定 (1)'!$E$33:$S$44,13,0)</f>
        <v>0.54600000000000004</v>
      </c>
      <c r="AE764" s="70">
        <f t="shared" si="33"/>
        <v>0.88600000000000001</v>
      </c>
    </row>
    <row r="765" spans="20:31">
      <c r="T765" s="196">
        <v>7</v>
      </c>
      <c r="U765" s="196">
        <v>2011</v>
      </c>
      <c r="V765" s="196" t="s">
        <v>20</v>
      </c>
      <c r="W765" s="196" t="s">
        <v>624</v>
      </c>
      <c r="X765" s="196" t="s">
        <v>3363</v>
      </c>
      <c r="Y765" s="146" t="str">
        <f t="shared" si="31"/>
        <v>72011冷房店舗用有り</v>
      </c>
      <c r="Z765" s="148">
        <v>-1.1200000000000001</v>
      </c>
      <c r="AA765" s="148">
        <v>2.12</v>
      </c>
      <c r="AB765" s="149">
        <v>1.0517000000000001</v>
      </c>
      <c r="AC765" s="149">
        <v>1.5770999999999999</v>
      </c>
      <c r="AD765" s="147">
        <f>VLOOKUP(T765,'既存・導入予定 (1)'!$E$33:$S$44,13,0)</f>
        <v>0.54600000000000004</v>
      </c>
      <c r="AE765" s="75">
        <f t="shared" si="33"/>
        <v>1.508</v>
      </c>
    </row>
    <row r="766" spans="20:31">
      <c r="T766" s="196">
        <v>7</v>
      </c>
      <c r="U766" s="196">
        <v>2011</v>
      </c>
      <c r="V766" s="196" t="s">
        <v>20</v>
      </c>
      <c r="W766" s="196" t="s">
        <v>618</v>
      </c>
      <c r="X766" s="196" t="s">
        <v>3363</v>
      </c>
      <c r="Y766" s="146" t="str">
        <f t="shared" si="31"/>
        <v>72011冷房ビル用マルチ有り</v>
      </c>
      <c r="Z766" s="148">
        <v>-1</v>
      </c>
      <c r="AA766" s="148">
        <v>2</v>
      </c>
      <c r="AB766" s="149">
        <v>1.0584</v>
      </c>
      <c r="AC766" s="149">
        <v>1.4854000000000001</v>
      </c>
      <c r="AD766" s="147">
        <f>VLOOKUP(T766,'既存・導入予定 (1)'!$E$33:$S$44,13,0)</f>
        <v>0.54600000000000004</v>
      </c>
      <c r="AE766" s="75">
        <f t="shared" si="33"/>
        <v>1.454</v>
      </c>
    </row>
    <row r="767" spans="20:31">
      <c r="T767" s="196">
        <v>7</v>
      </c>
      <c r="U767" s="196">
        <v>2011</v>
      </c>
      <c r="V767" s="196" t="s">
        <v>20</v>
      </c>
      <c r="W767" s="196" t="s">
        <v>619</v>
      </c>
      <c r="X767" s="196" t="s">
        <v>3363</v>
      </c>
      <c r="Y767" s="146" t="str">
        <f t="shared" si="31"/>
        <v>72011冷房設備用有り</v>
      </c>
      <c r="Z767" s="148">
        <v>-0.22</v>
      </c>
      <c r="AA767" s="148">
        <v>1.22</v>
      </c>
      <c r="AB767" s="149">
        <v>1.0356000000000001</v>
      </c>
      <c r="AC767" s="149">
        <v>0.90610000000000002</v>
      </c>
      <c r="AD767" s="147">
        <f>VLOOKUP(T767,'既存・導入予定 (1)'!$E$33:$S$44,13,0)</f>
        <v>0.54600000000000004</v>
      </c>
      <c r="AE767" s="75">
        <f t="shared" si="33"/>
        <v>1.099</v>
      </c>
    </row>
    <row r="768" spans="20:31">
      <c r="T768" s="196">
        <v>7</v>
      </c>
      <c r="U768" s="196">
        <v>2011</v>
      </c>
      <c r="V768" s="196" t="s">
        <v>20</v>
      </c>
      <c r="W768" s="196" t="s">
        <v>624</v>
      </c>
      <c r="X768" s="196" t="s">
        <v>3516</v>
      </c>
      <c r="Y768" s="146" t="str">
        <f t="shared" si="31"/>
        <v>72011冷房店舗用無し（一定速）</v>
      </c>
      <c r="Z768" s="148">
        <v>0.25</v>
      </c>
      <c r="AA768" s="148">
        <v>0.75</v>
      </c>
      <c r="AB768" s="149">
        <v>0.25</v>
      </c>
      <c r="AC768" s="149">
        <v>0.75</v>
      </c>
      <c r="AD768" s="147">
        <f>VLOOKUP(T768,'既存・導入予定 (1)'!$E$33:$S$44,13,0)</f>
        <v>0.54600000000000004</v>
      </c>
      <c r="AE768" s="75">
        <f t="shared" si="33"/>
        <v>0.88600000000000001</v>
      </c>
    </row>
    <row r="769" spans="20:31">
      <c r="T769" s="196">
        <v>7</v>
      </c>
      <c r="U769" s="196">
        <v>2011</v>
      </c>
      <c r="V769" s="196" t="s">
        <v>20</v>
      </c>
      <c r="W769" s="196" t="s">
        <v>618</v>
      </c>
      <c r="X769" s="196" t="s">
        <v>3516</v>
      </c>
      <c r="Y769" s="146" t="str">
        <f t="shared" si="31"/>
        <v>72011冷房ビル用マルチ無し（一定速）</v>
      </c>
      <c r="Z769" s="148">
        <v>0.25</v>
      </c>
      <c r="AA769" s="148">
        <v>0.75</v>
      </c>
      <c r="AB769" s="149">
        <v>0.25</v>
      </c>
      <c r="AC769" s="149">
        <v>0.75</v>
      </c>
      <c r="AD769" s="147">
        <f>VLOOKUP(T769,'既存・導入予定 (1)'!$E$33:$S$44,13,0)</f>
        <v>0.54600000000000004</v>
      </c>
      <c r="AE769" s="75">
        <f t="shared" si="33"/>
        <v>0.88600000000000001</v>
      </c>
    </row>
    <row r="770" spans="20:31">
      <c r="T770" s="196">
        <v>7</v>
      </c>
      <c r="U770" s="196">
        <v>2011</v>
      </c>
      <c r="V770" s="196" t="s">
        <v>20</v>
      </c>
      <c r="W770" s="196" t="s">
        <v>619</v>
      </c>
      <c r="X770" s="196" t="s">
        <v>3516</v>
      </c>
      <c r="Y770" s="146" t="str">
        <f t="shared" si="31"/>
        <v>72011冷房設備用無し（一定速）</v>
      </c>
      <c r="Z770" s="148">
        <v>0.25</v>
      </c>
      <c r="AA770" s="148">
        <v>0.75</v>
      </c>
      <c r="AB770" s="149">
        <v>0.25</v>
      </c>
      <c r="AC770" s="149">
        <v>0.75</v>
      </c>
      <c r="AD770" s="147">
        <f>VLOOKUP(T770,'既存・導入予定 (1)'!$E$33:$S$44,13,0)</f>
        <v>0.54600000000000004</v>
      </c>
      <c r="AE770" s="75">
        <f t="shared" si="33"/>
        <v>0.88600000000000001</v>
      </c>
    </row>
    <row r="771" spans="20:31">
      <c r="T771" s="196">
        <v>7</v>
      </c>
      <c r="U771" s="196">
        <v>2011</v>
      </c>
      <c r="V771" s="196" t="s">
        <v>21</v>
      </c>
      <c r="W771" s="196" t="s">
        <v>624</v>
      </c>
      <c r="X771" s="196" t="s">
        <v>3363</v>
      </c>
      <c r="Y771" s="146" t="str">
        <f t="shared" si="31"/>
        <v>72011暖房店舗用有り</v>
      </c>
      <c r="Z771" s="148">
        <v>-0.76</v>
      </c>
      <c r="AA771" s="148">
        <v>1.76</v>
      </c>
      <c r="AB771" s="149">
        <v>1.0773999999999999</v>
      </c>
      <c r="AC771" s="149">
        <v>1.3006</v>
      </c>
      <c r="AD771" s="147">
        <f>VLOOKUP(T771,'既存・導入予定 (1)'!$E$33:$S$44,13,0)</f>
        <v>0.54600000000000004</v>
      </c>
      <c r="AE771" s="75">
        <f t="shared" si="33"/>
        <v>1.345</v>
      </c>
    </row>
    <row r="772" spans="20:31">
      <c r="T772" s="196">
        <v>7</v>
      </c>
      <c r="U772" s="196">
        <v>2011</v>
      </c>
      <c r="V772" s="196" t="s">
        <v>21</v>
      </c>
      <c r="W772" s="196" t="s">
        <v>618</v>
      </c>
      <c r="X772" s="196" t="s">
        <v>3363</v>
      </c>
      <c r="Y772" s="146" t="str">
        <f t="shared" si="31"/>
        <v>72011暖房ビル用マルチ有り</v>
      </c>
      <c r="Z772" s="148">
        <v>-0.78</v>
      </c>
      <c r="AA772" s="148">
        <v>1.78</v>
      </c>
      <c r="AB772" s="149">
        <v>1.0377000000000001</v>
      </c>
      <c r="AC772" s="149">
        <v>1.3255999999999999</v>
      </c>
      <c r="AD772" s="147">
        <f>VLOOKUP(T772,'既存・導入予定 (1)'!$E$33:$S$44,13,0)</f>
        <v>0.54600000000000004</v>
      </c>
      <c r="AE772" s="75">
        <f t="shared" si="33"/>
        <v>1.3540000000000001</v>
      </c>
    </row>
    <row r="773" spans="20:31">
      <c r="T773" s="196">
        <v>7</v>
      </c>
      <c r="U773" s="196">
        <v>2011</v>
      </c>
      <c r="V773" s="196" t="s">
        <v>21</v>
      </c>
      <c r="W773" s="196" t="s">
        <v>619</v>
      </c>
      <c r="X773" s="196" t="s">
        <v>3363</v>
      </c>
      <c r="Y773" s="146" t="str">
        <f t="shared" si="31"/>
        <v>72011暖房設備用有り</v>
      </c>
      <c r="Z773" s="148">
        <v>-0.26</v>
      </c>
      <c r="AA773" s="148">
        <v>1.26</v>
      </c>
      <c r="AB773" s="149">
        <v>1.0266999999999999</v>
      </c>
      <c r="AC773" s="149">
        <v>0.93830000000000002</v>
      </c>
      <c r="AD773" s="147">
        <f>VLOOKUP(T773,'既存・導入予定 (1)'!$E$33:$S$44,13,0)</f>
        <v>0.54600000000000004</v>
      </c>
      <c r="AE773" s="75">
        <f t="shared" si="33"/>
        <v>1.1180000000000001</v>
      </c>
    </row>
    <row r="774" spans="20:31">
      <c r="T774" s="196">
        <v>7</v>
      </c>
      <c r="U774" s="196">
        <v>2011</v>
      </c>
      <c r="V774" s="196" t="s">
        <v>21</v>
      </c>
      <c r="W774" s="196" t="s">
        <v>624</v>
      </c>
      <c r="X774" s="196" t="s">
        <v>3516</v>
      </c>
      <c r="Y774" s="146" t="str">
        <f t="shared" si="31"/>
        <v>72011暖房店舗用無し（一定速）</v>
      </c>
      <c r="Z774" s="148">
        <v>0.25</v>
      </c>
      <c r="AA774" s="148">
        <v>0.75</v>
      </c>
      <c r="AB774" s="149">
        <v>0.25</v>
      </c>
      <c r="AC774" s="149">
        <v>0.75</v>
      </c>
      <c r="AD774" s="147">
        <f>VLOOKUP(T774,'既存・導入予定 (1)'!$E$33:$S$44,13,0)</f>
        <v>0.54600000000000004</v>
      </c>
      <c r="AE774" s="75">
        <f t="shared" si="33"/>
        <v>0.88600000000000001</v>
      </c>
    </row>
    <row r="775" spans="20:31">
      <c r="T775" s="196">
        <v>7</v>
      </c>
      <c r="U775" s="196">
        <v>2011</v>
      </c>
      <c r="V775" s="196" t="s">
        <v>21</v>
      </c>
      <c r="W775" s="196" t="s">
        <v>618</v>
      </c>
      <c r="X775" s="196" t="s">
        <v>3516</v>
      </c>
      <c r="Y775" s="146" t="str">
        <f t="shared" si="31"/>
        <v>72011暖房ビル用マルチ無し（一定速）</v>
      </c>
      <c r="Z775" s="148">
        <v>0.25</v>
      </c>
      <c r="AA775" s="148">
        <v>0.75</v>
      </c>
      <c r="AB775" s="149">
        <v>0.25</v>
      </c>
      <c r="AC775" s="149">
        <v>0.75</v>
      </c>
      <c r="AD775" s="147">
        <f>VLOOKUP(T775,'既存・導入予定 (1)'!$E$33:$S$44,13,0)</f>
        <v>0.54600000000000004</v>
      </c>
      <c r="AE775" s="75">
        <f t="shared" si="33"/>
        <v>0.88600000000000001</v>
      </c>
    </row>
    <row r="776" spans="20:31">
      <c r="T776" s="196">
        <v>7</v>
      </c>
      <c r="U776" s="196">
        <v>2011</v>
      </c>
      <c r="V776" s="196" t="s">
        <v>21</v>
      </c>
      <c r="W776" s="196" t="s">
        <v>619</v>
      </c>
      <c r="X776" s="196" t="s">
        <v>3516</v>
      </c>
      <c r="Y776" s="146" t="str">
        <f t="shared" si="31"/>
        <v>72011暖房設備用無し（一定速）</v>
      </c>
      <c r="Z776" s="185">
        <v>0.25</v>
      </c>
      <c r="AA776" s="185">
        <v>0.75</v>
      </c>
      <c r="AB776" s="186">
        <v>0.25</v>
      </c>
      <c r="AC776" s="186">
        <v>0.75</v>
      </c>
      <c r="AD776" s="147">
        <f>VLOOKUP(T776,'既存・導入予定 (1)'!$E$33:$S$44,13,0)</f>
        <v>0.54600000000000004</v>
      </c>
      <c r="AE776" s="75">
        <f t="shared" si="33"/>
        <v>0.88600000000000001</v>
      </c>
    </row>
    <row r="777" spans="20:31">
      <c r="T777" s="196">
        <v>7</v>
      </c>
      <c r="U777" s="196">
        <v>2012</v>
      </c>
      <c r="V777" s="196" t="s">
        <v>20</v>
      </c>
      <c r="W777" s="196" t="s">
        <v>624</v>
      </c>
      <c r="X777" s="196" t="s">
        <v>3363</v>
      </c>
      <c r="Y777" s="146" t="str">
        <f t="shared" si="31"/>
        <v>72012冷房店舗用有り</v>
      </c>
      <c r="Z777" s="187">
        <v>-1.36</v>
      </c>
      <c r="AA777" s="187">
        <v>2.36</v>
      </c>
      <c r="AB777" s="188">
        <v>1.0576000000000001</v>
      </c>
      <c r="AC777" s="188">
        <v>1.7556</v>
      </c>
      <c r="AD777" s="147">
        <f>VLOOKUP(T777,'既存・導入予定 (1)'!$E$33:$S$44,13,0)</f>
        <v>0.54600000000000004</v>
      </c>
      <c r="AE777" s="75">
        <f t="shared" si="33"/>
        <v>1.617</v>
      </c>
    </row>
    <row r="778" spans="20:31">
      <c r="T778" s="196">
        <v>7</v>
      </c>
      <c r="U778" s="196">
        <v>2012</v>
      </c>
      <c r="V778" s="196" t="s">
        <v>20</v>
      </c>
      <c r="W778" s="196" t="s">
        <v>618</v>
      </c>
      <c r="X778" s="196" t="s">
        <v>3363</v>
      </c>
      <c r="Y778" s="146" t="str">
        <f t="shared" ref="Y778:Y841" si="34">T778&amp;U778&amp;V778&amp;W778&amp;X778</f>
        <v>72012冷房ビル用マルチ有り</v>
      </c>
      <c r="Z778" s="148">
        <v>-1.1399999999999999</v>
      </c>
      <c r="AA778" s="148">
        <v>2.14</v>
      </c>
      <c r="AB778" s="149">
        <v>1.0625</v>
      </c>
      <c r="AC778" s="149">
        <v>1.5893999999999999</v>
      </c>
      <c r="AD778" s="147">
        <f>VLOOKUP(T778,'既存・導入予定 (1)'!$E$33:$S$44,13,0)</f>
        <v>0.54600000000000004</v>
      </c>
      <c r="AE778" s="75">
        <f t="shared" si="33"/>
        <v>1.5169999999999999</v>
      </c>
    </row>
    <row r="779" spans="20:31">
      <c r="T779" s="196">
        <v>7</v>
      </c>
      <c r="U779" s="196">
        <v>2012</v>
      </c>
      <c r="V779" s="196" t="s">
        <v>20</v>
      </c>
      <c r="W779" s="196" t="s">
        <v>619</v>
      </c>
      <c r="X779" s="196" t="s">
        <v>3363</v>
      </c>
      <c r="Y779" s="146" t="str">
        <f t="shared" si="34"/>
        <v>72012冷房設備用有り</v>
      </c>
      <c r="Z779" s="148">
        <v>-0.26</v>
      </c>
      <c r="AA779" s="148">
        <v>1.26</v>
      </c>
      <c r="AB779" s="149">
        <v>1.0367999999999999</v>
      </c>
      <c r="AC779" s="149">
        <v>0.93579999999999997</v>
      </c>
      <c r="AD779" s="147">
        <f>VLOOKUP(T779,'既存・導入予定 (1)'!$E$33:$S$44,13,0)</f>
        <v>0.54600000000000004</v>
      </c>
      <c r="AE779" s="75">
        <f t="shared" si="33"/>
        <v>1.1180000000000001</v>
      </c>
    </row>
    <row r="780" spans="20:31">
      <c r="T780" s="196">
        <v>7</v>
      </c>
      <c r="U780" s="196">
        <v>2012</v>
      </c>
      <c r="V780" s="196" t="s">
        <v>20</v>
      </c>
      <c r="W780" s="196" t="s">
        <v>624</v>
      </c>
      <c r="X780" s="196" t="s">
        <v>3516</v>
      </c>
      <c r="Y780" s="146" t="str">
        <f t="shared" si="34"/>
        <v>72012冷房店舗用無し（一定速）</v>
      </c>
      <c r="Z780" s="148">
        <v>0.25</v>
      </c>
      <c r="AA780" s="148">
        <v>0.75</v>
      </c>
      <c r="AB780" s="149">
        <v>0.25</v>
      </c>
      <c r="AC780" s="149">
        <v>0.75</v>
      </c>
      <c r="AD780" s="147">
        <f>VLOOKUP(T780,'既存・導入予定 (1)'!$E$33:$S$44,13,0)</f>
        <v>0.54600000000000004</v>
      </c>
      <c r="AE780" s="75">
        <f t="shared" si="33"/>
        <v>0.88600000000000001</v>
      </c>
    </row>
    <row r="781" spans="20:31">
      <c r="T781" s="196">
        <v>7</v>
      </c>
      <c r="U781" s="196">
        <v>2012</v>
      </c>
      <c r="V781" s="196" t="s">
        <v>20</v>
      </c>
      <c r="W781" s="196" t="s">
        <v>618</v>
      </c>
      <c r="X781" s="196" t="s">
        <v>3516</v>
      </c>
      <c r="Y781" s="146" t="str">
        <f t="shared" si="34"/>
        <v>72012冷房ビル用マルチ無し（一定速）</v>
      </c>
      <c r="Z781" s="148">
        <v>0.25</v>
      </c>
      <c r="AA781" s="148">
        <v>0.75</v>
      </c>
      <c r="AB781" s="149">
        <v>0.25</v>
      </c>
      <c r="AC781" s="149">
        <v>0.75</v>
      </c>
      <c r="AD781" s="147">
        <f>VLOOKUP(T781,'既存・導入予定 (1)'!$E$33:$S$44,13,0)</f>
        <v>0.54600000000000004</v>
      </c>
      <c r="AE781" s="75">
        <f t="shared" si="33"/>
        <v>0.88600000000000001</v>
      </c>
    </row>
    <row r="782" spans="20:31">
      <c r="T782" s="196">
        <v>7</v>
      </c>
      <c r="U782" s="196">
        <v>2012</v>
      </c>
      <c r="V782" s="196" t="s">
        <v>20</v>
      </c>
      <c r="W782" s="196" t="s">
        <v>619</v>
      </c>
      <c r="X782" s="196" t="s">
        <v>3516</v>
      </c>
      <c r="Y782" s="146" t="str">
        <f t="shared" si="34"/>
        <v>72012冷房設備用無し（一定速）</v>
      </c>
      <c r="Z782" s="148">
        <v>0.25</v>
      </c>
      <c r="AA782" s="148">
        <v>0.75</v>
      </c>
      <c r="AB782" s="149">
        <v>0.25</v>
      </c>
      <c r="AC782" s="149">
        <v>0.75</v>
      </c>
      <c r="AD782" s="147">
        <f>VLOOKUP(T782,'既存・導入予定 (1)'!$E$33:$S$44,13,0)</f>
        <v>0.54600000000000004</v>
      </c>
      <c r="AE782" s="75">
        <f t="shared" si="33"/>
        <v>0.88600000000000001</v>
      </c>
    </row>
    <row r="783" spans="20:31">
      <c r="T783" s="196">
        <v>7</v>
      </c>
      <c r="U783" s="196">
        <v>2012</v>
      </c>
      <c r="V783" s="196" t="s">
        <v>21</v>
      </c>
      <c r="W783" s="196" t="s">
        <v>624</v>
      </c>
      <c r="X783" s="196" t="s">
        <v>3363</v>
      </c>
      <c r="Y783" s="146" t="str">
        <f t="shared" si="34"/>
        <v>72012暖房店舗用有り</v>
      </c>
      <c r="Z783" s="148">
        <v>-0.82</v>
      </c>
      <c r="AA783" s="148">
        <v>1.82</v>
      </c>
      <c r="AB783" s="149">
        <v>1.0801000000000001</v>
      </c>
      <c r="AC783" s="149">
        <v>1.345</v>
      </c>
      <c r="AD783" s="147">
        <f>VLOOKUP(T783,'既存・導入予定 (1)'!$E$33:$S$44,13,0)</f>
        <v>0.54600000000000004</v>
      </c>
      <c r="AE783" s="75">
        <f t="shared" si="33"/>
        <v>1.3720000000000001</v>
      </c>
    </row>
    <row r="784" spans="20:31">
      <c r="T784" s="196">
        <v>7</v>
      </c>
      <c r="U784" s="196">
        <v>2012</v>
      </c>
      <c r="V784" s="196" t="s">
        <v>21</v>
      </c>
      <c r="W784" s="196" t="s">
        <v>618</v>
      </c>
      <c r="X784" s="196" t="s">
        <v>3363</v>
      </c>
      <c r="Y784" s="146" t="str">
        <f t="shared" si="34"/>
        <v>72012暖房ビル用マルチ有り</v>
      </c>
      <c r="Z784" s="148">
        <v>-0.98</v>
      </c>
      <c r="AA784" s="148">
        <v>1.98</v>
      </c>
      <c r="AB784" s="149">
        <v>1.042</v>
      </c>
      <c r="AC784" s="149">
        <v>1.4744999999999999</v>
      </c>
      <c r="AD784" s="147">
        <f>VLOOKUP(T784,'既存・導入予定 (1)'!$E$33:$S$44,13,0)</f>
        <v>0.54600000000000004</v>
      </c>
      <c r="AE784" s="75">
        <f t="shared" si="33"/>
        <v>1.444</v>
      </c>
    </row>
    <row r="785" spans="20:31">
      <c r="T785" s="196">
        <v>7</v>
      </c>
      <c r="U785" s="196">
        <v>2012</v>
      </c>
      <c r="V785" s="196" t="s">
        <v>21</v>
      </c>
      <c r="W785" s="196" t="s">
        <v>619</v>
      </c>
      <c r="X785" s="196" t="s">
        <v>3363</v>
      </c>
      <c r="Y785" s="146" t="str">
        <f t="shared" si="34"/>
        <v>72012暖房設備用有り</v>
      </c>
      <c r="Z785" s="148">
        <v>-0.26</v>
      </c>
      <c r="AA785" s="148">
        <v>1.26</v>
      </c>
      <c r="AB785" s="149">
        <v>1.0266999999999999</v>
      </c>
      <c r="AC785" s="149">
        <v>0.93830000000000002</v>
      </c>
      <c r="AD785" s="147">
        <f>VLOOKUP(T785,'既存・導入予定 (1)'!$E$33:$S$44,13,0)</f>
        <v>0.54600000000000004</v>
      </c>
      <c r="AE785" s="75">
        <f t="shared" si="33"/>
        <v>1.1180000000000001</v>
      </c>
    </row>
    <row r="786" spans="20:31">
      <c r="T786" s="196">
        <v>7</v>
      </c>
      <c r="U786" s="196">
        <v>2012</v>
      </c>
      <c r="V786" s="196" t="s">
        <v>21</v>
      </c>
      <c r="W786" s="196" t="s">
        <v>624</v>
      </c>
      <c r="X786" s="196" t="s">
        <v>3516</v>
      </c>
      <c r="Y786" s="146" t="str">
        <f t="shared" si="34"/>
        <v>72012暖房店舗用無し（一定速）</v>
      </c>
      <c r="Z786" s="148">
        <v>0.25</v>
      </c>
      <c r="AA786" s="148">
        <v>0.75</v>
      </c>
      <c r="AB786" s="149">
        <v>0.25</v>
      </c>
      <c r="AC786" s="149">
        <v>0.75</v>
      </c>
      <c r="AD786" s="147">
        <f>VLOOKUP(T786,'既存・導入予定 (1)'!$E$33:$S$44,13,0)</f>
        <v>0.54600000000000004</v>
      </c>
      <c r="AE786" s="75">
        <f t="shared" si="33"/>
        <v>0.88600000000000001</v>
      </c>
    </row>
    <row r="787" spans="20:31">
      <c r="T787" s="196">
        <v>7</v>
      </c>
      <c r="U787" s="196">
        <v>2012</v>
      </c>
      <c r="V787" s="196" t="s">
        <v>21</v>
      </c>
      <c r="W787" s="196" t="s">
        <v>618</v>
      </c>
      <c r="X787" s="196" t="s">
        <v>3516</v>
      </c>
      <c r="Y787" s="146" t="str">
        <f t="shared" si="34"/>
        <v>72012暖房ビル用マルチ無し（一定速）</v>
      </c>
      <c r="Z787" s="148">
        <v>0.25</v>
      </c>
      <c r="AA787" s="148">
        <v>0.75</v>
      </c>
      <c r="AB787" s="149">
        <v>0.25</v>
      </c>
      <c r="AC787" s="149">
        <v>0.75</v>
      </c>
      <c r="AD787" s="147">
        <f>VLOOKUP(T787,'既存・導入予定 (1)'!$E$33:$S$44,13,0)</f>
        <v>0.54600000000000004</v>
      </c>
      <c r="AE787" s="75">
        <f t="shared" si="33"/>
        <v>0.88600000000000001</v>
      </c>
    </row>
    <row r="788" spans="20:31">
      <c r="T788" s="196">
        <v>7</v>
      </c>
      <c r="U788" s="196">
        <v>2012</v>
      </c>
      <c r="V788" s="196" t="s">
        <v>21</v>
      </c>
      <c r="W788" s="196" t="s">
        <v>619</v>
      </c>
      <c r="X788" s="196" t="s">
        <v>3516</v>
      </c>
      <c r="Y788" s="146" t="str">
        <f t="shared" si="34"/>
        <v>72012暖房設備用無し（一定速）</v>
      </c>
      <c r="Z788" s="189">
        <v>0.25</v>
      </c>
      <c r="AA788" s="189">
        <v>0.75</v>
      </c>
      <c r="AB788" s="190">
        <v>0.25</v>
      </c>
      <c r="AC788" s="190">
        <v>0.75</v>
      </c>
      <c r="AD788" s="147">
        <f>VLOOKUP(T788,'既存・導入予定 (1)'!$E$33:$S$44,13,0)</f>
        <v>0.54600000000000004</v>
      </c>
      <c r="AE788" s="75">
        <f t="shared" si="33"/>
        <v>0.88600000000000001</v>
      </c>
    </row>
    <row r="789" spans="20:31">
      <c r="T789" s="196">
        <v>7</v>
      </c>
      <c r="U789" s="196">
        <v>2013</v>
      </c>
      <c r="V789" s="196" t="s">
        <v>20</v>
      </c>
      <c r="W789" s="196" t="s">
        <v>624</v>
      </c>
      <c r="X789" s="196" t="s">
        <v>3363</v>
      </c>
      <c r="Y789" s="146" t="str">
        <f t="shared" si="34"/>
        <v>72013冷房店舗用有り</v>
      </c>
      <c r="Z789" s="148">
        <v>-1.5</v>
      </c>
      <c r="AA789" s="148">
        <v>2.5</v>
      </c>
      <c r="AB789" s="149">
        <v>1.0609999999999999</v>
      </c>
      <c r="AC789" s="149">
        <v>1.8597999999999999</v>
      </c>
      <c r="AD789" s="147">
        <f>VLOOKUP(T789,'既存・導入予定 (1)'!$E$33:$S$44,13,0)</f>
        <v>0.54600000000000004</v>
      </c>
      <c r="AE789" s="75">
        <f t="shared" si="33"/>
        <v>1.681</v>
      </c>
    </row>
    <row r="790" spans="20:31">
      <c r="T790" s="196">
        <v>7</v>
      </c>
      <c r="U790" s="196">
        <v>2013</v>
      </c>
      <c r="V790" s="196" t="s">
        <v>20</v>
      </c>
      <c r="W790" s="196" t="s">
        <v>618</v>
      </c>
      <c r="X790" s="196" t="s">
        <v>3363</v>
      </c>
      <c r="Y790" s="146" t="str">
        <f t="shared" si="34"/>
        <v>72013冷房ビル用マルチ有り</v>
      </c>
      <c r="Z790" s="148">
        <v>-1.1399999999999999</v>
      </c>
      <c r="AA790" s="148">
        <v>2.14</v>
      </c>
      <c r="AB790" s="149">
        <v>1.0625</v>
      </c>
      <c r="AC790" s="149">
        <v>1.5893999999999999</v>
      </c>
      <c r="AD790" s="147">
        <f>VLOOKUP(T790,'既存・導入予定 (1)'!$E$33:$S$44,13,0)</f>
        <v>0.54600000000000004</v>
      </c>
      <c r="AE790" s="75">
        <f t="shared" si="33"/>
        <v>1.5169999999999999</v>
      </c>
    </row>
    <row r="791" spans="20:31">
      <c r="T791" s="196">
        <v>7</v>
      </c>
      <c r="U791" s="196">
        <v>2013</v>
      </c>
      <c r="V791" s="196" t="s">
        <v>20</v>
      </c>
      <c r="W791" s="196" t="s">
        <v>619</v>
      </c>
      <c r="X791" s="196" t="s">
        <v>3363</v>
      </c>
      <c r="Y791" s="146" t="str">
        <f t="shared" si="34"/>
        <v>72013冷房設備用有り</v>
      </c>
      <c r="Z791" s="148">
        <v>-0.26</v>
      </c>
      <c r="AA791" s="148">
        <v>1.26</v>
      </c>
      <c r="AB791" s="149">
        <v>1.0367999999999999</v>
      </c>
      <c r="AC791" s="149">
        <v>0.93579999999999997</v>
      </c>
      <c r="AD791" s="147">
        <f>VLOOKUP(T791,'既存・導入予定 (1)'!$E$33:$S$44,13,0)</f>
        <v>0.54600000000000004</v>
      </c>
      <c r="AE791" s="75">
        <f t="shared" si="33"/>
        <v>1.1180000000000001</v>
      </c>
    </row>
    <row r="792" spans="20:31">
      <c r="T792" s="196">
        <v>7</v>
      </c>
      <c r="U792" s="196">
        <v>2013</v>
      </c>
      <c r="V792" s="196" t="s">
        <v>20</v>
      </c>
      <c r="W792" s="196" t="s">
        <v>624</v>
      </c>
      <c r="X792" s="196" t="s">
        <v>3516</v>
      </c>
      <c r="Y792" s="146" t="str">
        <f t="shared" si="34"/>
        <v>72013冷房店舗用無し（一定速）</v>
      </c>
      <c r="Z792" s="148">
        <v>0.25</v>
      </c>
      <c r="AA792" s="148">
        <v>0.75</v>
      </c>
      <c r="AB792" s="149">
        <v>0.25</v>
      </c>
      <c r="AC792" s="149">
        <v>0.75</v>
      </c>
      <c r="AD792" s="147">
        <f>VLOOKUP(T792,'既存・導入予定 (1)'!$E$33:$S$44,13,0)</f>
        <v>0.54600000000000004</v>
      </c>
      <c r="AE792" s="75">
        <f t="shared" si="33"/>
        <v>0.88600000000000001</v>
      </c>
    </row>
    <row r="793" spans="20:31">
      <c r="T793" s="196">
        <v>7</v>
      </c>
      <c r="U793" s="196">
        <v>2013</v>
      </c>
      <c r="V793" s="196" t="s">
        <v>20</v>
      </c>
      <c r="W793" s="196" t="s">
        <v>618</v>
      </c>
      <c r="X793" s="196" t="s">
        <v>3516</v>
      </c>
      <c r="Y793" s="146" t="str">
        <f t="shared" si="34"/>
        <v>72013冷房ビル用マルチ無し（一定速）</v>
      </c>
      <c r="Z793" s="148">
        <v>0.25</v>
      </c>
      <c r="AA793" s="148">
        <v>0.75</v>
      </c>
      <c r="AB793" s="149">
        <v>0.25</v>
      </c>
      <c r="AC793" s="149">
        <v>0.75</v>
      </c>
      <c r="AD793" s="147">
        <f>VLOOKUP(T793,'既存・導入予定 (1)'!$E$33:$S$44,13,0)</f>
        <v>0.54600000000000004</v>
      </c>
      <c r="AE793" s="75">
        <f t="shared" ref="AE793:AE856" si="35">ROUNDDOWN(IF(AD793&gt;=0.25,Z793*AD793+AA793,AB793*AD793+AC793),3)</f>
        <v>0.88600000000000001</v>
      </c>
    </row>
    <row r="794" spans="20:31">
      <c r="T794" s="196">
        <v>7</v>
      </c>
      <c r="U794" s="196">
        <v>2013</v>
      </c>
      <c r="V794" s="196" t="s">
        <v>20</v>
      </c>
      <c r="W794" s="196" t="s">
        <v>619</v>
      </c>
      <c r="X794" s="196" t="s">
        <v>3516</v>
      </c>
      <c r="Y794" s="146" t="str">
        <f t="shared" si="34"/>
        <v>72013冷房設備用無し（一定速）</v>
      </c>
      <c r="Z794" s="148">
        <v>0.25</v>
      </c>
      <c r="AA794" s="148">
        <v>0.75</v>
      </c>
      <c r="AB794" s="149">
        <v>0.25</v>
      </c>
      <c r="AC794" s="149">
        <v>0.75</v>
      </c>
      <c r="AD794" s="147">
        <f>VLOOKUP(T794,'既存・導入予定 (1)'!$E$33:$S$44,13,0)</f>
        <v>0.54600000000000004</v>
      </c>
      <c r="AE794" s="75">
        <f t="shared" si="35"/>
        <v>0.88600000000000001</v>
      </c>
    </row>
    <row r="795" spans="20:31">
      <c r="T795" s="196">
        <v>7</v>
      </c>
      <c r="U795" s="196">
        <v>2013</v>
      </c>
      <c r="V795" s="196" t="s">
        <v>21</v>
      </c>
      <c r="W795" s="196" t="s">
        <v>624</v>
      </c>
      <c r="X795" s="196" t="s">
        <v>3363</v>
      </c>
      <c r="Y795" s="146" t="str">
        <f t="shared" si="34"/>
        <v>72013暖房店舗用有り</v>
      </c>
      <c r="Z795" s="148">
        <v>-0.94</v>
      </c>
      <c r="AA795" s="148">
        <v>1.94</v>
      </c>
      <c r="AB795" s="149">
        <v>1.0853999999999999</v>
      </c>
      <c r="AC795" s="149">
        <v>1.4337</v>
      </c>
      <c r="AD795" s="147">
        <f>VLOOKUP(T795,'既存・導入予定 (1)'!$E$33:$S$44,13,0)</f>
        <v>0.54600000000000004</v>
      </c>
      <c r="AE795" s="75">
        <f t="shared" si="35"/>
        <v>1.4259999999999999</v>
      </c>
    </row>
    <row r="796" spans="20:31">
      <c r="T796" s="196">
        <v>7</v>
      </c>
      <c r="U796" s="196">
        <v>2013</v>
      </c>
      <c r="V796" s="196" t="s">
        <v>21</v>
      </c>
      <c r="W796" s="196" t="s">
        <v>618</v>
      </c>
      <c r="X796" s="196" t="s">
        <v>3363</v>
      </c>
      <c r="Y796" s="146" t="str">
        <f t="shared" si="34"/>
        <v>72013暖房ビル用マルチ有り</v>
      </c>
      <c r="Z796" s="148">
        <v>-0.98</v>
      </c>
      <c r="AA796" s="148">
        <v>1.98</v>
      </c>
      <c r="AB796" s="149">
        <v>1.042</v>
      </c>
      <c r="AC796" s="149">
        <v>1.4744999999999999</v>
      </c>
      <c r="AD796" s="147">
        <f>VLOOKUP(T796,'既存・導入予定 (1)'!$E$33:$S$44,13,0)</f>
        <v>0.54600000000000004</v>
      </c>
      <c r="AE796" s="75">
        <f t="shared" si="35"/>
        <v>1.444</v>
      </c>
    </row>
    <row r="797" spans="20:31">
      <c r="T797" s="196">
        <v>7</v>
      </c>
      <c r="U797" s="196">
        <v>2013</v>
      </c>
      <c r="V797" s="196" t="s">
        <v>21</v>
      </c>
      <c r="W797" s="196" t="s">
        <v>619</v>
      </c>
      <c r="X797" s="196" t="s">
        <v>3363</v>
      </c>
      <c r="Y797" s="146" t="str">
        <f t="shared" si="34"/>
        <v>72013暖房設備用有り</v>
      </c>
      <c r="Z797" s="148">
        <v>-0.32</v>
      </c>
      <c r="AA797" s="148">
        <v>1.32</v>
      </c>
      <c r="AB797" s="149">
        <v>1.028</v>
      </c>
      <c r="AC797" s="149">
        <v>0.98299999999999998</v>
      </c>
      <c r="AD797" s="147">
        <f>VLOOKUP(T797,'既存・導入予定 (1)'!$E$33:$S$44,13,0)</f>
        <v>0.54600000000000004</v>
      </c>
      <c r="AE797" s="75">
        <f t="shared" si="35"/>
        <v>1.145</v>
      </c>
    </row>
    <row r="798" spans="20:31">
      <c r="T798" s="196">
        <v>7</v>
      </c>
      <c r="U798" s="196">
        <v>2013</v>
      </c>
      <c r="V798" s="196" t="s">
        <v>21</v>
      </c>
      <c r="W798" s="196" t="s">
        <v>624</v>
      </c>
      <c r="X798" s="196" t="s">
        <v>3516</v>
      </c>
      <c r="Y798" s="146" t="str">
        <f t="shared" si="34"/>
        <v>72013暖房店舗用無し（一定速）</v>
      </c>
      <c r="Z798" s="148">
        <v>0.25</v>
      </c>
      <c r="AA798" s="148">
        <v>0.75</v>
      </c>
      <c r="AB798" s="149">
        <v>0.25</v>
      </c>
      <c r="AC798" s="149">
        <v>0.75</v>
      </c>
      <c r="AD798" s="147">
        <f>VLOOKUP(T798,'既存・導入予定 (1)'!$E$33:$S$44,13,0)</f>
        <v>0.54600000000000004</v>
      </c>
      <c r="AE798" s="75">
        <f t="shared" si="35"/>
        <v>0.88600000000000001</v>
      </c>
    </row>
    <row r="799" spans="20:31">
      <c r="T799" s="196">
        <v>7</v>
      </c>
      <c r="U799" s="196">
        <v>2013</v>
      </c>
      <c r="V799" s="196" t="s">
        <v>21</v>
      </c>
      <c r="W799" s="196" t="s">
        <v>618</v>
      </c>
      <c r="X799" s="196" t="s">
        <v>3516</v>
      </c>
      <c r="Y799" s="146" t="str">
        <f t="shared" si="34"/>
        <v>72013暖房ビル用マルチ無し（一定速）</v>
      </c>
      <c r="Z799" s="148">
        <v>0.25</v>
      </c>
      <c r="AA799" s="148">
        <v>0.75</v>
      </c>
      <c r="AB799" s="149">
        <v>0.25</v>
      </c>
      <c r="AC799" s="149">
        <v>0.75</v>
      </c>
      <c r="AD799" s="147">
        <f>VLOOKUP(T799,'既存・導入予定 (1)'!$E$33:$S$44,13,0)</f>
        <v>0.54600000000000004</v>
      </c>
      <c r="AE799" s="75">
        <f t="shared" si="35"/>
        <v>0.88600000000000001</v>
      </c>
    </row>
    <row r="800" spans="20:31">
      <c r="T800" s="196">
        <v>7</v>
      </c>
      <c r="U800" s="196">
        <v>2013</v>
      </c>
      <c r="V800" s="196" t="s">
        <v>21</v>
      </c>
      <c r="W800" s="196" t="s">
        <v>619</v>
      </c>
      <c r="X800" s="196" t="s">
        <v>3516</v>
      </c>
      <c r="Y800" s="146" t="str">
        <f t="shared" si="34"/>
        <v>72013暖房設備用無し（一定速）</v>
      </c>
      <c r="Z800" s="148">
        <v>0.25</v>
      </c>
      <c r="AA800" s="148">
        <v>0.75</v>
      </c>
      <c r="AB800" s="149">
        <v>0.25</v>
      </c>
      <c r="AC800" s="149">
        <v>0.75</v>
      </c>
      <c r="AD800" s="147">
        <f>VLOOKUP(T800,'既存・導入予定 (1)'!$E$33:$S$44,13,0)</f>
        <v>0.54600000000000004</v>
      </c>
      <c r="AE800" s="75">
        <f t="shared" si="35"/>
        <v>0.88600000000000001</v>
      </c>
    </row>
    <row r="801" spans="20:31">
      <c r="T801" s="196">
        <v>7</v>
      </c>
      <c r="U801" s="196">
        <v>2014</v>
      </c>
      <c r="V801" s="196" t="s">
        <v>20</v>
      </c>
      <c r="W801" s="196" t="s">
        <v>624</v>
      </c>
      <c r="X801" s="196" t="s">
        <v>3363</v>
      </c>
      <c r="Y801" s="146" t="str">
        <f t="shared" si="34"/>
        <v>72014冷房店舗用有り</v>
      </c>
      <c r="Z801" s="148">
        <v>-1.46</v>
      </c>
      <c r="AA801" s="148">
        <v>2.46</v>
      </c>
      <c r="AB801" s="149">
        <v>1.06</v>
      </c>
      <c r="AC801" s="149">
        <v>1.83</v>
      </c>
      <c r="AD801" s="147">
        <f>VLOOKUP(T801,'既存・導入予定 (1)'!$E$33:$S$44,13,0)</f>
        <v>0.54600000000000004</v>
      </c>
      <c r="AE801" s="75">
        <f t="shared" si="35"/>
        <v>1.6619999999999999</v>
      </c>
    </row>
    <row r="802" spans="20:31">
      <c r="T802" s="196">
        <v>7</v>
      </c>
      <c r="U802" s="196">
        <v>2014</v>
      </c>
      <c r="V802" s="196" t="s">
        <v>20</v>
      </c>
      <c r="W802" s="196" t="s">
        <v>618</v>
      </c>
      <c r="X802" s="196" t="s">
        <v>3363</v>
      </c>
      <c r="Y802" s="146" t="str">
        <f t="shared" si="34"/>
        <v>72014冷房ビル用マルチ有り</v>
      </c>
      <c r="Z802" s="148">
        <v>-1.52</v>
      </c>
      <c r="AA802" s="148">
        <v>2.52</v>
      </c>
      <c r="AB802" s="149">
        <v>1.0736000000000001</v>
      </c>
      <c r="AC802" s="149">
        <v>1.8715999999999999</v>
      </c>
      <c r="AD802" s="147">
        <f>VLOOKUP(T802,'既存・導入予定 (1)'!$E$33:$S$44,13,0)</f>
        <v>0.54600000000000004</v>
      </c>
      <c r="AE802" s="75">
        <f t="shared" si="35"/>
        <v>1.69</v>
      </c>
    </row>
    <row r="803" spans="20:31">
      <c r="T803" s="196">
        <v>7</v>
      </c>
      <c r="U803" s="196">
        <v>2014</v>
      </c>
      <c r="V803" s="196" t="s">
        <v>20</v>
      </c>
      <c r="W803" s="196" t="s">
        <v>619</v>
      </c>
      <c r="X803" s="196" t="s">
        <v>3363</v>
      </c>
      <c r="Y803" s="146" t="str">
        <f t="shared" si="34"/>
        <v>72014冷房設備用有り</v>
      </c>
      <c r="Z803" s="148">
        <v>-0.32</v>
      </c>
      <c r="AA803" s="148">
        <v>1.32</v>
      </c>
      <c r="AB803" s="149">
        <v>1.0385</v>
      </c>
      <c r="AC803" s="149">
        <v>0.98040000000000005</v>
      </c>
      <c r="AD803" s="147">
        <f>VLOOKUP(T803,'既存・導入予定 (1)'!$E$33:$S$44,13,0)</f>
        <v>0.54600000000000004</v>
      </c>
      <c r="AE803" s="75">
        <f t="shared" si="35"/>
        <v>1.145</v>
      </c>
    </row>
    <row r="804" spans="20:31">
      <c r="T804" s="196">
        <v>7</v>
      </c>
      <c r="U804" s="196">
        <v>2014</v>
      </c>
      <c r="V804" s="196" t="s">
        <v>20</v>
      </c>
      <c r="W804" s="196" t="s">
        <v>624</v>
      </c>
      <c r="X804" s="196" t="s">
        <v>3516</v>
      </c>
      <c r="Y804" s="146" t="str">
        <f t="shared" si="34"/>
        <v>72014冷房店舗用無し（一定速）</v>
      </c>
      <c r="Z804" s="148">
        <v>0.25</v>
      </c>
      <c r="AA804" s="148">
        <v>0.75</v>
      </c>
      <c r="AB804" s="149">
        <v>0.25</v>
      </c>
      <c r="AC804" s="149">
        <v>0.75</v>
      </c>
      <c r="AD804" s="147">
        <f>VLOOKUP(T804,'既存・導入予定 (1)'!$E$33:$S$44,13,0)</f>
        <v>0.54600000000000004</v>
      </c>
      <c r="AE804" s="75">
        <f t="shared" si="35"/>
        <v>0.88600000000000001</v>
      </c>
    </row>
    <row r="805" spans="20:31">
      <c r="T805" s="196">
        <v>7</v>
      </c>
      <c r="U805" s="196">
        <v>2014</v>
      </c>
      <c r="V805" s="196" t="s">
        <v>20</v>
      </c>
      <c r="W805" s="196" t="s">
        <v>618</v>
      </c>
      <c r="X805" s="196" t="s">
        <v>3516</v>
      </c>
      <c r="Y805" s="146" t="str">
        <f t="shared" si="34"/>
        <v>72014冷房ビル用マルチ無し（一定速）</v>
      </c>
      <c r="Z805" s="148">
        <v>0.25</v>
      </c>
      <c r="AA805" s="148">
        <v>0.75</v>
      </c>
      <c r="AB805" s="149">
        <v>0.25</v>
      </c>
      <c r="AC805" s="149">
        <v>0.75</v>
      </c>
      <c r="AD805" s="147">
        <f>VLOOKUP(T805,'既存・導入予定 (1)'!$E$33:$S$44,13,0)</f>
        <v>0.54600000000000004</v>
      </c>
      <c r="AE805" s="75">
        <f t="shared" si="35"/>
        <v>0.88600000000000001</v>
      </c>
    </row>
    <row r="806" spans="20:31">
      <c r="T806" s="196">
        <v>7</v>
      </c>
      <c r="U806" s="196">
        <v>2014</v>
      </c>
      <c r="V806" s="196" t="s">
        <v>20</v>
      </c>
      <c r="W806" s="196" t="s">
        <v>619</v>
      </c>
      <c r="X806" s="196" t="s">
        <v>3516</v>
      </c>
      <c r="Y806" s="146" t="str">
        <f t="shared" si="34"/>
        <v>72014冷房設備用無し（一定速）</v>
      </c>
      <c r="Z806" s="148">
        <v>0.25</v>
      </c>
      <c r="AA806" s="148">
        <v>0.75</v>
      </c>
      <c r="AB806" s="149">
        <v>0.25</v>
      </c>
      <c r="AC806" s="149">
        <v>0.75</v>
      </c>
      <c r="AD806" s="147">
        <f>VLOOKUP(T806,'既存・導入予定 (1)'!$E$33:$S$44,13,0)</f>
        <v>0.54600000000000004</v>
      </c>
      <c r="AE806" s="75">
        <f t="shared" si="35"/>
        <v>0.88600000000000001</v>
      </c>
    </row>
    <row r="807" spans="20:31">
      <c r="T807" s="196">
        <v>7</v>
      </c>
      <c r="U807" s="196">
        <v>2014</v>
      </c>
      <c r="V807" s="196" t="s">
        <v>21</v>
      </c>
      <c r="W807" s="196" t="s">
        <v>624</v>
      </c>
      <c r="X807" s="196" t="s">
        <v>3363</v>
      </c>
      <c r="Y807" s="146" t="str">
        <f t="shared" si="34"/>
        <v>72014暖房店舗用有り</v>
      </c>
      <c r="Z807" s="148">
        <v>-0.94</v>
      </c>
      <c r="AA807" s="148">
        <v>1.94</v>
      </c>
      <c r="AB807" s="149">
        <v>1.0853999999999999</v>
      </c>
      <c r="AC807" s="149">
        <v>1.4337</v>
      </c>
      <c r="AD807" s="147">
        <f>VLOOKUP(T807,'既存・導入予定 (1)'!$E$33:$S$44,13,0)</f>
        <v>0.54600000000000004</v>
      </c>
      <c r="AE807" s="75">
        <f t="shared" si="35"/>
        <v>1.4259999999999999</v>
      </c>
    </row>
    <row r="808" spans="20:31">
      <c r="T808" s="196">
        <v>7</v>
      </c>
      <c r="U808" s="196">
        <v>2014</v>
      </c>
      <c r="V808" s="196" t="s">
        <v>21</v>
      </c>
      <c r="W808" s="196" t="s">
        <v>618</v>
      </c>
      <c r="X808" s="196" t="s">
        <v>3363</v>
      </c>
      <c r="Y808" s="146" t="str">
        <f t="shared" si="34"/>
        <v>72014暖房ビル用マルチ有り</v>
      </c>
      <c r="Z808" s="148">
        <v>-0.96</v>
      </c>
      <c r="AA808" s="148">
        <v>1.96</v>
      </c>
      <c r="AB808" s="149">
        <v>1.0416000000000001</v>
      </c>
      <c r="AC808" s="149">
        <v>1.4596</v>
      </c>
      <c r="AD808" s="147">
        <f>VLOOKUP(T808,'既存・導入予定 (1)'!$E$33:$S$44,13,0)</f>
        <v>0.54600000000000004</v>
      </c>
      <c r="AE808" s="75">
        <f t="shared" si="35"/>
        <v>1.4350000000000001</v>
      </c>
    </row>
    <row r="809" spans="20:31">
      <c r="T809" s="196">
        <v>7</v>
      </c>
      <c r="U809" s="196">
        <v>2014</v>
      </c>
      <c r="V809" s="196" t="s">
        <v>21</v>
      </c>
      <c r="W809" s="196" t="s">
        <v>619</v>
      </c>
      <c r="X809" s="196" t="s">
        <v>3363</v>
      </c>
      <c r="Y809" s="146" t="str">
        <f t="shared" si="34"/>
        <v>72014暖房設備用有り</v>
      </c>
      <c r="Z809" s="148">
        <v>-0.36</v>
      </c>
      <c r="AA809" s="148">
        <v>1.36</v>
      </c>
      <c r="AB809" s="149">
        <v>1.0287999999999999</v>
      </c>
      <c r="AC809" s="149">
        <v>1.0127999999999999</v>
      </c>
      <c r="AD809" s="147">
        <f>VLOOKUP(T809,'既存・導入予定 (1)'!$E$33:$S$44,13,0)</f>
        <v>0.54600000000000004</v>
      </c>
      <c r="AE809" s="75">
        <f t="shared" si="35"/>
        <v>1.163</v>
      </c>
    </row>
    <row r="810" spans="20:31">
      <c r="T810" s="196">
        <v>7</v>
      </c>
      <c r="U810" s="196">
        <v>2014</v>
      </c>
      <c r="V810" s="196" t="s">
        <v>21</v>
      </c>
      <c r="W810" s="196" t="s">
        <v>624</v>
      </c>
      <c r="X810" s="196" t="s">
        <v>3516</v>
      </c>
      <c r="Y810" s="146" t="str">
        <f t="shared" si="34"/>
        <v>72014暖房店舗用無し（一定速）</v>
      </c>
      <c r="Z810" s="148">
        <v>0.25</v>
      </c>
      <c r="AA810" s="148">
        <v>0.75</v>
      </c>
      <c r="AB810" s="149">
        <v>0.25</v>
      </c>
      <c r="AC810" s="149">
        <v>0.75</v>
      </c>
      <c r="AD810" s="147">
        <f>VLOOKUP(T810,'既存・導入予定 (1)'!$E$33:$S$44,13,0)</f>
        <v>0.54600000000000004</v>
      </c>
      <c r="AE810" s="75">
        <f t="shared" si="35"/>
        <v>0.88600000000000001</v>
      </c>
    </row>
    <row r="811" spans="20:31">
      <c r="T811" s="196">
        <v>7</v>
      </c>
      <c r="U811" s="196">
        <v>2014</v>
      </c>
      <c r="V811" s="196" t="s">
        <v>21</v>
      </c>
      <c r="W811" s="196" t="s">
        <v>618</v>
      </c>
      <c r="X811" s="196" t="s">
        <v>3516</v>
      </c>
      <c r="Y811" s="146" t="str">
        <f t="shared" si="34"/>
        <v>72014暖房ビル用マルチ無し（一定速）</v>
      </c>
      <c r="Z811" s="148">
        <v>0.25</v>
      </c>
      <c r="AA811" s="148">
        <v>0.75</v>
      </c>
      <c r="AB811" s="149">
        <v>0.25</v>
      </c>
      <c r="AC811" s="149">
        <v>0.75</v>
      </c>
      <c r="AD811" s="147">
        <f>VLOOKUP(T811,'既存・導入予定 (1)'!$E$33:$S$44,13,0)</f>
        <v>0.54600000000000004</v>
      </c>
      <c r="AE811" s="75">
        <f t="shared" si="35"/>
        <v>0.88600000000000001</v>
      </c>
    </row>
    <row r="812" spans="20:31">
      <c r="T812" s="196">
        <v>7</v>
      </c>
      <c r="U812" s="196">
        <v>2014</v>
      </c>
      <c r="V812" s="196" t="s">
        <v>21</v>
      </c>
      <c r="W812" s="196" t="s">
        <v>619</v>
      </c>
      <c r="X812" s="196" t="s">
        <v>3516</v>
      </c>
      <c r="Y812" s="146" t="str">
        <f t="shared" si="34"/>
        <v>72014暖房設備用無し（一定速）</v>
      </c>
      <c r="Z812" s="148">
        <v>0.25</v>
      </c>
      <c r="AA812" s="148">
        <v>0.75</v>
      </c>
      <c r="AB812" s="149">
        <v>0.25</v>
      </c>
      <c r="AC812" s="149">
        <v>0.75</v>
      </c>
      <c r="AD812" s="147">
        <f>VLOOKUP(T812,'既存・導入予定 (1)'!$E$33:$S$44,13,0)</f>
        <v>0.54600000000000004</v>
      </c>
      <c r="AE812" s="75">
        <f t="shared" si="35"/>
        <v>0.88600000000000001</v>
      </c>
    </row>
    <row r="813" spans="20:31">
      <c r="T813" s="193">
        <v>7</v>
      </c>
      <c r="U813" s="193">
        <v>2015</v>
      </c>
      <c r="V813" s="193" t="s">
        <v>20</v>
      </c>
      <c r="W813" s="193" t="s">
        <v>624</v>
      </c>
      <c r="X813" s="193" t="s">
        <v>3363</v>
      </c>
      <c r="Y813" s="66" t="str">
        <f t="shared" si="34"/>
        <v>72015冷房店舗用有り</v>
      </c>
      <c r="Z813" s="191">
        <v>-1.38</v>
      </c>
      <c r="AA813" s="191">
        <v>2.38</v>
      </c>
      <c r="AB813" s="192">
        <v>1.0581</v>
      </c>
      <c r="AC813" s="192">
        <v>1.7705</v>
      </c>
      <c r="AD813" s="69">
        <f>VLOOKUP(T813,'既存・導入予定 (1)'!$E$33:$S$44,13,0)</f>
        <v>0.54600000000000004</v>
      </c>
      <c r="AE813" s="70">
        <f t="shared" si="35"/>
        <v>1.6259999999999999</v>
      </c>
    </row>
    <row r="814" spans="20:31">
      <c r="T814" s="193">
        <v>7</v>
      </c>
      <c r="U814" s="193">
        <v>2015</v>
      </c>
      <c r="V814" s="193" t="s">
        <v>20</v>
      </c>
      <c r="W814" s="193" t="s">
        <v>618</v>
      </c>
      <c r="X814" s="193" t="s">
        <v>3363</v>
      </c>
      <c r="Y814" s="66" t="str">
        <f t="shared" si="34"/>
        <v>72015冷房ビル用マルチ有り</v>
      </c>
      <c r="Z814" s="142">
        <v>-1.5740000000000001</v>
      </c>
      <c r="AA814" s="142">
        <v>2.5739999999999998</v>
      </c>
      <c r="AB814" s="143">
        <v>1.0751999999999999</v>
      </c>
      <c r="AC814" s="143">
        <v>1.9117</v>
      </c>
      <c r="AD814" s="69">
        <f>VLOOKUP(T814,'既存・導入予定 (1)'!$E$33:$S$44,13,0)</f>
        <v>0.54600000000000004</v>
      </c>
      <c r="AE814" s="70">
        <f t="shared" si="35"/>
        <v>1.714</v>
      </c>
    </row>
    <row r="815" spans="20:31">
      <c r="T815" s="193">
        <v>7</v>
      </c>
      <c r="U815" s="193">
        <v>2015</v>
      </c>
      <c r="V815" s="193" t="s">
        <v>20</v>
      </c>
      <c r="W815" s="193" t="s">
        <v>619</v>
      </c>
      <c r="X815" s="193" t="s">
        <v>3363</v>
      </c>
      <c r="Y815" s="66" t="str">
        <f t="shared" si="34"/>
        <v>72015冷房設備用有り</v>
      </c>
      <c r="Z815" s="142">
        <v>-0.62</v>
      </c>
      <c r="AA815" s="142">
        <v>1.62</v>
      </c>
      <c r="AB815" s="143">
        <v>1.0472999999999999</v>
      </c>
      <c r="AC815" s="143">
        <v>1.2032</v>
      </c>
      <c r="AD815" s="69">
        <f>VLOOKUP(T815,'既存・導入予定 (1)'!$E$33:$S$44,13,0)</f>
        <v>0.54600000000000004</v>
      </c>
      <c r="AE815" s="70">
        <f t="shared" si="35"/>
        <v>1.2809999999999999</v>
      </c>
    </row>
    <row r="816" spans="20:31">
      <c r="T816" s="193">
        <v>7</v>
      </c>
      <c r="U816" s="193">
        <v>2015</v>
      </c>
      <c r="V816" s="193" t="s">
        <v>20</v>
      </c>
      <c r="W816" s="193" t="s">
        <v>624</v>
      </c>
      <c r="X816" s="193" t="s">
        <v>3516</v>
      </c>
      <c r="Y816" s="66" t="str">
        <f t="shared" si="34"/>
        <v>72015冷房店舗用無し（一定速）</v>
      </c>
      <c r="Z816" s="142">
        <v>0.25</v>
      </c>
      <c r="AA816" s="142">
        <v>0.75</v>
      </c>
      <c r="AB816" s="143">
        <v>0.25</v>
      </c>
      <c r="AC816" s="143">
        <v>0.75</v>
      </c>
      <c r="AD816" s="69">
        <f>VLOOKUP(T816,'既存・導入予定 (1)'!$E$33:$S$44,13,0)</f>
        <v>0.54600000000000004</v>
      </c>
      <c r="AE816" s="70">
        <f t="shared" si="35"/>
        <v>0.88600000000000001</v>
      </c>
    </row>
    <row r="817" spans="20:31">
      <c r="T817" s="193">
        <v>7</v>
      </c>
      <c r="U817" s="193">
        <v>2015</v>
      </c>
      <c r="V817" s="193" t="s">
        <v>20</v>
      </c>
      <c r="W817" s="193" t="s">
        <v>618</v>
      </c>
      <c r="X817" s="193" t="s">
        <v>3516</v>
      </c>
      <c r="Y817" s="66" t="str">
        <f t="shared" si="34"/>
        <v>72015冷房ビル用マルチ無し（一定速）</v>
      </c>
      <c r="Z817" s="142">
        <v>0.25</v>
      </c>
      <c r="AA817" s="142">
        <v>0.75</v>
      </c>
      <c r="AB817" s="143">
        <v>0.25</v>
      </c>
      <c r="AC817" s="143">
        <v>0.75</v>
      </c>
      <c r="AD817" s="69">
        <f>VLOOKUP(T817,'既存・導入予定 (1)'!$E$33:$S$44,13,0)</f>
        <v>0.54600000000000004</v>
      </c>
      <c r="AE817" s="70">
        <f t="shared" si="35"/>
        <v>0.88600000000000001</v>
      </c>
    </row>
    <row r="818" spans="20:31">
      <c r="T818" s="193">
        <v>7</v>
      </c>
      <c r="U818" s="193">
        <v>2015</v>
      </c>
      <c r="V818" s="193" t="s">
        <v>20</v>
      </c>
      <c r="W818" s="193" t="s">
        <v>619</v>
      </c>
      <c r="X818" s="193" t="s">
        <v>3516</v>
      </c>
      <c r="Y818" s="66" t="str">
        <f t="shared" si="34"/>
        <v>72015冷房設備用無し（一定速）</v>
      </c>
      <c r="Z818" s="142">
        <v>0.25</v>
      </c>
      <c r="AA818" s="142">
        <v>0.75</v>
      </c>
      <c r="AB818" s="143">
        <v>0.25</v>
      </c>
      <c r="AC818" s="143">
        <v>0.75</v>
      </c>
      <c r="AD818" s="69">
        <f>VLOOKUP(T818,'既存・導入予定 (1)'!$E$33:$S$44,13,0)</f>
        <v>0.54600000000000004</v>
      </c>
      <c r="AE818" s="70">
        <f t="shared" si="35"/>
        <v>0.88600000000000001</v>
      </c>
    </row>
    <row r="819" spans="20:31">
      <c r="T819" s="193">
        <v>7</v>
      </c>
      <c r="U819" s="193">
        <v>2015</v>
      </c>
      <c r="V819" s="193" t="s">
        <v>21</v>
      </c>
      <c r="W819" s="193" t="s">
        <v>624</v>
      </c>
      <c r="X819" s="193" t="s">
        <v>3363</v>
      </c>
      <c r="Y819" s="66" t="str">
        <f t="shared" si="34"/>
        <v>72015暖房店舗用有り</v>
      </c>
      <c r="Z819" s="142">
        <v>-0.97</v>
      </c>
      <c r="AA819" s="142">
        <v>1.97</v>
      </c>
      <c r="AB819" s="143">
        <v>1.0867</v>
      </c>
      <c r="AC819" s="143">
        <v>1.4558</v>
      </c>
      <c r="AD819" s="69">
        <f>VLOOKUP(T819,'既存・導入予定 (1)'!$E$33:$S$44,13,0)</f>
        <v>0.54600000000000004</v>
      </c>
      <c r="AE819" s="70">
        <f t="shared" si="35"/>
        <v>1.44</v>
      </c>
    </row>
    <row r="820" spans="20:31">
      <c r="T820" s="193">
        <v>7</v>
      </c>
      <c r="U820" s="193">
        <v>2015</v>
      </c>
      <c r="V820" s="193" t="s">
        <v>21</v>
      </c>
      <c r="W820" s="193" t="s">
        <v>618</v>
      </c>
      <c r="X820" s="193" t="s">
        <v>3363</v>
      </c>
      <c r="Y820" s="66" t="str">
        <f t="shared" si="34"/>
        <v>72015暖房ビル用マルチ有り</v>
      </c>
      <c r="Z820" s="142">
        <v>-0.876</v>
      </c>
      <c r="AA820" s="142">
        <v>1.8759999999999999</v>
      </c>
      <c r="AB820" s="143">
        <v>1.0398000000000001</v>
      </c>
      <c r="AC820" s="143">
        <v>1.3971</v>
      </c>
      <c r="AD820" s="69">
        <f>VLOOKUP(T820,'既存・導入予定 (1)'!$E$33:$S$44,13,0)</f>
        <v>0.54600000000000004</v>
      </c>
      <c r="AE820" s="70">
        <f t="shared" si="35"/>
        <v>1.397</v>
      </c>
    </row>
    <row r="821" spans="20:31">
      <c r="T821" s="193">
        <v>7</v>
      </c>
      <c r="U821" s="193">
        <v>2015</v>
      </c>
      <c r="V821" s="193" t="s">
        <v>21</v>
      </c>
      <c r="W821" s="193" t="s">
        <v>619</v>
      </c>
      <c r="X821" s="193" t="s">
        <v>3363</v>
      </c>
      <c r="Y821" s="66" t="str">
        <f t="shared" si="34"/>
        <v>72015暖房設備用有り</v>
      </c>
      <c r="Z821" s="142">
        <v>-0.59799999999999998</v>
      </c>
      <c r="AA821" s="142">
        <v>1.5980000000000001</v>
      </c>
      <c r="AB821" s="143">
        <v>1.0339</v>
      </c>
      <c r="AC821" s="143">
        <v>1.19</v>
      </c>
      <c r="AD821" s="69">
        <f>VLOOKUP(T821,'既存・導入予定 (1)'!$E$33:$S$44,13,0)</f>
        <v>0.54600000000000004</v>
      </c>
      <c r="AE821" s="70">
        <f t="shared" si="35"/>
        <v>1.2709999999999999</v>
      </c>
    </row>
    <row r="822" spans="20:31">
      <c r="T822" s="193">
        <v>7</v>
      </c>
      <c r="U822" s="193">
        <v>2015</v>
      </c>
      <c r="V822" s="193" t="s">
        <v>21</v>
      </c>
      <c r="W822" s="193" t="s">
        <v>624</v>
      </c>
      <c r="X822" s="193" t="s">
        <v>3516</v>
      </c>
      <c r="Y822" s="66" t="str">
        <f t="shared" si="34"/>
        <v>72015暖房店舗用無し（一定速）</v>
      </c>
      <c r="Z822" s="142">
        <v>0.25</v>
      </c>
      <c r="AA822" s="142">
        <v>0.75</v>
      </c>
      <c r="AB822" s="143">
        <v>0.25</v>
      </c>
      <c r="AC822" s="143">
        <v>0.75</v>
      </c>
      <c r="AD822" s="69">
        <f>VLOOKUP(T822,'既存・導入予定 (1)'!$E$33:$S$44,13,0)</f>
        <v>0.54600000000000004</v>
      </c>
      <c r="AE822" s="70">
        <f t="shared" si="35"/>
        <v>0.88600000000000001</v>
      </c>
    </row>
    <row r="823" spans="20:31">
      <c r="T823" s="193">
        <v>7</v>
      </c>
      <c r="U823" s="193">
        <v>2015</v>
      </c>
      <c r="V823" s="193" t="s">
        <v>21</v>
      </c>
      <c r="W823" s="193" t="s">
        <v>618</v>
      </c>
      <c r="X823" s="193" t="s">
        <v>3516</v>
      </c>
      <c r="Y823" s="66" t="str">
        <f t="shared" si="34"/>
        <v>72015暖房ビル用マルチ無し（一定速）</v>
      </c>
      <c r="Z823" s="142">
        <v>0.25</v>
      </c>
      <c r="AA823" s="142">
        <v>0.75</v>
      </c>
      <c r="AB823" s="143">
        <v>0.25</v>
      </c>
      <c r="AC823" s="143">
        <v>0.75</v>
      </c>
      <c r="AD823" s="69">
        <f>VLOOKUP(T823,'既存・導入予定 (1)'!$E$33:$S$44,13,0)</f>
        <v>0.54600000000000004</v>
      </c>
      <c r="AE823" s="70">
        <f t="shared" si="35"/>
        <v>0.88600000000000001</v>
      </c>
    </row>
    <row r="824" spans="20:31">
      <c r="T824" s="193">
        <v>7</v>
      </c>
      <c r="U824" s="193">
        <v>2015</v>
      </c>
      <c r="V824" s="193" t="s">
        <v>21</v>
      </c>
      <c r="W824" s="193" t="s">
        <v>619</v>
      </c>
      <c r="X824" s="193" t="s">
        <v>3516</v>
      </c>
      <c r="Y824" s="66" t="str">
        <f t="shared" si="34"/>
        <v>72015暖房設備用無し（一定速）</v>
      </c>
      <c r="Z824" s="142">
        <v>0.25</v>
      </c>
      <c r="AA824" s="142">
        <v>0.75</v>
      </c>
      <c r="AB824" s="143">
        <v>0.25</v>
      </c>
      <c r="AC824" s="143">
        <v>0.75</v>
      </c>
      <c r="AD824" s="69">
        <f>VLOOKUP(T824,'既存・導入予定 (1)'!$E$33:$S$44,13,0)</f>
        <v>0.54600000000000004</v>
      </c>
      <c r="AE824" s="70">
        <f t="shared" si="35"/>
        <v>0.88600000000000001</v>
      </c>
    </row>
    <row r="825" spans="20:31">
      <c r="T825" s="193">
        <v>7</v>
      </c>
      <c r="U825" s="193">
        <v>2020</v>
      </c>
      <c r="V825" s="193" t="s">
        <v>626</v>
      </c>
      <c r="W825" s="193" t="s">
        <v>624</v>
      </c>
      <c r="X825" s="193" t="s">
        <v>3363</v>
      </c>
      <c r="Y825" s="66" t="str">
        <f t="shared" si="34"/>
        <v>72020冷房店舗用有り</v>
      </c>
      <c r="Z825" s="142">
        <v>-1.38</v>
      </c>
      <c r="AA825" s="142">
        <v>2.38</v>
      </c>
      <c r="AB825" s="143">
        <v>1.0581</v>
      </c>
      <c r="AC825" s="143">
        <v>1.7705</v>
      </c>
      <c r="AD825" s="69">
        <f>VLOOKUP(T825,'既存・導入予定 (1)'!$E$33:$S$44,13,0)</f>
        <v>0.54600000000000004</v>
      </c>
      <c r="AE825" s="70">
        <f t="shared" si="35"/>
        <v>1.6259999999999999</v>
      </c>
    </row>
    <row r="826" spans="20:31">
      <c r="T826" s="193">
        <v>7</v>
      </c>
      <c r="U826" s="193">
        <v>2020</v>
      </c>
      <c r="V826" s="193" t="s">
        <v>626</v>
      </c>
      <c r="W826" s="193" t="s">
        <v>618</v>
      </c>
      <c r="X826" s="193" t="s">
        <v>3363</v>
      </c>
      <c r="Y826" s="66" t="str">
        <f t="shared" si="34"/>
        <v>72020冷房ビル用マルチ有り</v>
      </c>
      <c r="Z826" s="142">
        <v>-1.68</v>
      </c>
      <c r="AA826" s="142">
        <v>2.68</v>
      </c>
      <c r="AB826" s="143">
        <v>1.0788</v>
      </c>
      <c r="AC826" s="143">
        <v>2.0053000000000001</v>
      </c>
      <c r="AD826" s="69">
        <f>VLOOKUP(T826,'既存・導入予定 (1)'!$E$33:$S$44,13,0)</f>
        <v>0.54600000000000004</v>
      </c>
      <c r="AE826" s="70">
        <f t="shared" si="35"/>
        <v>1.762</v>
      </c>
    </row>
    <row r="827" spans="20:31">
      <c r="T827" s="193">
        <v>7</v>
      </c>
      <c r="U827" s="193">
        <v>2020</v>
      </c>
      <c r="V827" s="193" t="s">
        <v>626</v>
      </c>
      <c r="W827" s="193" t="s">
        <v>619</v>
      </c>
      <c r="X827" s="193" t="s">
        <v>3363</v>
      </c>
      <c r="Y827" s="66" t="str">
        <f t="shared" si="34"/>
        <v>72020冷房設備用有り</v>
      </c>
      <c r="Z827" s="142">
        <v>-0.62</v>
      </c>
      <c r="AA827" s="142">
        <v>1.62</v>
      </c>
      <c r="AB827" s="143">
        <v>1.0472999999999999</v>
      </c>
      <c r="AC827" s="143">
        <v>1.2032</v>
      </c>
      <c r="AD827" s="69">
        <f>VLOOKUP(T827,'既存・導入予定 (1)'!$E$33:$S$44,13,0)</f>
        <v>0.54600000000000004</v>
      </c>
      <c r="AE827" s="70">
        <f t="shared" si="35"/>
        <v>1.2809999999999999</v>
      </c>
    </row>
    <row r="828" spans="20:31">
      <c r="T828" s="193">
        <v>7</v>
      </c>
      <c r="U828" s="193">
        <v>2020</v>
      </c>
      <c r="V828" s="193" t="s">
        <v>626</v>
      </c>
      <c r="W828" s="193" t="s">
        <v>624</v>
      </c>
      <c r="X828" s="193" t="s">
        <v>3516</v>
      </c>
      <c r="Y828" s="66" t="str">
        <f t="shared" si="34"/>
        <v>72020冷房店舗用無し（一定速）</v>
      </c>
      <c r="Z828" s="142">
        <v>0.25</v>
      </c>
      <c r="AA828" s="142">
        <v>0.75</v>
      </c>
      <c r="AB828" s="143">
        <v>0.25</v>
      </c>
      <c r="AC828" s="143">
        <v>0.75</v>
      </c>
      <c r="AD828" s="69">
        <f>VLOOKUP(T828,'既存・導入予定 (1)'!$E$33:$S$44,13,0)</f>
        <v>0.54600000000000004</v>
      </c>
      <c r="AE828" s="70">
        <f t="shared" si="35"/>
        <v>0.88600000000000001</v>
      </c>
    </row>
    <row r="829" spans="20:31">
      <c r="T829" s="193">
        <v>7</v>
      </c>
      <c r="U829" s="193">
        <v>2020</v>
      </c>
      <c r="V829" s="193" t="s">
        <v>626</v>
      </c>
      <c r="W829" s="193" t="s">
        <v>618</v>
      </c>
      <c r="X829" s="193" t="s">
        <v>3516</v>
      </c>
      <c r="Y829" s="66" t="str">
        <f t="shared" si="34"/>
        <v>72020冷房ビル用マルチ無し（一定速）</v>
      </c>
      <c r="Z829" s="142">
        <v>0.25</v>
      </c>
      <c r="AA829" s="142">
        <v>0.75</v>
      </c>
      <c r="AB829" s="143">
        <v>0.25</v>
      </c>
      <c r="AC829" s="143">
        <v>0.75</v>
      </c>
      <c r="AD829" s="69">
        <f>VLOOKUP(T829,'既存・導入予定 (1)'!$E$33:$S$44,13,0)</f>
        <v>0.54600000000000004</v>
      </c>
      <c r="AE829" s="70">
        <f t="shared" si="35"/>
        <v>0.88600000000000001</v>
      </c>
    </row>
    <row r="830" spans="20:31">
      <c r="T830" s="193">
        <v>7</v>
      </c>
      <c r="U830" s="193">
        <v>2020</v>
      </c>
      <c r="V830" s="193" t="s">
        <v>626</v>
      </c>
      <c r="W830" s="193" t="s">
        <v>619</v>
      </c>
      <c r="X830" s="193" t="s">
        <v>3516</v>
      </c>
      <c r="Y830" s="66" t="str">
        <f t="shared" si="34"/>
        <v>72020冷房設備用無し（一定速）</v>
      </c>
      <c r="Z830" s="142">
        <v>0.25</v>
      </c>
      <c r="AA830" s="142">
        <v>0.75</v>
      </c>
      <c r="AB830" s="143">
        <v>0.25</v>
      </c>
      <c r="AC830" s="143">
        <v>0.75</v>
      </c>
      <c r="AD830" s="69">
        <f>VLOOKUP(T830,'既存・導入予定 (1)'!$E$33:$S$44,13,0)</f>
        <v>0.54600000000000004</v>
      </c>
      <c r="AE830" s="70">
        <f t="shared" si="35"/>
        <v>0.88600000000000001</v>
      </c>
    </row>
    <row r="831" spans="20:31">
      <c r="T831" s="193">
        <v>7</v>
      </c>
      <c r="U831" s="193">
        <v>2020</v>
      </c>
      <c r="V831" s="193" t="s">
        <v>627</v>
      </c>
      <c r="W831" s="193" t="s">
        <v>624</v>
      </c>
      <c r="X831" s="193" t="s">
        <v>3363</v>
      </c>
      <c r="Y831" s="66" t="str">
        <f t="shared" si="34"/>
        <v>72020暖房店舗用有り</v>
      </c>
      <c r="Z831" s="142">
        <v>-0.96</v>
      </c>
      <c r="AA831" s="142">
        <v>1.96</v>
      </c>
      <c r="AB831" s="143">
        <v>1.0862000000000001</v>
      </c>
      <c r="AC831" s="143">
        <v>1.4483999999999999</v>
      </c>
      <c r="AD831" s="69">
        <f>VLOOKUP(T831,'既存・導入予定 (1)'!$E$33:$S$44,13,0)</f>
        <v>0.54600000000000004</v>
      </c>
      <c r="AE831" s="70">
        <f t="shared" si="35"/>
        <v>1.4350000000000001</v>
      </c>
    </row>
    <row r="832" spans="20:31">
      <c r="T832" s="193">
        <v>7</v>
      </c>
      <c r="U832" s="193">
        <v>2020</v>
      </c>
      <c r="V832" s="193" t="s">
        <v>627</v>
      </c>
      <c r="W832" s="193" t="s">
        <v>618</v>
      </c>
      <c r="X832" s="193" t="s">
        <v>3363</v>
      </c>
      <c r="Y832" s="66" t="str">
        <f t="shared" si="34"/>
        <v>72020暖房ビル用マルチ有り</v>
      </c>
      <c r="Z832" s="142">
        <v>-1.1000000000000001</v>
      </c>
      <c r="AA832" s="142">
        <v>2.1</v>
      </c>
      <c r="AB832" s="143">
        <v>1.0416000000000001</v>
      </c>
      <c r="AC832" s="143">
        <v>1.4596</v>
      </c>
      <c r="AD832" s="69">
        <f>VLOOKUP(T832,'既存・導入予定 (1)'!$E$33:$S$44,13,0)</f>
        <v>0.54600000000000004</v>
      </c>
      <c r="AE832" s="70">
        <f t="shared" si="35"/>
        <v>1.4990000000000001</v>
      </c>
    </row>
    <row r="833" spans="20:31">
      <c r="T833" s="193">
        <v>7</v>
      </c>
      <c r="U833" s="193">
        <v>2020</v>
      </c>
      <c r="V833" s="193" t="s">
        <v>627</v>
      </c>
      <c r="W833" s="193" t="s">
        <v>619</v>
      </c>
      <c r="X833" s="193" t="s">
        <v>3363</v>
      </c>
      <c r="Y833" s="66" t="str">
        <f t="shared" si="34"/>
        <v>72020暖房設備用有り</v>
      </c>
      <c r="Z833" s="142">
        <v>-0.46</v>
      </c>
      <c r="AA833" s="142">
        <v>1.46</v>
      </c>
      <c r="AB833" s="143">
        <v>0.94</v>
      </c>
      <c r="AC833" s="143">
        <v>1.1100000000000001</v>
      </c>
      <c r="AD833" s="69">
        <f>VLOOKUP(T833,'既存・導入予定 (1)'!$E$33:$S$44,13,0)</f>
        <v>0.54600000000000004</v>
      </c>
      <c r="AE833" s="70">
        <f t="shared" si="35"/>
        <v>1.208</v>
      </c>
    </row>
    <row r="834" spans="20:31">
      <c r="T834" s="193">
        <v>7</v>
      </c>
      <c r="U834" s="193">
        <v>2020</v>
      </c>
      <c r="V834" s="193" t="s">
        <v>627</v>
      </c>
      <c r="W834" s="193" t="s">
        <v>624</v>
      </c>
      <c r="X834" s="193" t="s">
        <v>3516</v>
      </c>
      <c r="Y834" s="66" t="str">
        <f t="shared" si="34"/>
        <v>72020暖房店舗用無し（一定速）</v>
      </c>
      <c r="Z834" s="142">
        <v>0.25</v>
      </c>
      <c r="AA834" s="142">
        <v>0.75</v>
      </c>
      <c r="AB834" s="143">
        <v>0.25</v>
      </c>
      <c r="AC834" s="143">
        <v>0.75</v>
      </c>
      <c r="AD834" s="69">
        <f>VLOOKUP(T834,'既存・導入予定 (1)'!$E$33:$S$44,13,0)</f>
        <v>0.54600000000000004</v>
      </c>
      <c r="AE834" s="70">
        <f t="shared" si="35"/>
        <v>0.88600000000000001</v>
      </c>
    </row>
    <row r="835" spans="20:31">
      <c r="T835" s="193">
        <v>7</v>
      </c>
      <c r="U835" s="193">
        <v>2020</v>
      </c>
      <c r="V835" s="193" t="s">
        <v>627</v>
      </c>
      <c r="W835" s="193" t="s">
        <v>618</v>
      </c>
      <c r="X835" s="193" t="s">
        <v>3516</v>
      </c>
      <c r="Y835" s="66" t="str">
        <f t="shared" si="34"/>
        <v>72020暖房ビル用マルチ無し（一定速）</v>
      </c>
      <c r="Z835" s="142">
        <v>0.25</v>
      </c>
      <c r="AA835" s="142">
        <v>0.75</v>
      </c>
      <c r="AB835" s="143">
        <v>0.25</v>
      </c>
      <c r="AC835" s="143">
        <v>0.75</v>
      </c>
      <c r="AD835" s="69">
        <f>VLOOKUP(T835,'既存・導入予定 (1)'!$E$33:$S$44,13,0)</f>
        <v>0.54600000000000004</v>
      </c>
      <c r="AE835" s="70">
        <f t="shared" si="35"/>
        <v>0.88600000000000001</v>
      </c>
    </row>
    <row r="836" spans="20:31">
      <c r="T836" s="193">
        <v>7</v>
      </c>
      <c r="U836" s="193">
        <v>2020</v>
      </c>
      <c r="V836" s="193" t="s">
        <v>627</v>
      </c>
      <c r="W836" s="193" t="s">
        <v>619</v>
      </c>
      <c r="X836" s="193" t="s">
        <v>3516</v>
      </c>
      <c r="Y836" s="66" t="str">
        <f t="shared" si="34"/>
        <v>72020暖房設備用無し（一定速）</v>
      </c>
      <c r="Z836" s="142">
        <v>0.25</v>
      </c>
      <c r="AA836" s="142">
        <v>0.75</v>
      </c>
      <c r="AB836" s="143">
        <v>0.25</v>
      </c>
      <c r="AC836" s="143">
        <v>0.75</v>
      </c>
      <c r="AD836" s="69">
        <f>VLOOKUP(T836,'既存・導入予定 (1)'!$E$33:$S$44,13,0)</f>
        <v>0.54600000000000004</v>
      </c>
      <c r="AE836" s="70">
        <f t="shared" si="35"/>
        <v>0.88600000000000001</v>
      </c>
    </row>
    <row r="837" spans="20:31">
      <c r="T837" s="196">
        <v>7</v>
      </c>
      <c r="U837" s="196">
        <v>2024</v>
      </c>
      <c r="V837" s="196" t="s">
        <v>626</v>
      </c>
      <c r="W837" s="196" t="s">
        <v>624</v>
      </c>
      <c r="X837" s="196" t="s">
        <v>3363</v>
      </c>
      <c r="Y837" s="146" t="str">
        <f t="shared" si="34"/>
        <v>72024冷房店舗用有り</v>
      </c>
      <c r="Z837" s="148">
        <v>-1.58</v>
      </c>
      <c r="AA837" s="148">
        <v>2.58</v>
      </c>
      <c r="AB837" s="149">
        <v>1.0629999999999999</v>
      </c>
      <c r="AC837" s="149">
        <v>1.9193</v>
      </c>
      <c r="AD837" s="147">
        <f>VLOOKUP(T837,'既存・導入予定 (1)'!$E$33:$S$44,13,0)</f>
        <v>0.54600000000000004</v>
      </c>
      <c r="AE837" s="75">
        <f t="shared" si="35"/>
        <v>1.7170000000000001</v>
      </c>
    </row>
    <row r="838" spans="20:31">
      <c r="T838" s="196">
        <v>7</v>
      </c>
      <c r="U838" s="196">
        <v>2024</v>
      </c>
      <c r="V838" s="196" t="s">
        <v>626</v>
      </c>
      <c r="W838" s="196" t="s">
        <v>618</v>
      </c>
      <c r="X838" s="196" t="s">
        <v>3363</v>
      </c>
      <c r="Y838" s="146" t="str">
        <f t="shared" si="34"/>
        <v>72024冷房ビル用マルチ有り</v>
      </c>
      <c r="Z838" s="148">
        <v>-1.6</v>
      </c>
      <c r="AA838" s="148">
        <v>2.6</v>
      </c>
      <c r="AB838" s="149">
        <v>1.0759000000000001</v>
      </c>
      <c r="AC838" s="149">
        <v>1.931</v>
      </c>
      <c r="AD838" s="147">
        <f>VLOOKUP(T838,'既存・導入予定 (1)'!$E$33:$S$44,13,0)</f>
        <v>0.54600000000000004</v>
      </c>
      <c r="AE838" s="75">
        <f t="shared" si="35"/>
        <v>1.726</v>
      </c>
    </row>
    <row r="839" spans="20:31">
      <c r="T839" s="196">
        <v>7</v>
      </c>
      <c r="U839" s="196">
        <v>2024</v>
      </c>
      <c r="V839" s="196" t="s">
        <v>626</v>
      </c>
      <c r="W839" s="196" t="s">
        <v>619</v>
      </c>
      <c r="X839" s="196" t="s">
        <v>3363</v>
      </c>
      <c r="Y839" s="146" t="str">
        <f t="shared" si="34"/>
        <v>72024冷房設備用有り</v>
      </c>
      <c r="Z839" s="148">
        <v>-0.6</v>
      </c>
      <c r="AA839" s="148">
        <v>1.6</v>
      </c>
      <c r="AB839" s="149">
        <v>1.0467</v>
      </c>
      <c r="AC839" s="149">
        <v>1.1882999999999999</v>
      </c>
      <c r="AD839" s="147">
        <f>VLOOKUP(T839,'既存・導入予定 (1)'!$E$33:$S$44,13,0)</f>
        <v>0.54600000000000004</v>
      </c>
      <c r="AE839" s="75">
        <f t="shared" si="35"/>
        <v>1.272</v>
      </c>
    </row>
    <row r="840" spans="20:31">
      <c r="T840" s="196">
        <v>7</v>
      </c>
      <c r="U840" s="196">
        <v>2024</v>
      </c>
      <c r="V840" s="196" t="s">
        <v>626</v>
      </c>
      <c r="W840" s="196" t="s">
        <v>624</v>
      </c>
      <c r="X840" s="196" t="s">
        <v>3516</v>
      </c>
      <c r="Y840" s="146" t="str">
        <f t="shared" si="34"/>
        <v>72024冷房店舗用無し（一定速）</v>
      </c>
      <c r="Z840" s="148">
        <v>0.25</v>
      </c>
      <c r="AA840" s="148">
        <v>0.75</v>
      </c>
      <c r="AB840" s="149">
        <v>0.25</v>
      </c>
      <c r="AC840" s="149">
        <v>0.75</v>
      </c>
      <c r="AD840" s="147">
        <f>VLOOKUP(T840,'既存・導入予定 (1)'!$E$33:$S$44,13,0)</f>
        <v>0.54600000000000004</v>
      </c>
      <c r="AE840" s="75">
        <f t="shared" si="35"/>
        <v>0.88600000000000001</v>
      </c>
    </row>
    <row r="841" spans="20:31">
      <c r="T841" s="196">
        <v>7</v>
      </c>
      <c r="U841" s="196">
        <v>2024</v>
      </c>
      <c r="V841" s="196" t="s">
        <v>626</v>
      </c>
      <c r="W841" s="196" t="s">
        <v>618</v>
      </c>
      <c r="X841" s="196" t="s">
        <v>3516</v>
      </c>
      <c r="Y841" s="146" t="str">
        <f t="shared" si="34"/>
        <v>72024冷房ビル用マルチ無し（一定速）</v>
      </c>
      <c r="Z841" s="148">
        <v>0.25</v>
      </c>
      <c r="AA841" s="148">
        <v>0.75</v>
      </c>
      <c r="AB841" s="149">
        <v>0.25</v>
      </c>
      <c r="AC841" s="149">
        <v>0.75</v>
      </c>
      <c r="AD841" s="147">
        <f>VLOOKUP(T841,'既存・導入予定 (1)'!$E$33:$S$44,13,0)</f>
        <v>0.54600000000000004</v>
      </c>
      <c r="AE841" s="75">
        <f t="shared" si="35"/>
        <v>0.88600000000000001</v>
      </c>
    </row>
    <row r="842" spans="20:31">
      <c r="T842" s="196">
        <v>7</v>
      </c>
      <c r="U842" s="196">
        <v>2024</v>
      </c>
      <c r="V842" s="196" t="s">
        <v>626</v>
      </c>
      <c r="W842" s="196" t="s">
        <v>619</v>
      </c>
      <c r="X842" s="196" t="s">
        <v>3516</v>
      </c>
      <c r="Y842" s="146" t="str">
        <f t="shared" ref="Y842:Y905" si="36">T842&amp;U842&amp;V842&amp;W842&amp;X842</f>
        <v>72024冷房設備用無し（一定速）</v>
      </c>
      <c r="Z842" s="148">
        <v>0.25</v>
      </c>
      <c r="AA842" s="148">
        <v>0.75</v>
      </c>
      <c r="AB842" s="149">
        <v>0.25</v>
      </c>
      <c r="AC842" s="149">
        <v>0.75</v>
      </c>
      <c r="AD842" s="147">
        <f>VLOOKUP(T842,'既存・導入予定 (1)'!$E$33:$S$44,13,0)</f>
        <v>0.54600000000000004</v>
      </c>
      <c r="AE842" s="75">
        <f t="shared" si="35"/>
        <v>0.88600000000000001</v>
      </c>
    </row>
    <row r="843" spans="20:31">
      <c r="T843" s="196">
        <v>7</v>
      </c>
      <c r="U843" s="196">
        <v>2024</v>
      </c>
      <c r="V843" s="196" t="s">
        <v>627</v>
      </c>
      <c r="W843" s="196" t="s">
        <v>624</v>
      </c>
      <c r="X843" s="196" t="s">
        <v>3363</v>
      </c>
      <c r="Y843" s="146" t="str">
        <f t="shared" si="36"/>
        <v>72024暖房店舗用有り</v>
      </c>
      <c r="Z843" s="148">
        <v>-1.04</v>
      </c>
      <c r="AA843" s="148">
        <v>2.04</v>
      </c>
      <c r="AB843" s="149">
        <v>1.0898000000000001</v>
      </c>
      <c r="AC843" s="149">
        <v>1.5076000000000001</v>
      </c>
      <c r="AD843" s="147">
        <f>VLOOKUP(T843,'既存・導入予定 (1)'!$E$33:$S$44,13,0)</f>
        <v>0.54600000000000004</v>
      </c>
      <c r="AE843" s="75">
        <f t="shared" si="35"/>
        <v>1.472</v>
      </c>
    </row>
    <row r="844" spans="20:31">
      <c r="T844" s="196">
        <v>7</v>
      </c>
      <c r="U844" s="196">
        <v>2024</v>
      </c>
      <c r="V844" s="196" t="s">
        <v>627</v>
      </c>
      <c r="W844" s="196" t="s">
        <v>618</v>
      </c>
      <c r="X844" s="196" t="s">
        <v>3363</v>
      </c>
      <c r="Y844" s="146" t="str">
        <f t="shared" si="36"/>
        <v>72024暖房ビル用マルチ有り</v>
      </c>
      <c r="Z844" s="148">
        <v>-1.1399999999999999</v>
      </c>
      <c r="AA844" s="148">
        <v>2.14</v>
      </c>
      <c r="AB844" s="149">
        <v>1.0454000000000001</v>
      </c>
      <c r="AC844" s="149">
        <v>1.5936999999999999</v>
      </c>
      <c r="AD844" s="147">
        <f>VLOOKUP(T844,'既存・導入予定 (1)'!$E$33:$S$44,13,0)</f>
        <v>0.54600000000000004</v>
      </c>
      <c r="AE844" s="75">
        <f t="shared" si="35"/>
        <v>1.5169999999999999</v>
      </c>
    </row>
    <row r="845" spans="20:31">
      <c r="T845" s="196">
        <v>7</v>
      </c>
      <c r="U845" s="196">
        <v>2024</v>
      </c>
      <c r="V845" s="196" t="s">
        <v>627</v>
      </c>
      <c r="W845" s="196" t="s">
        <v>619</v>
      </c>
      <c r="X845" s="196" t="s">
        <v>3363</v>
      </c>
      <c r="Y845" s="146" t="str">
        <f t="shared" si="36"/>
        <v>72024暖房設備用有り</v>
      </c>
      <c r="Z845" s="148">
        <v>-0.57999999999999996</v>
      </c>
      <c r="AA845" s="148">
        <v>1.58</v>
      </c>
      <c r="AB845" s="149">
        <v>1.0335000000000001</v>
      </c>
      <c r="AC845" s="149">
        <v>1.1766000000000001</v>
      </c>
      <c r="AD845" s="147">
        <f>VLOOKUP(T845,'既存・導入予定 (1)'!$E$33:$S$44,13,0)</f>
        <v>0.54600000000000004</v>
      </c>
      <c r="AE845" s="75">
        <f t="shared" si="35"/>
        <v>1.2629999999999999</v>
      </c>
    </row>
    <row r="846" spans="20:31">
      <c r="T846" s="196">
        <v>7</v>
      </c>
      <c r="U846" s="196">
        <v>2024</v>
      </c>
      <c r="V846" s="196" t="s">
        <v>627</v>
      </c>
      <c r="W846" s="196" t="s">
        <v>624</v>
      </c>
      <c r="X846" s="196" t="s">
        <v>3516</v>
      </c>
      <c r="Y846" s="146" t="str">
        <f t="shared" si="36"/>
        <v>72024暖房店舗用無し（一定速）</v>
      </c>
      <c r="Z846" s="148">
        <v>0.25</v>
      </c>
      <c r="AA846" s="148">
        <v>0.75</v>
      </c>
      <c r="AB846" s="149">
        <v>0.25</v>
      </c>
      <c r="AC846" s="149">
        <v>0.75</v>
      </c>
      <c r="AD846" s="147">
        <f>VLOOKUP(T846,'既存・導入予定 (1)'!$E$33:$S$44,13,0)</f>
        <v>0.54600000000000004</v>
      </c>
      <c r="AE846" s="75">
        <f t="shared" si="35"/>
        <v>0.88600000000000001</v>
      </c>
    </row>
    <row r="847" spans="20:31">
      <c r="T847" s="196">
        <v>7</v>
      </c>
      <c r="U847" s="196">
        <v>2024</v>
      </c>
      <c r="V847" s="196" t="s">
        <v>627</v>
      </c>
      <c r="W847" s="196" t="s">
        <v>618</v>
      </c>
      <c r="X847" s="196" t="s">
        <v>3516</v>
      </c>
      <c r="Y847" s="146" t="str">
        <f t="shared" si="36"/>
        <v>72024暖房ビル用マルチ無し（一定速）</v>
      </c>
      <c r="Z847" s="148">
        <v>0.25</v>
      </c>
      <c r="AA847" s="148">
        <v>0.75</v>
      </c>
      <c r="AB847" s="149">
        <v>0.25</v>
      </c>
      <c r="AC847" s="149">
        <v>0.75</v>
      </c>
      <c r="AD847" s="147">
        <f>VLOOKUP(T847,'既存・導入予定 (1)'!$E$33:$S$44,13,0)</f>
        <v>0.54600000000000004</v>
      </c>
      <c r="AE847" s="75">
        <f t="shared" si="35"/>
        <v>0.88600000000000001</v>
      </c>
    </row>
    <row r="848" spans="20:31">
      <c r="T848" s="196">
        <v>7</v>
      </c>
      <c r="U848" s="196">
        <v>2024</v>
      </c>
      <c r="V848" s="196" t="s">
        <v>627</v>
      </c>
      <c r="W848" s="196" t="s">
        <v>619</v>
      </c>
      <c r="X848" s="196" t="s">
        <v>3516</v>
      </c>
      <c r="Y848" s="146" t="str">
        <f t="shared" si="36"/>
        <v>72024暖房設備用無し（一定速）</v>
      </c>
      <c r="Z848" s="148">
        <v>0.25</v>
      </c>
      <c r="AA848" s="148">
        <v>0.75</v>
      </c>
      <c r="AB848" s="149">
        <v>0.25</v>
      </c>
      <c r="AC848" s="149">
        <v>0.75</v>
      </c>
      <c r="AD848" s="147">
        <f>VLOOKUP(T848,'既存・導入予定 (1)'!$E$33:$S$44,13,0)</f>
        <v>0.54600000000000004</v>
      </c>
      <c r="AE848" s="75">
        <f t="shared" si="35"/>
        <v>0.88600000000000001</v>
      </c>
    </row>
    <row r="849" spans="20:31">
      <c r="T849" s="193">
        <v>8</v>
      </c>
      <c r="U849" s="193">
        <v>1995</v>
      </c>
      <c r="V849" s="193" t="s">
        <v>20</v>
      </c>
      <c r="W849" s="193" t="s">
        <v>624</v>
      </c>
      <c r="X849" s="193" t="s">
        <v>3363</v>
      </c>
      <c r="Y849" s="66" t="str">
        <f t="shared" si="36"/>
        <v>81995冷房店舗用有り</v>
      </c>
      <c r="Z849" s="142">
        <v>0.32</v>
      </c>
      <c r="AA849" s="142">
        <v>0.68</v>
      </c>
      <c r="AB849" s="143">
        <v>1.0165999999999999</v>
      </c>
      <c r="AC849" s="143">
        <v>0.50590000000000002</v>
      </c>
      <c r="AD849" s="69">
        <f>VLOOKUP(T849,'既存・導入予定 (1)'!$E$33:$S$44,13,0)</f>
        <v>0.58699999999999997</v>
      </c>
      <c r="AE849" s="70">
        <f t="shared" si="35"/>
        <v>0.86699999999999999</v>
      </c>
    </row>
    <row r="850" spans="20:31">
      <c r="T850" s="193">
        <v>8</v>
      </c>
      <c r="U850" s="193">
        <v>1995</v>
      </c>
      <c r="V850" s="193" t="s">
        <v>20</v>
      </c>
      <c r="W850" s="193" t="s">
        <v>618</v>
      </c>
      <c r="X850" s="193" t="s">
        <v>3363</v>
      </c>
      <c r="Y850" s="66" t="str">
        <f t="shared" si="36"/>
        <v>81995冷房ビル用マルチ有り</v>
      </c>
      <c r="Z850" s="142">
        <v>-0.218</v>
      </c>
      <c r="AA850" s="142">
        <v>1.218</v>
      </c>
      <c r="AB850" s="143">
        <v>1.0356000000000001</v>
      </c>
      <c r="AC850" s="143">
        <v>0.90459999999999996</v>
      </c>
      <c r="AD850" s="69">
        <f>VLOOKUP(T850,'既存・導入予定 (1)'!$E$33:$S$44,13,0)</f>
        <v>0.58699999999999997</v>
      </c>
      <c r="AE850" s="70">
        <f t="shared" si="35"/>
        <v>1.0900000000000001</v>
      </c>
    </row>
    <row r="851" spans="20:31">
      <c r="T851" s="193">
        <v>8</v>
      </c>
      <c r="U851" s="193">
        <v>1995</v>
      </c>
      <c r="V851" s="193" t="s">
        <v>20</v>
      </c>
      <c r="W851" s="193" t="s">
        <v>619</v>
      </c>
      <c r="X851" s="193" t="s">
        <v>3363</v>
      </c>
      <c r="Y851" s="66" t="str">
        <f t="shared" si="36"/>
        <v>81995冷房設備用有り</v>
      </c>
      <c r="Z851" s="142">
        <v>0.25</v>
      </c>
      <c r="AA851" s="142">
        <v>0.75</v>
      </c>
      <c r="AB851" s="143">
        <v>1.0219</v>
      </c>
      <c r="AC851" s="143">
        <v>0.55700000000000005</v>
      </c>
      <c r="AD851" s="69">
        <f>VLOOKUP(T851,'既存・導入予定 (1)'!$E$33:$S$44,13,0)</f>
        <v>0.58699999999999997</v>
      </c>
      <c r="AE851" s="70">
        <f t="shared" si="35"/>
        <v>0.89600000000000002</v>
      </c>
    </row>
    <row r="852" spans="20:31">
      <c r="T852" s="193">
        <v>8</v>
      </c>
      <c r="U852" s="193">
        <v>1995</v>
      </c>
      <c r="V852" s="193" t="s">
        <v>20</v>
      </c>
      <c r="W852" s="193" t="s">
        <v>624</v>
      </c>
      <c r="X852" s="193" t="s">
        <v>3516</v>
      </c>
      <c r="Y852" s="66" t="str">
        <f t="shared" si="36"/>
        <v>81995冷房店舗用無し（一定速）</v>
      </c>
      <c r="Z852" s="142">
        <v>0.26</v>
      </c>
      <c r="AA852" s="142">
        <v>0.74</v>
      </c>
      <c r="AB852" s="143">
        <v>0.26</v>
      </c>
      <c r="AC852" s="143">
        <v>0.74</v>
      </c>
      <c r="AD852" s="69">
        <f>VLOOKUP(T852,'既存・導入予定 (1)'!$E$33:$S$44,13,0)</f>
        <v>0.58699999999999997</v>
      </c>
      <c r="AE852" s="70">
        <f t="shared" si="35"/>
        <v>0.89200000000000002</v>
      </c>
    </row>
    <row r="853" spans="20:31">
      <c r="T853" s="193">
        <v>8</v>
      </c>
      <c r="U853" s="193">
        <v>1995</v>
      </c>
      <c r="V853" s="193" t="s">
        <v>20</v>
      </c>
      <c r="W853" s="193" t="s">
        <v>618</v>
      </c>
      <c r="X853" s="193" t="s">
        <v>3516</v>
      </c>
      <c r="Y853" s="66" t="str">
        <f t="shared" si="36"/>
        <v>81995冷房ビル用マルチ無し（一定速）</v>
      </c>
      <c r="Z853" s="142">
        <v>0.26</v>
      </c>
      <c r="AA853" s="142">
        <v>0.74</v>
      </c>
      <c r="AB853" s="143">
        <v>0.26</v>
      </c>
      <c r="AC853" s="143">
        <v>0.74</v>
      </c>
      <c r="AD853" s="69">
        <f>VLOOKUP(T853,'既存・導入予定 (1)'!$E$33:$S$44,13,0)</f>
        <v>0.58699999999999997</v>
      </c>
      <c r="AE853" s="70">
        <f t="shared" si="35"/>
        <v>0.89200000000000002</v>
      </c>
    </row>
    <row r="854" spans="20:31">
      <c r="T854" s="193">
        <v>8</v>
      </c>
      <c r="U854" s="193">
        <v>1995</v>
      </c>
      <c r="V854" s="193" t="s">
        <v>20</v>
      </c>
      <c r="W854" s="193" t="s">
        <v>619</v>
      </c>
      <c r="X854" s="193" t="s">
        <v>3516</v>
      </c>
      <c r="Y854" s="66" t="str">
        <f t="shared" si="36"/>
        <v>81995冷房設備用無し（一定速）</v>
      </c>
      <c r="Z854" s="142">
        <v>0.26</v>
      </c>
      <c r="AA854" s="142">
        <v>0.74</v>
      </c>
      <c r="AB854" s="143">
        <v>0.26</v>
      </c>
      <c r="AC854" s="143">
        <v>0.74</v>
      </c>
      <c r="AD854" s="69">
        <f>VLOOKUP(T854,'既存・導入予定 (1)'!$E$33:$S$44,13,0)</f>
        <v>0.58699999999999997</v>
      </c>
      <c r="AE854" s="70">
        <f t="shared" si="35"/>
        <v>0.89200000000000002</v>
      </c>
    </row>
    <row r="855" spans="20:31">
      <c r="T855" s="193">
        <v>8</v>
      </c>
      <c r="U855" s="193">
        <v>1995</v>
      </c>
      <c r="V855" s="193" t="s">
        <v>21</v>
      </c>
      <c r="W855" s="193" t="s">
        <v>624</v>
      </c>
      <c r="X855" s="193" t="s">
        <v>3363</v>
      </c>
      <c r="Y855" s="66" t="str">
        <f t="shared" si="36"/>
        <v>81995暖房店舗用有り</v>
      </c>
      <c r="Z855" s="142">
        <v>0.374</v>
      </c>
      <c r="AA855" s="142">
        <v>0.626</v>
      </c>
      <c r="AB855" s="143">
        <v>1.0275000000000001</v>
      </c>
      <c r="AC855" s="143">
        <v>0.46260000000000001</v>
      </c>
      <c r="AD855" s="69">
        <f>VLOOKUP(T855,'既存・導入予定 (1)'!$E$33:$S$44,13,0)</f>
        <v>0.58699999999999997</v>
      </c>
      <c r="AE855" s="70">
        <f t="shared" si="35"/>
        <v>0.84499999999999997</v>
      </c>
    </row>
    <row r="856" spans="20:31">
      <c r="T856" s="193">
        <v>8</v>
      </c>
      <c r="U856" s="193">
        <v>1995</v>
      </c>
      <c r="V856" s="193" t="s">
        <v>21</v>
      </c>
      <c r="W856" s="193" t="s">
        <v>618</v>
      </c>
      <c r="X856" s="193" t="s">
        <v>3363</v>
      </c>
      <c r="Y856" s="66" t="str">
        <f t="shared" si="36"/>
        <v>81995暖房ビル用マルチ有り</v>
      </c>
      <c r="Z856" s="142">
        <v>-0.112</v>
      </c>
      <c r="AA856" s="142">
        <v>1.1120000000000001</v>
      </c>
      <c r="AB856" s="143">
        <v>1.0236000000000001</v>
      </c>
      <c r="AC856" s="143">
        <v>0.82809999999999995</v>
      </c>
      <c r="AD856" s="69">
        <f>VLOOKUP(T856,'既存・導入予定 (1)'!$E$33:$S$44,13,0)</f>
        <v>0.58699999999999997</v>
      </c>
      <c r="AE856" s="70">
        <f t="shared" si="35"/>
        <v>1.046</v>
      </c>
    </row>
    <row r="857" spans="20:31">
      <c r="T857" s="193">
        <v>8</v>
      </c>
      <c r="U857" s="193">
        <v>1995</v>
      </c>
      <c r="V857" s="193" t="s">
        <v>21</v>
      </c>
      <c r="W857" s="193" t="s">
        <v>619</v>
      </c>
      <c r="X857" s="193" t="s">
        <v>3363</v>
      </c>
      <c r="Y857" s="66" t="str">
        <f t="shared" si="36"/>
        <v>81995暖房設備用有り</v>
      </c>
      <c r="Z857" s="142">
        <v>0.25</v>
      </c>
      <c r="AA857" s="142">
        <v>0.75</v>
      </c>
      <c r="AB857" s="143">
        <v>1.0159</v>
      </c>
      <c r="AC857" s="143">
        <v>0.5585</v>
      </c>
      <c r="AD857" s="69">
        <f>VLOOKUP(T857,'既存・導入予定 (1)'!$E$33:$S$44,13,0)</f>
        <v>0.58699999999999997</v>
      </c>
      <c r="AE857" s="70">
        <f t="shared" ref="AE857:AE920" si="37">ROUNDDOWN(IF(AD857&gt;=0.25,Z857*AD857+AA857,AB857*AD857+AC857),3)</f>
        <v>0.89600000000000002</v>
      </c>
    </row>
    <row r="858" spans="20:31">
      <c r="T858" s="193">
        <v>8</v>
      </c>
      <c r="U858" s="193">
        <v>1995</v>
      </c>
      <c r="V858" s="193" t="s">
        <v>21</v>
      </c>
      <c r="W858" s="193" t="s">
        <v>624</v>
      </c>
      <c r="X858" s="193" t="s">
        <v>3516</v>
      </c>
      <c r="Y858" s="66" t="str">
        <f t="shared" si="36"/>
        <v>81995暖房店舗用無し（一定速）</v>
      </c>
      <c r="Z858" s="142">
        <v>0.26</v>
      </c>
      <c r="AA858" s="142">
        <v>0.74</v>
      </c>
      <c r="AB858" s="143">
        <v>0.26</v>
      </c>
      <c r="AC858" s="143">
        <v>0.74</v>
      </c>
      <c r="AD858" s="69">
        <f>VLOOKUP(T858,'既存・導入予定 (1)'!$E$33:$S$44,13,0)</f>
        <v>0.58699999999999997</v>
      </c>
      <c r="AE858" s="70">
        <f t="shared" si="37"/>
        <v>0.89200000000000002</v>
      </c>
    </row>
    <row r="859" spans="20:31">
      <c r="T859" s="193">
        <v>8</v>
      </c>
      <c r="U859" s="193">
        <v>1995</v>
      </c>
      <c r="V859" s="193" t="s">
        <v>21</v>
      </c>
      <c r="W859" s="193" t="s">
        <v>618</v>
      </c>
      <c r="X859" s="193" t="s">
        <v>3516</v>
      </c>
      <c r="Y859" s="66" t="str">
        <f t="shared" si="36"/>
        <v>81995暖房ビル用マルチ無し（一定速）</v>
      </c>
      <c r="Z859" s="142">
        <v>0.26</v>
      </c>
      <c r="AA859" s="142">
        <v>0.74</v>
      </c>
      <c r="AB859" s="143">
        <v>0.26</v>
      </c>
      <c r="AC859" s="143">
        <v>0.74</v>
      </c>
      <c r="AD859" s="69">
        <f>VLOOKUP(T859,'既存・導入予定 (1)'!$E$33:$S$44,13,0)</f>
        <v>0.58699999999999997</v>
      </c>
      <c r="AE859" s="70">
        <f t="shared" si="37"/>
        <v>0.89200000000000002</v>
      </c>
    </row>
    <row r="860" spans="20:31">
      <c r="T860" s="193">
        <v>8</v>
      </c>
      <c r="U860" s="193">
        <v>1995</v>
      </c>
      <c r="V860" s="193" t="s">
        <v>21</v>
      </c>
      <c r="W860" s="193" t="s">
        <v>619</v>
      </c>
      <c r="X860" s="193" t="s">
        <v>3516</v>
      </c>
      <c r="Y860" s="66" t="str">
        <f t="shared" si="36"/>
        <v>81995暖房設備用無し（一定速）</v>
      </c>
      <c r="Z860" s="142">
        <v>0.26</v>
      </c>
      <c r="AA860" s="142">
        <v>0.74</v>
      </c>
      <c r="AB860" s="143">
        <v>0.26</v>
      </c>
      <c r="AC860" s="143">
        <v>0.74</v>
      </c>
      <c r="AD860" s="69">
        <f>VLOOKUP(T860,'既存・導入予定 (1)'!$E$33:$S$44,13,0)</f>
        <v>0.58699999999999997</v>
      </c>
      <c r="AE860" s="70">
        <f t="shared" si="37"/>
        <v>0.89200000000000002</v>
      </c>
    </row>
    <row r="861" spans="20:31">
      <c r="T861" s="193">
        <v>8</v>
      </c>
      <c r="U861" s="193">
        <v>2005</v>
      </c>
      <c r="V861" s="193" t="s">
        <v>20</v>
      </c>
      <c r="W861" s="193" t="s">
        <v>624</v>
      </c>
      <c r="X861" s="193" t="s">
        <v>3363</v>
      </c>
      <c r="Y861" s="66" t="str">
        <f t="shared" si="36"/>
        <v>82005冷房店舗用有り</v>
      </c>
      <c r="Z861" s="142">
        <v>-0.86599999999999999</v>
      </c>
      <c r="AA861" s="142">
        <v>1.8660000000000001</v>
      </c>
      <c r="AB861" s="143">
        <v>1.0455000000000001</v>
      </c>
      <c r="AC861" s="143">
        <v>1.3880999999999999</v>
      </c>
      <c r="AD861" s="69">
        <f>VLOOKUP(T861,'既存・導入予定 (1)'!$E$33:$S$44,13,0)</f>
        <v>0.58699999999999997</v>
      </c>
      <c r="AE861" s="70">
        <f t="shared" si="37"/>
        <v>1.357</v>
      </c>
    </row>
    <row r="862" spans="20:31">
      <c r="T862" s="193">
        <v>8</v>
      </c>
      <c r="U862" s="193">
        <v>2005</v>
      </c>
      <c r="V862" s="193" t="s">
        <v>20</v>
      </c>
      <c r="W862" s="193" t="s">
        <v>618</v>
      </c>
      <c r="X862" s="193" t="s">
        <v>3363</v>
      </c>
      <c r="Y862" s="66" t="str">
        <f t="shared" si="36"/>
        <v>82005冷房ビル用マルチ有り</v>
      </c>
      <c r="Z862" s="142">
        <v>-0.68200000000000005</v>
      </c>
      <c r="AA862" s="142">
        <v>1.6819999999999999</v>
      </c>
      <c r="AB862" s="143">
        <v>1.0490999999999999</v>
      </c>
      <c r="AC862" s="143">
        <v>1.2492000000000001</v>
      </c>
      <c r="AD862" s="69">
        <f>VLOOKUP(T862,'既存・導入予定 (1)'!$E$33:$S$44,13,0)</f>
        <v>0.58699999999999997</v>
      </c>
      <c r="AE862" s="70">
        <f t="shared" si="37"/>
        <v>1.2809999999999999</v>
      </c>
    </row>
    <row r="863" spans="20:31">
      <c r="T863" s="193">
        <v>8</v>
      </c>
      <c r="U863" s="193">
        <v>2005</v>
      </c>
      <c r="V863" s="193" t="s">
        <v>20</v>
      </c>
      <c r="W863" s="193" t="s">
        <v>619</v>
      </c>
      <c r="X863" s="193" t="s">
        <v>3363</v>
      </c>
      <c r="Y863" s="66" t="str">
        <f t="shared" si="36"/>
        <v>82005冷房設備用有り</v>
      </c>
      <c r="Z863" s="142">
        <v>-0.114</v>
      </c>
      <c r="AA863" s="142">
        <v>1.1140000000000001</v>
      </c>
      <c r="AB863" s="143">
        <v>1.0325</v>
      </c>
      <c r="AC863" s="143">
        <v>0.82740000000000002</v>
      </c>
      <c r="AD863" s="69">
        <f>VLOOKUP(T863,'既存・導入予定 (1)'!$E$33:$S$44,13,0)</f>
        <v>0.58699999999999997</v>
      </c>
      <c r="AE863" s="70">
        <f t="shared" si="37"/>
        <v>1.0469999999999999</v>
      </c>
    </row>
    <row r="864" spans="20:31">
      <c r="T864" s="193">
        <v>8</v>
      </c>
      <c r="U864" s="193">
        <v>2005</v>
      </c>
      <c r="V864" s="193" t="s">
        <v>20</v>
      </c>
      <c r="W864" s="193" t="s">
        <v>624</v>
      </c>
      <c r="X864" s="193" t="s">
        <v>3516</v>
      </c>
      <c r="Y864" s="66" t="str">
        <f t="shared" si="36"/>
        <v>82005冷房店舗用無し（一定速）</v>
      </c>
      <c r="Z864" s="142">
        <v>0.25</v>
      </c>
      <c r="AA864" s="142">
        <v>0.75</v>
      </c>
      <c r="AB864" s="143">
        <v>0.25</v>
      </c>
      <c r="AC864" s="143">
        <v>0.75</v>
      </c>
      <c r="AD864" s="69">
        <f>VLOOKUP(T864,'既存・導入予定 (1)'!$E$33:$S$44,13,0)</f>
        <v>0.58699999999999997</v>
      </c>
      <c r="AE864" s="70">
        <f t="shared" si="37"/>
        <v>0.89600000000000002</v>
      </c>
    </row>
    <row r="865" spans="20:31">
      <c r="T865" s="193">
        <v>8</v>
      </c>
      <c r="U865" s="193">
        <v>2005</v>
      </c>
      <c r="V865" s="193" t="s">
        <v>20</v>
      </c>
      <c r="W865" s="193" t="s">
        <v>618</v>
      </c>
      <c r="X865" s="193" t="s">
        <v>3516</v>
      </c>
      <c r="Y865" s="66" t="str">
        <f t="shared" si="36"/>
        <v>82005冷房ビル用マルチ無し（一定速）</v>
      </c>
      <c r="Z865" s="142">
        <v>0.25</v>
      </c>
      <c r="AA865" s="142">
        <v>0.75</v>
      </c>
      <c r="AB865" s="143">
        <v>0.25</v>
      </c>
      <c r="AC865" s="143">
        <v>0.75</v>
      </c>
      <c r="AD865" s="69">
        <f>VLOOKUP(T865,'既存・導入予定 (1)'!$E$33:$S$44,13,0)</f>
        <v>0.58699999999999997</v>
      </c>
      <c r="AE865" s="70">
        <f t="shared" si="37"/>
        <v>0.89600000000000002</v>
      </c>
    </row>
    <row r="866" spans="20:31">
      <c r="T866" s="193">
        <v>8</v>
      </c>
      <c r="U866" s="193">
        <v>2005</v>
      </c>
      <c r="V866" s="193" t="s">
        <v>20</v>
      </c>
      <c r="W866" s="193" t="s">
        <v>619</v>
      </c>
      <c r="X866" s="193" t="s">
        <v>3516</v>
      </c>
      <c r="Y866" s="66" t="str">
        <f t="shared" si="36"/>
        <v>82005冷房設備用無し（一定速）</v>
      </c>
      <c r="Z866" s="142">
        <v>0.25</v>
      </c>
      <c r="AA866" s="142">
        <v>0.75</v>
      </c>
      <c r="AB866" s="143">
        <v>0.25</v>
      </c>
      <c r="AC866" s="143">
        <v>0.75</v>
      </c>
      <c r="AD866" s="69">
        <f>VLOOKUP(T866,'既存・導入予定 (1)'!$E$33:$S$44,13,0)</f>
        <v>0.58699999999999997</v>
      </c>
      <c r="AE866" s="70">
        <f t="shared" si="37"/>
        <v>0.89600000000000002</v>
      </c>
    </row>
    <row r="867" spans="20:31">
      <c r="T867" s="193">
        <v>8</v>
      </c>
      <c r="U867" s="193">
        <v>2005</v>
      </c>
      <c r="V867" s="193" t="s">
        <v>21</v>
      </c>
      <c r="W867" s="193" t="s">
        <v>624</v>
      </c>
      <c r="X867" s="193" t="s">
        <v>3363</v>
      </c>
      <c r="Y867" s="66" t="str">
        <f t="shared" si="36"/>
        <v>82005暖房店舗用有り</v>
      </c>
      <c r="Z867" s="142">
        <v>-0.65</v>
      </c>
      <c r="AA867" s="142">
        <v>1.65</v>
      </c>
      <c r="AB867" s="143">
        <v>1.0726</v>
      </c>
      <c r="AC867" s="143">
        <v>1.2194</v>
      </c>
      <c r="AD867" s="69">
        <f>VLOOKUP(T867,'既存・導入予定 (1)'!$E$33:$S$44,13,0)</f>
        <v>0.58699999999999997</v>
      </c>
      <c r="AE867" s="70">
        <f t="shared" si="37"/>
        <v>1.268</v>
      </c>
    </row>
    <row r="868" spans="20:31">
      <c r="T868" s="193">
        <v>8</v>
      </c>
      <c r="U868" s="193">
        <v>2005</v>
      </c>
      <c r="V868" s="193" t="s">
        <v>21</v>
      </c>
      <c r="W868" s="193" t="s">
        <v>618</v>
      </c>
      <c r="X868" s="193" t="s">
        <v>3363</v>
      </c>
      <c r="Y868" s="66" t="str">
        <f t="shared" si="36"/>
        <v>82005暖房ビル用マルチ有り</v>
      </c>
      <c r="Z868" s="142">
        <v>-0.56000000000000005</v>
      </c>
      <c r="AA868" s="142">
        <v>1.56</v>
      </c>
      <c r="AB868" s="143">
        <v>1.0330999999999999</v>
      </c>
      <c r="AC868" s="143">
        <v>1.1617</v>
      </c>
      <c r="AD868" s="69">
        <f>VLOOKUP(T868,'既存・導入予定 (1)'!$E$33:$S$44,13,0)</f>
        <v>0.58699999999999997</v>
      </c>
      <c r="AE868" s="70">
        <f t="shared" si="37"/>
        <v>1.2310000000000001</v>
      </c>
    </row>
    <row r="869" spans="20:31">
      <c r="T869" s="193">
        <v>8</v>
      </c>
      <c r="U869" s="193">
        <v>2005</v>
      </c>
      <c r="V869" s="193" t="s">
        <v>21</v>
      </c>
      <c r="W869" s="193" t="s">
        <v>619</v>
      </c>
      <c r="X869" s="193" t="s">
        <v>3363</v>
      </c>
      <c r="Y869" s="66" t="str">
        <f t="shared" si="36"/>
        <v>82005暖房設備用有り</v>
      </c>
      <c r="Z869" s="142">
        <v>-0.126</v>
      </c>
      <c r="AA869" s="142">
        <v>1.1259999999999999</v>
      </c>
      <c r="AB869" s="143">
        <v>1.0239</v>
      </c>
      <c r="AC869" s="143">
        <v>0.83850000000000002</v>
      </c>
      <c r="AD869" s="69">
        <f>VLOOKUP(T869,'既存・導入予定 (1)'!$E$33:$S$44,13,0)</f>
        <v>0.58699999999999997</v>
      </c>
      <c r="AE869" s="70">
        <f t="shared" si="37"/>
        <v>1.052</v>
      </c>
    </row>
    <row r="870" spans="20:31">
      <c r="T870" s="193">
        <v>8</v>
      </c>
      <c r="U870" s="193">
        <v>2005</v>
      </c>
      <c r="V870" s="193" t="s">
        <v>21</v>
      </c>
      <c r="W870" s="193" t="s">
        <v>624</v>
      </c>
      <c r="X870" s="193" t="s">
        <v>3516</v>
      </c>
      <c r="Y870" s="66" t="str">
        <f t="shared" si="36"/>
        <v>82005暖房店舗用無し（一定速）</v>
      </c>
      <c r="Z870" s="142">
        <v>0.25</v>
      </c>
      <c r="AA870" s="142">
        <v>0.75</v>
      </c>
      <c r="AB870" s="143">
        <v>0.25</v>
      </c>
      <c r="AC870" s="143">
        <v>0.75</v>
      </c>
      <c r="AD870" s="69">
        <f>VLOOKUP(T870,'既存・導入予定 (1)'!$E$33:$S$44,13,0)</f>
        <v>0.58699999999999997</v>
      </c>
      <c r="AE870" s="70">
        <f t="shared" si="37"/>
        <v>0.89600000000000002</v>
      </c>
    </row>
    <row r="871" spans="20:31">
      <c r="T871" s="193">
        <v>8</v>
      </c>
      <c r="U871" s="193">
        <v>2005</v>
      </c>
      <c r="V871" s="193" t="s">
        <v>21</v>
      </c>
      <c r="W871" s="193" t="s">
        <v>618</v>
      </c>
      <c r="X871" s="193" t="s">
        <v>3516</v>
      </c>
      <c r="Y871" s="66" t="str">
        <f t="shared" si="36"/>
        <v>82005暖房ビル用マルチ無し（一定速）</v>
      </c>
      <c r="Z871" s="142">
        <v>0.25</v>
      </c>
      <c r="AA871" s="142">
        <v>0.75</v>
      </c>
      <c r="AB871" s="143">
        <v>0.25</v>
      </c>
      <c r="AC871" s="143">
        <v>0.75</v>
      </c>
      <c r="AD871" s="69">
        <f>VLOOKUP(T871,'既存・導入予定 (1)'!$E$33:$S$44,13,0)</f>
        <v>0.58699999999999997</v>
      </c>
      <c r="AE871" s="70">
        <f t="shared" si="37"/>
        <v>0.89600000000000002</v>
      </c>
    </row>
    <row r="872" spans="20:31">
      <c r="T872" s="193">
        <v>8</v>
      </c>
      <c r="U872" s="193">
        <v>2005</v>
      </c>
      <c r="V872" s="193" t="s">
        <v>21</v>
      </c>
      <c r="W872" s="193" t="s">
        <v>619</v>
      </c>
      <c r="X872" s="193" t="s">
        <v>3516</v>
      </c>
      <c r="Y872" s="66" t="str">
        <f t="shared" si="36"/>
        <v>82005暖房設備用無し（一定速）</v>
      </c>
      <c r="Z872" s="142">
        <v>0.25</v>
      </c>
      <c r="AA872" s="142">
        <v>0.75</v>
      </c>
      <c r="AB872" s="143">
        <v>0.25</v>
      </c>
      <c r="AC872" s="143">
        <v>0.75</v>
      </c>
      <c r="AD872" s="69">
        <f>VLOOKUP(T872,'既存・導入予定 (1)'!$E$33:$S$44,13,0)</f>
        <v>0.58699999999999997</v>
      </c>
      <c r="AE872" s="70">
        <f t="shared" si="37"/>
        <v>0.89600000000000002</v>
      </c>
    </row>
    <row r="873" spans="20:31">
      <c r="T873" s="193">
        <v>8</v>
      </c>
      <c r="U873" s="193">
        <v>2010</v>
      </c>
      <c r="V873" s="193" t="s">
        <v>20</v>
      </c>
      <c r="W873" s="193" t="s">
        <v>624</v>
      </c>
      <c r="X873" s="193" t="s">
        <v>3363</v>
      </c>
      <c r="Y873" s="66" t="str">
        <f t="shared" si="36"/>
        <v>82010冷房店舗用有り</v>
      </c>
      <c r="Z873" s="142">
        <v>-1.1000000000000001</v>
      </c>
      <c r="AA873" s="142">
        <v>2.1</v>
      </c>
      <c r="AB873" s="143">
        <v>1.0511999999999999</v>
      </c>
      <c r="AC873" s="143">
        <v>1.5622</v>
      </c>
      <c r="AD873" s="69">
        <f>VLOOKUP(T873,'既存・導入予定 (1)'!$E$33:$S$44,13,0)</f>
        <v>0.58699999999999997</v>
      </c>
      <c r="AE873" s="70">
        <f t="shared" si="37"/>
        <v>1.454</v>
      </c>
    </row>
    <row r="874" spans="20:31">
      <c r="T874" s="193">
        <v>8</v>
      </c>
      <c r="U874" s="193">
        <v>2010</v>
      </c>
      <c r="V874" s="193" t="s">
        <v>20</v>
      </c>
      <c r="W874" s="193" t="s">
        <v>618</v>
      </c>
      <c r="X874" s="193" t="s">
        <v>3363</v>
      </c>
      <c r="Y874" s="66" t="str">
        <f t="shared" si="36"/>
        <v>82010冷房ビル用マルチ有り</v>
      </c>
      <c r="Z874" s="142">
        <v>-0.88</v>
      </c>
      <c r="AA874" s="142">
        <v>1.88</v>
      </c>
      <c r="AB874" s="143">
        <v>1.0548999999999999</v>
      </c>
      <c r="AC874" s="143">
        <v>1.3963000000000001</v>
      </c>
      <c r="AD874" s="69">
        <f>VLOOKUP(T874,'既存・導入予定 (1)'!$E$33:$S$44,13,0)</f>
        <v>0.58699999999999997</v>
      </c>
      <c r="AE874" s="70">
        <f t="shared" si="37"/>
        <v>1.363</v>
      </c>
    </row>
    <row r="875" spans="20:31">
      <c r="T875" s="193">
        <v>8</v>
      </c>
      <c r="U875" s="193">
        <v>2010</v>
      </c>
      <c r="V875" s="193" t="s">
        <v>20</v>
      </c>
      <c r="W875" s="193" t="s">
        <v>619</v>
      </c>
      <c r="X875" s="193" t="s">
        <v>3363</v>
      </c>
      <c r="Y875" s="66" t="str">
        <f t="shared" si="36"/>
        <v>82010冷房設備用有り</v>
      </c>
      <c r="Z875" s="142">
        <v>-0.26</v>
      </c>
      <c r="AA875" s="142">
        <v>1.26</v>
      </c>
      <c r="AB875" s="143">
        <v>1.1929000000000001</v>
      </c>
      <c r="AC875" s="143">
        <v>0.89680000000000004</v>
      </c>
      <c r="AD875" s="69">
        <f>VLOOKUP(T875,'既存・導入予定 (1)'!$E$33:$S$44,13,0)</f>
        <v>0.58699999999999997</v>
      </c>
      <c r="AE875" s="70">
        <f t="shared" si="37"/>
        <v>1.107</v>
      </c>
    </row>
    <row r="876" spans="20:31">
      <c r="T876" s="193">
        <v>8</v>
      </c>
      <c r="U876" s="193">
        <v>2010</v>
      </c>
      <c r="V876" s="193" t="s">
        <v>20</v>
      </c>
      <c r="W876" s="193" t="s">
        <v>624</v>
      </c>
      <c r="X876" s="193" t="s">
        <v>3516</v>
      </c>
      <c r="Y876" s="66" t="str">
        <f t="shared" si="36"/>
        <v>82010冷房店舗用無し（一定速）</v>
      </c>
      <c r="Z876" s="142">
        <v>0.25</v>
      </c>
      <c r="AA876" s="142">
        <v>0.75</v>
      </c>
      <c r="AB876" s="143">
        <v>0.25</v>
      </c>
      <c r="AC876" s="143">
        <v>0.75</v>
      </c>
      <c r="AD876" s="69">
        <f>VLOOKUP(T876,'既存・導入予定 (1)'!$E$33:$S$44,13,0)</f>
        <v>0.58699999999999997</v>
      </c>
      <c r="AE876" s="70">
        <f t="shared" si="37"/>
        <v>0.89600000000000002</v>
      </c>
    </row>
    <row r="877" spans="20:31">
      <c r="T877" s="193">
        <v>8</v>
      </c>
      <c r="U877" s="193">
        <v>2010</v>
      </c>
      <c r="V877" s="193" t="s">
        <v>20</v>
      </c>
      <c r="W877" s="193" t="s">
        <v>618</v>
      </c>
      <c r="X877" s="193" t="s">
        <v>3516</v>
      </c>
      <c r="Y877" s="66" t="str">
        <f t="shared" si="36"/>
        <v>82010冷房ビル用マルチ無し（一定速）</v>
      </c>
      <c r="Z877" s="142">
        <v>0.25</v>
      </c>
      <c r="AA877" s="142">
        <v>0.75</v>
      </c>
      <c r="AB877" s="143">
        <v>0.25</v>
      </c>
      <c r="AC877" s="143">
        <v>0.75</v>
      </c>
      <c r="AD877" s="69">
        <f>VLOOKUP(T877,'既存・導入予定 (1)'!$E$33:$S$44,13,0)</f>
        <v>0.58699999999999997</v>
      </c>
      <c r="AE877" s="70">
        <f t="shared" si="37"/>
        <v>0.89600000000000002</v>
      </c>
    </row>
    <row r="878" spans="20:31">
      <c r="T878" s="193">
        <v>8</v>
      </c>
      <c r="U878" s="193">
        <v>2010</v>
      </c>
      <c r="V878" s="193" t="s">
        <v>20</v>
      </c>
      <c r="W878" s="193" t="s">
        <v>619</v>
      </c>
      <c r="X878" s="193" t="s">
        <v>3516</v>
      </c>
      <c r="Y878" s="66" t="str">
        <f t="shared" si="36"/>
        <v>82010冷房設備用無し（一定速）</v>
      </c>
      <c r="Z878" s="142">
        <v>0.25</v>
      </c>
      <c r="AA878" s="142">
        <v>0.75</v>
      </c>
      <c r="AB878" s="143">
        <v>0.25</v>
      </c>
      <c r="AC878" s="143">
        <v>0.75</v>
      </c>
      <c r="AD878" s="69">
        <f>VLOOKUP(T878,'既存・導入予定 (1)'!$E$33:$S$44,13,0)</f>
        <v>0.58699999999999997</v>
      </c>
      <c r="AE878" s="70">
        <f t="shared" si="37"/>
        <v>0.89600000000000002</v>
      </c>
    </row>
    <row r="879" spans="20:31">
      <c r="T879" s="193">
        <v>8</v>
      </c>
      <c r="U879" s="193">
        <v>2010</v>
      </c>
      <c r="V879" s="193" t="s">
        <v>21</v>
      </c>
      <c r="W879" s="193" t="s">
        <v>624</v>
      </c>
      <c r="X879" s="193" t="s">
        <v>3363</v>
      </c>
      <c r="Y879" s="66" t="str">
        <f t="shared" si="36"/>
        <v>82010暖房店舗用有り</v>
      </c>
      <c r="Z879" s="142">
        <v>-0.72</v>
      </c>
      <c r="AA879" s="142">
        <v>1.72</v>
      </c>
      <c r="AB879" s="143">
        <v>1.0757000000000001</v>
      </c>
      <c r="AC879" s="143">
        <v>1.2710999999999999</v>
      </c>
      <c r="AD879" s="69">
        <f>VLOOKUP(T879,'既存・導入予定 (1)'!$E$33:$S$44,13,0)</f>
        <v>0.58699999999999997</v>
      </c>
      <c r="AE879" s="70">
        <f t="shared" si="37"/>
        <v>1.2969999999999999</v>
      </c>
    </row>
    <row r="880" spans="20:31">
      <c r="T880" s="193">
        <v>8</v>
      </c>
      <c r="U880" s="193">
        <v>2010</v>
      </c>
      <c r="V880" s="193" t="s">
        <v>21</v>
      </c>
      <c r="W880" s="193" t="s">
        <v>618</v>
      </c>
      <c r="X880" s="193" t="s">
        <v>3363</v>
      </c>
      <c r="Y880" s="66" t="str">
        <f t="shared" si="36"/>
        <v>82010暖房ビル用マルチ有り</v>
      </c>
      <c r="Z880" s="142">
        <v>-0.7</v>
      </c>
      <c r="AA880" s="142">
        <v>1.7</v>
      </c>
      <c r="AB880" s="143">
        <v>1.036</v>
      </c>
      <c r="AC880" s="143">
        <v>1.266</v>
      </c>
      <c r="AD880" s="69">
        <f>VLOOKUP(T880,'既存・導入予定 (1)'!$E$33:$S$44,13,0)</f>
        <v>0.58699999999999997</v>
      </c>
      <c r="AE880" s="70">
        <f t="shared" si="37"/>
        <v>1.2889999999999999</v>
      </c>
    </row>
    <row r="881" spans="20:31">
      <c r="T881" s="193">
        <v>8</v>
      </c>
      <c r="U881" s="193">
        <v>2010</v>
      </c>
      <c r="V881" s="193" t="s">
        <v>21</v>
      </c>
      <c r="W881" s="193" t="s">
        <v>619</v>
      </c>
      <c r="X881" s="193" t="s">
        <v>3363</v>
      </c>
      <c r="Y881" s="66" t="str">
        <f t="shared" si="36"/>
        <v>82010暖房設備用有り</v>
      </c>
      <c r="Z881" s="142">
        <v>-0.26</v>
      </c>
      <c r="AA881" s="142">
        <v>1.26</v>
      </c>
      <c r="AB881" s="143">
        <v>0.82779999999999998</v>
      </c>
      <c r="AC881" s="143">
        <v>0.98809999999999998</v>
      </c>
      <c r="AD881" s="69">
        <f>VLOOKUP(T881,'既存・導入予定 (1)'!$E$33:$S$44,13,0)</f>
        <v>0.58699999999999997</v>
      </c>
      <c r="AE881" s="70">
        <f t="shared" si="37"/>
        <v>1.107</v>
      </c>
    </row>
    <row r="882" spans="20:31">
      <c r="T882" s="193">
        <v>8</v>
      </c>
      <c r="U882" s="193">
        <v>2010</v>
      </c>
      <c r="V882" s="193" t="s">
        <v>21</v>
      </c>
      <c r="W882" s="193" t="s">
        <v>624</v>
      </c>
      <c r="X882" s="193" t="s">
        <v>3516</v>
      </c>
      <c r="Y882" s="66" t="str">
        <f t="shared" si="36"/>
        <v>82010暖房店舗用無し（一定速）</v>
      </c>
      <c r="Z882" s="142">
        <v>0.25</v>
      </c>
      <c r="AA882" s="142">
        <v>0.75</v>
      </c>
      <c r="AB882" s="143">
        <v>0.25</v>
      </c>
      <c r="AC882" s="143">
        <v>0.75</v>
      </c>
      <c r="AD882" s="69">
        <f>VLOOKUP(T882,'既存・導入予定 (1)'!$E$33:$S$44,13,0)</f>
        <v>0.58699999999999997</v>
      </c>
      <c r="AE882" s="70">
        <f t="shared" si="37"/>
        <v>0.89600000000000002</v>
      </c>
    </row>
    <row r="883" spans="20:31">
      <c r="T883" s="193">
        <v>8</v>
      </c>
      <c r="U883" s="193">
        <v>2010</v>
      </c>
      <c r="V883" s="193" t="s">
        <v>21</v>
      </c>
      <c r="W883" s="193" t="s">
        <v>618</v>
      </c>
      <c r="X883" s="193" t="s">
        <v>3516</v>
      </c>
      <c r="Y883" s="66" t="str">
        <f t="shared" si="36"/>
        <v>82010暖房ビル用マルチ無し（一定速）</v>
      </c>
      <c r="Z883" s="142">
        <v>0.25</v>
      </c>
      <c r="AA883" s="142">
        <v>0.75</v>
      </c>
      <c r="AB883" s="143">
        <v>0.25</v>
      </c>
      <c r="AC883" s="143">
        <v>0.75</v>
      </c>
      <c r="AD883" s="69">
        <f>VLOOKUP(T883,'既存・導入予定 (1)'!$E$33:$S$44,13,0)</f>
        <v>0.58699999999999997</v>
      </c>
      <c r="AE883" s="70">
        <f t="shared" si="37"/>
        <v>0.89600000000000002</v>
      </c>
    </row>
    <row r="884" spans="20:31">
      <c r="T884" s="193">
        <v>8</v>
      </c>
      <c r="U884" s="193">
        <v>2010</v>
      </c>
      <c r="V884" s="193" t="s">
        <v>21</v>
      </c>
      <c r="W884" s="193" t="s">
        <v>619</v>
      </c>
      <c r="X884" s="193" t="s">
        <v>3516</v>
      </c>
      <c r="Y884" s="66" t="str">
        <f t="shared" si="36"/>
        <v>82010暖房設備用無し（一定速）</v>
      </c>
      <c r="Z884" s="183">
        <v>0.25</v>
      </c>
      <c r="AA884" s="183">
        <v>0.75</v>
      </c>
      <c r="AB884" s="184">
        <v>0.25</v>
      </c>
      <c r="AC884" s="184">
        <v>0.75</v>
      </c>
      <c r="AD884" s="69">
        <f>VLOOKUP(T884,'既存・導入予定 (1)'!$E$33:$S$44,13,0)</f>
        <v>0.58699999999999997</v>
      </c>
      <c r="AE884" s="70">
        <f t="shared" si="37"/>
        <v>0.89600000000000002</v>
      </c>
    </row>
    <row r="885" spans="20:31">
      <c r="T885" s="196">
        <v>8</v>
      </c>
      <c r="U885" s="196">
        <v>2011</v>
      </c>
      <c r="V885" s="196" t="s">
        <v>20</v>
      </c>
      <c r="W885" s="196" t="s">
        <v>624</v>
      </c>
      <c r="X885" s="196" t="s">
        <v>3363</v>
      </c>
      <c r="Y885" s="146" t="str">
        <f t="shared" si="36"/>
        <v>82011冷房店舗用有り</v>
      </c>
      <c r="Z885" s="148">
        <v>-1.1200000000000001</v>
      </c>
      <c r="AA885" s="148">
        <v>2.12</v>
      </c>
      <c r="AB885" s="149">
        <v>1.0517000000000001</v>
      </c>
      <c r="AC885" s="149">
        <v>1.5770999999999999</v>
      </c>
      <c r="AD885" s="147">
        <f>VLOOKUP(T885,'既存・導入予定 (1)'!$E$33:$S$44,13,0)</f>
        <v>0.58699999999999997</v>
      </c>
      <c r="AE885" s="75">
        <f t="shared" si="37"/>
        <v>1.462</v>
      </c>
    </row>
    <row r="886" spans="20:31">
      <c r="T886" s="196">
        <v>8</v>
      </c>
      <c r="U886" s="196">
        <v>2011</v>
      </c>
      <c r="V886" s="196" t="s">
        <v>20</v>
      </c>
      <c r="W886" s="196" t="s">
        <v>618</v>
      </c>
      <c r="X886" s="196" t="s">
        <v>3363</v>
      </c>
      <c r="Y886" s="146" t="str">
        <f t="shared" si="36"/>
        <v>82011冷房ビル用マルチ有り</v>
      </c>
      <c r="Z886" s="148">
        <v>-1</v>
      </c>
      <c r="AA886" s="148">
        <v>2</v>
      </c>
      <c r="AB886" s="149">
        <v>1.0584</v>
      </c>
      <c r="AC886" s="149">
        <v>1.4854000000000001</v>
      </c>
      <c r="AD886" s="147">
        <f>VLOOKUP(T886,'既存・導入予定 (1)'!$E$33:$S$44,13,0)</f>
        <v>0.58699999999999997</v>
      </c>
      <c r="AE886" s="75">
        <f t="shared" si="37"/>
        <v>1.413</v>
      </c>
    </row>
    <row r="887" spans="20:31">
      <c r="T887" s="196">
        <v>8</v>
      </c>
      <c r="U887" s="196">
        <v>2011</v>
      </c>
      <c r="V887" s="196" t="s">
        <v>20</v>
      </c>
      <c r="W887" s="196" t="s">
        <v>619</v>
      </c>
      <c r="X887" s="196" t="s">
        <v>3363</v>
      </c>
      <c r="Y887" s="146" t="str">
        <f t="shared" si="36"/>
        <v>82011冷房設備用有り</v>
      </c>
      <c r="Z887" s="148">
        <v>-0.22</v>
      </c>
      <c r="AA887" s="148">
        <v>1.22</v>
      </c>
      <c r="AB887" s="149">
        <v>1.0356000000000001</v>
      </c>
      <c r="AC887" s="149">
        <v>0.90610000000000002</v>
      </c>
      <c r="AD887" s="147">
        <f>VLOOKUP(T887,'既存・導入予定 (1)'!$E$33:$S$44,13,0)</f>
        <v>0.58699999999999997</v>
      </c>
      <c r="AE887" s="75">
        <f t="shared" si="37"/>
        <v>1.0900000000000001</v>
      </c>
    </row>
    <row r="888" spans="20:31">
      <c r="T888" s="196">
        <v>8</v>
      </c>
      <c r="U888" s="196">
        <v>2011</v>
      </c>
      <c r="V888" s="196" t="s">
        <v>20</v>
      </c>
      <c r="W888" s="196" t="s">
        <v>624</v>
      </c>
      <c r="X888" s="196" t="s">
        <v>3516</v>
      </c>
      <c r="Y888" s="146" t="str">
        <f t="shared" si="36"/>
        <v>82011冷房店舗用無し（一定速）</v>
      </c>
      <c r="Z888" s="148">
        <v>0.25</v>
      </c>
      <c r="AA888" s="148">
        <v>0.75</v>
      </c>
      <c r="AB888" s="149">
        <v>0.25</v>
      </c>
      <c r="AC888" s="149">
        <v>0.75</v>
      </c>
      <c r="AD888" s="147">
        <f>VLOOKUP(T888,'既存・導入予定 (1)'!$E$33:$S$44,13,0)</f>
        <v>0.58699999999999997</v>
      </c>
      <c r="AE888" s="75">
        <f t="shared" si="37"/>
        <v>0.89600000000000002</v>
      </c>
    </row>
    <row r="889" spans="20:31">
      <c r="T889" s="196">
        <v>8</v>
      </c>
      <c r="U889" s="196">
        <v>2011</v>
      </c>
      <c r="V889" s="196" t="s">
        <v>20</v>
      </c>
      <c r="W889" s="196" t="s">
        <v>618</v>
      </c>
      <c r="X889" s="196" t="s">
        <v>3516</v>
      </c>
      <c r="Y889" s="146" t="str">
        <f t="shared" si="36"/>
        <v>82011冷房ビル用マルチ無し（一定速）</v>
      </c>
      <c r="Z889" s="148">
        <v>0.25</v>
      </c>
      <c r="AA889" s="148">
        <v>0.75</v>
      </c>
      <c r="AB889" s="149">
        <v>0.25</v>
      </c>
      <c r="AC889" s="149">
        <v>0.75</v>
      </c>
      <c r="AD889" s="147">
        <f>VLOOKUP(T889,'既存・導入予定 (1)'!$E$33:$S$44,13,0)</f>
        <v>0.58699999999999997</v>
      </c>
      <c r="AE889" s="75">
        <f t="shared" si="37"/>
        <v>0.89600000000000002</v>
      </c>
    </row>
    <row r="890" spans="20:31">
      <c r="T890" s="196">
        <v>8</v>
      </c>
      <c r="U890" s="196">
        <v>2011</v>
      </c>
      <c r="V890" s="196" t="s">
        <v>20</v>
      </c>
      <c r="W890" s="196" t="s">
        <v>619</v>
      </c>
      <c r="X890" s="196" t="s">
        <v>3516</v>
      </c>
      <c r="Y890" s="146" t="str">
        <f t="shared" si="36"/>
        <v>82011冷房設備用無し（一定速）</v>
      </c>
      <c r="Z890" s="148">
        <v>0.25</v>
      </c>
      <c r="AA890" s="148">
        <v>0.75</v>
      </c>
      <c r="AB890" s="149">
        <v>0.25</v>
      </c>
      <c r="AC890" s="149">
        <v>0.75</v>
      </c>
      <c r="AD890" s="147">
        <f>VLOOKUP(T890,'既存・導入予定 (1)'!$E$33:$S$44,13,0)</f>
        <v>0.58699999999999997</v>
      </c>
      <c r="AE890" s="75">
        <f t="shared" si="37"/>
        <v>0.89600000000000002</v>
      </c>
    </row>
    <row r="891" spans="20:31">
      <c r="T891" s="196">
        <v>8</v>
      </c>
      <c r="U891" s="196">
        <v>2011</v>
      </c>
      <c r="V891" s="196" t="s">
        <v>21</v>
      </c>
      <c r="W891" s="196" t="s">
        <v>624</v>
      </c>
      <c r="X891" s="196" t="s">
        <v>3363</v>
      </c>
      <c r="Y891" s="146" t="str">
        <f t="shared" si="36"/>
        <v>82011暖房店舗用有り</v>
      </c>
      <c r="Z891" s="148">
        <v>-0.76</v>
      </c>
      <c r="AA891" s="148">
        <v>1.76</v>
      </c>
      <c r="AB891" s="149">
        <v>1.0773999999999999</v>
      </c>
      <c r="AC891" s="149">
        <v>1.3006</v>
      </c>
      <c r="AD891" s="147">
        <f>VLOOKUP(T891,'既存・導入予定 (1)'!$E$33:$S$44,13,0)</f>
        <v>0.58699999999999997</v>
      </c>
      <c r="AE891" s="75">
        <f t="shared" si="37"/>
        <v>1.3129999999999999</v>
      </c>
    </row>
    <row r="892" spans="20:31">
      <c r="T892" s="196">
        <v>8</v>
      </c>
      <c r="U892" s="196">
        <v>2011</v>
      </c>
      <c r="V892" s="196" t="s">
        <v>21</v>
      </c>
      <c r="W892" s="196" t="s">
        <v>618</v>
      </c>
      <c r="X892" s="196" t="s">
        <v>3363</v>
      </c>
      <c r="Y892" s="146" t="str">
        <f t="shared" si="36"/>
        <v>82011暖房ビル用マルチ有り</v>
      </c>
      <c r="Z892" s="148">
        <v>-0.78</v>
      </c>
      <c r="AA892" s="148">
        <v>1.78</v>
      </c>
      <c r="AB892" s="149">
        <v>1.0377000000000001</v>
      </c>
      <c r="AC892" s="149">
        <v>1.3255999999999999</v>
      </c>
      <c r="AD892" s="147">
        <f>VLOOKUP(T892,'既存・導入予定 (1)'!$E$33:$S$44,13,0)</f>
        <v>0.58699999999999997</v>
      </c>
      <c r="AE892" s="75">
        <f t="shared" si="37"/>
        <v>1.3220000000000001</v>
      </c>
    </row>
    <row r="893" spans="20:31">
      <c r="T893" s="196">
        <v>8</v>
      </c>
      <c r="U893" s="196">
        <v>2011</v>
      </c>
      <c r="V893" s="196" t="s">
        <v>21</v>
      </c>
      <c r="W893" s="196" t="s">
        <v>619</v>
      </c>
      <c r="X893" s="196" t="s">
        <v>3363</v>
      </c>
      <c r="Y893" s="146" t="str">
        <f t="shared" si="36"/>
        <v>82011暖房設備用有り</v>
      </c>
      <c r="Z893" s="148">
        <v>-0.26</v>
      </c>
      <c r="AA893" s="148">
        <v>1.26</v>
      </c>
      <c r="AB893" s="149">
        <v>1.0266999999999999</v>
      </c>
      <c r="AC893" s="149">
        <v>0.93830000000000002</v>
      </c>
      <c r="AD893" s="147">
        <f>VLOOKUP(T893,'既存・導入予定 (1)'!$E$33:$S$44,13,0)</f>
        <v>0.58699999999999997</v>
      </c>
      <c r="AE893" s="75">
        <f t="shared" si="37"/>
        <v>1.107</v>
      </c>
    </row>
    <row r="894" spans="20:31">
      <c r="T894" s="196">
        <v>8</v>
      </c>
      <c r="U894" s="196">
        <v>2011</v>
      </c>
      <c r="V894" s="196" t="s">
        <v>21</v>
      </c>
      <c r="W894" s="196" t="s">
        <v>624</v>
      </c>
      <c r="X894" s="196" t="s">
        <v>3516</v>
      </c>
      <c r="Y894" s="146" t="str">
        <f t="shared" si="36"/>
        <v>82011暖房店舗用無し（一定速）</v>
      </c>
      <c r="Z894" s="148">
        <v>0.25</v>
      </c>
      <c r="AA894" s="148">
        <v>0.75</v>
      </c>
      <c r="AB894" s="149">
        <v>0.25</v>
      </c>
      <c r="AC894" s="149">
        <v>0.75</v>
      </c>
      <c r="AD894" s="147">
        <f>VLOOKUP(T894,'既存・導入予定 (1)'!$E$33:$S$44,13,0)</f>
        <v>0.58699999999999997</v>
      </c>
      <c r="AE894" s="75">
        <f t="shared" si="37"/>
        <v>0.89600000000000002</v>
      </c>
    </row>
    <row r="895" spans="20:31">
      <c r="T895" s="196">
        <v>8</v>
      </c>
      <c r="U895" s="196">
        <v>2011</v>
      </c>
      <c r="V895" s="196" t="s">
        <v>21</v>
      </c>
      <c r="W895" s="196" t="s">
        <v>618</v>
      </c>
      <c r="X895" s="196" t="s">
        <v>3516</v>
      </c>
      <c r="Y895" s="146" t="str">
        <f t="shared" si="36"/>
        <v>82011暖房ビル用マルチ無し（一定速）</v>
      </c>
      <c r="Z895" s="148">
        <v>0.25</v>
      </c>
      <c r="AA895" s="148">
        <v>0.75</v>
      </c>
      <c r="AB895" s="149">
        <v>0.25</v>
      </c>
      <c r="AC895" s="149">
        <v>0.75</v>
      </c>
      <c r="AD895" s="147">
        <f>VLOOKUP(T895,'既存・導入予定 (1)'!$E$33:$S$44,13,0)</f>
        <v>0.58699999999999997</v>
      </c>
      <c r="AE895" s="75">
        <f t="shared" si="37"/>
        <v>0.89600000000000002</v>
      </c>
    </row>
    <row r="896" spans="20:31">
      <c r="T896" s="196">
        <v>8</v>
      </c>
      <c r="U896" s="196">
        <v>2011</v>
      </c>
      <c r="V896" s="196" t="s">
        <v>21</v>
      </c>
      <c r="W896" s="196" t="s">
        <v>619</v>
      </c>
      <c r="X896" s="196" t="s">
        <v>3516</v>
      </c>
      <c r="Y896" s="146" t="str">
        <f t="shared" si="36"/>
        <v>82011暖房設備用無し（一定速）</v>
      </c>
      <c r="Z896" s="185">
        <v>0.25</v>
      </c>
      <c r="AA896" s="185">
        <v>0.75</v>
      </c>
      <c r="AB896" s="186">
        <v>0.25</v>
      </c>
      <c r="AC896" s="186">
        <v>0.75</v>
      </c>
      <c r="AD896" s="147">
        <f>VLOOKUP(T896,'既存・導入予定 (1)'!$E$33:$S$44,13,0)</f>
        <v>0.58699999999999997</v>
      </c>
      <c r="AE896" s="75">
        <f t="shared" si="37"/>
        <v>0.89600000000000002</v>
      </c>
    </row>
    <row r="897" spans="20:31">
      <c r="T897" s="196">
        <v>8</v>
      </c>
      <c r="U897" s="196">
        <v>2012</v>
      </c>
      <c r="V897" s="196" t="s">
        <v>20</v>
      </c>
      <c r="W897" s="196" t="s">
        <v>624</v>
      </c>
      <c r="X897" s="196" t="s">
        <v>3363</v>
      </c>
      <c r="Y897" s="146" t="str">
        <f t="shared" si="36"/>
        <v>82012冷房店舗用有り</v>
      </c>
      <c r="Z897" s="187">
        <v>-1.36</v>
      </c>
      <c r="AA897" s="187">
        <v>2.36</v>
      </c>
      <c r="AB897" s="188">
        <v>1.0576000000000001</v>
      </c>
      <c r="AC897" s="188">
        <v>1.7556</v>
      </c>
      <c r="AD897" s="147">
        <f>VLOOKUP(T897,'既存・導入予定 (1)'!$E$33:$S$44,13,0)</f>
        <v>0.58699999999999997</v>
      </c>
      <c r="AE897" s="75">
        <f t="shared" si="37"/>
        <v>1.5609999999999999</v>
      </c>
    </row>
    <row r="898" spans="20:31">
      <c r="T898" s="196">
        <v>8</v>
      </c>
      <c r="U898" s="196">
        <v>2012</v>
      </c>
      <c r="V898" s="196" t="s">
        <v>20</v>
      </c>
      <c r="W898" s="196" t="s">
        <v>618</v>
      </c>
      <c r="X898" s="196" t="s">
        <v>3363</v>
      </c>
      <c r="Y898" s="146" t="str">
        <f t="shared" si="36"/>
        <v>82012冷房ビル用マルチ有り</v>
      </c>
      <c r="Z898" s="148">
        <v>-1.1399999999999999</v>
      </c>
      <c r="AA898" s="148">
        <v>2.14</v>
      </c>
      <c r="AB898" s="149">
        <v>1.0625</v>
      </c>
      <c r="AC898" s="149">
        <v>1.5893999999999999</v>
      </c>
      <c r="AD898" s="147">
        <f>VLOOKUP(T898,'既存・導入予定 (1)'!$E$33:$S$44,13,0)</f>
        <v>0.58699999999999997</v>
      </c>
      <c r="AE898" s="75">
        <f t="shared" si="37"/>
        <v>1.47</v>
      </c>
    </row>
    <row r="899" spans="20:31">
      <c r="T899" s="196">
        <v>8</v>
      </c>
      <c r="U899" s="196">
        <v>2012</v>
      </c>
      <c r="V899" s="196" t="s">
        <v>20</v>
      </c>
      <c r="W899" s="196" t="s">
        <v>619</v>
      </c>
      <c r="X899" s="196" t="s">
        <v>3363</v>
      </c>
      <c r="Y899" s="146" t="str">
        <f t="shared" si="36"/>
        <v>82012冷房設備用有り</v>
      </c>
      <c r="Z899" s="148">
        <v>-0.26</v>
      </c>
      <c r="AA899" s="148">
        <v>1.26</v>
      </c>
      <c r="AB899" s="149">
        <v>1.0367999999999999</v>
      </c>
      <c r="AC899" s="149">
        <v>0.93579999999999997</v>
      </c>
      <c r="AD899" s="147">
        <f>VLOOKUP(T899,'既存・導入予定 (1)'!$E$33:$S$44,13,0)</f>
        <v>0.58699999999999997</v>
      </c>
      <c r="AE899" s="75">
        <f t="shared" si="37"/>
        <v>1.107</v>
      </c>
    </row>
    <row r="900" spans="20:31">
      <c r="T900" s="196">
        <v>8</v>
      </c>
      <c r="U900" s="196">
        <v>2012</v>
      </c>
      <c r="V900" s="196" t="s">
        <v>20</v>
      </c>
      <c r="W900" s="196" t="s">
        <v>624</v>
      </c>
      <c r="X900" s="196" t="s">
        <v>3516</v>
      </c>
      <c r="Y900" s="146" t="str">
        <f t="shared" si="36"/>
        <v>82012冷房店舗用無し（一定速）</v>
      </c>
      <c r="Z900" s="148">
        <v>0.25</v>
      </c>
      <c r="AA900" s="148">
        <v>0.75</v>
      </c>
      <c r="AB900" s="149">
        <v>0.25</v>
      </c>
      <c r="AC900" s="149">
        <v>0.75</v>
      </c>
      <c r="AD900" s="147">
        <f>VLOOKUP(T900,'既存・導入予定 (1)'!$E$33:$S$44,13,0)</f>
        <v>0.58699999999999997</v>
      </c>
      <c r="AE900" s="75">
        <f t="shared" si="37"/>
        <v>0.89600000000000002</v>
      </c>
    </row>
    <row r="901" spans="20:31">
      <c r="T901" s="196">
        <v>8</v>
      </c>
      <c r="U901" s="196">
        <v>2012</v>
      </c>
      <c r="V901" s="196" t="s">
        <v>20</v>
      </c>
      <c r="W901" s="196" t="s">
        <v>618</v>
      </c>
      <c r="X901" s="196" t="s">
        <v>3516</v>
      </c>
      <c r="Y901" s="146" t="str">
        <f t="shared" si="36"/>
        <v>82012冷房ビル用マルチ無し（一定速）</v>
      </c>
      <c r="Z901" s="148">
        <v>0.25</v>
      </c>
      <c r="AA901" s="148">
        <v>0.75</v>
      </c>
      <c r="AB901" s="149">
        <v>0.25</v>
      </c>
      <c r="AC901" s="149">
        <v>0.75</v>
      </c>
      <c r="AD901" s="147">
        <f>VLOOKUP(T901,'既存・導入予定 (1)'!$E$33:$S$44,13,0)</f>
        <v>0.58699999999999997</v>
      </c>
      <c r="AE901" s="75">
        <f t="shared" si="37"/>
        <v>0.89600000000000002</v>
      </c>
    </row>
    <row r="902" spans="20:31">
      <c r="T902" s="196">
        <v>8</v>
      </c>
      <c r="U902" s="196">
        <v>2012</v>
      </c>
      <c r="V902" s="196" t="s">
        <v>20</v>
      </c>
      <c r="W902" s="196" t="s">
        <v>619</v>
      </c>
      <c r="X902" s="196" t="s">
        <v>3516</v>
      </c>
      <c r="Y902" s="146" t="str">
        <f t="shared" si="36"/>
        <v>82012冷房設備用無し（一定速）</v>
      </c>
      <c r="Z902" s="148">
        <v>0.25</v>
      </c>
      <c r="AA902" s="148">
        <v>0.75</v>
      </c>
      <c r="AB902" s="149">
        <v>0.25</v>
      </c>
      <c r="AC902" s="149">
        <v>0.75</v>
      </c>
      <c r="AD902" s="147">
        <f>VLOOKUP(T902,'既存・導入予定 (1)'!$E$33:$S$44,13,0)</f>
        <v>0.58699999999999997</v>
      </c>
      <c r="AE902" s="75">
        <f t="shared" si="37"/>
        <v>0.89600000000000002</v>
      </c>
    </row>
    <row r="903" spans="20:31">
      <c r="T903" s="196">
        <v>8</v>
      </c>
      <c r="U903" s="196">
        <v>2012</v>
      </c>
      <c r="V903" s="196" t="s">
        <v>21</v>
      </c>
      <c r="W903" s="196" t="s">
        <v>624</v>
      </c>
      <c r="X903" s="196" t="s">
        <v>3363</v>
      </c>
      <c r="Y903" s="146" t="str">
        <f t="shared" si="36"/>
        <v>82012暖房店舗用有り</v>
      </c>
      <c r="Z903" s="148">
        <v>-0.82</v>
      </c>
      <c r="AA903" s="148">
        <v>1.82</v>
      </c>
      <c r="AB903" s="149">
        <v>1.0801000000000001</v>
      </c>
      <c r="AC903" s="149">
        <v>1.345</v>
      </c>
      <c r="AD903" s="147">
        <f>VLOOKUP(T903,'既存・導入予定 (1)'!$E$33:$S$44,13,0)</f>
        <v>0.58699999999999997</v>
      </c>
      <c r="AE903" s="75">
        <f t="shared" si="37"/>
        <v>1.3380000000000001</v>
      </c>
    </row>
    <row r="904" spans="20:31">
      <c r="T904" s="196">
        <v>8</v>
      </c>
      <c r="U904" s="196">
        <v>2012</v>
      </c>
      <c r="V904" s="196" t="s">
        <v>21</v>
      </c>
      <c r="W904" s="196" t="s">
        <v>618</v>
      </c>
      <c r="X904" s="196" t="s">
        <v>3363</v>
      </c>
      <c r="Y904" s="146" t="str">
        <f t="shared" si="36"/>
        <v>82012暖房ビル用マルチ有り</v>
      </c>
      <c r="Z904" s="148">
        <v>-0.98</v>
      </c>
      <c r="AA904" s="148">
        <v>1.98</v>
      </c>
      <c r="AB904" s="149">
        <v>1.042</v>
      </c>
      <c r="AC904" s="149">
        <v>1.4744999999999999</v>
      </c>
      <c r="AD904" s="147">
        <f>VLOOKUP(T904,'既存・導入予定 (1)'!$E$33:$S$44,13,0)</f>
        <v>0.58699999999999997</v>
      </c>
      <c r="AE904" s="75">
        <f t="shared" si="37"/>
        <v>1.4039999999999999</v>
      </c>
    </row>
    <row r="905" spans="20:31">
      <c r="T905" s="196">
        <v>8</v>
      </c>
      <c r="U905" s="196">
        <v>2012</v>
      </c>
      <c r="V905" s="196" t="s">
        <v>21</v>
      </c>
      <c r="W905" s="196" t="s">
        <v>619</v>
      </c>
      <c r="X905" s="196" t="s">
        <v>3363</v>
      </c>
      <c r="Y905" s="146" t="str">
        <f t="shared" si="36"/>
        <v>82012暖房設備用有り</v>
      </c>
      <c r="Z905" s="148">
        <v>-0.26</v>
      </c>
      <c r="AA905" s="148">
        <v>1.26</v>
      </c>
      <c r="AB905" s="149">
        <v>1.0266999999999999</v>
      </c>
      <c r="AC905" s="149">
        <v>0.93830000000000002</v>
      </c>
      <c r="AD905" s="147">
        <f>VLOOKUP(T905,'既存・導入予定 (1)'!$E$33:$S$44,13,0)</f>
        <v>0.58699999999999997</v>
      </c>
      <c r="AE905" s="75">
        <f t="shared" si="37"/>
        <v>1.107</v>
      </c>
    </row>
    <row r="906" spans="20:31">
      <c r="T906" s="196">
        <v>8</v>
      </c>
      <c r="U906" s="196">
        <v>2012</v>
      </c>
      <c r="V906" s="196" t="s">
        <v>21</v>
      </c>
      <c r="W906" s="196" t="s">
        <v>624</v>
      </c>
      <c r="X906" s="196" t="s">
        <v>3516</v>
      </c>
      <c r="Y906" s="146" t="str">
        <f t="shared" ref="Y906:Y969" si="38">T906&amp;U906&amp;V906&amp;W906&amp;X906</f>
        <v>82012暖房店舗用無し（一定速）</v>
      </c>
      <c r="Z906" s="148">
        <v>0.25</v>
      </c>
      <c r="AA906" s="148">
        <v>0.75</v>
      </c>
      <c r="AB906" s="149">
        <v>0.25</v>
      </c>
      <c r="AC906" s="149">
        <v>0.75</v>
      </c>
      <c r="AD906" s="147">
        <f>VLOOKUP(T906,'既存・導入予定 (1)'!$E$33:$S$44,13,0)</f>
        <v>0.58699999999999997</v>
      </c>
      <c r="AE906" s="75">
        <f t="shared" si="37"/>
        <v>0.89600000000000002</v>
      </c>
    </row>
    <row r="907" spans="20:31">
      <c r="T907" s="196">
        <v>8</v>
      </c>
      <c r="U907" s="196">
        <v>2012</v>
      </c>
      <c r="V907" s="196" t="s">
        <v>21</v>
      </c>
      <c r="W907" s="196" t="s">
        <v>618</v>
      </c>
      <c r="X907" s="196" t="s">
        <v>3516</v>
      </c>
      <c r="Y907" s="146" t="str">
        <f t="shared" si="38"/>
        <v>82012暖房ビル用マルチ無し（一定速）</v>
      </c>
      <c r="Z907" s="148">
        <v>0.25</v>
      </c>
      <c r="AA907" s="148">
        <v>0.75</v>
      </c>
      <c r="AB907" s="149">
        <v>0.25</v>
      </c>
      <c r="AC907" s="149">
        <v>0.75</v>
      </c>
      <c r="AD907" s="147">
        <f>VLOOKUP(T907,'既存・導入予定 (1)'!$E$33:$S$44,13,0)</f>
        <v>0.58699999999999997</v>
      </c>
      <c r="AE907" s="75">
        <f t="shared" si="37"/>
        <v>0.89600000000000002</v>
      </c>
    </row>
    <row r="908" spans="20:31">
      <c r="T908" s="196">
        <v>8</v>
      </c>
      <c r="U908" s="196">
        <v>2012</v>
      </c>
      <c r="V908" s="196" t="s">
        <v>21</v>
      </c>
      <c r="W908" s="196" t="s">
        <v>619</v>
      </c>
      <c r="X908" s="196" t="s">
        <v>3516</v>
      </c>
      <c r="Y908" s="146" t="str">
        <f t="shared" si="38"/>
        <v>82012暖房設備用無し（一定速）</v>
      </c>
      <c r="Z908" s="189">
        <v>0.25</v>
      </c>
      <c r="AA908" s="189">
        <v>0.75</v>
      </c>
      <c r="AB908" s="190">
        <v>0.25</v>
      </c>
      <c r="AC908" s="190">
        <v>0.75</v>
      </c>
      <c r="AD908" s="147">
        <f>VLOOKUP(T908,'既存・導入予定 (1)'!$E$33:$S$44,13,0)</f>
        <v>0.58699999999999997</v>
      </c>
      <c r="AE908" s="75">
        <f t="shared" si="37"/>
        <v>0.89600000000000002</v>
      </c>
    </row>
    <row r="909" spans="20:31">
      <c r="T909" s="196">
        <v>8</v>
      </c>
      <c r="U909" s="196">
        <v>2013</v>
      </c>
      <c r="V909" s="196" t="s">
        <v>20</v>
      </c>
      <c r="W909" s="196" t="s">
        <v>624</v>
      </c>
      <c r="X909" s="196" t="s">
        <v>3363</v>
      </c>
      <c r="Y909" s="146" t="str">
        <f t="shared" si="38"/>
        <v>82013冷房店舗用有り</v>
      </c>
      <c r="Z909" s="148">
        <v>-1.5</v>
      </c>
      <c r="AA909" s="148">
        <v>2.5</v>
      </c>
      <c r="AB909" s="149">
        <v>1.0609999999999999</v>
      </c>
      <c r="AC909" s="149">
        <v>1.8597999999999999</v>
      </c>
      <c r="AD909" s="147">
        <f>VLOOKUP(T909,'既存・導入予定 (1)'!$E$33:$S$44,13,0)</f>
        <v>0.58699999999999997</v>
      </c>
      <c r="AE909" s="75">
        <f t="shared" si="37"/>
        <v>1.619</v>
      </c>
    </row>
    <row r="910" spans="20:31">
      <c r="T910" s="196">
        <v>8</v>
      </c>
      <c r="U910" s="196">
        <v>2013</v>
      </c>
      <c r="V910" s="196" t="s">
        <v>20</v>
      </c>
      <c r="W910" s="196" t="s">
        <v>618</v>
      </c>
      <c r="X910" s="196" t="s">
        <v>3363</v>
      </c>
      <c r="Y910" s="146" t="str">
        <f t="shared" si="38"/>
        <v>82013冷房ビル用マルチ有り</v>
      </c>
      <c r="Z910" s="148">
        <v>-1.1399999999999999</v>
      </c>
      <c r="AA910" s="148">
        <v>2.14</v>
      </c>
      <c r="AB910" s="149">
        <v>1.0625</v>
      </c>
      <c r="AC910" s="149">
        <v>1.5893999999999999</v>
      </c>
      <c r="AD910" s="147">
        <f>VLOOKUP(T910,'既存・導入予定 (1)'!$E$33:$S$44,13,0)</f>
        <v>0.58699999999999997</v>
      </c>
      <c r="AE910" s="75">
        <f t="shared" si="37"/>
        <v>1.47</v>
      </c>
    </row>
    <row r="911" spans="20:31">
      <c r="T911" s="196">
        <v>8</v>
      </c>
      <c r="U911" s="196">
        <v>2013</v>
      </c>
      <c r="V911" s="196" t="s">
        <v>20</v>
      </c>
      <c r="W911" s="196" t="s">
        <v>619</v>
      </c>
      <c r="X911" s="196" t="s">
        <v>3363</v>
      </c>
      <c r="Y911" s="146" t="str">
        <f t="shared" si="38"/>
        <v>82013冷房設備用有り</v>
      </c>
      <c r="Z911" s="148">
        <v>-0.26</v>
      </c>
      <c r="AA911" s="148">
        <v>1.26</v>
      </c>
      <c r="AB911" s="149">
        <v>1.0367999999999999</v>
      </c>
      <c r="AC911" s="149">
        <v>0.93579999999999997</v>
      </c>
      <c r="AD911" s="147">
        <f>VLOOKUP(T911,'既存・導入予定 (1)'!$E$33:$S$44,13,0)</f>
        <v>0.58699999999999997</v>
      </c>
      <c r="AE911" s="75">
        <f t="shared" si="37"/>
        <v>1.107</v>
      </c>
    </row>
    <row r="912" spans="20:31">
      <c r="T912" s="196">
        <v>8</v>
      </c>
      <c r="U912" s="196">
        <v>2013</v>
      </c>
      <c r="V912" s="196" t="s">
        <v>20</v>
      </c>
      <c r="W912" s="196" t="s">
        <v>624</v>
      </c>
      <c r="X912" s="196" t="s">
        <v>3516</v>
      </c>
      <c r="Y912" s="146" t="str">
        <f t="shared" si="38"/>
        <v>82013冷房店舗用無し（一定速）</v>
      </c>
      <c r="Z912" s="148">
        <v>0.25</v>
      </c>
      <c r="AA912" s="148">
        <v>0.75</v>
      </c>
      <c r="AB912" s="149">
        <v>0.25</v>
      </c>
      <c r="AC912" s="149">
        <v>0.75</v>
      </c>
      <c r="AD912" s="147">
        <f>VLOOKUP(T912,'既存・導入予定 (1)'!$E$33:$S$44,13,0)</f>
        <v>0.58699999999999997</v>
      </c>
      <c r="AE912" s="75">
        <f t="shared" si="37"/>
        <v>0.89600000000000002</v>
      </c>
    </row>
    <row r="913" spans="20:31">
      <c r="T913" s="196">
        <v>8</v>
      </c>
      <c r="U913" s="196">
        <v>2013</v>
      </c>
      <c r="V913" s="196" t="s">
        <v>20</v>
      </c>
      <c r="W913" s="196" t="s">
        <v>618</v>
      </c>
      <c r="X913" s="196" t="s">
        <v>3516</v>
      </c>
      <c r="Y913" s="146" t="str">
        <f t="shared" si="38"/>
        <v>82013冷房ビル用マルチ無し（一定速）</v>
      </c>
      <c r="Z913" s="148">
        <v>0.25</v>
      </c>
      <c r="AA913" s="148">
        <v>0.75</v>
      </c>
      <c r="AB913" s="149">
        <v>0.25</v>
      </c>
      <c r="AC913" s="149">
        <v>0.75</v>
      </c>
      <c r="AD913" s="147">
        <f>VLOOKUP(T913,'既存・導入予定 (1)'!$E$33:$S$44,13,0)</f>
        <v>0.58699999999999997</v>
      </c>
      <c r="AE913" s="75">
        <f t="shared" si="37"/>
        <v>0.89600000000000002</v>
      </c>
    </row>
    <row r="914" spans="20:31">
      <c r="T914" s="196">
        <v>8</v>
      </c>
      <c r="U914" s="196">
        <v>2013</v>
      </c>
      <c r="V914" s="196" t="s">
        <v>20</v>
      </c>
      <c r="W914" s="196" t="s">
        <v>619</v>
      </c>
      <c r="X914" s="196" t="s">
        <v>3516</v>
      </c>
      <c r="Y914" s="146" t="str">
        <f t="shared" si="38"/>
        <v>82013冷房設備用無し（一定速）</v>
      </c>
      <c r="Z914" s="148">
        <v>0.25</v>
      </c>
      <c r="AA914" s="148">
        <v>0.75</v>
      </c>
      <c r="AB914" s="149">
        <v>0.25</v>
      </c>
      <c r="AC914" s="149">
        <v>0.75</v>
      </c>
      <c r="AD914" s="147">
        <f>VLOOKUP(T914,'既存・導入予定 (1)'!$E$33:$S$44,13,0)</f>
        <v>0.58699999999999997</v>
      </c>
      <c r="AE914" s="75">
        <f t="shared" si="37"/>
        <v>0.89600000000000002</v>
      </c>
    </row>
    <row r="915" spans="20:31">
      <c r="T915" s="196">
        <v>8</v>
      </c>
      <c r="U915" s="196">
        <v>2013</v>
      </c>
      <c r="V915" s="196" t="s">
        <v>21</v>
      </c>
      <c r="W915" s="196" t="s">
        <v>624</v>
      </c>
      <c r="X915" s="196" t="s">
        <v>3363</v>
      </c>
      <c r="Y915" s="146" t="str">
        <f t="shared" si="38"/>
        <v>82013暖房店舗用有り</v>
      </c>
      <c r="Z915" s="148">
        <v>-0.94</v>
      </c>
      <c r="AA915" s="148">
        <v>1.94</v>
      </c>
      <c r="AB915" s="149">
        <v>1.0853999999999999</v>
      </c>
      <c r="AC915" s="149">
        <v>1.4337</v>
      </c>
      <c r="AD915" s="147">
        <f>VLOOKUP(T915,'既存・導入予定 (1)'!$E$33:$S$44,13,0)</f>
        <v>0.58699999999999997</v>
      </c>
      <c r="AE915" s="75">
        <f t="shared" si="37"/>
        <v>1.3879999999999999</v>
      </c>
    </row>
    <row r="916" spans="20:31">
      <c r="T916" s="196">
        <v>8</v>
      </c>
      <c r="U916" s="196">
        <v>2013</v>
      </c>
      <c r="V916" s="196" t="s">
        <v>21</v>
      </c>
      <c r="W916" s="196" t="s">
        <v>618</v>
      </c>
      <c r="X916" s="196" t="s">
        <v>3363</v>
      </c>
      <c r="Y916" s="146" t="str">
        <f t="shared" si="38"/>
        <v>82013暖房ビル用マルチ有り</v>
      </c>
      <c r="Z916" s="148">
        <v>-0.98</v>
      </c>
      <c r="AA916" s="148">
        <v>1.98</v>
      </c>
      <c r="AB916" s="149">
        <v>1.042</v>
      </c>
      <c r="AC916" s="149">
        <v>1.4744999999999999</v>
      </c>
      <c r="AD916" s="147">
        <f>VLOOKUP(T916,'既存・導入予定 (1)'!$E$33:$S$44,13,0)</f>
        <v>0.58699999999999997</v>
      </c>
      <c r="AE916" s="75">
        <f t="shared" si="37"/>
        <v>1.4039999999999999</v>
      </c>
    </row>
    <row r="917" spans="20:31">
      <c r="T917" s="196">
        <v>8</v>
      </c>
      <c r="U917" s="196">
        <v>2013</v>
      </c>
      <c r="V917" s="196" t="s">
        <v>21</v>
      </c>
      <c r="W917" s="196" t="s">
        <v>619</v>
      </c>
      <c r="X917" s="196" t="s">
        <v>3363</v>
      </c>
      <c r="Y917" s="146" t="str">
        <f t="shared" si="38"/>
        <v>82013暖房設備用有り</v>
      </c>
      <c r="Z917" s="148">
        <v>-0.32</v>
      </c>
      <c r="AA917" s="148">
        <v>1.32</v>
      </c>
      <c r="AB917" s="149">
        <v>1.028</v>
      </c>
      <c r="AC917" s="149">
        <v>0.98299999999999998</v>
      </c>
      <c r="AD917" s="147">
        <f>VLOOKUP(T917,'既存・導入予定 (1)'!$E$33:$S$44,13,0)</f>
        <v>0.58699999999999997</v>
      </c>
      <c r="AE917" s="75">
        <f t="shared" si="37"/>
        <v>1.1319999999999999</v>
      </c>
    </row>
    <row r="918" spans="20:31">
      <c r="T918" s="196">
        <v>8</v>
      </c>
      <c r="U918" s="196">
        <v>2013</v>
      </c>
      <c r="V918" s="196" t="s">
        <v>21</v>
      </c>
      <c r="W918" s="196" t="s">
        <v>624</v>
      </c>
      <c r="X918" s="196" t="s">
        <v>3516</v>
      </c>
      <c r="Y918" s="146" t="str">
        <f t="shared" si="38"/>
        <v>82013暖房店舗用無し（一定速）</v>
      </c>
      <c r="Z918" s="148">
        <v>0.25</v>
      </c>
      <c r="AA918" s="148">
        <v>0.75</v>
      </c>
      <c r="AB918" s="149">
        <v>0.25</v>
      </c>
      <c r="AC918" s="149">
        <v>0.75</v>
      </c>
      <c r="AD918" s="147">
        <f>VLOOKUP(T918,'既存・導入予定 (1)'!$E$33:$S$44,13,0)</f>
        <v>0.58699999999999997</v>
      </c>
      <c r="AE918" s="75">
        <f t="shared" si="37"/>
        <v>0.89600000000000002</v>
      </c>
    </row>
    <row r="919" spans="20:31">
      <c r="T919" s="196">
        <v>8</v>
      </c>
      <c r="U919" s="196">
        <v>2013</v>
      </c>
      <c r="V919" s="196" t="s">
        <v>21</v>
      </c>
      <c r="W919" s="196" t="s">
        <v>618</v>
      </c>
      <c r="X919" s="196" t="s">
        <v>3516</v>
      </c>
      <c r="Y919" s="146" t="str">
        <f t="shared" si="38"/>
        <v>82013暖房ビル用マルチ無し（一定速）</v>
      </c>
      <c r="Z919" s="148">
        <v>0.25</v>
      </c>
      <c r="AA919" s="148">
        <v>0.75</v>
      </c>
      <c r="AB919" s="149">
        <v>0.25</v>
      </c>
      <c r="AC919" s="149">
        <v>0.75</v>
      </c>
      <c r="AD919" s="147">
        <f>VLOOKUP(T919,'既存・導入予定 (1)'!$E$33:$S$44,13,0)</f>
        <v>0.58699999999999997</v>
      </c>
      <c r="AE919" s="75">
        <f t="shared" si="37"/>
        <v>0.89600000000000002</v>
      </c>
    </row>
    <row r="920" spans="20:31">
      <c r="T920" s="196">
        <v>8</v>
      </c>
      <c r="U920" s="196">
        <v>2013</v>
      </c>
      <c r="V920" s="196" t="s">
        <v>21</v>
      </c>
      <c r="W920" s="196" t="s">
        <v>619</v>
      </c>
      <c r="X920" s="196" t="s">
        <v>3516</v>
      </c>
      <c r="Y920" s="146" t="str">
        <f t="shared" si="38"/>
        <v>82013暖房設備用無し（一定速）</v>
      </c>
      <c r="Z920" s="148">
        <v>0.25</v>
      </c>
      <c r="AA920" s="148">
        <v>0.75</v>
      </c>
      <c r="AB920" s="149">
        <v>0.25</v>
      </c>
      <c r="AC920" s="149">
        <v>0.75</v>
      </c>
      <c r="AD920" s="147">
        <f>VLOOKUP(T920,'既存・導入予定 (1)'!$E$33:$S$44,13,0)</f>
        <v>0.58699999999999997</v>
      </c>
      <c r="AE920" s="75">
        <f t="shared" si="37"/>
        <v>0.89600000000000002</v>
      </c>
    </row>
    <row r="921" spans="20:31">
      <c r="T921" s="196">
        <v>8</v>
      </c>
      <c r="U921" s="196">
        <v>2014</v>
      </c>
      <c r="V921" s="196" t="s">
        <v>20</v>
      </c>
      <c r="W921" s="196" t="s">
        <v>624</v>
      </c>
      <c r="X921" s="196" t="s">
        <v>3363</v>
      </c>
      <c r="Y921" s="146" t="str">
        <f t="shared" si="38"/>
        <v>82014冷房店舗用有り</v>
      </c>
      <c r="Z921" s="148">
        <v>-1.46</v>
      </c>
      <c r="AA921" s="148">
        <v>2.46</v>
      </c>
      <c r="AB921" s="149">
        <v>1.06</v>
      </c>
      <c r="AC921" s="149">
        <v>1.83</v>
      </c>
      <c r="AD921" s="147">
        <f>VLOOKUP(T921,'既存・導入予定 (1)'!$E$33:$S$44,13,0)</f>
        <v>0.58699999999999997</v>
      </c>
      <c r="AE921" s="75">
        <f t="shared" ref="AE921:AE984" si="39">ROUNDDOWN(IF(AD921&gt;=0.25,Z921*AD921+AA921,AB921*AD921+AC921),3)</f>
        <v>1.6020000000000001</v>
      </c>
    </row>
    <row r="922" spans="20:31">
      <c r="T922" s="196">
        <v>8</v>
      </c>
      <c r="U922" s="196">
        <v>2014</v>
      </c>
      <c r="V922" s="196" t="s">
        <v>20</v>
      </c>
      <c r="W922" s="196" t="s">
        <v>618</v>
      </c>
      <c r="X922" s="196" t="s">
        <v>3363</v>
      </c>
      <c r="Y922" s="146" t="str">
        <f t="shared" si="38"/>
        <v>82014冷房ビル用マルチ有り</v>
      </c>
      <c r="Z922" s="148">
        <v>-1.52</v>
      </c>
      <c r="AA922" s="148">
        <v>2.52</v>
      </c>
      <c r="AB922" s="149">
        <v>1.0736000000000001</v>
      </c>
      <c r="AC922" s="149">
        <v>1.8715999999999999</v>
      </c>
      <c r="AD922" s="147">
        <f>VLOOKUP(T922,'既存・導入予定 (1)'!$E$33:$S$44,13,0)</f>
        <v>0.58699999999999997</v>
      </c>
      <c r="AE922" s="75">
        <f t="shared" si="39"/>
        <v>1.627</v>
      </c>
    </row>
    <row r="923" spans="20:31">
      <c r="T923" s="196">
        <v>8</v>
      </c>
      <c r="U923" s="196">
        <v>2014</v>
      </c>
      <c r="V923" s="196" t="s">
        <v>20</v>
      </c>
      <c r="W923" s="196" t="s">
        <v>619</v>
      </c>
      <c r="X923" s="196" t="s">
        <v>3363</v>
      </c>
      <c r="Y923" s="146" t="str">
        <f t="shared" si="38"/>
        <v>82014冷房設備用有り</v>
      </c>
      <c r="Z923" s="148">
        <v>-0.32</v>
      </c>
      <c r="AA923" s="148">
        <v>1.32</v>
      </c>
      <c r="AB923" s="149">
        <v>1.0385</v>
      </c>
      <c r="AC923" s="149">
        <v>0.98040000000000005</v>
      </c>
      <c r="AD923" s="147">
        <f>VLOOKUP(T923,'既存・導入予定 (1)'!$E$33:$S$44,13,0)</f>
        <v>0.58699999999999997</v>
      </c>
      <c r="AE923" s="75">
        <f t="shared" si="39"/>
        <v>1.1319999999999999</v>
      </c>
    </row>
    <row r="924" spans="20:31">
      <c r="T924" s="196">
        <v>8</v>
      </c>
      <c r="U924" s="196">
        <v>2014</v>
      </c>
      <c r="V924" s="196" t="s">
        <v>20</v>
      </c>
      <c r="W924" s="196" t="s">
        <v>624</v>
      </c>
      <c r="X924" s="196" t="s">
        <v>3516</v>
      </c>
      <c r="Y924" s="146" t="str">
        <f t="shared" si="38"/>
        <v>82014冷房店舗用無し（一定速）</v>
      </c>
      <c r="Z924" s="148">
        <v>0.25</v>
      </c>
      <c r="AA924" s="148">
        <v>0.75</v>
      </c>
      <c r="AB924" s="149">
        <v>0.25</v>
      </c>
      <c r="AC924" s="149">
        <v>0.75</v>
      </c>
      <c r="AD924" s="147">
        <f>VLOOKUP(T924,'既存・導入予定 (1)'!$E$33:$S$44,13,0)</f>
        <v>0.58699999999999997</v>
      </c>
      <c r="AE924" s="75">
        <f t="shared" si="39"/>
        <v>0.89600000000000002</v>
      </c>
    </row>
    <row r="925" spans="20:31">
      <c r="T925" s="196">
        <v>8</v>
      </c>
      <c r="U925" s="196">
        <v>2014</v>
      </c>
      <c r="V925" s="196" t="s">
        <v>20</v>
      </c>
      <c r="W925" s="196" t="s">
        <v>618</v>
      </c>
      <c r="X925" s="196" t="s">
        <v>3516</v>
      </c>
      <c r="Y925" s="146" t="str">
        <f t="shared" si="38"/>
        <v>82014冷房ビル用マルチ無し（一定速）</v>
      </c>
      <c r="Z925" s="148">
        <v>0.25</v>
      </c>
      <c r="AA925" s="148">
        <v>0.75</v>
      </c>
      <c r="AB925" s="149">
        <v>0.25</v>
      </c>
      <c r="AC925" s="149">
        <v>0.75</v>
      </c>
      <c r="AD925" s="147">
        <f>VLOOKUP(T925,'既存・導入予定 (1)'!$E$33:$S$44,13,0)</f>
        <v>0.58699999999999997</v>
      </c>
      <c r="AE925" s="75">
        <f t="shared" si="39"/>
        <v>0.89600000000000002</v>
      </c>
    </row>
    <row r="926" spans="20:31">
      <c r="T926" s="196">
        <v>8</v>
      </c>
      <c r="U926" s="196">
        <v>2014</v>
      </c>
      <c r="V926" s="196" t="s">
        <v>20</v>
      </c>
      <c r="W926" s="196" t="s">
        <v>619</v>
      </c>
      <c r="X926" s="196" t="s">
        <v>3516</v>
      </c>
      <c r="Y926" s="146" t="str">
        <f t="shared" si="38"/>
        <v>82014冷房設備用無し（一定速）</v>
      </c>
      <c r="Z926" s="148">
        <v>0.25</v>
      </c>
      <c r="AA926" s="148">
        <v>0.75</v>
      </c>
      <c r="AB926" s="149">
        <v>0.25</v>
      </c>
      <c r="AC926" s="149">
        <v>0.75</v>
      </c>
      <c r="AD926" s="147">
        <f>VLOOKUP(T926,'既存・導入予定 (1)'!$E$33:$S$44,13,0)</f>
        <v>0.58699999999999997</v>
      </c>
      <c r="AE926" s="75">
        <f t="shared" si="39"/>
        <v>0.89600000000000002</v>
      </c>
    </row>
    <row r="927" spans="20:31">
      <c r="T927" s="196">
        <v>8</v>
      </c>
      <c r="U927" s="196">
        <v>2014</v>
      </c>
      <c r="V927" s="196" t="s">
        <v>21</v>
      </c>
      <c r="W927" s="196" t="s">
        <v>624</v>
      </c>
      <c r="X927" s="196" t="s">
        <v>3363</v>
      </c>
      <c r="Y927" s="146" t="str">
        <f t="shared" si="38"/>
        <v>82014暖房店舗用有り</v>
      </c>
      <c r="Z927" s="148">
        <v>-0.94</v>
      </c>
      <c r="AA927" s="148">
        <v>1.94</v>
      </c>
      <c r="AB927" s="149">
        <v>1.0853999999999999</v>
      </c>
      <c r="AC927" s="149">
        <v>1.4337</v>
      </c>
      <c r="AD927" s="147">
        <f>VLOOKUP(T927,'既存・導入予定 (1)'!$E$33:$S$44,13,0)</f>
        <v>0.58699999999999997</v>
      </c>
      <c r="AE927" s="75">
        <f t="shared" si="39"/>
        <v>1.3879999999999999</v>
      </c>
    </row>
    <row r="928" spans="20:31">
      <c r="T928" s="196">
        <v>8</v>
      </c>
      <c r="U928" s="196">
        <v>2014</v>
      </c>
      <c r="V928" s="196" t="s">
        <v>21</v>
      </c>
      <c r="W928" s="196" t="s">
        <v>618</v>
      </c>
      <c r="X928" s="196" t="s">
        <v>3363</v>
      </c>
      <c r="Y928" s="146" t="str">
        <f t="shared" si="38"/>
        <v>82014暖房ビル用マルチ有り</v>
      </c>
      <c r="Z928" s="148">
        <v>-0.96</v>
      </c>
      <c r="AA928" s="148">
        <v>1.96</v>
      </c>
      <c r="AB928" s="149">
        <v>1.0416000000000001</v>
      </c>
      <c r="AC928" s="149">
        <v>1.4596</v>
      </c>
      <c r="AD928" s="147">
        <f>VLOOKUP(T928,'既存・導入予定 (1)'!$E$33:$S$44,13,0)</f>
        <v>0.58699999999999997</v>
      </c>
      <c r="AE928" s="75">
        <f t="shared" si="39"/>
        <v>1.3959999999999999</v>
      </c>
    </row>
    <row r="929" spans="20:31">
      <c r="T929" s="196">
        <v>8</v>
      </c>
      <c r="U929" s="196">
        <v>2014</v>
      </c>
      <c r="V929" s="196" t="s">
        <v>21</v>
      </c>
      <c r="W929" s="196" t="s">
        <v>619</v>
      </c>
      <c r="X929" s="196" t="s">
        <v>3363</v>
      </c>
      <c r="Y929" s="146" t="str">
        <f t="shared" si="38"/>
        <v>82014暖房設備用有り</v>
      </c>
      <c r="Z929" s="148">
        <v>-0.36</v>
      </c>
      <c r="AA929" s="148">
        <v>1.36</v>
      </c>
      <c r="AB929" s="149">
        <v>1.0287999999999999</v>
      </c>
      <c r="AC929" s="149">
        <v>1.0127999999999999</v>
      </c>
      <c r="AD929" s="147">
        <f>VLOOKUP(T929,'既存・導入予定 (1)'!$E$33:$S$44,13,0)</f>
        <v>0.58699999999999997</v>
      </c>
      <c r="AE929" s="75">
        <f t="shared" si="39"/>
        <v>1.1479999999999999</v>
      </c>
    </row>
    <row r="930" spans="20:31">
      <c r="T930" s="196">
        <v>8</v>
      </c>
      <c r="U930" s="196">
        <v>2014</v>
      </c>
      <c r="V930" s="196" t="s">
        <v>21</v>
      </c>
      <c r="W930" s="196" t="s">
        <v>624</v>
      </c>
      <c r="X930" s="196" t="s">
        <v>3516</v>
      </c>
      <c r="Y930" s="146" t="str">
        <f t="shared" si="38"/>
        <v>82014暖房店舗用無し（一定速）</v>
      </c>
      <c r="Z930" s="148">
        <v>0.25</v>
      </c>
      <c r="AA930" s="148">
        <v>0.75</v>
      </c>
      <c r="AB930" s="149">
        <v>0.25</v>
      </c>
      <c r="AC930" s="149">
        <v>0.75</v>
      </c>
      <c r="AD930" s="147">
        <f>VLOOKUP(T930,'既存・導入予定 (1)'!$E$33:$S$44,13,0)</f>
        <v>0.58699999999999997</v>
      </c>
      <c r="AE930" s="75">
        <f t="shared" si="39"/>
        <v>0.89600000000000002</v>
      </c>
    </row>
    <row r="931" spans="20:31">
      <c r="T931" s="196">
        <v>8</v>
      </c>
      <c r="U931" s="196">
        <v>2014</v>
      </c>
      <c r="V931" s="196" t="s">
        <v>21</v>
      </c>
      <c r="W931" s="196" t="s">
        <v>618</v>
      </c>
      <c r="X931" s="196" t="s">
        <v>3516</v>
      </c>
      <c r="Y931" s="146" t="str">
        <f t="shared" si="38"/>
        <v>82014暖房ビル用マルチ無し（一定速）</v>
      </c>
      <c r="Z931" s="148">
        <v>0.25</v>
      </c>
      <c r="AA931" s="148">
        <v>0.75</v>
      </c>
      <c r="AB931" s="149">
        <v>0.25</v>
      </c>
      <c r="AC931" s="149">
        <v>0.75</v>
      </c>
      <c r="AD931" s="147">
        <f>VLOOKUP(T931,'既存・導入予定 (1)'!$E$33:$S$44,13,0)</f>
        <v>0.58699999999999997</v>
      </c>
      <c r="AE931" s="75">
        <f t="shared" si="39"/>
        <v>0.89600000000000002</v>
      </c>
    </row>
    <row r="932" spans="20:31">
      <c r="T932" s="196">
        <v>8</v>
      </c>
      <c r="U932" s="196">
        <v>2014</v>
      </c>
      <c r="V932" s="196" t="s">
        <v>21</v>
      </c>
      <c r="W932" s="196" t="s">
        <v>619</v>
      </c>
      <c r="X932" s="196" t="s">
        <v>3516</v>
      </c>
      <c r="Y932" s="146" t="str">
        <f t="shared" si="38"/>
        <v>82014暖房設備用無し（一定速）</v>
      </c>
      <c r="Z932" s="148">
        <v>0.25</v>
      </c>
      <c r="AA932" s="148">
        <v>0.75</v>
      </c>
      <c r="AB932" s="149">
        <v>0.25</v>
      </c>
      <c r="AC932" s="149">
        <v>0.75</v>
      </c>
      <c r="AD932" s="147">
        <f>VLOOKUP(T932,'既存・導入予定 (1)'!$E$33:$S$44,13,0)</f>
        <v>0.58699999999999997</v>
      </c>
      <c r="AE932" s="75">
        <f t="shared" si="39"/>
        <v>0.89600000000000002</v>
      </c>
    </row>
    <row r="933" spans="20:31">
      <c r="T933" s="193">
        <v>8</v>
      </c>
      <c r="U933" s="193">
        <v>2015</v>
      </c>
      <c r="V933" s="193" t="s">
        <v>20</v>
      </c>
      <c r="W933" s="193" t="s">
        <v>624</v>
      </c>
      <c r="X933" s="193" t="s">
        <v>3363</v>
      </c>
      <c r="Y933" s="66" t="str">
        <f t="shared" si="38"/>
        <v>82015冷房店舗用有り</v>
      </c>
      <c r="Z933" s="191">
        <v>-1.38</v>
      </c>
      <c r="AA933" s="191">
        <v>2.38</v>
      </c>
      <c r="AB933" s="192">
        <v>1.0581</v>
      </c>
      <c r="AC933" s="192">
        <v>1.7705</v>
      </c>
      <c r="AD933" s="69">
        <f>VLOOKUP(T933,'既存・導入予定 (1)'!$E$33:$S$44,13,0)</f>
        <v>0.58699999999999997</v>
      </c>
      <c r="AE933" s="70">
        <f t="shared" si="39"/>
        <v>1.569</v>
      </c>
    </row>
    <row r="934" spans="20:31">
      <c r="T934" s="193">
        <v>8</v>
      </c>
      <c r="U934" s="193">
        <v>2015</v>
      </c>
      <c r="V934" s="193" t="s">
        <v>20</v>
      </c>
      <c r="W934" s="193" t="s">
        <v>618</v>
      </c>
      <c r="X934" s="193" t="s">
        <v>3363</v>
      </c>
      <c r="Y934" s="66" t="str">
        <f t="shared" si="38"/>
        <v>82015冷房ビル用マルチ有り</v>
      </c>
      <c r="Z934" s="142">
        <v>-1.5740000000000001</v>
      </c>
      <c r="AA934" s="142">
        <v>2.5739999999999998</v>
      </c>
      <c r="AB934" s="143">
        <v>1.0751999999999999</v>
      </c>
      <c r="AC934" s="143">
        <v>1.9117</v>
      </c>
      <c r="AD934" s="69">
        <f>VLOOKUP(T934,'既存・導入予定 (1)'!$E$33:$S$44,13,0)</f>
        <v>0.58699999999999997</v>
      </c>
      <c r="AE934" s="70">
        <f t="shared" si="39"/>
        <v>1.65</v>
      </c>
    </row>
    <row r="935" spans="20:31">
      <c r="T935" s="193">
        <v>8</v>
      </c>
      <c r="U935" s="193">
        <v>2015</v>
      </c>
      <c r="V935" s="193" t="s">
        <v>20</v>
      </c>
      <c r="W935" s="193" t="s">
        <v>619</v>
      </c>
      <c r="X935" s="193" t="s">
        <v>3363</v>
      </c>
      <c r="Y935" s="66" t="str">
        <f t="shared" si="38"/>
        <v>82015冷房設備用有り</v>
      </c>
      <c r="Z935" s="142">
        <v>-0.62</v>
      </c>
      <c r="AA935" s="142">
        <v>1.62</v>
      </c>
      <c r="AB935" s="143">
        <v>1.0472999999999999</v>
      </c>
      <c r="AC935" s="143">
        <v>1.2032</v>
      </c>
      <c r="AD935" s="69">
        <f>VLOOKUP(T935,'既存・導入予定 (1)'!$E$33:$S$44,13,0)</f>
        <v>0.58699999999999997</v>
      </c>
      <c r="AE935" s="70">
        <f t="shared" si="39"/>
        <v>1.256</v>
      </c>
    </row>
    <row r="936" spans="20:31">
      <c r="T936" s="193">
        <v>8</v>
      </c>
      <c r="U936" s="193">
        <v>2015</v>
      </c>
      <c r="V936" s="193" t="s">
        <v>20</v>
      </c>
      <c r="W936" s="193" t="s">
        <v>624</v>
      </c>
      <c r="X936" s="193" t="s">
        <v>3516</v>
      </c>
      <c r="Y936" s="66" t="str">
        <f t="shared" si="38"/>
        <v>82015冷房店舗用無し（一定速）</v>
      </c>
      <c r="Z936" s="142">
        <v>0.25</v>
      </c>
      <c r="AA936" s="142">
        <v>0.75</v>
      </c>
      <c r="AB936" s="143">
        <v>0.25</v>
      </c>
      <c r="AC936" s="143">
        <v>0.75</v>
      </c>
      <c r="AD936" s="69">
        <f>VLOOKUP(T936,'既存・導入予定 (1)'!$E$33:$S$44,13,0)</f>
        <v>0.58699999999999997</v>
      </c>
      <c r="AE936" s="70">
        <f t="shared" si="39"/>
        <v>0.89600000000000002</v>
      </c>
    </row>
    <row r="937" spans="20:31">
      <c r="T937" s="193">
        <v>8</v>
      </c>
      <c r="U937" s="193">
        <v>2015</v>
      </c>
      <c r="V937" s="193" t="s">
        <v>20</v>
      </c>
      <c r="W937" s="193" t="s">
        <v>618</v>
      </c>
      <c r="X937" s="193" t="s">
        <v>3516</v>
      </c>
      <c r="Y937" s="66" t="str">
        <f t="shared" si="38"/>
        <v>82015冷房ビル用マルチ無し（一定速）</v>
      </c>
      <c r="Z937" s="142">
        <v>0.25</v>
      </c>
      <c r="AA937" s="142">
        <v>0.75</v>
      </c>
      <c r="AB937" s="143">
        <v>0.25</v>
      </c>
      <c r="AC937" s="143">
        <v>0.75</v>
      </c>
      <c r="AD937" s="69">
        <f>VLOOKUP(T937,'既存・導入予定 (1)'!$E$33:$S$44,13,0)</f>
        <v>0.58699999999999997</v>
      </c>
      <c r="AE937" s="70">
        <f t="shared" si="39"/>
        <v>0.89600000000000002</v>
      </c>
    </row>
    <row r="938" spans="20:31">
      <c r="T938" s="193">
        <v>8</v>
      </c>
      <c r="U938" s="193">
        <v>2015</v>
      </c>
      <c r="V938" s="193" t="s">
        <v>20</v>
      </c>
      <c r="W938" s="193" t="s">
        <v>619</v>
      </c>
      <c r="X938" s="193" t="s">
        <v>3516</v>
      </c>
      <c r="Y938" s="66" t="str">
        <f t="shared" si="38"/>
        <v>82015冷房設備用無し（一定速）</v>
      </c>
      <c r="Z938" s="142">
        <v>0.25</v>
      </c>
      <c r="AA938" s="142">
        <v>0.75</v>
      </c>
      <c r="AB938" s="143">
        <v>0.25</v>
      </c>
      <c r="AC938" s="143">
        <v>0.75</v>
      </c>
      <c r="AD938" s="69">
        <f>VLOOKUP(T938,'既存・導入予定 (1)'!$E$33:$S$44,13,0)</f>
        <v>0.58699999999999997</v>
      </c>
      <c r="AE938" s="70">
        <f t="shared" si="39"/>
        <v>0.89600000000000002</v>
      </c>
    </row>
    <row r="939" spans="20:31">
      <c r="T939" s="193">
        <v>8</v>
      </c>
      <c r="U939" s="193">
        <v>2015</v>
      </c>
      <c r="V939" s="193" t="s">
        <v>21</v>
      </c>
      <c r="W939" s="193" t="s">
        <v>624</v>
      </c>
      <c r="X939" s="193" t="s">
        <v>3363</v>
      </c>
      <c r="Y939" s="66" t="str">
        <f t="shared" si="38"/>
        <v>82015暖房店舗用有り</v>
      </c>
      <c r="Z939" s="142">
        <v>-0.97</v>
      </c>
      <c r="AA939" s="142">
        <v>1.97</v>
      </c>
      <c r="AB939" s="143">
        <v>1.0867</v>
      </c>
      <c r="AC939" s="143">
        <v>1.4558</v>
      </c>
      <c r="AD939" s="69">
        <f>VLOOKUP(T939,'既存・導入予定 (1)'!$E$33:$S$44,13,0)</f>
        <v>0.58699999999999997</v>
      </c>
      <c r="AE939" s="70">
        <f t="shared" si="39"/>
        <v>1.4</v>
      </c>
    </row>
    <row r="940" spans="20:31">
      <c r="T940" s="193">
        <v>8</v>
      </c>
      <c r="U940" s="193">
        <v>2015</v>
      </c>
      <c r="V940" s="193" t="s">
        <v>21</v>
      </c>
      <c r="W940" s="193" t="s">
        <v>618</v>
      </c>
      <c r="X940" s="193" t="s">
        <v>3363</v>
      </c>
      <c r="Y940" s="66" t="str">
        <f t="shared" si="38"/>
        <v>82015暖房ビル用マルチ有り</v>
      </c>
      <c r="Z940" s="142">
        <v>-0.876</v>
      </c>
      <c r="AA940" s="142">
        <v>1.8759999999999999</v>
      </c>
      <c r="AB940" s="143">
        <v>1.0398000000000001</v>
      </c>
      <c r="AC940" s="143">
        <v>1.3971</v>
      </c>
      <c r="AD940" s="69">
        <f>VLOOKUP(T940,'既存・導入予定 (1)'!$E$33:$S$44,13,0)</f>
        <v>0.58699999999999997</v>
      </c>
      <c r="AE940" s="70">
        <f t="shared" si="39"/>
        <v>1.361</v>
      </c>
    </row>
    <row r="941" spans="20:31">
      <c r="T941" s="193">
        <v>8</v>
      </c>
      <c r="U941" s="193">
        <v>2015</v>
      </c>
      <c r="V941" s="193" t="s">
        <v>21</v>
      </c>
      <c r="W941" s="193" t="s">
        <v>619</v>
      </c>
      <c r="X941" s="193" t="s">
        <v>3363</v>
      </c>
      <c r="Y941" s="66" t="str">
        <f t="shared" si="38"/>
        <v>82015暖房設備用有り</v>
      </c>
      <c r="Z941" s="142">
        <v>-0.59799999999999998</v>
      </c>
      <c r="AA941" s="142">
        <v>1.5980000000000001</v>
      </c>
      <c r="AB941" s="143">
        <v>1.0339</v>
      </c>
      <c r="AC941" s="143">
        <v>1.19</v>
      </c>
      <c r="AD941" s="69">
        <f>VLOOKUP(T941,'既存・導入予定 (1)'!$E$33:$S$44,13,0)</f>
        <v>0.58699999999999997</v>
      </c>
      <c r="AE941" s="70">
        <f t="shared" si="39"/>
        <v>1.246</v>
      </c>
    </row>
    <row r="942" spans="20:31">
      <c r="T942" s="193">
        <v>8</v>
      </c>
      <c r="U942" s="193">
        <v>2015</v>
      </c>
      <c r="V942" s="193" t="s">
        <v>21</v>
      </c>
      <c r="W942" s="193" t="s">
        <v>624</v>
      </c>
      <c r="X942" s="193" t="s">
        <v>3516</v>
      </c>
      <c r="Y942" s="66" t="str">
        <f t="shared" si="38"/>
        <v>82015暖房店舗用無し（一定速）</v>
      </c>
      <c r="Z942" s="142">
        <v>0.25</v>
      </c>
      <c r="AA942" s="142">
        <v>0.75</v>
      </c>
      <c r="AB942" s="143">
        <v>0.25</v>
      </c>
      <c r="AC942" s="143">
        <v>0.75</v>
      </c>
      <c r="AD942" s="69">
        <f>VLOOKUP(T942,'既存・導入予定 (1)'!$E$33:$S$44,13,0)</f>
        <v>0.58699999999999997</v>
      </c>
      <c r="AE942" s="70">
        <f t="shared" si="39"/>
        <v>0.89600000000000002</v>
      </c>
    </row>
    <row r="943" spans="20:31">
      <c r="T943" s="193">
        <v>8</v>
      </c>
      <c r="U943" s="193">
        <v>2015</v>
      </c>
      <c r="V943" s="193" t="s">
        <v>21</v>
      </c>
      <c r="W943" s="193" t="s">
        <v>618</v>
      </c>
      <c r="X943" s="193" t="s">
        <v>3516</v>
      </c>
      <c r="Y943" s="66" t="str">
        <f t="shared" si="38"/>
        <v>82015暖房ビル用マルチ無し（一定速）</v>
      </c>
      <c r="Z943" s="142">
        <v>0.25</v>
      </c>
      <c r="AA943" s="142">
        <v>0.75</v>
      </c>
      <c r="AB943" s="143">
        <v>0.25</v>
      </c>
      <c r="AC943" s="143">
        <v>0.75</v>
      </c>
      <c r="AD943" s="69">
        <f>VLOOKUP(T943,'既存・導入予定 (1)'!$E$33:$S$44,13,0)</f>
        <v>0.58699999999999997</v>
      </c>
      <c r="AE943" s="70">
        <f t="shared" si="39"/>
        <v>0.89600000000000002</v>
      </c>
    </row>
    <row r="944" spans="20:31">
      <c r="T944" s="193">
        <v>8</v>
      </c>
      <c r="U944" s="193">
        <v>2015</v>
      </c>
      <c r="V944" s="193" t="s">
        <v>21</v>
      </c>
      <c r="W944" s="193" t="s">
        <v>619</v>
      </c>
      <c r="X944" s="193" t="s">
        <v>3516</v>
      </c>
      <c r="Y944" s="66" t="str">
        <f t="shared" si="38"/>
        <v>82015暖房設備用無し（一定速）</v>
      </c>
      <c r="Z944" s="142">
        <v>0.25</v>
      </c>
      <c r="AA944" s="142">
        <v>0.75</v>
      </c>
      <c r="AB944" s="143">
        <v>0.25</v>
      </c>
      <c r="AC944" s="143">
        <v>0.75</v>
      </c>
      <c r="AD944" s="69">
        <f>VLOOKUP(T944,'既存・導入予定 (1)'!$E$33:$S$44,13,0)</f>
        <v>0.58699999999999997</v>
      </c>
      <c r="AE944" s="70">
        <f t="shared" si="39"/>
        <v>0.89600000000000002</v>
      </c>
    </row>
    <row r="945" spans="20:31">
      <c r="T945" s="193">
        <v>8</v>
      </c>
      <c r="U945" s="193">
        <v>2020</v>
      </c>
      <c r="V945" s="193" t="s">
        <v>626</v>
      </c>
      <c r="W945" s="193" t="s">
        <v>624</v>
      </c>
      <c r="X945" s="193" t="s">
        <v>3363</v>
      </c>
      <c r="Y945" s="66" t="str">
        <f t="shared" si="38"/>
        <v>82020冷房店舗用有り</v>
      </c>
      <c r="Z945" s="142">
        <v>-1.38</v>
      </c>
      <c r="AA945" s="142">
        <v>2.38</v>
      </c>
      <c r="AB945" s="143">
        <v>1.0581</v>
      </c>
      <c r="AC945" s="143">
        <v>1.7705</v>
      </c>
      <c r="AD945" s="69">
        <f>VLOOKUP(T945,'既存・導入予定 (1)'!$E$33:$S$44,13,0)</f>
        <v>0.58699999999999997</v>
      </c>
      <c r="AE945" s="70">
        <f t="shared" si="39"/>
        <v>1.569</v>
      </c>
    </row>
    <row r="946" spans="20:31">
      <c r="T946" s="193">
        <v>8</v>
      </c>
      <c r="U946" s="193">
        <v>2020</v>
      </c>
      <c r="V946" s="193" t="s">
        <v>626</v>
      </c>
      <c r="W946" s="193" t="s">
        <v>618</v>
      </c>
      <c r="X946" s="193" t="s">
        <v>3363</v>
      </c>
      <c r="Y946" s="66" t="str">
        <f t="shared" si="38"/>
        <v>82020冷房ビル用マルチ有り</v>
      </c>
      <c r="Z946" s="142">
        <v>-1.68</v>
      </c>
      <c r="AA946" s="142">
        <v>2.68</v>
      </c>
      <c r="AB946" s="143">
        <v>1.0788</v>
      </c>
      <c r="AC946" s="143">
        <v>2.0053000000000001</v>
      </c>
      <c r="AD946" s="69">
        <f>VLOOKUP(T946,'既存・導入予定 (1)'!$E$33:$S$44,13,0)</f>
        <v>0.58699999999999997</v>
      </c>
      <c r="AE946" s="70">
        <f t="shared" si="39"/>
        <v>1.6930000000000001</v>
      </c>
    </row>
    <row r="947" spans="20:31">
      <c r="T947" s="193">
        <v>8</v>
      </c>
      <c r="U947" s="193">
        <v>2020</v>
      </c>
      <c r="V947" s="193" t="s">
        <v>626</v>
      </c>
      <c r="W947" s="193" t="s">
        <v>619</v>
      </c>
      <c r="X947" s="193" t="s">
        <v>3363</v>
      </c>
      <c r="Y947" s="66" t="str">
        <f t="shared" si="38"/>
        <v>82020冷房設備用有り</v>
      </c>
      <c r="Z947" s="142">
        <v>-0.62</v>
      </c>
      <c r="AA947" s="142">
        <v>1.62</v>
      </c>
      <c r="AB947" s="143">
        <v>1.0472999999999999</v>
      </c>
      <c r="AC947" s="143">
        <v>1.2032</v>
      </c>
      <c r="AD947" s="69">
        <f>VLOOKUP(T947,'既存・導入予定 (1)'!$E$33:$S$44,13,0)</f>
        <v>0.58699999999999997</v>
      </c>
      <c r="AE947" s="70">
        <f t="shared" si="39"/>
        <v>1.256</v>
      </c>
    </row>
    <row r="948" spans="20:31">
      <c r="T948" s="193">
        <v>8</v>
      </c>
      <c r="U948" s="193">
        <v>2020</v>
      </c>
      <c r="V948" s="193" t="s">
        <v>626</v>
      </c>
      <c r="W948" s="193" t="s">
        <v>624</v>
      </c>
      <c r="X948" s="193" t="s">
        <v>3516</v>
      </c>
      <c r="Y948" s="66" t="str">
        <f t="shared" si="38"/>
        <v>82020冷房店舗用無し（一定速）</v>
      </c>
      <c r="Z948" s="142">
        <v>0.25</v>
      </c>
      <c r="AA948" s="142">
        <v>0.75</v>
      </c>
      <c r="AB948" s="143">
        <v>0.25</v>
      </c>
      <c r="AC948" s="143">
        <v>0.75</v>
      </c>
      <c r="AD948" s="69">
        <f>VLOOKUP(T948,'既存・導入予定 (1)'!$E$33:$S$44,13,0)</f>
        <v>0.58699999999999997</v>
      </c>
      <c r="AE948" s="70">
        <f t="shared" si="39"/>
        <v>0.89600000000000002</v>
      </c>
    </row>
    <row r="949" spans="20:31">
      <c r="T949" s="193">
        <v>8</v>
      </c>
      <c r="U949" s="193">
        <v>2020</v>
      </c>
      <c r="V949" s="193" t="s">
        <v>626</v>
      </c>
      <c r="W949" s="193" t="s">
        <v>618</v>
      </c>
      <c r="X949" s="193" t="s">
        <v>3516</v>
      </c>
      <c r="Y949" s="66" t="str">
        <f t="shared" si="38"/>
        <v>82020冷房ビル用マルチ無し（一定速）</v>
      </c>
      <c r="Z949" s="142">
        <v>0.25</v>
      </c>
      <c r="AA949" s="142">
        <v>0.75</v>
      </c>
      <c r="AB949" s="143">
        <v>0.25</v>
      </c>
      <c r="AC949" s="143">
        <v>0.75</v>
      </c>
      <c r="AD949" s="69">
        <f>VLOOKUP(T949,'既存・導入予定 (1)'!$E$33:$S$44,13,0)</f>
        <v>0.58699999999999997</v>
      </c>
      <c r="AE949" s="70">
        <f t="shared" si="39"/>
        <v>0.89600000000000002</v>
      </c>
    </row>
    <row r="950" spans="20:31">
      <c r="T950" s="193">
        <v>8</v>
      </c>
      <c r="U950" s="193">
        <v>2020</v>
      </c>
      <c r="V950" s="193" t="s">
        <v>626</v>
      </c>
      <c r="W950" s="193" t="s">
        <v>619</v>
      </c>
      <c r="X950" s="193" t="s">
        <v>3516</v>
      </c>
      <c r="Y950" s="66" t="str">
        <f t="shared" si="38"/>
        <v>82020冷房設備用無し（一定速）</v>
      </c>
      <c r="Z950" s="142">
        <v>0.25</v>
      </c>
      <c r="AA950" s="142">
        <v>0.75</v>
      </c>
      <c r="AB950" s="143">
        <v>0.25</v>
      </c>
      <c r="AC950" s="143">
        <v>0.75</v>
      </c>
      <c r="AD950" s="69">
        <f>VLOOKUP(T950,'既存・導入予定 (1)'!$E$33:$S$44,13,0)</f>
        <v>0.58699999999999997</v>
      </c>
      <c r="AE950" s="70">
        <f t="shared" si="39"/>
        <v>0.89600000000000002</v>
      </c>
    </row>
    <row r="951" spans="20:31">
      <c r="T951" s="193">
        <v>8</v>
      </c>
      <c r="U951" s="193">
        <v>2020</v>
      </c>
      <c r="V951" s="193" t="s">
        <v>627</v>
      </c>
      <c r="W951" s="193" t="s">
        <v>624</v>
      </c>
      <c r="X951" s="193" t="s">
        <v>3363</v>
      </c>
      <c r="Y951" s="66" t="str">
        <f t="shared" si="38"/>
        <v>82020暖房店舗用有り</v>
      </c>
      <c r="Z951" s="142">
        <v>-0.96</v>
      </c>
      <c r="AA951" s="142">
        <v>1.96</v>
      </c>
      <c r="AB951" s="143">
        <v>1.0862000000000001</v>
      </c>
      <c r="AC951" s="143">
        <v>1.4483999999999999</v>
      </c>
      <c r="AD951" s="69">
        <f>VLOOKUP(T951,'既存・導入予定 (1)'!$E$33:$S$44,13,0)</f>
        <v>0.58699999999999997</v>
      </c>
      <c r="AE951" s="70">
        <f t="shared" si="39"/>
        <v>1.3959999999999999</v>
      </c>
    </row>
    <row r="952" spans="20:31">
      <c r="T952" s="193">
        <v>8</v>
      </c>
      <c r="U952" s="193">
        <v>2020</v>
      </c>
      <c r="V952" s="193" t="s">
        <v>627</v>
      </c>
      <c r="W952" s="193" t="s">
        <v>618</v>
      </c>
      <c r="X952" s="193" t="s">
        <v>3363</v>
      </c>
      <c r="Y952" s="66" t="str">
        <f t="shared" si="38"/>
        <v>82020暖房ビル用マルチ有り</v>
      </c>
      <c r="Z952" s="142">
        <v>-1.1000000000000001</v>
      </c>
      <c r="AA952" s="142">
        <v>2.1</v>
      </c>
      <c r="AB952" s="143">
        <v>1.0416000000000001</v>
      </c>
      <c r="AC952" s="143">
        <v>1.4596</v>
      </c>
      <c r="AD952" s="69">
        <f>VLOOKUP(T952,'既存・導入予定 (1)'!$E$33:$S$44,13,0)</f>
        <v>0.58699999999999997</v>
      </c>
      <c r="AE952" s="70">
        <f t="shared" si="39"/>
        <v>1.454</v>
      </c>
    </row>
    <row r="953" spans="20:31">
      <c r="T953" s="193">
        <v>8</v>
      </c>
      <c r="U953" s="193">
        <v>2020</v>
      </c>
      <c r="V953" s="193" t="s">
        <v>627</v>
      </c>
      <c r="W953" s="193" t="s">
        <v>619</v>
      </c>
      <c r="X953" s="193" t="s">
        <v>3363</v>
      </c>
      <c r="Y953" s="66" t="str">
        <f t="shared" si="38"/>
        <v>82020暖房設備用有り</v>
      </c>
      <c r="Z953" s="142">
        <v>-0.46</v>
      </c>
      <c r="AA953" s="142">
        <v>1.46</v>
      </c>
      <c r="AB953" s="143">
        <v>0.94</v>
      </c>
      <c r="AC953" s="143">
        <v>1.1100000000000001</v>
      </c>
      <c r="AD953" s="69">
        <f>VLOOKUP(T953,'既存・導入予定 (1)'!$E$33:$S$44,13,0)</f>
        <v>0.58699999999999997</v>
      </c>
      <c r="AE953" s="70">
        <f t="shared" si="39"/>
        <v>1.1890000000000001</v>
      </c>
    </row>
    <row r="954" spans="20:31">
      <c r="T954" s="193">
        <v>8</v>
      </c>
      <c r="U954" s="193">
        <v>2020</v>
      </c>
      <c r="V954" s="193" t="s">
        <v>627</v>
      </c>
      <c r="W954" s="193" t="s">
        <v>624</v>
      </c>
      <c r="X954" s="193" t="s">
        <v>3516</v>
      </c>
      <c r="Y954" s="66" t="str">
        <f t="shared" si="38"/>
        <v>82020暖房店舗用無し（一定速）</v>
      </c>
      <c r="Z954" s="142">
        <v>0.25</v>
      </c>
      <c r="AA954" s="142">
        <v>0.75</v>
      </c>
      <c r="AB954" s="143">
        <v>0.25</v>
      </c>
      <c r="AC954" s="143">
        <v>0.75</v>
      </c>
      <c r="AD954" s="69">
        <f>VLOOKUP(T954,'既存・導入予定 (1)'!$E$33:$S$44,13,0)</f>
        <v>0.58699999999999997</v>
      </c>
      <c r="AE954" s="70">
        <f t="shared" si="39"/>
        <v>0.89600000000000002</v>
      </c>
    </row>
    <row r="955" spans="20:31">
      <c r="T955" s="193">
        <v>8</v>
      </c>
      <c r="U955" s="193">
        <v>2020</v>
      </c>
      <c r="V955" s="193" t="s">
        <v>627</v>
      </c>
      <c r="W955" s="193" t="s">
        <v>618</v>
      </c>
      <c r="X955" s="193" t="s">
        <v>3516</v>
      </c>
      <c r="Y955" s="66" t="str">
        <f t="shared" si="38"/>
        <v>82020暖房ビル用マルチ無し（一定速）</v>
      </c>
      <c r="Z955" s="142">
        <v>0.25</v>
      </c>
      <c r="AA955" s="142">
        <v>0.75</v>
      </c>
      <c r="AB955" s="143">
        <v>0.25</v>
      </c>
      <c r="AC955" s="143">
        <v>0.75</v>
      </c>
      <c r="AD955" s="69">
        <f>VLOOKUP(T955,'既存・導入予定 (1)'!$E$33:$S$44,13,0)</f>
        <v>0.58699999999999997</v>
      </c>
      <c r="AE955" s="70">
        <f t="shared" si="39"/>
        <v>0.89600000000000002</v>
      </c>
    </row>
    <row r="956" spans="20:31">
      <c r="T956" s="193">
        <v>8</v>
      </c>
      <c r="U956" s="193">
        <v>2020</v>
      </c>
      <c r="V956" s="193" t="s">
        <v>627</v>
      </c>
      <c r="W956" s="193" t="s">
        <v>619</v>
      </c>
      <c r="X956" s="193" t="s">
        <v>3516</v>
      </c>
      <c r="Y956" s="66" t="str">
        <f t="shared" si="38"/>
        <v>82020暖房設備用無し（一定速）</v>
      </c>
      <c r="Z956" s="142">
        <v>0.25</v>
      </c>
      <c r="AA956" s="142">
        <v>0.75</v>
      </c>
      <c r="AB956" s="143">
        <v>0.25</v>
      </c>
      <c r="AC956" s="143">
        <v>0.75</v>
      </c>
      <c r="AD956" s="69">
        <f>VLOOKUP(T956,'既存・導入予定 (1)'!$E$33:$S$44,13,0)</f>
        <v>0.58699999999999997</v>
      </c>
      <c r="AE956" s="70">
        <f t="shared" si="39"/>
        <v>0.89600000000000002</v>
      </c>
    </row>
    <row r="957" spans="20:31">
      <c r="T957" s="196">
        <v>8</v>
      </c>
      <c r="U957" s="196">
        <v>2024</v>
      </c>
      <c r="V957" s="196" t="s">
        <v>626</v>
      </c>
      <c r="W957" s="196" t="s">
        <v>624</v>
      </c>
      <c r="X957" s="196" t="s">
        <v>3363</v>
      </c>
      <c r="Y957" s="146" t="str">
        <f t="shared" si="38"/>
        <v>82024冷房店舗用有り</v>
      </c>
      <c r="Z957" s="148">
        <v>-1.58</v>
      </c>
      <c r="AA957" s="148">
        <v>2.58</v>
      </c>
      <c r="AB957" s="149">
        <v>1.0629999999999999</v>
      </c>
      <c r="AC957" s="149">
        <v>1.9193</v>
      </c>
      <c r="AD957" s="147">
        <f>VLOOKUP(T957,'既存・導入予定 (1)'!$E$33:$S$44,13,0)</f>
        <v>0.58699999999999997</v>
      </c>
      <c r="AE957" s="75">
        <f t="shared" si="39"/>
        <v>1.6519999999999999</v>
      </c>
    </row>
    <row r="958" spans="20:31">
      <c r="T958" s="196">
        <v>8</v>
      </c>
      <c r="U958" s="196">
        <v>2024</v>
      </c>
      <c r="V958" s="196" t="s">
        <v>626</v>
      </c>
      <c r="W958" s="196" t="s">
        <v>618</v>
      </c>
      <c r="X958" s="196" t="s">
        <v>3363</v>
      </c>
      <c r="Y958" s="146" t="str">
        <f t="shared" si="38"/>
        <v>82024冷房ビル用マルチ有り</v>
      </c>
      <c r="Z958" s="148">
        <v>-1.6</v>
      </c>
      <c r="AA958" s="148">
        <v>2.6</v>
      </c>
      <c r="AB958" s="149">
        <v>1.0759000000000001</v>
      </c>
      <c r="AC958" s="149">
        <v>1.931</v>
      </c>
      <c r="AD958" s="147">
        <f>VLOOKUP(T958,'既存・導入予定 (1)'!$E$33:$S$44,13,0)</f>
        <v>0.58699999999999997</v>
      </c>
      <c r="AE958" s="75">
        <f t="shared" si="39"/>
        <v>1.66</v>
      </c>
    </row>
    <row r="959" spans="20:31">
      <c r="T959" s="196">
        <v>8</v>
      </c>
      <c r="U959" s="196">
        <v>2024</v>
      </c>
      <c r="V959" s="196" t="s">
        <v>626</v>
      </c>
      <c r="W959" s="196" t="s">
        <v>619</v>
      </c>
      <c r="X959" s="196" t="s">
        <v>3363</v>
      </c>
      <c r="Y959" s="146" t="str">
        <f t="shared" si="38"/>
        <v>82024冷房設備用有り</v>
      </c>
      <c r="Z959" s="148">
        <v>-0.6</v>
      </c>
      <c r="AA959" s="148">
        <v>1.6</v>
      </c>
      <c r="AB959" s="149">
        <v>1.0467</v>
      </c>
      <c r="AC959" s="149">
        <v>1.1882999999999999</v>
      </c>
      <c r="AD959" s="147">
        <f>VLOOKUP(T959,'既存・導入予定 (1)'!$E$33:$S$44,13,0)</f>
        <v>0.58699999999999997</v>
      </c>
      <c r="AE959" s="75">
        <f t="shared" si="39"/>
        <v>1.2470000000000001</v>
      </c>
    </row>
    <row r="960" spans="20:31">
      <c r="T960" s="196">
        <v>8</v>
      </c>
      <c r="U960" s="196">
        <v>2024</v>
      </c>
      <c r="V960" s="196" t="s">
        <v>626</v>
      </c>
      <c r="W960" s="196" t="s">
        <v>624</v>
      </c>
      <c r="X960" s="196" t="s">
        <v>3516</v>
      </c>
      <c r="Y960" s="146" t="str">
        <f t="shared" si="38"/>
        <v>82024冷房店舗用無し（一定速）</v>
      </c>
      <c r="Z960" s="148">
        <v>0.25</v>
      </c>
      <c r="AA960" s="148">
        <v>0.75</v>
      </c>
      <c r="AB960" s="149">
        <v>0.25</v>
      </c>
      <c r="AC960" s="149">
        <v>0.75</v>
      </c>
      <c r="AD960" s="147">
        <f>VLOOKUP(T960,'既存・導入予定 (1)'!$E$33:$S$44,13,0)</f>
        <v>0.58699999999999997</v>
      </c>
      <c r="AE960" s="75">
        <f t="shared" si="39"/>
        <v>0.89600000000000002</v>
      </c>
    </row>
    <row r="961" spans="20:31">
      <c r="T961" s="196">
        <v>8</v>
      </c>
      <c r="U961" s="196">
        <v>2024</v>
      </c>
      <c r="V961" s="196" t="s">
        <v>626</v>
      </c>
      <c r="W961" s="196" t="s">
        <v>618</v>
      </c>
      <c r="X961" s="196" t="s">
        <v>3516</v>
      </c>
      <c r="Y961" s="146" t="str">
        <f t="shared" si="38"/>
        <v>82024冷房ビル用マルチ無し（一定速）</v>
      </c>
      <c r="Z961" s="148">
        <v>0.25</v>
      </c>
      <c r="AA961" s="148">
        <v>0.75</v>
      </c>
      <c r="AB961" s="149">
        <v>0.25</v>
      </c>
      <c r="AC961" s="149">
        <v>0.75</v>
      </c>
      <c r="AD961" s="147">
        <f>VLOOKUP(T961,'既存・導入予定 (1)'!$E$33:$S$44,13,0)</f>
        <v>0.58699999999999997</v>
      </c>
      <c r="AE961" s="75">
        <f t="shared" si="39"/>
        <v>0.89600000000000002</v>
      </c>
    </row>
    <row r="962" spans="20:31">
      <c r="T962" s="196">
        <v>8</v>
      </c>
      <c r="U962" s="196">
        <v>2024</v>
      </c>
      <c r="V962" s="196" t="s">
        <v>626</v>
      </c>
      <c r="W962" s="196" t="s">
        <v>619</v>
      </c>
      <c r="X962" s="196" t="s">
        <v>3516</v>
      </c>
      <c r="Y962" s="146" t="str">
        <f t="shared" si="38"/>
        <v>82024冷房設備用無し（一定速）</v>
      </c>
      <c r="Z962" s="148">
        <v>0.25</v>
      </c>
      <c r="AA962" s="148">
        <v>0.75</v>
      </c>
      <c r="AB962" s="149">
        <v>0.25</v>
      </c>
      <c r="AC962" s="149">
        <v>0.75</v>
      </c>
      <c r="AD962" s="147">
        <f>VLOOKUP(T962,'既存・導入予定 (1)'!$E$33:$S$44,13,0)</f>
        <v>0.58699999999999997</v>
      </c>
      <c r="AE962" s="75">
        <f t="shared" si="39"/>
        <v>0.89600000000000002</v>
      </c>
    </row>
    <row r="963" spans="20:31">
      <c r="T963" s="196">
        <v>8</v>
      </c>
      <c r="U963" s="196">
        <v>2024</v>
      </c>
      <c r="V963" s="196" t="s">
        <v>627</v>
      </c>
      <c r="W963" s="196" t="s">
        <v>624</v>
      </c>
      <c r="X963" s="196" t="s">
        <v>3363</v>
      </c>
      <c r="Y963" s="146" t="str">
        <f t="shared" si="38"/>
        <v>82024暖房店舗用有り</v>
      </c>
      <c r="Z963" s="148">
        <v>-1.04</v>
      </c>
      <c r="AA963" s="148">
        <v>2.04</v>
      </c>
      <c r="AB963" s="149">
        <v>1.0898000000000001</v>
      </c>
      <c r="AC963" s="149">
        <v>1.5076000000000001</v>
      </c>
      <c r="AD963" s="147">
        <f>VLOOKUP(T963,'既存・導入予定 (1)'!$E$33:$S$44,13,0)</f>
        <v>0.58699999999999997</v>
      </c>
      <c r="AE963" s="75">
        <f t="shared" si="39"/>
        <v>1.429</v>
      </c>
    </row>
    <row r="964" spans="20:31">
      <c r="T964" s="196">
        <v>8</v>
      </c>
      <c r="U964" s="196">
        <v>2024</v>
      </c>
      <c r="V964" s="196" t="s">
        <v>627</v>
      </c>
      <c r="W964" s="196" t="s">
        <v>618</v>
      </c>
      <c r="X964" s="196" t="s">
        <v>3363</v>
      </c>
      <c r="Y964" s="146" t="str">
        <f t="shared" si="38"/>
        <v>82024暖房ビル用マルチ有り</v>
      </c>
      <c r="Z964" s="148">
        <v>-1.1399999999999999</v>
      </c>
      <c r="AA964" s="148">
        <v>2.14</v>
      </c>
      <c r="AB964" s="149">
        <v>1.0454000000000001</v>
      </c>
      <c r="AC964" s="149">
        <v>1.5936999999999999</v>
      </c>
      <c r="AD964" s="147">
        <f>VLOOKUP(T964,'既存・導入予定 (1)'!$E$33:$S$44,13,0)</f>
        <v>0.58699999999999997</v>
      </c>
      <c r="AE964" s="75">
        <f t="shared" si="39"/>
        <v>1.47</v>
      </c>
    </row>
    <row r="965" spans="20:31">
      <c r="T965" s="196">
        <v>8</v>
      </c>
      <c r="U965" s="196">
        <v>2024</v>
      </c>
      <c r="V965" s="196" t="s">
        <v>627</v>
      </c>
      <c r="W965" s="196" t="s">
        <v>619</v>
      </c>
      <c r="X965" s="196" t="s">
        <v>3363</v>
      </c>
      <c r="Y965" s="146" t="str">
        <f t="shared" si="38"/>
        <v>82024暖房設備用有り</v>
      </c>
      <c r="Z965" s="148">
        <v>-0.57999999999999996</v>
      </c>
      <c r="AA965" s="148">
        <v>1.58</v>
      </c>
      <c r="AB965" s="149">
        <v>1.0335000000000001</v>
      </c>
      <c r="AC965" s="149">
        <v>1.1766000000000001</v>
      </c>
      <c r="AD965" s="147">
        <f>VLOOKUP(T965,'既存・導入予定 (1)'!$E$33:$S$44,13,0)</f>
        <v>0.58699999999999997</v>
      </c>
      <c r="AE965" s="75">
        <f t="shared" si="39"/>
        <v>1.2390000000000001</v>
      </c>
    </row>
    <row r="966" spans="20:31">
      <c r="T966" s="196">
        <v>8</v>
      </c>
      <c r="U966" s="196">
        <v>2024</v>
      </c>
      <c r="V966" s="196" t="s">
        <v>627</v>
      </c>
      <c r="W966" s="196" t="s">
        <v>624</v>
      </c>
      <c r="X966" s="196" t="s">
        <v>3516</v>
      </c>
      <c r="Y966" s="146" t="str">
        <f t="shared" si="38"/>
        <v>82024暖房店舗用無し（一定速）</v>
      </c>
      <c r="Z966" s="148">
        <v>0.25</v>
      </c>
      <c r="AA966" s="148">
        <v>0.75</v>
      </c>
      <c r="AB966" s="149">
        <v>0.25</v>
      </c>
      <c r="AC966" s="149">
        <v>0.75</v>
      </c>
      <c r="AD966" s="147">
        <f>VLOOKUP(T966,'既存・導入予定 (1)'!$E$33:$S$44,13,0)</f>
        <v>0.58699999999999997</v>
      </c>
      <c r="AE966" s="75">
        <f t="shared" si="39"/>
        <v>0.89600000000000002</v>
      </c>
    </row>
    <row r="967" spans="20:31">
      <c r="T967" s="196">
        <v>8</v>
      </c>
      <c r="U967" s="196">
        <v>2024</v>
      </c>
      <c r="V967" s="196" t="s">
        <v>627</v>
      </c>
      <c r="W967" s="196" t="s">
        <v>618</v>
      </c>
      <c r="X967" s="196" t="s">
        <v>3516</v>
      </c>
      <c r="Y967" s="146" t="str">
        <f t="shared" si="38"/>
        <v>82024暖房ビル用マルチ無し（一定速）</v>
      </c>
      <c r="Z967" s="148">
        <v>0.25</v>
      </c>
      <c r="AA967" s="148">
        <v>0.75</v>
      </c>
      <c r="AB967" s="149">
        <v>0.25</v>
      </c>
      <c r="AC967" s="149">
        <v>0.75</v>
      </c>
      <c r="AD967" s="147">
        <f>VLOOKUP(T967,'既存・導入予定 (1)'!$E$33:$S$44,13,0)</f>
        <v>0.58699999999999997</v>
      </c>
      <c r="AE967" s="75">
        <f t="shared" si="39"/>
        <v>0.89600000000000002</v>
      </c>
    </row>
    <row r="968" spans="20:31">
      <c r="T968" s="196">
        <v>8</v>
      </c>
      <c r="U968" s="196">
        <v>2024</v>
      </c>
      <c r="V968" s="196" t="s">
        <v>627</v>
      </c>
      <c r="W968" s="196" t="s">
        <v>619</v>
      </c>
      <c r="X968" s="196" t="s">
        <v>3516</v>
      </c>
      <c r="Y968" s="146" t="str">
        <f t="shared" si="38"/>
        <v>82024暖房設備用無し（一定速）</v>
      </c>
      <c r="Z968" s="148">
        <v>0.25</v>
      </c>
      <c r="AA968" s="148">
        <v>0.75</v>
      </c>
      <c r="AB968" s="149">
        <v>0.25</v>
      </c>
      <c r="AC968" s="149">
        <v>0.75</v>
      </c>
      <c r="AD968" s="147">
        <f>VLOOKUP(T968,'既存・導入予定 (1)'!$E$33:$S$44,13,0)</f>
        <v>0.58699999999999997</v>
      </c>
      <c r="AE968" s="75">
        <f t="shared" si="39"/>
        <v>0.89600000000000002</v>
      </c>
    </row>
    <row r="969" spans="20:31">
      <c r="T969" s="193">
        <v>9</v>
      </c>
      <c r="U969" s="193">
        <v>1995</v>
      </c>
      <c r="V969" s="193" t="s">
        <v>20</v>
      </c>
      <c r="W969" s="193" t="s">
        <v>624</v>
      </c>
      <c r="X969" s="193" t="s">
        <v>3363</v>
      </c>
      <c r="Y969" s="66" t="str">
        <f t="shared" si="38"/>
        <v>91995冷房店舗用有り</v>
      </c>
      <c r="Z969" s="142">
        <v>0.32</v>
      </c>
      <c r="AA969" s="142">
        <v>0.68</v>
      </c>
      <c r="AB969" s="143">
        <v>1.0165999999999999</v>
      </c>
      <c r="AC969" s="143">
        <v>0.50590000000000002</v>
      </c>
      <c r="AD969" s="69">
        <f>VLOOKUP(T969,'既存・導入予定 (1)'!$E$33:$S$44,13,0)</f>
        <v>0.372</v>
      </c>
      <c r="AE969" s="70">
        <f t="shared" si="39"/>
        <v>0.79900000000000004</v>
      </c>
    </row>
    <row r="970" spans="20:31">
      <c r="T970" s="193">
        <v>9</v>
      </c>
      <c r="U970" s="193">
        <v>1995</v>
      </c>
      <c r="V970" s="193" t="s">
        <v>20</v>
      </c>
      <c r="W970" s="193" t="s">
        <v>618</v>
      </c>
      <c r="X970" s="193" t="s">
        <v>3363</v>
      </c>
      <c r="Y970" s="66" t="str">
        <f t="shared" ref="Y970:Y1033" si="40">T970&amp;U970&amp;V970&amp;W970&amp;X970</f>
        <v>91995冷房ビル用マルチ有り</v>
      </c>
      <c r="Z970" s="142">
        <v>-0.218</v>
      </c>
      <c r="AA970" s="142">
        <v>1.218</v>
      </c>
      <c r="AB970" s="143">
        <v>1.0356000000000001</v>
      </c>
      <c r="AC970" s="143">
        <v>0.90459999999999996</v>
      </c>
      <c r="AD970" s="69">
        <f>VLOOKUP(T970,'既存・導入予定 (1)'!$E$33:$S$44,13,0)</f>
        <v>0.372</v>
      </c>
      <c r="AE970" s="70">
        <f t="shared" si="39"/>
        <v>1.1359999999999999</v>
      </c>
    </row>
    <row r="971" spans="20:31">
      <c r="T971" s="193">
        <v>9</v>
      </c>
      <c r="U971" s="193">
        <v>1995</v>
      </c>
      <c r="V971" s="193" t="s">
        <v>20</v>
      </c>
      <c r="W971" s="193" t="s">
        <v>619</v>
      </c>
      <c r="X971" s="193" t="s">
        <v>3363</v>
      </c>
      <c r="Y971" s="66" t="str">
        <f t="shared" si="40"/>
        <v>91995冷房設備用有り</v>
      </c>
      <c r="Z971" s="142">
        <v>0.25</v>
      </c>
      <c r="AA971" s="142">
        <v>0.75</v>
      </c>
      <c r="AB971" s="143">
        <v>1.0219</v>
      </c>
      <c r="AC971" s="143">
        <v>0.55700000000000005</v>
      </c>
      <c r="AD971" s="69">
        <f>VLOOKUP(T971,'既存・導入予定 (1)'!$E$33:$S$44,13,0)</f>
        <v>0.372</v>
      </c>
      <c r="AE971" s="70">
        <f t="shared" si="39"/>
        <v>0.84299999999999997</v>
      </c>
    </row>
    <row r="972" spans="20:31">
      <c r="T972" s="193">
        <v>9</v>
      </c>
      <c r="U972" s="193">
        <v>1995</v>
      </c>
      <c r="V972" s="193" t="s">
        <v>20</v>
      </c>
      <c r="W972" s="193" t="s">
        <v>624</v>
      </c>
      <c r="X972" s="193" t="s">
        <v>3516</v>
      </c>
      <c r="Y972" s="66" t="str">
        <f t="shared" si="40"/>
        <v>91995冷房店舗用無し（一定速）</v>
      </c>
      <c r="Z972" s="142">
        <v>0.26</v>
      </c>
      <c r="AA972" s="142">
        <v>0.74</v>
      </c>
      <c r="AB972" s="143">
        <v>0.26</v>
      </c>
      <c r="AC972" s="143">
        <v>0.74</v>
      </c>
      <c r="AD972" s="69">
        <f>VLOOKUP(T972,'既存・導入予定 (1)'!$E$33:$S$44,13,0)</f>
        <v>0.372</v>
      </c>
      <c r="AE972" s="70">
        <f t="shared" si="39"/>
        <v>0.83599999999999997</v>
      </c>
    </row>
    <row r="973" spans="20:31">
      <c r="T973" s="193">
        <v>9</v>
      </c>
      <c r="U973" s="193">
        <v>1995</v>
      </c>
      <c r="V973" s="193" t="s">
        <v>20</v>
      </c>
      <c r="W973" s="193" t="s">
        <v>618</v>
      </c>
      <c r="X973" s="193" t="s">
        <v>3516</v>
      </c>
      <c r="Y973" s="66" t="str">
        <f t="shared" si="40"/>
        <v>91995冷房ビル用マルチ無し（一定速）</v>
      </c>
      <c r="Z973" s="142">
        <v>0.26</v>
      </c>
      <c r="AA973" s="142">
        <v>0.74</v>
      </c>
      <c r="AB973" s="143">
        <v>0.26</v>
      </c>
      <c r="AC973" s="143">
        <v>0.74</v>
      </c>
      <c r="AD973" s="69">
        <f>VLOOKUP(T973,'既存・導入予定 (1)'!$E$33:$S$44,13,0)</f>
        <v>0.372</v>
      </c>
      <c r="AE973" s="70">
        <f t="shared" si="39"/>
        <v>0.83599999999999997</v>
      </c>
    </row>
    <row r="974" spans="20:31">
      <c r="T974" s="193">
        <v>9</v>
      </c>
      <c r="U974" s="193">
        <v>1995</v>
      </c>
      <c r="V974" s="193" t="s">
        <v>20</v>
      </c>
      <c r="W974" s="193" t="s">
        <v>619</v>
      </c>
      <c r="X974" s="193" t="s">
        <v>3516</v>
      </c>
      <c r="Y974" s="66" t="str">
        <f t="shared" si="40"/>
        <v>91995冷房設備用無し（一定速）</v>
      </c>
      <c r="Z974" s="142">
        <v>0.26</v>
      </c>
      <c r="AA974" s="142">
        <v>0.74</v>
      </c>
      <c r="AB974" s="143">
        <v>0.26</v>
      </c>
      <c r="AC974" s="143">
        <v>0.74</v>
      </c>
      <c r="AD974" s="69">
        <f>VLOOKUP(T974,'既存・導入予定 (1)'!$E$33:$S$44,13,0)</f>
        <v>0.372</v>
      </c>
      <c r="AE974" s="70">
        <f t="shared" si="39"/>
        <v>0.83599999999999997</v>
      </c>
    </row>
    <row r="975" spans="20:31">
      <c r="T975" s="193">
        <v>9</v>
      </c>
      <c r="U975" s="193">
        <v>1995</v>
      </c>
      <c r="V975" s="193" t="s">
        <v>21</v>
      </c>
      <c r="W975" s="193" t="s">
        <v>624</v>
      </c>
      <c r="X975" s="193" t="s">
        <v>3363</v>
      </c>
      <c r="Y975" s="66" t="str">
        <f t="shared" si="40"/>
        <v>91995暖房店舗用有り</v>
      </c>
      <c r="Z975" s="142">
        <v>0.374</v>
      </c>
      <c r="AA975" s="142">
        <v>0.626</v>
      </c>
      <c r="AB975" s="143">
        <v>1.0275000000000001</v>
      </c>
      <c r="AC975" s="143">
        <v>0.46260000000000001</v>
      </c>
      <c r="AD975" s="69">
        <f>VLOOKUP(T975,'既存・導入予定 (1)'!$E$33:$S$44,13,0)</f>
        <v>0.372</v>
      </c>
      <c r="AE975" s="70">
        <f t="shared" si="39"/>
        <v>0.76500000000000001</v>
      </c>
    </row>
    <row r="976" spans="20:31">
      <c r="T976" s="193">
        <v>9</v>
      </c>
      <c r="U976" s="193">
        <v>1995</v>
      </c>
      <c r="V976" s="193" t="s">
        <v>21</v>
      </c>
      <c r="W976" s="193" t="s">
        <v>618</v>
      </c>
      <c r="X976" s="193" t="s">
        <v>3363</v>
      </c>
      <c r="Y976" s="66" t="str">
        <f t="shared" si="40"/>
        <v>91995暖房ビル用マルチ有り</v>
      </c>
      <c r="Z976" s="142">
        <v>-0.112</v>
      </c>
      <c r="AA976" s="142">
        <v>1.1120000000000001</v>
      </c>
      <c r="AB976" s="143">
        <v>1.0236000000000001</v>
      </c>
      <c r="AC976" s="143">
        <v>0.82809999999999995</v>
      </c>
      <c r="AD976" s="69">
        <f>VLOOKUP(T976,'既存・導入予定 (1)'!$E$33:$S$44,13,0)</f>
        <v>0.372</v>
      </c>
      <c r="AE976" s="70">
        <f t="shared" si="39"/>
        <v>1.07</v>
      </c>
    </row>
    <row r="977" spans="20:31">
      <c r="T977" s="193">
        <v>9</v>
      </c>
      <c r="U977" s="193">
        <v>1995</v>
      </c>
      <c r="V977" s="193" t="s">
        <v>21</v>
      </c>
      <c r="W977" s="193" t="s">
        <v>619</v>
      </c>
      <c r="X977" s="193" t="s">
        <v>3363</v>
      </c>
      <c r="Y977" s="66" t="str">
        <f t="shared" si="40"/>
        <v>91995暖房設備用有り</v>
      </c>
      <c r="Z977" s="142">
        <v>0.25</v>
      </c>
      <c r="AA977" s="142">
        <v>0.75</v>
      </c>
      <c r="AB977" s="143">
        <v>1.0159</v>
      </c>
      <c r="AC977" s="143">
        <v>0.5585</v>
      </c>
      <c r="AD977" s="69">
        <f>VLOOKUP(T977,'既存・導入予定 (1)'!$E$33:$S$44,13,0)</f>
        <v>0.372</v>
      </c>
      <c r="AE977" s="70">
        <f t="shared" si="39"/>
        <v>0.84299999999999997</v>
      </c>
    </row>
    <row r="978" spans="20:31">
      <c r="T978" s="193">
        <v>9</v>
      </c>
      <c r="U978" s="193">
        <v>1995</v>
      </c>
      <c r="V978" s="193" t="s">
        <v>21</v>
      </c>
      <c r="W978" s="193" t="s">
        <v>624</v>
      </c>
      <c r="X978" s="193" t="s">
        <v>3516</v>
      </c>
      <c r="Y978" s="66" t="str">
        <f t="shared" si="40"/>
        <v>91995暖房店舗用無し（一定速）</v>
      </c>
      <c r="Z978" s="142">
        <v>0.26</v>
      </c>
      <c r="AA978" s="142">
        <v>0.74</v>
      </c>
      <c r="AB978" s="143">
        <v>0.26</v>
      </c>
      <c r="AC978" s="143">
        <v>0.74</v>
      </c>
      <c r="AD978" s="69">
        <f>VLOOKUP(T978,'既存・導入予定 (1)'!$E$33:$S$44,13,0)</f>
        <v>0.372</v>
      </c>
      <c r="AE978" s="70">
        <f t="shared" si="39"/>
        <v>0.83599999999999997</v>
      </c>
    </row>
    <row r="979" spans="20:31">
      <c r="T979" s="193">
        <v>9</v>
      </c>
      <c r="U979" s="193">
        <v>1995</v>
      </c>
      <c r="V979" s="193" t="s">
        <v>21</v>
      </c>
      <c r="W979" s="193" t="s">
        <v>618</v>
      </c>
      <c r="X979" s="193" t="s">
        <v>3516</v>
      </c>
      <c r="Y979" s="66" t="str">
        <f t="shared" si="40"/>
        <v>91995暖房ビル用マルチ無し（一定速）</v>
      </c>
      <c r="Z979" s="142">
        <v>0.26</v>
      </c>
      <c r="AA979" s="142">
        <v>0.74</v>
      </c>
      <c r="AB979" s="143">
        <v>0.26</v>
      </c>
      <c r="AC979" s="143">
        <v>0.74</v>
      </c>
      <c r="AD979" s="69">
        <f>VLOOKUP(T979,'既存・導入予定 (1)'!$E$33:$S$44,13,0)</f>
        <v>0.372</v>
      </c>
      <c r="AE979" s="70">
        <f t="shared" si="39"/>
        <v>0.83599999999999997</v>
      </c>
    </row>
    <row r="980" spans="20:31">
      <c r="T980" s="193">
        <v>9</v>
      </c>
      <c r="U980" s="193">
        <v>1995</v>
      </c>
      <c r="V980" s="193" t="s">
        <v>21</v>
      </c>
      <c r="W980" s="193" t="s">
        <v>619</v>
      </c>
      <c r="X980" s="193" t="s">
        <v>3516</v>
      </c>
      <c r="Y980" s="66" t="str">
        <f t="shared" si="40"/>
        <v>91995暖房設備用無し（一定速）</v>
      </c>
      <c r="Z980" s="142">
        <v>0.26</v>
      </c>
      <c r="AA980" s="142">
        <v>0.74</v>
      </c>
      <c r="AB980" s="143">
        <v>0.26</v>
      </c>
      <c r="AC980" s="143">
        <v>0.74</v>
      </c>
      <c r="AD980" s="69">
        <f>VLOOKUP(T980,'既存・導入予定 (1)'!$E$33:$S$44,13,0)</f>
        <v>0.372</v>
      </c>
      <c r="AE980" s="70">
        <f t="shared" si="39"/>
        <v>0.83599999999999997</v>
      </c>
    </row>
    <row r="981" spans="20:31">
      <c r="T981" s="193">
        <v>9</v>
      </c>
      <c r="U981" s="193">
        <v>2005</v>
      </c>
      <c r="V981" s="193" t="s">
        <v>20</v>
      </c>
      <c r="W981" s="193" t="s">
        <v>624</v>
      </c>
      <c r="X981" s="193" t="s">
        <v>3363</v>
      </c>
      <c r="Y981" s="66" t="str">
        <f t="shared" si="40"/>
        <v>92005冷房店舗用有り</v>
      </c>
      <c r="Z981" s="142">
        <v>-0.86599999999999999</v>
      </c>
      <c r="AA981" s="142">
        <v>1.8660000000000001</v>
      </c>
      <c r="AB981" s="143">
        <v>1.0455000000000001</v>
      </c>
      <c r="AC981" s="143">
        <v>1.3880999999999999</v>
      </c>
      <c r="AD981" s="69">
        <f>VLOOKUP(T981,'既存・導入予定 (1)'!$E$33:$S$44,13,0)</f>
        <v>0.372</v>
      </c>
      <c r="AE981" s="70">
        <f t="shared" si="39"/>
        <v>1.5429999999999999</v>
      </c>
    </row>
    <row r="982" spans="20:31">
      <c r="T982" s="193">
        <v>9</v>
      </c>
      <c r="U982" s="193">
        <v>2005</v>
      </c>
      <c r="V982" s="193" t="s">
        <v>20</v>
      </c>
      <c r="W982" s="193" t="s">
        <v>618</v>
      </c>
      <c r="X982" s="193" t="s">
        <v>3363</v>
      </c>
      <c r="Y982" s="66" t="str">
        <f t="shared" si="40"/>
        <v>92005冷房ビル用マルチ有り</v>
      </c>
      <c r="Z982" s="142">
        <v>-0.68200000000000005</v>
      </c>
      <c r="AA982" s="142">
        <v>1.6819999999999999</v>
      </c>
      <c r="AB982" s="143">
        <v>1.0490999999999999</v>
      </c>
      <c r="AC982" s="143">
        <v>1.2492000000000001</v>
      </c>
      <c r="AD982" s="69">
        <f>VLOOKUP(T982,'既存・導入予定 (1)'!$E$33:$S$44,13,0)</f>
        <v>0.372</v>
      </c>
      <c r="AE982" s="70">
        <f t="shared" si="39"/>
        <v>1.4279999999999999</v>
      </c>
    </row>
    <row r="983" spans="20:31">
      <c r="T983" s="193">
        <v>9</v>
      </c>
      <c r="U983" s="193">
        <v>2005</v>
      </c>
      <c r="V983" s="193" t="s">
        <v>20</v>
      </c>
      <c r="W983" s="193" t="s">
        <v>619</v>
      </c>
      <c r="X983" s="193" t="s">
        <v>3363</v>
      </c>
      <c r="Y983" s="66" t="str">
        <f t="shared" si="40"/>
        <v>92005冷房設備用有り</v>
      </c>
      <c r="Z983" s="142">
        <v>-0.114</v>
      </c>
      <c r="AA983" s="142">
        <v>1.1140000000000001</v>
      </c>
      <c r="AB983" s="143">
        <v>1.0325</v>
      </c>
      <c r="AC983" s="143">
        <v>0.82740000000000002</v>
      </c>
      <c r="AD983" s="69">
        <f>VLOOKUP(T983,'既存・導入予定 (1)'!$E$33:$S$44,13,0)</f>
        <v>0.372</v>
      </c>
      <c r="AE983" s="70">
        <f t="shared" si="39"/>
        <v>1.071</v>
      </c>
    </row>
    <row r="984" spans="20:31">
      <c r="T984" s="193">
        <v>9</v>
      </c>
      <c r="U984" s="193">
        <v>2005</v>
      </c>
      <c r="V984" s="193" t="s">
        <v>20</v>
      </c>
      <c r="W984" s="193" t="s">
        <v>624</v>
      </c>
      <c r="X984" s="193" t="s">
        <v>3516</v>
      </c>
      <c r="Y984" s="66" t="str">
        <f t="shared" si="40"/>
        <v>92005冷房店舗用無し（一定速）</v>
      </c>
      <c r="Z984" s="142">
        <v>0.25</v>
      </c>
      <c r="AA984" s="142">
        <v>0.75</v>
      </c>
      <c r="AB984" s="143">
        <v>0.25</v>
      </c>
      <c r="AC984" s="143">
        <v>0.75</v>
      </c>
      <c r="AD984" s="69">
        <f>VLOOKUP(T984,'既存・導入予定 (1)'!$E$33:$S$44,13,0)</f>
        <v>0.372</v>
      </c>
      <c r="AE984" s="70">
        <f t="shared" si="39"/>
        <v>0.84299999999999997</v>
      </c>
    </row>
    <row r="985" spans="20:31">
      <c r="T985" s="193">
        <v>9</v>
      </c>
      <c r="U985" s="193">
        <v>2005</v>
      </c>
      <c r="V985" s="193" t="s">
        <v>20</v>
      </c>
      <c r="W985" s="193" t="s">
        <v>618</v>
      </c>
      <c r="X985" s="193" t="s">
        <v>3516</v>
      </c>
      <c r="Y985" s="66" t="str">
        <f t="shared" si="40"/>
        <v>92005冷房ビル用マルチ無し（一定速）</v>
      </c>
      <c r="Z985" s="142">
        <v>0.25</v>
      </c>
      <c r="AA985" s="142">
        <v>0.75</v>
      </c>
      <c r="AB985" s="143">
        <v>0.25</v>
      </c>
      <c r="AC985" s="143">
        <v>0.75</v>
      </c>
      <c r="AD985" s="69">
        <f>VLOOKUP(T985,'既存・導入予定 (1)'!$E$33:$S$44,13,0)</f>
        <v>0.372</v>
      </c>
      <c r="AE985" s="70">
        <f t="shared" ref="AE985:AE1048" si="41">ROUNDDOWN(IF(AD985&gt;=0.25,Z985*AD985+AA985,AB985*AD985+AC985),3)</f>
        <v>0.84299999999999997</v>
      </c>
    </row>
    <row r="986" spans="20:31">
      <c r="T986" s="193">
        <v>9</v>
      </c>
      <c r="U986" s="193">
        <v>2005</v>
      </c>
      <c r="V986" s="193" t="s">
        <v>20</v>
      </c>
      <c r="W986" s="193" t="s">
        <v>619</v>
      </c>
      <c r="X986" s="193" t="s">
        <v>3516</v>
      </c>
      <c r="Y986" s="66" t="str">
        <f t="shared" si="40"/>
        <v>92005冷房設備用無し（一定速）</v>
      </c>
      <c r="Z986" s="142">
        <v>0.25</v>
      </c>
      <c r="AA986" s="142">
        <v>0.75</v>
      </c>
      <c r="AB986" s="143">
        <v>0.25</v>
      </c>
      <c r="AC986" s="143">
        <v>0.75</v>
      </c>
      <c r="AD986" s="69">
        <f>VLOOKUP(T986,'既存・導入予定 (1)'!$E$33:$S$44,13,0)</f>
        <v>0.372</v>
      </c>
      <c r="AE986" s="70">
        <f t="shared" si="41"/>
        <v>0.84299999999999997</v>
      </c>
    </row>
    <row r="987" spans="20:31">
      <c r="T987" s="193">
        <v>9</v>
      </c>
      <c r="U987" s="193">
        <v>2005</v>
      </c>
      <c r="V987" s="193" t="s">
        <v>21</v>
      </c>
      <c r="W987" s="193" t="s">
        <v>624</v>
      </c>
      <c r="X987" s="193" t="s">
        <v>3363</v>
      </c>
      <c r="Y987" s="66" t="str">
        <f t="shared" si="40"/>
        <v>92005暖房店舗用有り</v>
      </c>
      <c r="Z987" s="142">
        <v>-0.65</v>
      </c>
      <c r="AA987" s="142">
        <v>1.65</v>
      </c>
      <c r="AB987" s="143">
        <v>1.0726</v>
      </c>
      <c r="AC987" s="143">
        <v>1.2194</v>
      </c>
      <c r="AD987" s="69">
        <f>VLOOKUP(T987,'既存・導入予定 (1)'!$E$33:$S$44,13,0)</f>
        <v>0.372</v>
      </c>
      <c r="AE987" s="70">
        <f t="shared" si="41"/>
        <v>1.4079999999999999</v>
      </c>
    </row>
    <row r="988" spans="20:31">
      <c r="T988" s="193">
        <v>9</v>
      </c>
      <c r="U988" s="193">
        <v>2005</v>
      </c>
      <c r="V988" s="193" t="s">
        <v>21</v>
      </c>
      <c r="W988" s="193" t="s">
        <v>618</v>
      </c>
      <c r="X988" s="193" t="s">
        <v>3363</v>
      </c>
      <c r="Y988" s="66" t="str">
        <f t="shared" si="40"/>
        <v>92005暖房ビル用マルチ有り</v>
      </c>
      <c r="Z988" s="142">
        <v>-0.56000000000000005</v>
      </c>
      <c r="AA988" s="142">
        <v>1.56</v>
      </c>
      <c r="AB988" s="143">
        <v>1.0330999999999999</v>
      </c>
      <c r="AC988" s="143">
        <v>1.1617</v>
      </c>
      <c r="AD988" s="69">
        <f>VLOOKUP(T988,'既存・導入予定 (1)'!$E$33:$S$44,13,0)</f>
        <v>0.372</v>
      </c>
      <c r="AE988" s="70">
        <f t="shared" si="41"/>
        <v>1.351</v>
      </c>
    </row>
    <row r="989" spans="20:31">
      <c r="T989" s="193">
        <v>9</v>
      </c>
      <c r="U989" s="193">
        <v>2005</v>
      </c>
      <c r="V989" s="193" t="s">
        <v>21</v>
      </c>
      <c r="W989" s="193" t="s">
        <v>619</v>
      </c>
      <c r="X989" s="193" t="s">
        <v>3363</v>
      </c>
      <c r="Y989" s="66" t="str">
        <f t="shared" si="40"/>
        <v>92005暖房設備用有り</v>
      </c>
      <c r="Z989" s="142">
        <v>-0.126</v>
      </c>
      <c r="AA989" s="142">
        <v>1.1259999999999999</v>
      </c>
      <c r="AB989" s="143">
        <v>1.0239</v>
      </c>
      <c r="AC989" s="143">
        <v>0.83850000000000002</v>
      </c>
      <c r="AD989" s="69">
        <f>VLOOKUP(T989,'既存・導入予定 (1)'!$E$33:$S$44,13,0)</f>
        <v>0.372</v>
      </c>
      <c r="AE989" s="70">
        <f t="shared" si="41"/>
        <v>1.079</v>
      </c>
    </row>
    <row r="990" spans="20:31">
      <c r="T990" s="193">
        <v>9</v>
      </c>
      <c r="U990" s="193">
        <v>2005</v>
      </c>
      <c r="V990" s="193" t="s">
        <v>21</v>
      </c>
      <c r="W990" s="193" t="s">
        <v>624</v>
      </c>
      <c r="X990" s="193" t="s">
        <v>3516</v>
      </c>
      <c r="Y990" s="66" t="str">
        <f t="shared" si="40"/>
        <v>92005暖房店舗用無し（一定速）</v>
      </c>
      <c r="Z990" s="142">
        <v>0.25</v>
      </c>
      <c r="AA990" s="142">
        <v>0.75</v>
      </c>
      <c r="AB990" s="143">
        <v>0.25</v>
      </c>
      <c r="AC990" s="143">
        <v>0.75</v>
      </c>
      <c r="AD990" s="69">
        <f>VLOOKUP(T990,'既存・導入予定 (1)'!$E$33:$S$44,13,0)</f>
        <v>0.372</v>
      </c>
      <c r="AE990" s="70">
        <f t="shared" si="41"/>
        <v>0.84299999999999997</v>
      </c>
    </row>
    <row r="991" spans="20:31">
      <c r="T991" s="193">
        <v>9</v>
      </c>
      <c r="U991" s="193">
        <v>2005</v>
      </c>
      <c r="V991" s="193" t="s">
        <v>21</v>
      </c>
      <c r="W991" s="193" t="s">
        <v>618</v>
      </c>
      <c r="X991" s="193" t="s">
        <v>3516</v>
      </c>
      <c r="Y991" s="66" t="str">
        <f t="shared" si="40"/>
        <v>92005暖房ビル用マルチ無し（一定速）</v>
      </c>
      <c r="Z991" s="142">
        <v>0.25</v>
      </c>
      <c r="AA991" s="142">
        <v>0.75</v>
      </c>
      <c r="AB991" s="143">
        <v>0.25</v>
      </c>
      <c r="AC991" s="143">
        <v>0.75</v>
      </c>
      <c r="AD991" s="69">
        <f>VLOOKUP(T991,'既存・導入予定 (1)'!$E$33:$S$44,13,0)</f>
        <v>0.372</v>
      </c>
      <c r="AE991" s="70">
        <f t="shared" si="41"/>
        <v>0.84299999999999997</v>
      </c>
    </row>
    <row r="992" spans="20:31">
      <c r="T992" s="193">
        <v>9</v>
      </c>
      <c r="U992" s="193">
        <v>2005</v>
      </c>
      <c r="V992" s="193" t="s">
        <v>21</v>
      </c>
      <c r="W992" s="193" t="s">
        <v>619</v>
      </c>
      <c r="X992" s="193" t="s">
        <v>3516</v>
      </c>
      <c r="Y992" s="66" t="str">
        <f t="shared" si="40"/>
        <v>92005暖房設備用無し（一定速）</v>
      </c>
      <c r="Z992" s="142">
        <v>0.25</v>
      </c>
      <c r="AA992" s="142">
        <v>0.75</v>
      </c>
      <c r="AB992" s="143">
        <v>0.25</v>
      </c>
      <c r="AC992" s="143">
        <v>0.75</v>
      </c>
      <c r="AD992" s="69">
        <f>VLOOKUP(T992,'既存・導入予定 (1)'!$E$33:$S$44,13,0)</f>
        <v>0.372</v>
      </c>
      <c r="AE992" s="70">
        <f t="shared" si="41"/>
        <v>0.84299999999999997</v>
      </c>
    </row>
    <row r="993" spans="20:31">
      <c r="T993" s="193">
        <v>9</v>
      </c>
      <c r="U993" s="193">
        <v>2010</v>
      </c>
      <c r="V993" s="193" t="s">
        <v>20</v>
      </c>
      <c r="W993" s="193" t="s">
        <v>624</v>
      </c>
      <c r="X993" s="193" t="s">
        <v>3363</v>
      </c>
      <c r="Y993" s="66" t="str">
        <f t="shared" si="40"/>
        <v>92010冷房店舗用有り</v>
      </c>
      <c r="Z993" s="142">
        <v>-1.1000000000000001</v>
      </c>
      <c r="AA993" s="142">
        <v>2.1</v>
      </c>
      <c r="AB993" s="143">
        <v>1.0511999999999999</v>
      </c>
      <c r="AC993" s="143">
        <v>1.5622</v>
      </c>
      <c r="AD993" s="69">
        <f>VLOOKUP(T993,'既存・導入予定 (1)'!$E$33:$S$44,13,0)</f>
        <v>0.372</v>
      </c>
      <c r="AE993" s="70">
        <f t="shared" si="41"/>
        <v>1.69</v>
      </c>
    </row>
    <row r="994" spans="20:31">
      <c r="T994" s="193">
        <v>9</v>
      </c>
      <c r="U994" s="193">
        <v>2010</v>
      </c>
      <c r="V994" s="193" t="s">
        <v>20</v>
      </c>
      <c r="W994" s="193" t="s">
        <v>618</v>
      </c>
      <c r="X994" s="193" t="s">
        <v>3363</v>
      </c>
      <c r="Y994" s="66" t="str">
        <f t="shared" si="40"/>
        <v>92010冷房ビル用マルチ有り</v>
      </c>
      <c r="Z994" s="142">
        <v>-0.88</v>
      </c>
      <c r="AA994" s="142">
        <v>1.88</v>
      </c>
      <c r="AB994" s="143">
        <v>1.0548999999999999</v>
      </c>
      <c r="AC994" s="143">
        <v>1.3963000000000001</v>
      </c>
      <c r="AD994" s="69">
        <f>VLOOKUP(T994,'既存・導入予定 (1)'!$E$33:$S$44,13,0)</f>
        <v>0.372</v>
      </c>
      <c r="AE994" s="70">
        <f t="shared" si="41"/>
        <v>1.552</v>
      </c>
    </row>
    <row r="995" spans="20:31">
      <c r="T995" s="193">
        <v>9</v>
      </c>
      <c r="U995" s="193">
        <v>2010</v>
      </c>
      <c r="V995" s="193" t="s">
        <v>20</v>
      </c>
      <c r="W995" s="193" t="s">
        <v>619</v>
      </c>
      <c r="X995" s="193" t="s">
        <v>3363</v>
      </c>
      <c r="Y995" s="66" t="str">
        <f t="shared" si="40"/>
        <v>92010冷房設備用有り</v>
      </c>
      <c r="Z995" s="142">
        <v>-0.26</v>
      </c>
      <c r="AA995" s="142">
        <v>1.26</v>
      </c>
      <c r="AB995" s="143">
        <v>1.1929000000000001</v>
      </c>
      <c r="AC995" s="143">
        <v>0.89680000000000004</v>
      </c>
      <c r="AD995" s="69">
        <f>VLOOKUP(T995,'既存・導入予定 (1)'!$E$33:$S$44,13,0)</f>
        <v>0.372</v>
      </c>
      <c r="AE995" s="70">
        <f t="shared" si="41"/>
        <v>1.163</v>
      </c>
    </row>
    <row r="996" spans="20:31">
      <c r="T996" s="193">
        <v>9</v>
      </c>
      <c r="U996" s="193">
        <v>2010</v>
      </c>
      <c r="V996" s="193" t="s">
        <v>20</v>
      </c>
      <c r="W996" s="193" t="s">
        <v>624</v>
      </c>
      <c r="X996" s="193" t="s">
        <v>3516</v>
      </c>
      <c r="Y996" s="66" t="str">
        <f t="shared" si="40"/>
        <v>92010冷房店舗用無し（一定速）</v>
      </c>
      <c r="Z996" s="142">
        <v>0.25</v>
      </c>
      <c r="AA996" s="142">
        <v>0.75</v>
      </c>
      <c r="AB996" s="143">
        <v>0.25</v>
      </c>
      <c r="AC996" s="143">
        <v>0.75</v>
      </c>
      <c r="AD996" s="69">
        <f>VLOOKUP(T996,'既存・導入予定 (1)'!$E$33:$S$44,13,0)</f>
        <v>0.372</v>
      </c>
      <c r="AE996" s="70">
        <f t="shared" si="41"/>
        <v>0.84299999999999997</v>
      </c>
    </row>
    <row r="997" spans="20:31">
      <c r="T997" s="193">
        <v>9</v>
      </c>
      <c r="U997" s="193">
        <v>2010</v>
      </c>
      <c r="V997" s="193" t="s">
        <v>20</v>
      </c>
      <c r="W997" s="193" t="s">
        <v>618</v>
      </c>
      <c r="X997" s="193" t="s">
        <v>3516</v>
      </c>
      <c r="Y997" s="66" t="str">
        <f t="shared" si="40"/>
        <v>92010冷房ビル用マルチ無し（一定速）</v>
      </c>
      <c r="Z997" s="142">
        <v>0.25</v>
      </c>
      <c r="AA997" s="142">
        <v>0.75</v>
      </c>
      <c r="AB997" s="143">
        <v>0.25</v>
      </c>
      <c r="AC997" s="143">
        <v>0.75</v>
      </c>
      <c r="AD997" s="69">
        <f>VLOOKUP(T997,'既存・導入予定 (1)'!$E$33:$S$44,13,0)</f>
        <v>0.372</v>
      </c>
      <c r="AE997" s="70">
        <f t="shared" si="41"/>
        <v>0.84299999999999997</v>
      </c>
    </row>
    <row r="998" spans="20:31">
      <c r="T998" s="193">
        <v>9</v>
      </c>
      <c r="U998" s="193">
        <v>2010</v>
      </c>
      <c r="V998" s="193" t="s">
        <v>20</v>
      </c>
      <c r="W998" s="193" t="s">
        <v>619</v>
      </c>
      <c r="X998" s="193" t="s">
        <v>3516</v>
      </c>
      <c r="Y998" s="66" t="str">
        <f t="shared" si="40"/>
        <v>92010冷房設備用無し（一定速）</v>
      </c>
      <c r="Z998" s="142">
        <v>0.25</v>
      </c>
      <c r="AA998" s="142">
        <v>0.75</v>
      </c>
      <c r="AB998" s="143">
        <v>0.25</v>
      </c>
      <c r="AC998" s="143">
        <v>0.75</v>
      </c>
      <c r="AD998" s="69">
        <f>VLOOKUP(T998,'既存・導入予定 (1)'!$E$33:$S$44,13,0)</f>
        <v>0.372</v>
      </c>
      <c r="AE998" s="70">
        <f t="shared" si="41"/>
        <v>0.84299999999999997</v>
      </c>
    </row>
    <row r="999" spans="20:31">
      <c r="T999" s="193">
        <v>9</v>
      </c>
      <c r="U999" s="193">
        <v>2010</v>
      </c>
      <c r="V999" s="193" t="s">
        <v>21</v>
      </c>
      <c r="W999" s="193" t="s">
        <v>624</v>
      </c>
      <c r="X999" s="193" t="s">
        <v>3363</v>
      </c>
      <c r="Y999" s="66" t="str">
        <f t="shared" si="40"/>
        <v>92010暖房店舗用有り</v>
      </c>
      <c r="Z999" s="142">
        <v>-0.72</v>
      </c>
      <c r="AA999" s="142">
        <v>1.72</v>
      </c>
      <c r="AB999" s="143">
        <v>1.0757000000000001</v>
      </c>
      <c r="AC999" s="143">
        <v>1.2710999999999999</v>
      </c>
      <c r="AD999" s="69">
        <f>VLOOKUP(T999,'既存・導入予定 (1)'!$E$33:$S$44,13,0)</f>
        <v>0.372</v>
      </c>
      <c r="AE999" s="70">
        <f t="shared" si="41"/>
        <v>1.452</v>
      </c>
    </row>
    <row r="1000" spans="20:31">
      <c r="T1000" s="193">
        <v>9</v>
      </c>
      <c r="U1000" s="193">
        <v>2010</v>
      </c>
      <c r="V1000" s="193" t="s">
        <v>21</v>
      </c>
      <c r="W1000" s="193" t="s">
        <v>618</v>
      </c>
      <c r="X1000" s="193" t="s">
        <v>3363</v>
      </c>
      <c r="Y1000" s="66" t="str">
        <f t="shared" si="40"/>
        <v>92010暖房ビル用マルチ有り</v>
      </c>
      <c r="Z1000" s="142">
        <v>-0.7</v>
      </c>
      <c r="AA1000" s="142">
        <v>1.7</v>
      </c>
      <c r="AB1000" s="143">
        <v>1.036</v>
      </c>
      <c r="AC1000" s="143">
        <v>1.266</v>
      </c>
      <c r="AD1000" s="69">
        <f>VLOOKUP(T1000,'既存・導入予定 (1)'!$E$33:$S$44,13,0)</f>
        <v>0.372</v>
      </c>
      <c r="AE1000" s="70">
        <f t="shared" si="41"/>
        <v>1.4390000000000001</v>
      </c>
    </row>
    <row r="1001" spans="20:31">
      <c r="T1001" s="193">
        <v>9</v>
      </c>
      <c r="U1001" s="193">
        <v>2010</v>
      </c>
      <c r="V1001" s="193" t="s">
        <v>21</v>
      </c>
      <c r="W1001" s="193" t="s">
        <v>619</v>
      </c>
      <c r="X1001" s="193" t="s">
        <v>3363</v>
      </c>
      <c r="Y1001" s="66" t="str">
        <f t="shared" si="40"/>
        <v>92010暖房設備用有り</v>
      </c>
      <c r="Z1001" s="142">
        <v>-0.26</v>
      </c>
      <c r="AA1001" s="142">
        <v>1.26</v>
      </c>
      <c r="AB1001" s="143">
        <v>0.82779999999999998</v>
      </c>
      <c r="AC1001" s="143">
        <v>0.98809999999999998</v>
      </c>
      <c r="AD1001" s="69">
        <f>VLOOKUP(T1001,'既存・導入予定 (1)'!$E$33:$S$44,13,0)</f>
        <v>0.372</v>
      </c>
      <c r="AE1001" s="70">
        <f t="shared" si="41"/>
        <v>1.163</v>
      </c>
    </row>
    <row r="1002" spans="20:31">
      <c r="T1002" s="193">
        <v>9</v>
      </c>
      <c r="U1002" s="193">
        <v>2010</v>
      </c>
      <c r="V1002" s="193" t="s">
        <v>21</v>
      </c>
      <c r="W1002" s="193" t="s">
        <v>624</v>
      </c>
      <c r="X1002" s="193" t="s">
        <v>3516</v>
      </c>
      <c r="Y1002" s="66" t="str">
        <f t="shared" si="40"/>
        <v>92010暖房店舗用無し（一定速）</v>
      </c>
      <c r="Z1002" s="142">
        <v>0.25</v>
      </c>
      <c r="AA1002" s="142">
        <v>0.75</v>
      </c>
      <c r="AB1002" s="143">
        <v>0.25</v>
      </c>
      <c r="AC1002" s="143">
        <v>0.75</v>
      </c>
      <c r="AD1002" s="69">
        <f>VLOOKUP(T1002,'既存・導入予定 (1)'!$E$33:$S$44,13,0)</f>
        <v>0.372</v>
      </c>
      <c r="AE1002" s="70">
        <f t="shared" si="41"/>
        <v>0.84299999999999997</v>
      </c>
    </row>
    <row r="1003" spans="20:31">
      <c r="T1003" s="193">
        <v>9</v>
      </c>
      <c r="U1003" s="193">
        <v>2010</v>
      </c>
      <c r="V1003" s="193" t="s">
        <v>21</v>
      </c>
      <c r="W1003" s="193" t="s">
        <v>618</v>
      </c>
      <c r="X1003" s="193" t="s">
        <v>3516</v>
      </c>
      <c r="Y1003" s="66" t="str">
        <f t="shared" si="40"/>
        <v>92010暖房ビル用マルチ無し（一定速）</v>
      </c>
      <c r="Z1003" s="142">
        <v>0.25</v>
      </c>
      <c r="AA1003" s="142">
        <v>0.75</v>
      </c>
      <c r="AB1003" s="143">
        <v>0.25</v>
      </c>
      <c r="AC1003" s="143">
        <v>0.75</v>
      </c>
      <c r="AD1003" s="69">
        <f>VLOOKUP(T1003,'既存・導入予定 (1)'!$E$33:$S$44,13,0)</f>
        <v>0.372</v>
      </c>
      <c r="AE1003" s="70">
        <f t="shared" si="41"/>
        <v>0.84299999999999997</v>
      </c>
    </row>
    <row r="1004" spans="20:31">
      <c r="T1004" s="193">
        <v>9</v>
      </c>
      <c r="U1004" s="193">
        <v>2010</v>
      </c>
      <c r="V1004" s="193" t="s">
        <v>21</v>
      </c>
      <c r="W1004" s="193" t="s">
        <v>619</v>
      </c>
      <c r="X1004" s="193" t="s">
        <v>3516</v>
      </c>
      <c r="Y1004" s="66" t="str">
        <f t="shared" si="40"/>
        <v>92010暖房設備用無し（一定速）</v>
      </c>
      <c r="Z1004" s="183">
        <v>0.25</v>
      </c>
      <c r="AA1004" s="183">
        <v>0.75</v>
      </c>
      <c r="AB1004" s="184">
        <v>0.25</v>
      </c>
      <c r="AC1004" s="184">
        <v>0.75</v>
      </c>
      <c r="AD1004" s="69">
        <f>VLOOKUP(T1004,'既存・導入予定 (1)'!$E$33:$S$44,13,0)</f>
        <v>0.372</v>
      </c>
      <c r="AE1004" s="70">
        <f t="shared" si="41"/>
        <v>0.84299999999999997</v>
      </c>
    </row>
    <row r="1005" spans="20:31">
      <c r="T1005" s="196">
        <v>9</v>
      </c>
      <c r="U1005" s="196">
        <v>2011</v>
      </c>
      <c r="V1005" s="196" t="s">
        <v>20</v>
      </c>
      <c r="W1005" s="196" t="s">
        <v>624</v>
      </c>
      <c r="X1005" s="196" t="s">
        <v>3363</v>
      </c>
      <c r="Y1005" s="146" t="str">
        <f t="shared" si="40"/>
        <v>92011冷房店舗用有り</v>
      </c>
      <c r="Z1005" s="148">
        <v>-1.1200000000000001</v>
      </c>
      <c r="AA1005" s="148">
        <v>2.12</v>
      </c>
      <c r="AB1005" s="149">
        <v>1.0517000000000001</v>
      </c>
      <c r="AC1005" s="149">
        <v>1.5770999999999999</v>
      </c>
      <c r="AD1005" s="147">
        <f>VLOOKUP(T1005,'既存・導入予定 (1)'!$E$33:$S$44,13,0)</f>
        <v>0.372</v>
      </c>
      <c r="AE1005" s="75">
        <f t="shared" si="41"/>
        <v>1.7030000000000001</v>
      </c>
    </row>
    <row r="1006" spans="20:31">
      <c r="T1006" s="196">
        <v>9</v>
      </c>
      <c r="U1006" s="196">
        <v>2011</v>
      </c>
      <c r="V1006" s="196" t="s">
        <v>20</v>
      </c>
      <c r="W1006" s="196" t="s">
        <v>618</v>
      </c>
      <c r="X1006" s="196" t="s">
        <v>3363</v>
      </c>
      <c r="Y1006" s="146" t="str">
        <f t="shared" si="40"/>
        <v>92011冷房ビル用マルチ有り</v>
      </c>
      <c r="Z1006" s="148">
        <v>-1</v>
      </c>
      <c r="AA1006" s="148">
        <v>2</v>
      </c>
      <c r="AB1006" s="149">
        <v>1.0584</v>
      </c>
      <c r="AC1006" s="149">
        <v>1.4854000000000001</v>
      </c>
      <c r="AD1006" s="147">
        <f>VLOOKUP(T1006,'既存・導入予定 (1)'!$E$33:$S$44,13,0)</f>
        <v>0.372</v>
      </c>
      <c r="AE1006" s="75">
        <f t="shared" si="41"/>
        <v>1.6279999999999999</v>
      </c>
    </row>
    <row r="1007" spans="20:31">
      <c r="T1007" s="196">
        <v>9</v>
      </c>
      <c r="U1007" s="196">
        <v>2011</v>
      </c>
      <c r="V1007" s="196" t="s">
        <v>20</v>
      </c>
      <c r="W1007" s="196" t="s">
        <v>619</v>
      </c>
      <c r="X1007" s="196" t="s">
        <v>3363</v>
      </c>
      <c r="Y1007" s="146" t="str">
        <f t="shared" si="40"/>
        <v>92011冷房設備用有り</v>
      </c>
      <c r="Z1007" s="148">
        <v>-0.22</v>
      </c>
      <c r="AA1007" s="148">
        <v>1.22</v>
      </c>
      <c r="AB1007" s="149">
        <v>1.0356000000000001</v>
      </c>
      <c r="AC1007" s="149">
        <v>0.90610000000000002</v>
      </c>
      <c r="AD1007" s="147">
        <f>VLOOKUP(T1007,'既存・導入予定 (1)'!$E$33:$S$44,13,0)</f>
        <v>0.372</v>
      </c>
      <c r="AE1007" s="75">
        <f t="shared" si="41"/>
        <v>1.1379999999999999</v>
      </c>
    </row>
    <row r="1008" spans="20:31">
      <c r="T1008" s="196">
        <v>9</v>
      </c>
      <c r="U1008" s="196">
        <v>2011</v>
      </c>
      <c r="V1008" s="196" t="s">
        <v>20</v>
      </c>
      <c r="W1008" s="196" t="s">
        <v>624</v>
      </c>
      <c r="X1008" s="196" t="s">
        <v>3516</v>
      </c>
      <c r="Y1008" s="146" t="str">
        <f t="shared" si="40"/>
        <v>92011冷房店舗用無し（一定速）</v>
      </c>
      <c r="Z1008" s="148">
        <v>0.25</v>
      </c>
      <c r="AA1008" s="148">
        <v>0.75</v>
      </c>
      <c r="AB1008" s="149">
        <v>0.25</v>
      </c>
      <c r="AC1008" s="149">
        <v>0.75</v>
      </c>
      <c r="AD1008" s="147">
        <f>VLOOKUP(T1008,'既存・導入予定 (1)'!$E$33:$S$44,13,0)</f>
        <v>0.372</v>
      </c>
      <c r="AE1008" s="75">
        <f t="shared" si="41"/>
        <v>0.84299999999999997</v>
      </c>
    </row>
    <row r="1009" spans="20:31">
      <c r="T1009" s="196">
        <v>9</v>
      </c>
      <c r="U1009" s="196">
        <v>2011</v>
      </c>
      <c r="V1009" s="196" t="s">
        <v>20</v>
      </c>
      <c r="W1009" s="196" t="s">
        <v>618</v>
      </c>
      <c r="X1009" s="196" t="s">
        <v>3516</v>
      </c>
      <c r="Y1009" s="146" t="str">
        <f t="shared" si="40"/>
        <v>92011冷房ビル用マルチ無し（一定速）</v>
      </c>
      <c r="Z1009" s="148">
        <v>0.25</v>
      </c>
      <c r="AA1009" s="148">
        <v>0.75</v>
      </c>
      <c r="AB1009" s="149">
        <v>0.25</v>
      </c>
      <c r="AC1009" s="149">
        <v>0.75</v>
      </c>
      <c r="AD1009" s="147">
        <f>VLOOKUP(T1009,'既存・導入予定 (1)'!$E$33:$S$44,13,0)</f>
        <v>0.372</v>
      </c>
      <c r="AE1009" s="75">
        <f t="shared" si="41"/>
        <v>0.84299999999999997</v>
      </c>
    </row>
    <row r="1010" spans="20:31">
      <c r="T1010" s="196">
        <v>9</v>
      </c>
      <c r="U1010" s="196">
        <v>2011</v>
      </c>
      <c r="V1010" s="196" t="s">
        <v>20</v>
      </c>
      <c r="W1010" s="196" t="s">
        <v>619</v>
      </c>
      <c r="X1010" s="196" t="s">
        <v>3516</v>
      </c>
      <c r="Y1010" s="146" t="str">
        <f t="shared" si="40"/>
        <v>92011冷房設備用無し（一定速）</v>
      </c>
      <c r="Z1010" s="148">
        <v>0.25</v>
      </c>
      <c r="AA1010" s="148">
        <v>0.75</v>
      </c>
      <c r="AB1010" s="149">
        <v>0.25</v>
      </c>
      <c r="AC1010" s="149">
        <v>0.75</v>
      </c>
      <c r="AD1010" s="147">
        <f>VLOOKUP(T1010,'既存・導入予定 (1)'!$E$33:$S$44,13,0)</f>
        <v>0.372</v>
      </c>
      <c r="AE1010" s="75">
        <f t="shared" si="41"/>
        <v>0.84299999999999997</v>
      </c>
    </row>
    <row r="1011" spans="20:31">
      <c r="T1011" s="196">
        <v>9</v>
      </c>
      <c r="U1011" s="196">
        <v>2011</v>
      </c>
      <c r="V1011" s="196" t="s">
        <v>21</v>
      </c>
      <c r="W1011" s="196" t="s">
        <v>624</v>
      </c>
      <c r="X1011" s="196" t="s">
        <v>3363</v>
      </c>
      <c r="Y1011" s="146" t="str">
        <f t="shared" si="40"/>
        <v>92011暖房店舗用有り</v>
      </c>
      <c r="Z1011" s="148">
        <v>-0.76</v>
      </c>
      <c r="AA1011" s="148">
        <v>1.76</v>
      </c>
      <c r="AB1011" s="149">
        <v>1.0773999999999999</v>
      </c>
      <c r="AC1011" s="149">
        <v>1.3006</v>
      </c>
      <c r="AD1011" s="147">
        <f>VLOOKUP(T1011,'既存・導入予定 (1)'!$E$33:$S$44,13,0)</f>
        <v>0.372</v>
      </c>
      <c r="AE1011" s="75">
        <f t="shared" si="41"/>
        <v>1.4770000000000001</v>
      </c>
    </row>
    <row r="1012" spans="20:31">
      <c r="T1012" s="196">
        <v>9</v>
      </c>
      <c r="U1012" s="196">
        <v>2011</v>
      </c>
      <c r="V1012" s="196" t="s">
        <v>21</v>
      </c>
      <c r="W1012" s="196" t="s">
        <v>618</v>
      </c>
      <c r="X1012" s="196" t="s">
        <v>3363</v>
      </c>
      <c r="Y1012" s="146" t="str">
        <f t="shared" si="40"/>
        <v>92011暖房ビル用マルチ有り</v>
      </c>
      <c r="Z1012" s="148">
        <v>-0.78</v>
      </c>
      <c r="AA1012" s="148">
        <v>1.78</v>
      </c>
      <c r="AB1012" s="149">
        <v>1.0377000000000001</v>
      </c>
      <c r="AC1012" s="149">
        <v>1.3255999999999999</v>
      </c>
      <c r="AD1012" s="147">
        <f>VLOOKUP(T1012,'既存・導入予定 (1)'!$E$33:$S$44,13,0)</f>
        <v>0.372</v>
      </c>
      <c r="AE1012" s="75">
        <f t="shared" si="41"/>
        <v>1.4890000000000001</v>
      </c>
    </row>
    <row r="1013" spans="20:31">
      <c r="T1013" s="196">
        <v>9</v>
      </c>
      <c r="U1013" s="196">
        <v>2011</v>
      </c>
      <c r="V1013" s="196" t="s">
        <v>21</v>
      </c>
      <c r="W1013" s="196" t="s">
        <v>619</v>
      </c>
      <c r="X1013" s="196" t="s">
        <v>3363</v>
      </c>
      <c r="Y1013" s="146" t="str">
        <f t="shared" si="40"/>
        <v>92011暖房設備用有り</v>
      </c>
      <c r="Z1013" s="148">
        <v>-0.26</v>
      </c>
      <c r="AA1013" s="148">
        <v>1.26</v>
      </c>
      <c r="AB1013" s="149">
        <v>1.0266999999999999</v>
      </c>
      <c r="AC1013" s="149">
        <v>0.93830000000000002</v>
      </c>
      <c r="AD1013" s="147">
        <f>VLOOKUP(T1013,'既存・導入予定 (1)'!$E$33:$S$44,13,0)</f>
        <v>0.372</v>
      </c>
      <c r="AE1013" s="75">
        <f t="shared" si="41"/>
        <v>1.163</v>
      </c>
    </row>
    <row r="1014" spans="20:31">
      <c r="T1014" s="196">
        <v>9</v>
      </c>
      <c r="U1014" s="196">
        <v>2011</v>
      </c>
      <c r="V1014" s="196" t="s">
        <v>21</v>
      </c>
      <c r="W1014" s="196" t="s">
        <v>624</v>
      </c>
      <c r="X1014" s="196" t="s">
        <v>3516</v>
      </c>
      <c r="Y1014" s="146" t="str">
        <f t="shared" si="40"/>
        <v>92011暖房店舗用無し（一定速）</v>
      </c>
      <c r="Z1014" s="148">
        <v>0.25</v>
      </c>
      <c r="AA1014" s="148">
        <v>0.75</v>
      </c>
      <c r="AB1014" s="149">
        <v>0.25</v>
      </c>
      <c r="AC1014" s="149">
        <v>0.75</v>
      </c>
      <c r="AD1014" s="147">
        <f>VLOOKUP(T1014,'既存・導入予定 (1)'!$E$33:$S$44,13,0)</f>
        <v>0.372</v>
      </c>
      <c r="AE1014" s="75">
        <f t="shared" si="41"/>
        <v>0.84299999999999997</v>
      </c>
    </row>
    <row r="1015" spans="20:31">
      <c r="T1015" s="196">
        <v>9</v>
      </c>
      <c r="U1015" s="196">
        <v>2011</v>
      </c>
      <c r="V1015" s="196" t="s">
        <v>21</v>
      </c>
      <c r="W1015" s="196" t="s">
        <v>618</v>
      </c>
      <c r="X1015" s="196" t="s">
        <v>3516</v>
      </c>
      <c r="Y1015" s="146" t="str">
        <f t="shared" si="40"/>
        <v>92011暖房ビル用マルチ無し（一定速）</v>
      </c>
      <c r="Z1015" s="148">
        <v>0.25</v>
      </c>
      <c r="AA1015" s="148">
        <v>0.75</v>
      </c>
      <c r="AB1015" s="149">
        <v>0.25</v>
      </c>
      <c r="AC1015" s="149">
        <v>0.75</v>
      </c>
      <c r="AD1015" s="147">
        <f>VLOOKUP(T1015,'既存・導入予定 (1)'!$E$33:$S$44,13,0)</f>
        <v>0.372</v>
      </c>
      <c r="AE1015" s="75">
        <f t="shared" si="41"/>
        <v>0.84299999999999997</v>
      </c>
    </row>
    <row r="1016" spans="20:31">
      <c r="T1016" s="196">
        <v>9</v>
      </c>
      <c r="U1016" s="196">
        <v>2011</v>
      </c>
      <c r="V1016" s="196" t="s">
        <v>21</v>
      </c>
      <c r="W1016" s="196" t="s">
        <v>619</v>
      </c>
      <c r="X1016" s="196" t="s">
        <v>3516</v>
      </c>
      <c r="Y1016" s="146" t="str">
        <f t="shared" si="40"/>
        <v>92011暖房設備用無し（一定速）</v>
      </c>
      <c r="Z1016" s="185">
        <v>0.25</v>
      </c>
      <c r="AA1016" s="185">
        <v>0.75</v>
      </c>
      <c r="AB1016" s="186">
        <v>0.25</v>
      </c>
      <c r="AC1016" s="186">
        <v>0.75</v>
      </c>
      <c r="AD1016" s="147">
        <f>VLOOKUP(T1016,'既存・導入予定 (1)'!$E$33:$S$44,13,0)</f>
        <v>0.372</v>
      </c>
      <c r="AE1016" s="75">
        <f t="shared" si="41"/>
        <v>0.84299999999999997</v>
      </c>
    </row>
    <row r="1017" spans="20:31">
      <c r="T1017" s="196">
        <v>9</v>
      </c>
      <c r="U1017" s="196">
        <v>2012</v>
      </c>
      <c r="V1017" s="196" t="s">
        <v>20</v>
      </c>
      <c r="W1017" s="196" t="s">
        <v>624</v>
      </c>
      <c r="X1017" s="196" t="s">
        <v>3363</v>
      </c>
      <c r="Y1017" s="146" t="str">
        <f t="shared" si="40"/>
        <v>92012冷房店舗用有り</v>
      </c>
      <c r="Z1017" s="187">
        <v>-1.36</v>
      </c>
      <c r="AA1017" s="187">
        <v>2.36</v>
      </c>
      <c r="AB1017" s="188">
        <v>1.0576000000000001</v>
      </c>
      <c r="AC1017" s="188">
        <v>1.7556</v>
      </c>
      <c r="AD1017" s="147">
        <f>VLOOKUP(T1017,'既存・導入予定 (1)'!$E$33:$S$44,13,0)</f>
        <v>0.372</v>
      </c>
      <c r="AE1017" s="75">
        <f t="shared" si="41"/>
        <v>1.8540000000000001</v>
      </c>
    </row>
    <row r="1018" spans="20:31">
      <c r="T1018" s="196">
        <v>9</v>
      </c>
      <c r="U1018" s="196">
        <v>2012</v>
      </c>
      <c r="V1018" s="196" t="s">
        <v>20</v>
      </c>
      <c r="W1018" s="196" t="s">
        <v>618</v>
      </c>
      <c r="X1018" s="196" t="s">
        <v>3363</v>
      </c>
      <c r="Y1018" s="146" t="str">
        <f t="shared" si="40"/>
        <v>92012冷房ビル用マルチ有り</v>
      </c>
      <c r="Z1018" s="148">
        <v>-1.1399999999999999</v>
      </c>
      <c r="AA1018" s="148">
        <v>2.14</v>
      </c>
      <c r="AB1018" s="149">
        <v>1.0625</v>
      </c>
      <c r="AC1018" s="149">
        <v>1.5893999999999999</v>
      </c>
      <c r="AD1018" s="147">
        <f>VLOOKUP(T1018,'既存・導入予定 (1)'!$E$33:$S$44,13,0)</f>
        <v>0.372</v>
      </c>
      <c r="AE1018" s="75">
        <f t="shared" si="41"/>
        <v>1.7150000000000001</v>
      </c>
    </row>
    <row r="1019" spans="20:31">
      <c r="T1019" s="196">
        <v>9</v>
      </c>
      <c r="U1019" s="196">
        <v>2012</v>
      </c>
      <c r="V1019" s="196" t="s">
        <v>20</v>
      </c>
      <c r="W1019" s="196" t="s">
        <v>619</v>
      </c>
      <c r="X1019" s="196" t="s">
        <v>3363</v>
      </c>
      <c r="Y1019" s="146" t="str">
        <f t="shared" si="40"/>
        <v>92012冷房設備用有り</v>
      </c>
      <c r="Z1019" s="148">
        <v>-0.26</v>
      </c>
      <c r="AA1019" s="148">
        <v>1.26</v>
      </c>
      <c r="AB1019" s="149">
        <v>1.0367999999999999</v>
      </c>
      <c r="AC1019" s="149">
        <v>0.93579999999999997</v>
      </c>
      <c r="AD1019" s="147">
        <f>VLOOKUP(T1019,'既存・導入予定 (1)'!$E$33:$S$44,13,0)</f>
        <v>0.372</v>
      </c>
      <c r="AE1019" s="75">
        <f t="shared" si="41"/>
        <v>1.163</v>
      </c>
    </row>
    <row r="1020" spans="20:31">
      <c r="T1020" s="196">
        <v>9</v>
      </c>
      <c r="U1020" s="196">
        <v>2012</v>
      </c>
      <c r="V1020" s="196" t="s">
        <v>20</v>
      </c>
      <c r="W1020" s="196" t="s">
        <v>624</v>
      </c>
      <c r="X1020" s="196" t="s">
        <v>3516</v>
      </c>
      <c r="Y1020" s="146" t="str">
        <f t="shared" si="40"/>
        <v>92012冷房店舗用無し（一定速）</v>
      </c>
      <c r="Z1020" s="148">
        <v>0.25</v>
      </c>
      <c r="AA1020" s="148">
        <v>0.75</v>
      </c>
      <c r="AB1020" s="149">
        <v>0.25</v>
      </c>
      <c r="AC1020" s="149">
        <v>0.75</v>
      </c>
      <c r="AD1020" s="147">
        <f>VLOOKUP(T1020,'既存・導入予定 (1)'!$E$33:$S$44,13,0)</f>
        <v>0.372</v>
      </c>
      <c r="AE1020" s="75">
        <f t="shared" si="41"/>
        <v>0.84299999999999997</v>
      </c>
    </row>
    <row r="1021" spans="20:31">
      <c r="T1021" s="196">
        <v>9</v>
      </c>
      <c r="U1021" s="196">
        <v>2012</v>
      </c>
      <c r="V1021" s="196" t="s">
        <v>20</v>
      </c>
      <c r="W1021" s="196" t="s">
        <v>618</v>
      </c>
      <c r="X1021" s="196" t="s">
        <v>3516</v>
      </c>
      <c r="Y1021" s="146" t="str">
        <f t="shared" si="40"/>
        <v>92012冷房ビル用マルチ無し（一定速）</v>
      </c>
      <c r="Z1021" s="148">
        <v>0.25</v>
      </c>
      <c r="AA1021" s="148">
        <v>0.75</v>
      </c>
      <c r="AB1021" s="149">
        <v>0.25</v>
      </c>
      <c r="AC1021" s="149">
        <v>0.75</v>
      </c>
      <c r="AD1021" s="147">
        <f>VLOOKUP(T1021,'既存・導入予定 (1)'!$E$33:$S$44,13,0)</f>
        <v>0.372</v>
      </c>
      <c r="AE1021" s="75">
        <f t="shared" si="41"/>
        <v>0.84299999999999997</v>
      </c>
    </row>
    <row r="1022" spans="20:31">
      <c r="T1022" s="196">
        <v>9</v>
      </c>
      <c r="U1022" s="196">
        <v>2012</v>
      </c>
      <c r="V1022" s="196" t="s">
        <v>20</v>
      </c>
      <c r="W1022" s="196" t="s">
        <v>619</v>
      </c>
      <c r="X1022" s="196" t="s">
        <v>3516</v>
      </c>
      <c r="Y1022" s="146" t="str">
        <f t="shared" si="40"/>
        <v>92012冷房設備用無し（一定速）</v>
      </c>
      <c r="Z1022" s="148">
        <v>0.25</v>
      </c>
      <c r="AA1022" s="148">
        <v>0.75</v>
      </c>
      <c r="AB1022" s="149">
        <v>0.25</v>
      </c>
      <c r="AC1022" s="149">
        <v>0.75</v>
      </c>
      <c r="AD1022" s="147">
        <f>VLOOKUP(T1022,'既存・導入予定 (1)'!$E$33:$S$44,13,0)</f>
        <v>0.372</v>
      </c>
      <c r="AE1022" s="75">
        <f t="shared" si="41"/>
        <v>0.84299999999999997</v>
      </c>
    </row>
    <row r="1023" spans="20:31">
      <c r="T1023" s="196">
        <v>9</v>
      </c>
      <c r="U1023" s="196">
        <v>2012</v>
      </c>
      <c r="V1023" s="196" t="s">
        <v>21</v>
      </c>
      <c r="W1023" s="196" t="s">
        <v>624</v>
      </c>
      <c r="X1023" s="196" t="s">
        <v>3363</v>
      </c>
      <c r="Y1023" s="146" t="str">
        <f t="shared" si="40"/>
        <v>92012暖房店舗用有り</v>
      </c>
      <c r="Z1023" s="148">
        <v>-0.82</v>
      </c>
      <c r="AA1023" s="148">
        <v>1.82</v>
      </c>
      <c r="AB1023" s="149">
        <v>1.0801000000000001</v>
      </c>
      <c r="AC1023" s="149">
        <v>1.345</v>
      </c>
      <c r="AD1023" s="147">
        <f>VLOOKUP(T1023,'既存・導入予定 (1)'!$E$33:$S$44,13,0)</f>
        <v>0.372</v>
      </c>
      <c r="AE1023" s="75">
        <f t="shared" si="41"/>
        <v>1.514</v>
      </c>
    </row>
    <row r="1024" spans="20:31">
      <c r="T1024" s="196">
        <v>9</v>
      </c>
      <c r="U1024" s="196">
        <v>2012</v>
      </c>
      <c r="V1024" s="196" t="s">
        <v>21</v>
      </c>
      <c r="W1024" s="196" t="s">
        <v>618</v>
      </c>
      <c r="X1024" s="196" t="s">
        <v>3363</v>
      </c>
      <c r="Y1024" s="146" t="str">
        <f t="shared" si="40"/>
        <v>92012暖房ビル用マルチ有り</v>
      </c>
      <c r="Z1024" s="148">
        <v>-0.98</v>
      </c>
      <c r="AA1024" s="148">
        <v>1.98</v>
      </c>
      <c r="AB1024" s="149">
        <v>1.042</v>
      </c>
      <c r="AC1024" s="149">
        <v>1.4744999999999999</v>
      </c>
      <c r="AD1024" s="147">
        <f>VLOOKUP(T1024,'既存・導入予定 (1)'!$E$33:$S$44,13,0)</f>
        <v>0.372</v>
      </c>
      <c r="AE1024" s="75">
        <f t="shared" si="41"/>
        <v>1.615</v>
      </c>
    </row>
    <row r="1025" spans="20:31">
      <c r="T1025" s="196">
        <v>9</v>
      </c>
      <c r="U1025" s="196">
        <v>2012</v>
      </c>
      <c r="V1025" s="196" t="s">
        <v>21</v>
      </c>
      <c r="W1025" s="196" t="s">
        <v>619</v>
      </c>
      <c r="X1025" s="196" t="s">
        <v>3363</v>
      </c>
      <c r="Y1025" s="146" t="str">
        <f t="shared" si="40"/>
        <v>92012暖房設備用有り</v>
      </c>
      <c r="Z1025" s="148">
        <v>-0.26</v>
      </c>
      <c r="AA1025" s="148">
        <v>1.26</v>
      </c>
      <c r="AB1025" s="149">
        <v>1.0266999999999999</v>
      </c>
      <c r="AC1025" s="149">
        <v>0.93830000000000002</v>
      </c>
      <c r="AD1025" s="147">
        <f>VLOOKUP(T1025,'既存・導入予定 (1)'!$E$33:$S$44,13,0)</f>
        <v>0.372</v>
      </c>
      <c r="AE1025" s="75">
        <f t="shared" si="41"/>
        <v>1.163</v>
      </c>
    </row>
    <row r="1026" spans="20:31">
      <c r="T1026" s="196">
        <v>9</v>
      </c>
      <c r="U1026" s="196">
        <v>2012</v>
      </c>
      <c r="V1026" s="196" t="s">
        <v>21</v>
      </c>
      <c r="W1026" s="196" t="s">
        <v>624</v>
      </c>
      <c r="X1026" s="196" t="s">
        <v>3516</v>
      </c>
      <c r="Y1026" s="146" t="str">
        <f t="shared" si="40"/>
        <v>92012暖房店舗用無し（一定速）</v>
      </c>
      <c r="Z1026" s="148">
        <v>0.25</v>
      </c>
      <c r="AA1026" s="148">
        <v>0.75</v>
      </c>
      <c r="AB1026" s="149">
        <v>0.25</v>
      </c>
      <c r="AC1026" s="149">
        <v>0.75</v>
      </c>
      <c r="AD1026" s="147">
        <f>VLOOKUP(T1026,'既存・導入予定 (1)'!$E$33:$S$44,13,0)</f>
        <v>0.372</v>
      </c>
      <c r="AE1026" s="75">
        <f t="shared" si="41"/>
        <v>0.84299999999999997</v>
      </c>
    </row>
    <row r="1027" spans="20:31">
      <c r="T1027" s="196">
        <v>9</v>
      </c>
      <c r="U1027" s="196">
        <v>2012</v>
      </c>
      <c r="V1027" s="196" t="s">
        <v>21</v>
      </c>
      <c r="W1027" s="196" t="s">
        <v>618</v>
      </c>
      <c r="X1027" s="196" t="s">
        <v>3516</v>
      </c>
      <c r="Y1027" s="146" t="str">
        <f t="shared" si="40"/>
        <v>92012暖房ビル用マルチ無し（一定速）</v>
      </c>
      <c r="Z1027" s="148">
        <v>0.25</v>
      </c>
      <c r="AA1027" s="148">
        <v>0.75</v>
      </c>
      <c r="AB1027" s="149">
        <v>0.25</v>
      </c>
      <c r="AC1027" s="149">
        <v>0.75</v>
      </c>
      <c r="AD1027" s="147">
        <f>VLOOKUP(T1027,'既存・導入予定 (1)'!$E$33:$S$44,13,0)</f>
        <v>0.372</v>
      </c>
      <c r="AE1027" s="75">
        <f t="shared" si="41"/>
        <v>0.84299999999999997</v>
      </c>
    </row>
    <row r="1028" spans="20:31">
      <c r="T1028" s="196">
        <v>9</v>
      </c>
      <c r="U1028" s="196">
        <v>2012</v>
      </c>
      <c r="V1028" s="196" t="s">
        <v>21</v>
      </c>
      <c r="W1028" s="196" t="s">
        <v>619</v>
      </c>
      <c r="X1028" s="196" t="s">
        <v>3516</v>
      </c>
      <c r="Y1028" s="146" t="str">
        <f t="shared" si="40"/>
        <v>92012暖房設備用無し（一定速）</v>
      </c>
      <c r="Z1028" s="189">
        <v>0.25</v>
      </c>
      <c r="AA1028" s="189">
        <v>0.75</v>
      </c>
      <c r="AB1028" s="190">
        <v>0.25</v>
      </c>
      <c r="AC1028" s="190">
        <v>0.75</v>
      </c>
      <c r="AD1028" s="147">
        <f>VLOOKUP(T1028,'既存・導入予定 (1)'!$E$33:$S$44,13,0)</f>
        <v>0.372</v>
      </c>
      <c r="AE1028" s="75">
        <f t="shared" si="41"/>
        <v>0.84299999999999997</v>
      </c>
    </row>
    <row r="1029" spans="20:31">
      <c r="T1029" s="196">
        <v>9</v>
      </c>
      <c r="U1029" s="196">
        <v>2013</v>
      </c>
      <c r="V1029" s="196" t="s">
        <v>20</v>
      </c>
      <c r="W1029" s="196" t="s">
        <v>624</v>
      </c>
      <c r="X1029" s="196" t="s">
        <v>3363</v>
      </c>
      <c r="Y1029" s="146" t="str">
        <f t="shared" si="40"/>
        <v>92013冷房店舗用有り</v>
      </c>
      <c r="Z1029" s="148">
        <v>-1.5</v>
      </c>
      <c r="AA1029" s="148">
        <v>2.5</v>
      </c>
      <c r="AB1029" s="149">
        <v>1.0609999999999999</v>
      </c>
      <c r="AC1029" s="149">
        <v>1.8597999999999999</v>
      </c>
      <c r="AD1029" s="147">
        <f>VLOOKUP(T1029,'既存・導入予定 (1)'!$E$33:$S$44,13,0)</f>
        <v>0.372</v>
      </c>
      <c r="AE1029" s="75">
        <f t="shared" si="41"/>
        <v>1.9419999999999999</v>
      </c>
    </row>
    <row r="1030" spans="20:31">
      <c r="T1030" s="196">
        <v>9</v>
      </c>
      <c r="U1030" s="196">
        <v>2013</v>
      </c>
      <c r="V1030" s="196" t="s">
        <v>20</v>
      </c>
      <c r="W1030" s="196" t="s">
        <v>618</v>
      </c>
      <c r="X1030" s="196" t="s">
        <v>3363</v>
      </c>
      <c r="Y1030" s="146" t="str">
        <f t="shared" si="40"/>
        <v>92013冷房ビル用マルチ有り</v>
      </c>
      <c r="Z1030" s="148">
        <v>-1.1399999999999999</v>
      </c>
      <c r="AA1030" s="148">
        <v>2.14</v>
      </c>
      <c r="AB1030" s="149">
        <v>1.0625</v>
      </c>
      <c r="AC1030" s="149">
        <v>1.5893999999999999</v>
      </c>
      <c r="AD1030" s="147">
        <f>VLOOKUP(T1030,'既存・導入予定 (1)'!$E$33:$S$44,13,0)</f>
        <v>0.372</v>
      </c>
      <c r="AE1030" s="75">
        <f t="shared" si="41"/>
        <v>1.7150000000000001</v>
      </c>
    </row>
    <row r="1031" spans="20:31">
      <c r="T1031" s="196">
        <v>9</v>
      </c>
      <c r="U1031" s="196">
        <v>2013</v>
      </c>
      <c r="V1031" s="196" t="s">
        <v>20</v>
      </c>
      <c r="W1031" s="196" t="s">
        <v>619</v>
      </c>
      <c r="X1031" s="196" t="s">
        <v>3363</v>
      </c>
      <c r="Y1031" s="146" t="str">
        <f t="shared" si="40"/>
        <v>92013冷房設備用有り</v>
      </c>
      <c r="Z1031" s="148">
        <v>-0.26</v>
      </c>
      <c r="AA1031" s="148">
        <v>1.26</v>
      </c>
      <c r="AB1031" s="149">
        <v>1.0367999999999999</v>
      </c>
      <c r="AC1031" s="149">
        <v>0.93579999999999997</v>
      </c>
      <c r="AD1031" s="147">
        <f>VLOOKUP(T1031,'既存・導入予定 (1)'!$E$33:$S$44,13,0)</f>
        <v>0.372</v>
      </c>
      <c r="AE1031" s="75">
        <f t="shared" si="41"/>
        <v>1.163</v>
      </c>
    </row>
    <row r="1032" spans="20:31">
      <c r="T1032" s="196">
        <v>9</v>
      </c>
      <c r="U1032" s="196">
        <v>2013</v>
      </c>
      <c r="V1032" s="196" t="s">
        <v>20</v>
      </c>
      <c r="W1032" s="196" t="s">
        <v>624</v>
      </c>
      <c r="X1032" s="196" t="s">
        <v>3516</v>
      </c>
      <c r="Y1032" s="146" t="str">
        <f t="shared" si="40"/>
        <v>92013冷房店舗用無し（一定速）</v>
      </c>
      <c r="Z1032" s="148">
        <v>0.25</v>
      </c>
      <c r="AA1032" s="148">
        <v>0.75</v>
      </c>
      <c r="AB1032" s="149">
        <v>0.25</v>
      </c>
      <c r="AC1032" s="149">
        <v>0.75</v>
      </c>
      <c r="AD1032" s="147">
        <f>VLOOKUP(T1032,'既存・導入予定 (1)'!$E$33:$S$44,13,0)</f>
        <v>0.372</v>
      </c>
      <c r="AE1032" s="75">
        <f t="shared" si="41"/>
        <v>0.84299999999999997</v>
      </c>
    </row>
    <row r="1033" spans="20:31">
      <c r="T1033" s="196">
        <v>9</v>
      </c>
      <c r="U1033" s="196">
        <v>2013</v>
      </c>
      <c r="V1033" s="196" t="s">
        <v>20</v>
      </c>
      <c r="W1033" s="196" t="s">
        <v>618</v>
      </c>
      <c r="X1033" s="196" t="s">
        <v>3516</v>
      </c>
      <c r="Y1033" s="146" t="str">
        <f t="shared" si="40"/>
        <v>92013冷房ビル用マルチ無し（一定速）</v>
      </c>
      <c r="Z1033" s="148">
        <v>0.25</v>
      </c>
      <c r="AA1033" s="148">
        <v>0.75</v>
      </c>
      <c r="AB1033" s="149">
        <v>0.25</v>
      </c>
      <c r="AC1033" s="149">
        <v>0.75</v>
      </c>
      <c r="AD1033" s="147">
        <f>VLOOKUP(T1033,'既存・導入予定 (1)'!$E$33:$S$44,13,0)</f>
        <v>0.372</v>
      </c>
      <c r="AE1033" s="75">
        <f t="shared" si="41"/>
        <v>0.84299999999999997</v>
      </c>
    </row>
    <row r="1034" spans="20:31">
      <c r="T1034" s="196">
        <v>9</v>
      </c>
      <c r="U1034" s="196">
        <v>2013</v>
      </c>
      <c r="V1034" s="196" t="s">
        <v>20</v>
      </c>
      <c r="W1034" s="196" t="s">
        <v>619</v>
      </c>
      <c r="X1034" s="196" t="s">
        <v>3516</v>
      </c>
      <c r="Y1034" s="146" t="str">
        <f t="shared" ref="Y1034:Y1097" si="42">T1034&amp;U1034&amp;V1034&amp;W1034&amp;X1034</f>
        <v>92013冷房設備用無し（一定速）</v>
      </c>
      <c r="Z1034" s="148">
        <v>0.25</v>
      </c>
      <c r="AA1034" s="148">
        <v>0.75</v>
      </c>
      <c r="AB1034" s="149">
        <v>0.25</v>
      </c>
      <c r="AC1034" s="149">
        <v>0.75</v>
      </c>
      <c r="AD1034" s="147">
        <f>VLOOKUP(T1034,'既存・導入予定 (1)'!$E$33:$S$44,13,0)</f>
        <v>0.372</v>
      </c>
      <c r="AE1034" s="75">
        <f t="shared" si="41"/>
        <v>0.84299999999999997</v>
      </c>
    </row>
    <row r="1035" spans="20:31">
      <c r="T1035" s="196">
        <v>9</v>
      </c>
      <c r="U1035" s="196">
        <v>2013</v>
      </c>
      <c r="V1035" s="196" t="s">
        <v>21</v>
      </c>
      <c r="W1035" s="196" t="s">
        <v>624</v>
      </c>
      <c r="X1035" s="196" t="s">
        <v>3363</v>
      </c>
      <c r="Y1035" s="146" t="str">
        <f t="shared" si="42"/>
        <v>92013暖房店舗用有り</v>
      </c>
      <c r="Z1035" s="148">
        <v>-0.94</v>
      </c>
      <c r="AA1035" s="148">
        <v>1.94</v>
      </c>
      <c r="AB1035" s="149">
        <v>1.0853999999999999</v>
      </c>
      <c r="AC1035" s="149">
        <v>1.4337</v>
      </c>
      <c r="AD1035" s="147">
        <f>VLOOKUP(T1035,'既存・導入予定 (1)'!$E$33:$S$44,13,0)</f>
        <v>0.372</v>
      </c>
      <c r="AE1035" s="75">
        <f t="shared" si="41"/>
        <v>1.59</v>
      </c>
    </row>
    <row r="1036" spans="20:31">
      <c r="T1036" s="196">
        <v>9</v>
      </c>
      <c r="U1036" s="196">
        <v>2013</v>
      </c>
      <c r="V1036" s="196" t="s">
        <v>21</v>
      </c>
      <c r="W1036" s="196" t="s">
        <v>618</v>
      </c>
      <c r="X1036" s="196" t="s">
        <v>3363</v>
      </c>
      <c r="Y1036" s="146" t="str">
        <f t="shared" si="42"/>
        <v>92013暖房ビル用マルチ有り</v>
      </c>
      <c r="Z1036" s="148">
        <v>-0.98</v>
      </c>
      <c r="AA1036" s="148">
        <v>1.98</v>
      </c>
      <c r="AB1036" s="149">
        <v>1.042</v>
      </c>
      <c r="AC1036" s="149">
        <v>1.4744999999999999</v>
      </c>
      <c r="AD1036" s="147">
        <f>VLOOKUP(T1036,'既存・導入予定 (1)'!$E$33:$S$44,13,0)</f>
        <v>0.372</v>
      </c>
      <c r="AE1036" s="75">
        <f t="shared" si="41"/>
        <v>1.615</v>
      </c>
    </row>
    <row r="1037" spans="20:31">
      <c r="T1037" s="196">
        <v>9</v>
      </c>
      <c r="U1037" s="196">
        <v>2013</v>
      </c>
      <c r="V1037" s="196" t="s">
        <v>21</v>
      </c>
      <c r="W1037" s="196" t="s">
        <v>619</v>
      </c>
      <c r="X1037" s="196" t="s">
        <v>3363</v>
      </c>
      <c r="Y1037" s="146" t="str">
        <f t="shared" si="42"/>
        <v>92013暖房設備用有り</v>
      </c>
      <c r="Z1037" s="148">
        <v>-0.32</v>
      </c>
      <c r="AA1037" s="148">
        <v>1.32</v>
      </c>
      <c r="AB1037" s="149">
        <v>1.028</v>
      </c>
      <c r="AC1037" s="149">
        <v>0.98299999999999998</v>
      </c>
      <c r="AD1037" s="147">
        <f>VLOOKUP(T1037,'既存・導入予定 (1)'!$E$33:$S$44,13,0)</f>
        <v>0.372</v>
      </c>
      <c r="AE1037" s="75">
        <f t="shared" si="41"/>
        <v>1.2</v>
      </c>
    </row>
    <row r="1038" spans="20:31">
      <c r="T1038" s="196">
        <v>9</v>
      </c>
      <c r="U1038" s="196">
        <v>2013</v>
      </c>
      <c r="V1038" s="196" t="s">
        <v>21</v>
      </c>
      <c r="W1038" s="196" t="s">
        <v>624</v>
      </c>
      <c r="X1038" s="196" t="s">
        <v>3516</v>
      </c>
      <c r="Y1038" s="146" t="str">
        <f t="shared" si="42"/>
        <v>92013暖房店舗用無し（一定速）</v>
      </c>
      <c r="Z1038" s="148">
        <v>0.25</v>
      </c>
      <c r="AA1038" s="148">
        <v>0.75</v>
      </c>
      <c r="AB1038" s="149">
        <v>0.25</v>
      </c>
      <c r="AC1038" s="149">
        <v>0.75</v>
      </c>
      <c r="AD1038" s="147">
        <f>VLOOKUP(T1038,'既存・導入予定 (1)'!$E$33:$S$44,13,0)</f>
        <v>0.372</v>
      </c>
      <c r="AE1038" s="75">
        <f t="shared" si="41"/>
        <v>0.84299999999999997</v>
      </c>
    </row>
    <row r="1039" spans="20:31">
      <c r="T1039" s="196">
        <v>9</v>
      </c>
      <c r="U1039" s="196">
        <v>2013</v>
      </c>
      <c r="V1039" s="196" t="s">
        <v>21</v>
      </c>
      <c r="W1039" s="196" t="s">
        <v>618</v>
      </c>
      <c r="X1039" s="196" t="s">
        <v>3516</v>
      </c>
      <c r="Y1039" s="146" t="str">
        <f t="shared" si="42"/>
        <v>92013暖房ビル用マルチ無し（一定速）</v>
      </c>
      <c r="Z1039" s="148">
        <v>0.25</v>
      </c>
      <c r="AA1039" s="148">
        <v>0.75</v>
      </c>
      <c r="AB1039" s="149">
        <v>0.25</v>
      </c>
      <c r="AC1039" s="149">
        <v>0.75</v>
      </c>
      <c r="AD1039" s="147">
        <f>VLOOKUP(T1039,'既存・導入予定 (1)'!$E$33:$S$44,13,0)</f>
        <v>0.372</v>
      </c>
      <c r="AE1039" s="75">
        <f t="shared" si="41"/>
        <v>0.84299999999999997</v>
      </c>
    </row>
    <row r="1040" spans="20:31">
      <c r="T1040" s="196">
        <v>9</v>
      </c>
      <c r="U1040" s="196">
        <v>2013</v>
      </c>
      <c r="V1040" s="196" t="s">
        <v>21</v>
      </c>
      <c r="W1040" s="196" t="s">
        <v>619</v>
      </c>
      <c r="X1040" s="196" t="s">
        <v>3516</v>
      </c>
      <c r="Y1040" s="146" t="str">
        <f t="shared" si="42"/>
        <v>92013暖房設備用無し（一定速）</v>
      </c>
      <c r="Z1040" s="148">
        <v>0.25</v>
      </c>
      <c r="AA1040" s="148">
        <v>0.75</v>
      </c>
      <c r="AB1040" s="149">
        <v>0.25</v>
      </c>
      <c r="AC1040" s="149">
        <v>0.75</v>
      </c>
      <c r="AD1040" s="147">
        <f>VLOOKUP(T1040,'既存・導入予定 (1)'!$E$33:$S$44,13,0)</f>
        <v>0.372</v>
      </c>
      <c r="AE1040" s="75">
        <f t="shared" si="41"/>
        <v>0.84299999999999997</v>
      </c>
    </row>
    <row r="1041" spans="20:31">
      <c r="T1041" s="196">
        <v>9</v>
      </c>
      <c r="U1041" s="196">
        <v>2014</v>
      </c>
      <c r="V1041" s="196" t="s">
        <v>20</v>
      </c>
      <c r="W1041" s="196" t="s">
        <v>624</v>
      </c>
      <c r="X1041" s="196" t="s">
        <v>3363</v>
      </c>
      <c r="Y1041" s="146" t="str">
        <f t="shared" si="42"/>
        <v>92014冷房店舗用有り</v>
      </c>
      <c r="Z1041" s="148">
        <v>-1.46</v>
      </c>
      <c r="AA1041" s="148">
        <v>2.46</v>
      </c>
      <c r="AB1041" s="149">
        <v>1.06</v>
      </c>
      <c r="AC1041" s="149">
        <v>1.83</v>
      </c>
      <c r="AD1041" s="147">
        <f>VLOOKUP(T1041,'既存・導入予定 (1)'!$E$33:$S$44,13,0)</f>
        <v>0.372</v>
      </c>
      <c r="AE1041" s="75">
        <f t="shared" si="41"/>
        <v>1.9159999999999999</v>
      </c>
    </row>
    <row r="1042" spans="20:31">
      <c r="T1042" s="196">
        <v>9</v>
      </c>
      <c r="U1042" s="196">
        <v>2014</v>
      </c>
      <c r="V1042" s="196" t="s">
        <v>20</v>
      </c>
      <c r="W1042" s="196" t="s">
        <v>618</v>
      </c>
      <c r="X1042" s="196" t="s">
        <v>3363</v>
      </c>
      <c r="Y1042" s="146" t="str">
        <f t="shared" si="42"/>
        <v>92014冷房ビル用マルチ有り</v>
      </c>
      <c r="Z1042" s="148">
        <v>-1.52</v>
      </c>
      <c r="AA1042" s="148">
        <v>2.52</v>
      </c>
      <c r="AB1042" s="149">
        <v>1.0736000000000001</v>
      </c>
      <c r="AC1042" s="149">
        <v>1.8715999999999999</v>
      </c>
      <c r="AD1042" s="147">
        <f>VLOOKUP(T1042,'既存・導入予定 (1)'!$E$33:$S$44,13,0)</f>
        <v>0.372</v>
      </c>
      <c r="AE1042" s="75">
        <f t="shared" si="41"/>
        <v>1.954</v>
      </c>
    </row>
    <row r="1043" spans="20:31">
      <c r="T1043" s="196">
        <v>9</v>
      </c>
      <c r="U1043" s="196">
        <v>2014</v>
      </c>
      <c r="V1043" s="196" t="s">
        <v>20</v>
      </c>
      <c r="W1043" s="196" t="s">
        <v>619</v>
      </c>
      <c r="X1043" s="196" t="s">
        <v>3363</v>
      </c>
      <c r="Y1043" s="146" t="str">
        <f t="shared" si="42"/>
        <v>92014冷房設備用有り</v>
      </c>
      <c r="Z1043" s="148">
        <v>-0.32</v>
      </c>
      <c r="AA1043" s="148">
        <v>1.32</v>
      </c>
      <c r="AB1043" s="149">
        <v>1.0385</v>
      </c>
      <c r="AC1043" s="149">
        <v>0.98040000000000005</v>
      </c>
      <c r="AD1043" s="147">
        <f>VLOOKUP(T1043,'既存・導入予定 (1)'!$E$33:$S$44,13,0)</f>
        <v>0.372</v>
      </c>
      <c r="AE1043" s="75">
        <f t="shared" si="41"/>
        <v>1.2</v>
      </c>
    </row>
    <row r="1044" spans="20:31">
      <c r="T1044" s="196">
        <v>9</v>
      </c>
      <c r="U1044" s="196">
        <v>2014</v>
      </c>
      <c r="V1044" s="196" t="s">
        <v>20</v>
      </c>
      <c r="W1044" s="196" t="s">
        <v>624</v>
      </c>
      <c r="X1044" s="196" t="s">
        <v>3516</v>
      </c>
      <c r="Y1044" s="146" t="str">
        <f t="shared" si="42"/>
        <v>92014冷房店舗用無し（一定速）</v>
      </c>
      <c r="Z1044" s="148">
        <v>0.25</v>
      </c>
      <c r="AA1044" s="148">
        <v>0.75</v>
      </c>
      <c r="AB1044" s="149">
        <v>0.25</v>
      </c>
      <c r="AC1044" s="149">
        <v>0.75</v>
      </c>
      <c r="AD1044" s="147">
        <f>VLOOKUP(T1044,'既存・導入予定 (1)'!$E$33:$S$44,13,0)</f>
        <v>0.372</v>
      </c>
      <c r="AE1044" s="75">
        <f t="shared" si="41"/>
        <v>0.84299999999999997</v>
      </c>
    </row>
    <row r="1045" spans="20:31">
      <c r="T1045" s="196">
        <v>9</v>
      </c>
      <c r="U1045" s="196">
        <v>2014</v>
      </c>
      <c r="V1045" s="196" t="s">
        <v>20</v>
      </c>
      <c r="W1045" s="196" t="s">
        <v>618</v>
      </c>
      <c r="X1045" s="196" t="s">
        <v>3516</v>
      </c>
      <c r="Y1045" s="146" t="str">
        <f t="shared" si="42"/>
        <v>92014冷房ビル用マルチ無し（一定速）</v>
      </c>
      <c r="Z1045" s="148">
        <v>0.25</v>
      </c>
      <c r="AA1045" s="148">
        <v>0.75</v>
      </c>
      <c r="AB1045" s="149">
        <v>0.25</v>
      </c>
      <c r="AC1045" s="149">
        <v>0.75</v>
      </c>
      <c r="AD1045" s="147">
        <f>VLOOKUP(T1045,'既存・導入予定 (1)'!$E$33:$S$44,13,0)</f>
        <v>0.372</v>
      </c>
      <c r="AE1045" s="75">
        <f t="shared" si="41"/>
        <v>0.84299999999999997</v>
      </c>
    </row>
    <row r="1046" spans="20:31">
      <c r="T1046" s="196">
        <v>9</v>
      </c>
      <c r="U1046" s="196">
        <v>2014</v>
      </c>
      <c r="V1046" s="196" t="s">
        <v>20</v>
      </c>
      <c r="W1046" s="196" t="s">
        <v>619</v>
      </c>
      <c r="X1046" s="196" t="s">
        <v>3516</v>
      </c>
      <c r="Y1046" s="146" t="str">
        <f t="shared" si="42"/>
        <v>92014冷房設備用無し（一定速）</v>
      </c>
      <c r="Z1046" s="148">
        <v>0.25</v>
      </c>
      <c r="AA1046" s="148">
        <v>0.75</v>
      </c>
      <c r="AB1046" s="149">
        <v>0.25</v>
      </c>
      <c r="AC1046" s="149">
        <v>0.75</v>
      </c>
      <c r="AD1046" s="147">
        <f>VLOOKUP(T1046,'既存・導入予定 (1)'!$E$33:$S$44,13,0)</f>
        <v>0.372</v>
      </c>
      <c r="AE1046" s="75">
        <f t="shared" si="41"/>
        <v>0.84299999999999997</v>
      </c>
    </row>
    <row r="1047" spans="20:31">
      <c r="T1047" s="196">
        <v>9</v>
      </c>
      <c r="U1047" s="196">
        <v>2014</v>
      </c>
      <c r="V1047" s="196" t="s">
        <v>21</v>
      </c>
      <c r="W1047" s="196" t="s">
        <v>624</v>
      </c>
      <c r="X1047" s="196" t="s">
        <v>3363</v>
      </c>
      <c r="Y1047" s="146" t="str">
        <f t="shared" si="42"/>
        <v>92014暖房店舗用有り</v>
      </c>
      <c r="Z1047" s="148">
        <v>-0.94</v>
      </c>
      <c r="AA1047" s="148">
        <v>1.94</v>
      </c>
      <c r="AB1047" s="149">
        <v>1.0853999999999999</v>
      </c>
      <c r="AC1047" s="149">
        <v>1.4337</v>
      </c>
      <c r="AD1047" s="147">
        <f>VLOOKUP(T1047,'既存・導入予定 (1)'!$E$33:$S$44,13,0)</f>
        <v>0.372</v>
      </c>
      <c r="AE1047" s="75">
        <f t="shared" si="41"/>
        <v>1.59</v>
      </c>
    </row>
    <row r="1048" spans="20:31">
      <c r="T1048" s="196">
        <v>9</v>
      </c>
      <c r="U1048" s="196">
        <v>2014</v>
      </c>
      <c r="V1048" s="196" t="s">
        <v>21</v>
      </c>
      <c r="W1048" s="196" t="s">
        <v>618</v>
      </c>
      <c r="X1048" s="196" t="s">
        <v>3363</v>
      </c>
      <c r="Y1048" s="146" t="str">
        <f t="shared" si="42"/>
        <v>92014暖房ビル用マルチ有り</v>
      </c>
      <c r="Z1048" s="148">
        <v>-0.96</v>
      </c>
      <c r="AA1048" s="148">
        <v>1.96</v>
      </c>
      <c r="AB1048" s="149">
        <v>1.0416000000000001</v>
      </c>
      <c r="AC1048" s="149">
        <v>1.4596</v>
      </c>
      <c r="AD1048" s="147">
        <f>VLOOKUP(T1048,'既存・導入予定 (1)'!$E$33:$S$44,13,0)</f>
        <v>0.372</v>
      </c>
      <c r="AE1048" s="75">
        <f t="shared" si="41"/>
        <v>1.6020000000000001</v>
      </c>
    </row>
    <row r="1049" spans="20:31">
      <c r="T1049" s="196">
        <v>9</v>
      </c>
      <c r="U1049" s="196">
        <v>2014</v>
      </c>
      <c r="V1049" s="196" t="s">
        <v>21</v>
      </c>
      <c r="W1049" s="196" t="s">
        <v>619</v>
      </c>
      <c r="X1049" s="196" t="s">
        <v>3363</v>
      </c>
      <c r="Y1049" s="146" t="str">
        <f t="shared" si="42"/>
        <v>92014暖房設備用有り</v>
      </c>
      <c r="Z1049" s="148">
        <v>-0.36</v>
      </c>
      <c r="AA1049" s="148">
        <v>1.36</v>
      </c>
      <c r="AB1049" s="149">
        <v>1.0287999999999999</v>
      </c>
      <c r="AC1049" s="149">
        <v>1.0127999999999999</v>
      </c>
      <c r="AD1049" s="147">
        <f>VLOOKUP(T1049,'既存・導入予定 (1)'!$E$33:$S$44,13,0)</f>
        <v>0.372</v>
      </c>
      <c r="AE1049" s="75">
        <f t="shared" ref="AE1049:AE1112" si="43">ROUNDDOWN(IF(AD1049&gt;=0.25,Z1049*AD1049+AA1049,AB1049*AD1049+AC1049),3)</f>
        <v>1.226</v>
      </c>
    </row>
    <row r="1050" spans="20:31">
      <c r="T1050" s="196">
        <v>9</v>
      </c>
      <c r="U1050" s="196">
        <v>2014</v>
      </c>
      <c r="V1050" s="196" t="s">
        <v>21</v>
      </c>
      <c r="W1050" s="196" t="s">
        <v>624</v>
      </c>
      <c r="X1050" s="196" t="s">
        <v>3516</v>
      </c>
      <c r="Y1050" s="146" t="str">
        <f t="shared" si="42"/>
        <v>92014暖房店舗用無し（一定速）</v>
      </c>
      <c r="Z1050" s="148">
        <v>0.25</v>
      </c>
      <c r="AA1050" s="148">
        <v>0.75</v>
      </c>
      <c r="AB1050" s="149">
        <v>0.25</v>
      </c>
      <c r="AC1050" s="149">
        <v>0.75</v>
      </c>
      <c r="AD1050" s="147">
        <f>VLOOKUP(T1050,'既存・導入予定 (1)'!$E$33:$S$44,13,0)</f>
        <v>0.372</v>
      </c>
      <c r="AE1050" s="75">
        <f t="shared" si="43"/>
        <v>0.84299999999999997</v>
      </c>
    </row>
    <row r="1051" spans="20:31">
      <c r="T1051" s="196">
        <v>9</v>
      </c>
      <c r="U1051" s="196">
        <v>2014</v>
      </c>
      <c r="V1051" s="196" t="s">
        <v>21</v>
      </c>
      <c r="W1051" s="196" t="s">
        <v>618</v>
      </c>
      <c r="X1051" s="196" t="s">
        <v>3516</v>
      </c>
      <c r="Y1051" s="146" t="str">
        <f t="shared" si="42"/>
        <v>92014暖房ビル用マルチ無し（一定速）</v>
      </c>
      <c r="Z1051" s="148">
        <v>0.25</v>
      </c>
      <c r="AA1051" s="148">
        <v>0.75</v>
      </c>
      <c r="AB1051" s="149">
        <v>0.25</v>
      </c>
      <c r="AC1051" s="149">
        <v>0.75</v>
      </c>
      <c r="AD1051" s="147">
        <f>VLOOKUP(T1051,'既存・導入予定 (1)'!$E$33:$S$44,13,0)</f>
        <v>0.372</v>
      </c>
      <c r="AE1051" s="75">
        <f t="shared" si="43"/>
        <v>0.84299999999999997</v>
      </c>
    </row>
    <row r="1052" spans="20:31">
      <c r="T1052" s="196">
        <v>9</v>
      </c>
      <c r="U1052" s="196">
        <v>2014</v>
      </c>
      <c r="V1052" s="196" t="s">
        <v>21</v>
      </c>
      <c r="W1052" s="196" t="s">
        <v>619</v>
      </c>
      <c r="X1052" s="196" t="s">
        <v>3516</v>
      </c>
      <c r="Y1052" s="146" t="str">
        <f t="shared" si="42"/>
        <v>92014暖房設備用無し（一定速）</v>
      </c>
      <c r="Z1052" s="148">
        <v>0.25</v>
      </c>
      <c r="AA1052" s="148">
        <v>0.75</v>
      </c>
      <c r="AB1052" s="149">
        <v>0.25</v>
      </c>
      <c r="AC1052" s="149">
        <v>0.75</v>
      </c>
      <c r="AD1052" s="147">
        <f>VLOOKUP(T1052,'既存・導入予定 (1)'!$E$33:$S$44,13,0)</f>
        <v>0.372</v>
      </c>
      <c r="AE1052" s="75">
        <f t="shared" si="43"/>
        <v>0.84299999999999997</v>
      </c>
    </row>
    <row r="1053" spans="20:31">
      <c r="T1053" s="193">
        <v>9</v>
      </c>
      <c r="U1053" s="193">
        <v>2015</v>
      </c>
      <c r="V1053" s="193" t="s">
        <v>20</v>
      </c>
      <c r="W1053" s="193" t="s">
        <v>624</v>
      </c>
      <c r="X1053" s="193" t="s">
        <v>3363</v>
      </c>
      <c r="Y1053" s="66" t="str">
        <f t="shared" si="42"/>
        <v>92015冷房店舗用有り</v>
      </c>
      <c r="Z1053" s="191">
        <v>-1.38</v>
      </c>
      <c r="AA1053" s="191">
        <v>2.38</v>
      </c>
      <c r="AB1053" s="192">
        <v>1.0581</v>
      </c>
      <c r="AC1053" s="192">
        <v>1.7705</v>
      </c>
      <c r="AD1053" s="69">
        <f>VLOOKUP(T1053,'既存・導入予定 (1)'!$E$33:$S$44,13,0)</f>
        <v>0.372</v>
      </c>
      <c r="AE1053" s="70">
        <f t="shared" si="43"/>
        <v>1.8660000000000001</v>
      </c>
    </row>
    <row r="1054" spans="20:31">
      <c r="T1054" s="193">
        <v>9</v>
      </c>
      <c r="U1054" s="193">
        <v>2015</v>
      </c>
      <c r="V1054" s="193" t="s">
        <v>20</v>
      </c>
      <c r="W1054" s="193" t="s">
        <v>618</v>
      </c>
      <c r="X1054" s="193" t="s">
        <v>3363</v>
      </c>
      <c r="Y1054" s="66" t="str">
        <f t="shared" si="42"/>
        <v>92015冷房ビル用マルチ有り</v>
      </c>
      <c r="Z1054" s="142">
        <v>-1.5740000000000001</v>
      </c>
      <c r="AA1054" s="142">
        <v>2.5739999999999998</v>
      </c>
      <c r="AB1054" s="143">
        <v>1.0751999999999999</v>
      </c>
      <c r="AC1054" s="143">
        <v>1.9117</v>
      </c>
      <c r="AD1054" s="69">
        <f>VLOOKUP(T1054,'既存・導入予定 (1)'!$E$33:$S$44,13,0)</f>
        <v>0.372</v>
      </c>
      <c r="AE1054" s="70">
        <f t="shared" si="43"/>
        <v>1.988</v>
      </c>
    </row>
    <row r="1055" spans="20:31">
      <c r="T1055" s="193">
        <v>9</v>
      </c>
      <c r="U1055" s="193">
        <v>2015</v>
      </c>
      <c r="V1055" s="193" t="s">
        <v>20</v>
      </c>
      <c r="W1055" s="193" t="s">
        <v>619</v>
      </c>
      <c r="X1055" s="193" t="s">
        <v>3363</v>
      </c>
      <c r="Y1055" s="66" t="str">
        <f t="shared" si="42"/>
        <v>92015冷房設備用有り</v>
      </c>
      <c r="Z1055" s="142">
        <v>-0.62</v>
      </c>
      <c r="AA1055" s="142">
        <v>1.62</v>
      </c>
      <c r="AB1055" s="143">
        <v>1.0472999999999999</v>
      </c>
      <c r="AC1055" s="143">
        <v>1.2032</v>
      </c>
      <c r="AD1055" s="69">
        <f>VLOOKUP(T1055,'既存・導入予定 (1)'!$E$33:$S$44,13,0)</f>
        <v>0.372</v>
      </c>
      <c r="AE1055" s="70">
        <f t="shared" si="43"/>
        <v>1.389</v>
      </c>
    </row>
    <row r="1056" spans="20:31">
      <c r="T1056" s="193">
        <v>9</v>
      </c>
      <c r="U1056" s="193">
        <v>2015</v>
      </c>
      <c r="V1056" s="193" t="s">
        <v>20</v>
      </c>
      <c r="W1056" s="193" t="s">
        <v>624</v>
      </c>
      <c r="X1056" s="193" t="s">
        <v>3516</v>
      </c>
      <c r="Y1056" s="66" t="str">
        <f t="shared" si="42"/>
        <v>92015冷房店舗用無し（一定速）</v>
      </c>
      <c r="Z1056" s="142">
        <v>0.25</v>
      </c>
      <c r="AA1056" s="142">
        <v>0.75</v>
      </c>
      <c r="AB1056" s="143">
        <v>0.25</v>
      </c>
      <c r="AC1056" s="143">
        <v>0.75</v>
      </c>
      <c r="AD1056" s="69">
        <f>VLOOKUP(T1056,'既存・導入予定 (1)'!$E$33:$S$44,13,0)</f>
        <v>0.372</v>
      </c>
      <c r="AE1056" s="70">
        <f t="shared" si="43"/>
        <v>0.84299999999999997</v>
      </c>
    </row>
    <row r="1057" spans="20:31">
      <c r="T1057" s="193">
        <v>9</v>
      </c>
      <c r="U1057" s="193">
        <v>2015</v>
      </c>
      <c r="V1057" s="193" t="s">
        <v>20</v>
      </c>
      <c r="W1057" s="193" t="s">
        <v>618</v>
      </c>
      <c r="X1057" s="193" t="s">
        <v>3516</v>
      </c>
      <c r="Y1057" s="66" t="str">
        <f t="shared" si="42"/>
        <v>92015冷房ビル用マルチ無し（一定速）</v>
      </c>
      <c r="Z1057" s="142">
        <v>0.25</v>
      </c>
      <c r="AA1057" s="142">
        <v>0.75</v>
      </c>
      <c r="AB1057" s="143">
        <v>0.25</v>
      </c>
      <c r="AC1057" s="143">
        <v>0.75</v>
      </c>
      <c r="AD1057" s="69">
        <f>VLOOKUP(T1057,'既存・導入予定 (1)'!$E$33:$S$44,13,0)</f>
        <v>0.372</v>
      </c>
      <c r="AE1057" s="70">
        <f t="shared" si="43"/>
        <v>0.84299999999999997</v>
      </c>
    </row>
    <row r="1058" spans="20:31">
      <c r="T1058" s="193">
        <v>9</v>
      </c>
      <c r="U1058" s="193">
        <v>2015</v>
      </c>
      <c r="V1058" s="193" t="s">
        <v>20</v>
      </c>
      <c r="W1058" s="193" t="s">
        <v>619</v>
      </c>
      <c r="X1058" s="193" t="s">
        <v>3516</v>
      </c>
      <c r="Y1058" s="66" t="str">
        <f t="shared" si="42"/>
        <v>92015冷房設備用無し（一定速）</v>
      </c>
      <c r="Z1058" s="142">
        <v>0.25</v>
      </c>
      <c r="AA1058" s="142">
        <v>0.75</v>
      </c>
      <c r="AB1058" s="143">
        <v>0.25</v>
      </c>
      <c r="AC1058" s="143">
        <v>0.75</v>
      </c>
      <c r="AD1058" s="69">
        <f>VLOOKUP(T1058,'既存・導入予定 (1)'!$E$33:$S$44,13,0)</f>
        <v>0.372</v>
      </c>
      <c r="AE1058" s="70">
        <f t="shared" si="43"/>
        <v>0.84299999999999997</v>
      </c>
    </row>
    <row r="1059" spans="20:31">
      <c r="T1059" s="193">
        <v>9</v>
      </c>
      <c r="U1059" s="193">
        <v>2015</v>
      </c>
      <c r="V1059" s="193" t="s">
        <v>21</v>
      </c>
      <c r="W1059" s="193" t="s">
        <v>624</v>
      </c>
      <c r="X1059" s="193" t="s">
        <v>3363</v>
      </c>
      <c r="Y1059" s="66" t="str">
        <f t="shared" si="42"/>
        <v>92015暖房店舗用有り</v>
      </c>
      <c r="Z1059" s="142">
        <v>-0.97</v>
      </c>
      <c r="AA1059" s="142">
        <v>1.97</v>
      </c>
      <c r="AB1059" s="143">
        <v>1.0867</v>
      </c>
      <c r="AC1059" s="143">
        <v>1.4558</v>
      </c>
      <c r="AD1059" s="69">
        <f>VLOOKUP(T1059,'既存・導入予定 (1)'!$E$33:$S$44,13,0)</f>
        <v>0.372</v>
      </c>
      <c r="AE1059" s="70">
        <f t="shared" si="43"/>
        <v>1.609</v>
      </c>
    </row>
    <row r="1060" spans="20:31">
      <c r="T1060" s="193">
        <v>9</v>
      </c>
      <c r="U1060" s="193">
        <v>2015</v>
      </c>
      <c r="V1060" s="193" t="s">
        <v>21</v>
      </c>
      <c r="W1060" s="193" t="s">
        <v>618</v>
      </c>
      <c r="X1060" s="193" t="s">
        <v>3363</v>
      </c>
      <c r="Y1060" s="66" t="str">
        <f t="shared" si="42"/>
        <v>92015暖房ビル用マルチ有り</v>
      </c>
      <c r="Z1060" s="142">
        <v>-0.876</v>
      </c>
      <c r="AA1060" s="142">
        <v>1.8759999999999999</v>
      </c>
      <c r="AB1060" s="143">
        <v>1.0398000000000001</v>
      </c>
      <c r="AC1060" s="143">
        <v>1.3971</v>
      </c>
      <c r="AD1060" s="69">
        <f>VLOOKUP(T1060,'既存・導入予定 (1)'!$E$33:$S$44,13,0)</f>
        <v>0.372</v>
      </c>
      <c r="AE1060" s="70">
        <f t="shared" si="43"/>
        <v>1.55</v>
      </c>
    </row>
    <row r="1061" spans="20:31">
      <c r="T1061" s="193">
        <v>9</v>
      </c>
      <c r="U1061" s="193">
        <v>2015</v>
      </c>
      <c r="V1061" s="193" t="s">
        <v>21</v>
      </c>
      <c r="W1061" s="193" t="s">
        <v>619</v>
      </c>
      <c r="X1061" s="193" t="s">
        <v>3363</v>
      </c>
      <c r="Y1061" s="66" t="str">
        <f t="shared" si="42"/>
        <v>92015暖房設備用有り</v>
      </c>
      <c r="Z1061" s="142">
        <v>-0.59799999999999998</v>
      </c>
      <c r="AA1061" s="142">
        <v>1.5980000000000001</v>
      </c>
      <c r="AB1061" s="143">
        <v>1.0339</v>
      </c>
      <c r="AC1061" s="143">
        <v>1.19</v>
      </c>
      <c r="AD1061" s="69">
        <f>VLOOKUP(T1061,'既存・導入予定 (1)'!$E$33:$S$44,13,0)</f>
        <v>0.372</v>
      </c>
      <c r="AE1061" s="70">
        <f t="shared" si="43"/>
        <v>1.375</v>
      </c>
    </row>
    <row r="1062" spans="20:31">
      <c r="T1062" s="193">
        <v>9</v>
      </c>
      <c r="U1062" s="193">
        <v>2015</v>
      </c>
      <c r="V1062" s="193" t="s">
        <v>21</v>
      </c>
      <c r="W1062" s="193" t="s">
        <v>624</v>
      </c>
      <c r="X1062" s="193" t="s">
        <v>3516</v>
      </c>
      <c r="Y1062" s="66" t="str">
        <f t="shared" si="42"/>
        <v>92015暖房店舗用無し（一定速）</v>
      </c>
      <c r="Z1062" s="142">
        <v>0.25</v>
      </c>
      <c r="AA1062" s="142">
        <v>0.75</v>
      </c>
      <c r="AB1062" s="143">
        <v>0.25</v>
      </c>
      <c r="AC1062" s="143">
        <v>0.75</v>
      </c>
      <c r="AD1062" s="69">
        <f>VLOOKUP(T1062,'既存・導入予定 (1)'!$E$33:$S$44,13,0)</f>
        <v>0.372</v>
      </c>
      <c r="AE1062" s="70">
        <f t="shared" si="43"/>
        <v>0.84299999999999997</v>
      </c>
    </row>
    <row r="1063" spans="20:31">
      <c r="T1063" s="193">
        <v>9</v>
      </c>
      <c r="U1063" s="193">
        <v>2015</v>
      </c>
      <c r="V1063" s="193" t="s">
        <v>21</v>
      </c>
      <c r="W1063" s="193" t="s">
        <v>618</v>
      </c>
      <c r="X1063" s="193" t="s">
        <v>3516</v>
      </c>
      <c r="Y1063" s="66" t="str">
        <f t="shared" si="42"/>
        <v>92015暖房ビル用マルチ無し（一定速）</v>
      </c>
      <c r="Z1063" s="142">
        <v>0.25</v>
      </c>
      <c r="AA1063" s="142">
        <v>0.75</v>
      </c>
      <c r="AB1063" s="143">
        <v>0.25</v>
      </c>
      <c r="AC1063" s="143">
        <v>0.75</v>
      </c>
      <c r="AD1063" s="69">
        <f>VLOOKUP(T1063,'既存・導入予定 (1)'!$E$33:$S$44,13,0)</f>
        <v>0.372</v>
      </c>
      <c r="AE1063" s="70">
        <f t="shared" si="43"/>
        <v>0.84299999999999997</v>
      </c>
    </row>
    <row r="1064" spans="20:31">
      <c r="T1064" s="193">
        <v>9</v>
      </c>
      <c r="U1064" s="193">
        <v>2015</v>
      </c>
      <c r="V1064" s="193" t="s">
        <v>21</v>
      </c>
      <c r="W1064" s="193" t="s">
        <v>619</v>
      </c>
      <c r="X1064" s="193" t="s">
        <v>3516</v>
      </c>
      <c r="Y1064" s="66" t="str">
        <f t="shared" si="42"/>
        <v>92015暖房設備用無し（一定速）</v>
      </c>
      <c r="Z1064" s="142">
        <v>0.25</v>
      </c>
      <c r="AA1064" s="142">
        <v>0.75</v>
      </c>
      <c r="AB1064" s="143">
        <v>0.25</v>
      </c>
      <c r="AC1064" s="143">
        <v>0.75</v>
      </c>
      <c r="AD1064" s="69">
        <f>VLOOKUP(T1064,'既存・導入予定 (1)'!$E$33:$S$44,13,0)</f>
        <v>0.372</v>
      </c>
      <c r="AE1064" s="70">
        <f t="shared" si="43"/>
        <v>0.84299999999999997</v>
      </c>
    </row>
    <row r="1065" spans="20:31">
      <c r="T1065" s="193">
        <v>9</v>
      </c>
      <c r="U1065" s="193">
        <v>2020</v>
      </c>
      <c r="V1065" s="193" t="s">
        <v>626</v>
      </c>
      <c r="W1065" s="193" t="s">
        <v>624</v>
      </c>
      <c r="X1065" s="193" t="s">
        <v>3363</v>
      </c>
      <c r="Y1065" s="66" t="str">
        <f t="shared" si="42"/>
        <v>92020冷房店舗用有り</v>
      </c>
      <c r="Z1065" s="142">
        <v>-1.38</v>
      </c>
      <c r="AA1065" s="142">
        <v>2.38</v>
      </c>
      <c r="AB1065" s="143">
        <v>1.0581</v>
      </c>
      <c r="AC1065" s="143">
        <v>1.7705</v>
      </c>
      <c r="AD1065" s="69">
        <f>VLOOKUP(T1065,'既存・導入予定 (1)'!$E$33:$S$44,13,0)</f>
        <v>0.372</v>
      </c>
      <c r="AE1065" s="70">
        <f t="shared" si="43"/>
        <v>1.8660000000000001</v>
      </c>
    </row>
    <row r="1066" spans="20:31">
      <c r="T1066" s="193">
        <v>9</v>
      </c>
      <c r="U1066" s="193">
        <v>2020</v>
      </c>
      <c r="V1066" s="193" t="s">
        <v>626</v>
      </c>
      <c r="W1066" s="193" t="s">
        <v>618</v>
      </c>
      <c r="X1066" s="193" t="s">
        <v>3363</v>
      </c>
      <c r="Y1066" s="66" t="str">
        <f t="shared" si="42"/>
        <v>92020冷房ビル用マルチ有り</v>
      </c>
      <c r="Z1066" s="142">
        <v>-1.68</v>
      </c>
      <c r="AA1066" s="142">
        <v>2.68</v>
      </c>
      <c r="AB1066" s="143">
        <v>1.0788</v>
      </c>
      <c r="AC1066" s="143">
        <v>2.0053000000000001</v>
      </c>
      <c r="AD1066" s="69">
        <f>VLOOKUP(T1066,'既存・導入予定 (1)'!$E$33:$S$44,13,0)</f>
        <v>0.372</v>
      </c>
      <c r="AE1066" s="70">
        <f t="shared" si="43"/>
        <v>2.0550000000000002</v>
      </c>
    </row>
    <row r="1067" spans="20:31">
      <c r="T1067" s="193">
        <v>9</v>
      </c>
      <c r="U1067" s="193">
        <v>2020</v>
      </c>
      <c r="V1067" s="193" t="s">
        <v>626</v>
      </c>
      <c r="W1067" s="193" t="s">
        <v>619</v>
      </c>
      <c r="X1067" s="193" t="s">
        <v>3363</v>
      </c>
      <c r="Y1067" s="66" t="str">
        <f t="shared" si="42"/>
        <v>92020冷房設備用有り</v>
      </c>
      <c r="Z1067" s="142">
        <v>-0.62</v>
      </c>
      <c r="AA1067" s="142">
        <v>1.62</v>
      </c>
      <c r="AB1067" s="143">
        <v>1.0472999999999999</v>
      </c>
      <c r="AC1067" s="143">
        <v>1.2032</v>
      </c>
      <c r="AD1067" s="69">
        <f>VLOOKUP(T1067,'既存・導入予定 (1)'!$E$33:$S$44,13,0)</f>
        <v>0.372</v>
      </c>
      <c r="AE1067" s="70">
        <f t="shared" si="43"/>
        <v>1.389</v>
      </c>
    </row>
    <row r="1068" spans="20:31">
      <c r="T1068" s="193">
        <v>9</v>
      </c>
      <c r="U1068" s="193">
        <v>2020</v>
      </c>
      <c r="V1068" s="193" t="s">
        <v>626</v>
      </c>
      <c r="W1068" s="193" t="s">
        <v>624</v>
      </c>
      <c r="X1068" s="193" t="s">
        <v>3516</v>
      </c>
      <c r="Y1068" s="66" t="str">
        <f t="shared" si="42"/>
        <v>92020冷房店舗用無し（一定速）</v>
      </c>
      <c r="Z1068" s="142">
        <v>0.25</v>
      </c>
      <c r="AA1068" s="142">
        <v>0.75</v>
      </c>
      <c r="AB1068" s="143">
        <v>0.25</v>
      </c>
      <c r="AC1068" s="143">
        <v>0.75</v>
      </c>
      <c r="AD1068" s="69">
        <f>VLOOKUP(T1068,'既存・導入予定 (1)'!$E$33:$S$44,13,0)</f>
        <v>0.372</v>
      </c>
      <c r="AE1068" s="70">
        <f t="shared" si="43"/>
        <v>0.84299999999999997</v>
      </c>
    </row>
    <row r="1069" spans="20:31">
      <c r="T1069" s="193">
        <v>9</v>
      </c>
      <c r="U1069" s="193">
        <v>2020</v>
      </c>
      <c r="V1069" s="193" t="s">
        <v>626</v>
      </c>
      <c r="W1069" s="193" t="s">
        <v>618</v>
      </c>
      <c r="X1069" s="193" t="s">
        <v>3516</v>
      </c>
      <c r="Y1069" s="66" t="str">
        <f t="shared" si="42"/>
        <v>92020冷房ビル用マルチ無し（一定速）</v>
      </c>
      <c r="Z1069" s="142">
        <v>0.25</v>
      </c>
      <c r="AA1069" s="142">
        <v>0.75</v>
      </c>
      <c r="AB1069" s="143">
        <v>0.25</v>
      </c>
      <c r="AC1069" s="143">
        <v>0.75</v>
      </c>
      <c r="AD1069" s="69">
        <f>VLOOKUP(T1069,'既存・導入予定 (1)'!$E$33:$S$44,13,0)</f>
        <v>0.372</v>
      </c>
      <c r="AE1069" s="70">
        <f t="shared" si="43"/>
        <v>0.84299999999999997</v>
      </c>
    </row>
    <row r="1070" spans="20:31">
      <c r="T1070" s="193">
        <v>9</v>
      </c>
      <c r="U1070" s="193">
        <v>2020</v>
      </c>
      <c r="V1070" s="193" t="s">
        <v>626</v>
      </c>
      <c r="W1070" s="193" t="s">
        <v>619</v>
      </c>
      <c r="X1070" s="193" t="s">
        <v>3516</v>
      </c>
      <c r="Y1070" s="66" t="str">
        <f t="shared" si="42"/>
        <v>92020冷房設備用無し（一定速）</v>
      </c>
      <c r="Z1070" s="142">
        <v>0.25</v>
      </c>
      <c r="AA1070" s="142">
        <v>0.75</v>
      </c>
      <c r="AB1070" s="143">
        <v>0.25</v>
      </c>
      <c r="AC1070" s="143">
        <v>0.75</v>
      </c>
      <c r="AD1070" s="69">
        <f>VLOOKUP(T1070,'既存・導入予定 (1)'!$E$33:$S$44,13,0)</f>
        <v>0.372</v>
      </c>
      <c r="AE1070" s="70">
        <f t="shared" si="43"/>
        <v>0.84299999999999997</v>
      </c>
    </row>
    <row r="1071" spans="20:31">
      <c r="T1071" s="193">
        <v>9</v>
      </c>
      <c r="U1071" s="193">
        <v>2020</v>
      </c>
      <c r="V1071" s="193" t="s">
        <v>627</v>
      </c>
      <c r="W1071" s="193" t="s">
        <v>624</v>
      </c>
      <c r="X1071" s="193" t="s">
        <v>3363</v>
      </c>
      <c r="Y1071" s="66" t="str">
        <f t="shared" si="42"/>
        <v>92020暖房店舗用有り</v>
      </c>
      <c r="Z1071" s="142">
        <v>-0.96</v>
      </c>
      <c r="AA1071" s="142">
        <v>1.96</v>
      </c>
      <c r="AB1071" s="143">
        <v>1.0862000000000001</v>
      </c>
      <c r="AC1071" s="143">
        <v>1.4483999999999999</v>
      </c>
      <c r="AD1071" s="69">
        <f>VLOOKUP(T1071,'既存・導入予定 (1)'!$E$33:$S$44,13,0)</f>
        <v>0.372</v>
      </c>
      <c r="AE1071" s="70">
        <f t="shared" si="43"/>
        <v>1.6020000000000001</v>
      </c>
    </row>
    <row r="1072" spans="20:31">
      <c r="T1072" s="193">
        <v>9</v>
      </c>
      <c r="U1072" s="193">
        <v>2020</v>
      </c>
      <c r="V1072" s="193" t="s">
        <v>627</v>
      </c>
      <c r="W1072" s="193" t="s">
        <v>618</v>
      </c>
      <c r="X1072" s="193" t="s">
        <v>3363</v>
      </c>
      <c r="Y1072" s="66" t="str">
        <f t="shared" si="42"/>
        <v>92020暖房ビル用マルチ有り</v>
      </c>
      <c r="Z1072" s="142">
        <v>-1.1000000000000001</v>
      </c>
      <c r="AA1072" s="142">
        <v>2.1</v>
      </c>
      <c r="AB1072" s="143">
        <v>1.0416000000000001</v>
      </c>
      <c r="AC1072" s="143">
        <v>1.4596</v>
      </c>
      <c r="AD1072" s="69">
        <f>VLOOKUP(T1072,'既存・導入予定 (1)'!$E$33:$S$44,13,0)</f>
        <v>0.372</v>
      </c>
      <c r="AE1072" s="70">
        <f t="shared" si="43"/>
        <v>1.69</v>
      </c>
    </row>
    <row r="1073" spans="20:31">
      <c r="T1073" s="193">
        <v>9</v>
      </c>
      <c r="U1073" s="193">
        <v>2020</v>
      </c>
      <c r="V1073" s="193" t="s">
        <v>627</v>
      </c>
      <c r="W1073" s="193" t="s">
        <v>619</v>
      </c>
      <c r="X1073" s="193" t="s">
        <v>3363</v>
      </c>
      <c r="Y1073" s="66" t="str">
        <f t="shared" si="42"/>
        <v>92020暖房設備用有り</v>
      </c>
      <c r="Z1073" s="142">
        <v>-0.46</v>
      </c>
      <c r="AA1073" s="142">
        <v>1.46</v>
      </c>
      <c r="AB1073" s="143">
        <v>0.94</v>
      </c>
      <c r="AC1073" s="143">
        <v>1.1100000000000001</v>
      </c>
      <c r="AD1073" s="69">
        <f>VLOOKUP(T1073,'既存・導入予定 (1)'!$E$33:$S$44,13,0)</f>
        <v>0.372</v>
      </c>
      <c r="AE1073" s="70">
        <f t="shared" si="43"/>
        <v>1.288</v>
      </c>
    </row>
    <row r="1074" spans="20:31">
      <c r="T1074" s="193">
        <v>9</v>
      </c>
      <c r="U1074" s="193">
        <v>2020</v>
      </c>
      <c r="V1074" s="193" t="s">
        <v>627</v>
      </c>
      <c r="W1074" s="193" t="s">
        <v>624</v>
      </c>
      <c r="X1074" s="193" t="s">
        <v>3516</v>
      </c>
      <c r="Y1074" s="66" t="str">
        <f t="shared" si="42"/>
        <v>92020暖房店舗用無し（一定速）</v>
      </c>
      <c r="Z1074" s="142">
        <v>0.25</v>
      </c>
      <c r="AA1074" s="142">
        <v>0.75</v>
      </c>
      <c r="AB1074" s="143">
        <v>0.25</v>
      </c>
      <c r="AC1074" s="143">
        <v>0.75</v>
      </c>
      <c r="AD1074" s="69">
        <f>VLOOKUP(T1074,'既存・導入予定 (1)'!$E$33:$S$44,13,0)</f>
        <v>0.372</v>
      </c>
      <c r="AE1074" s="70">
        <f t="shared" si="43"/>
        <v>0.84299999999999997</v>
      </c>
    </row>
    <row r="1075" spans="20:31">
      <c r="T1075" s="193">
        <v>9</v>
      </c>
      <c r="U1075" s="193">
        <v>2020</v>
      </c>
      <c r="V1075" s="193" t="s">
        <v>627</v>
      </c>
      <c r="W1075" s="193" t="s">
        <v>618</v>
      </c>
      <c r="X1075" s="193" t="s">
        <v>3516</v>
      </c>
      <c r="Y1075" s="66" t="str">
        <f t="shared" si="42"/>
        <v>92020暖房ビル用マルチ無し（一定速）</v>
      </c>
      <c r="Z1075" s="142">
        <v>0.25</v>
      </c>
      <c r="AA1075" s="142">
        <v>0.75</v>
      </c>
      <c r="AB1075" s="143">
        <v>0.25</v>
      </c>
      <c r="AC1075" s="143">
        <v>0.75</v>
      </c>
      <c r="AD1075" s="69">
        <f>VLOOKUP(T1075,'既存・導入予定 (1)'!$E$33:$S$44,13,0)</f>
        <v>0.372</v>
      </c>
      <c r="AE1075" s="70">
        <f t="shared" si="43"/>
        <v>0.84299999999999997</v>
      </c>
    </row>
    <row r="1076" spans="20:31">
      <c r="T1076" s="193">
        <v>9</v>
      </c>
      <c r="U1076" s="193">
        <v>2020</v>
      </c>
      <c r="V1076" s="193" t="s">
        <v>627</v>
      </c>
      <c r="W1076" s="193" t="s">
        <v>619</v>
      </c>
      <c r="X1076" s="193" t="s">
        <v>3516</v>
      </c>
      <c r="Y1076" s="66" t="str">
        <f t="shared" si="42"/>
        <v>92020暖房設備用無し（一定速）</v>
      </c>
      <c r="Z1076" s="142">
        <v>0.25</v>
      </c>
      <c r="AA1076" s="142">
        <v>0.75</v>
      </c>
      <c r="AB1076" s="143">
        <v>0.25</v>
      </c>
      <c r="AC1076" s="143">
        <v>0.75</v>
      </c>
      <c r="AD1076" s="69">
        <f>VLOOKUP(T1076,'既存・導入予定 (1)'!$E$33:$S$44,13,0)</f>
        <v>0.372</v>
      </c>
      <c r="AE1076" s="70">
        <f t="shared" si="43"/>
        <v>0.84299999999999997</v>
      </c>
    </row>
    <row r="1077" spans="20:31">
      <c r="T1077" s="196">
        <v>9</v>
      </c>
      <c r="U1077" s="196">
        <v>2024</v>
      </c>
      <c r="V1077" s="196" t="s">
        <v>626</v>
      </c>
      <c r="W1077" s="196" t="s">
        <v>624</v>
      </c>
      <c r="X1077" s="196" t="s">
        <v>3363</v>
      </c>
      <c r="Y1077" s="146" t="str">
        <f t="shared" si="42"/>
        <v>92024冷房店舗用有り</v>
      </c>
      <c r="Z1077" s="148">
        <v>-1.58</v>
      </c>
      <c r="AA1077" s="148">
        <v>2.58</v>
      </c>
      <c r="AB1077" s="149">
        <v>1.0629999999999999</v>
      </c>
      <c r="AC1077" s="149">
        <v>1.9193</v>
      </c>
      <c r="AD1077" s="147">
        <f>VLOOKUP(T1077,'既存・導入予定 (1)'!$E$33:$S$44,13,0)</f>
        <v>0.372</v>
      </c>
      <c r="AE1077" s="75">
        <f t="shared" si="43"/>
        <v>1.992</v>
      </c>
    </row>
    <row r="1078" spans="20:31">
      <c r="T1078" s="196">
        <v>9</v>
      </c>
      <c r="U1078" s="196">
        <v>2024</v>
      </c>
      <c r="V1078" s="196" t="s">
        <v>626</v>
      </c>
      <c r="W1078" s="196" t="s">
        <v>618</v>
      </c>
      <c r="X1078" s="196" t="s">
        <v>3363</v>
      </c>
      <c r="Y1078" s="146" t="str">
        <f t="shared" si="42"/>
        <v>92024冷房ビル用マルチ有り</v>
      </c>
      <c r="Z1078" s="148">
        <v>-1.6</v>
      </c>
      <c r="AA1078" s="148">
        <v>2.6</v>
      </c>
      <c r="AB1078" s="149">
        <v>1.0759000000000001</v>
      </c>
      <c r="AC1078" s="149">
        <v>1.931</v>
      </c>
      <c r="AD1078" s="147">
        <f>VLOOKUP(T1078,'既存・導入予定 (1)'!$E$33:$S$44,13,0)</f>
        <v>0.372</v>
      </c>
      <c r="AE1078" s="75">
        <f t="shared" si="43"/>
        <v>2.004</v>
      </c>
    </row>
    <row r="1079" spans="20:31">
      <c r="T1079" s="196">
        <v>9</v>
      </c>
      <c r="U1079" s="196">
        <v>2024</v>
      </c>
      <c r="V1079" s="196" t="s">
        <v>626</v>
      </c>
      <c r="W1079" s="196" t="s">
        <v>619</v>
      </c>
      <c r="X1079" s="196" t="s">
        <v>3363</v>
      </c>
      <c r="Y1079" s="146" t="str">
        <f t="shared" si="42"/>
        <v>92024冷房設備用有り</v>
      </c>
      <c r="Z1079" s="148">
        <v>-0.6</v>
      </c>
      <c r="AA1079" s="148">
        <v>1.6</v>
      </c>
      <c r="AB1079" s="149">
        <v>1.0467</v>
      </c>
      <c r="AC1079" s="149">
        <v>1.1882999999999999</v>
      </c>
      <c r="AD1079" s="147">
        <f>VLOOKUP(T1079,'既存・導入予定 (1)'!$E$33:$S$44,13,0)</f>
        <v>0.372</v>
      </c>
      <c r="AE1079" s="75">
        <f t="shared" si="43"/>
        <v>1.3759999999999999</v>
      </c>
    </row>
    <row r="1080" spans="20:31">
      <c r="T1080" s="196">
        <v>9</v>
      </c>
      <c r="U1080" s="196">
        <v>2024</v>
      </c>
      <c r="V1080" s="196" t="s">
        <v>626</v>
      </c>
      <c r="W1080" s="196" t="s">
        <v>624</v>
      </c>
      <c r="X1080" s="196" t="s">
        <v>3516</v>
      </c>
      <c r="Y1080" s="146" t="str">
        <f t="shared" si="42"/>
        <v>92024冷房店舗用無し（一定速）</v>
      </c>
      <c r="Z1080" s="148">
        <v>0.25</v>
      </c>
      <c r="AA1080" s="148">
        <v>0.75</v>
      </c>
      <c r="AB1080" s="149">
        <v>0.25</v>
      </c>
      <c r="AC1080" s="149">
        <v>0.75</v>
      </c>
      <c r="AD1080" s="147">
        <f>VLOOKUP(T1080,'既存・導入予定 (1)'!$E$33:$S$44,13,0)</f>
        <v>0.372</v>
      </c>
      <c r="AE1080" s="75">
        <f t="shared" si="43"/>
        <v>0.84299999999999997</v>
      </c>
    </row>
    <row r="1081" spans="20:31">
      <c r="T1081" s="196">
        <v>9</v>
      </c>
      <c r="U1081" s="196">
        <v>2024</v>
      </c>
      <c r="V1081" s="196" t="s">
        <v>626</v>
      </c>
      <c r="W1081" s="196" t="s">
        <v>618</v>
      </c>
      <c r="X1081" s="196" t="s">
        <v>3516</v>
      </c>
      <c r="Y1081" s="146" t="str">
        <f t="shared" si="42"/>
        <v>92024冷房ビル用マルチ無し（一定速）</v>
      </c>
      <c r="Z1081" s="148">
        <v>0.25</v>
      </c>
      <c r="AA1081" s="148">
        <v>0.75</v>
      </c>
      <c r="AB1081" s="149">
        <v>0.25</v>
      </c>
      <c r="AC1081" s="149">
        <v>0.75</v>
      </c>
      <c r="AD1081" s="147">
        <f>VLOOKUP(T1081,'既存・導入予定 (1)'!$E$33:$S$44,13,0)</f>
        <v>0.372</v>
      </c>
      <c r="AE1081" s="75">
        <f t="shared" si="43"/>
        <v>0.84299999999999997</v>
      </c>
    </row>
    <row r="1082" spans="20:31">
      <c r="T1082" s="196">
        <v>9</v>
      </c>
      <c r="U1082" s="196">
        <v>2024</v>
      </c>
      <c r="V1082" s="196" t="s">
        <v>626</v>
      </c>
      <c r="W1082" s="196" t="s">
        <v>619</v>
      </c>
      <c r="X1082" s="196" t="s">
        <v>3516</v>
      </c>
      <c r="Y1082" s="146" t="str">
        <f t="shared" si="42"/>
        <v>92024冷房設備用無し（一定速）</v>
      </c>
      <c r="Z1082" s="148">
        <v>0.25</v>
      </c>
      <c r="AA1082" s="148">
        <v>0.75</v>
      </c>
      <c r="AB1082" s="149">
        <v>0.25</v>
      </c>
      <c r="AC1082" s="149">
        <v>0.75</v>
      </c>
      <c r="AD1082" s="147">
        <f>VLOOKUP(T1082,'既存・導入予定 (1)'!$E$33:$S$44,13,0)</f>
        <v>0.372</v>
      </c>
      <c r="AE1082" s="75">
        <f t="shared" si="43"/>
        <v>0.84299999999999997</v>
      </c>
    </row>
    <row r="1083" spans="20:31">
      <c r="T1083" s="196">
        <v>9</v>
      </c>
      <c r="U1083" s="196">
        <v>2024</v>
      </c>
      <c r="V1083" s="196" t="s">
        <v>627</v>
      </c>
      <c r="W1083" s="196" t="s">
        <v>624</v>
      </c>
      <c r="X1083" s="196" t="s">
        <v>3363</v>
      </c>
      <c r="Y1083" s="146" t="str">
        <f t="shared" si="42"/>
        <v>92024暖房店舗用有り</v>
      </c>
      <c r="Z1083" s="148">
        <v>-1.04</v>
      </c>
      <c r="AA1083" s="148">
        <v>2.04</v>
      </c>
      <c r="AB1083" s="149">
        <v>1.0898000000000001</v>
      </c>
      <c r="AC1083" s="149">
        <v>1.5076000000000001</v>
      </c>
      <c r="AD1083" s="147">
        <f>VLOOKUP(T1083,'既存・導入予定 (1)'!$E$33:$S$44,13,0)</f>
        <v>0.372</v>
      </c>
      <c r="AE1083" s="75">
        <f t="shared" si="43"/>
        <v>1.653</v>
      </c>
    </row>
    <row r="1084" spans="20:31">
      <c r="T1084" s="196">
        <v>9</v>
      </c>
      <c r="U1084" s="196">
        <v>2024</v>
      </c>
      <c r="V1084" s="196" t="s">
        <v>627</v>
      </c>
      <c r="W1084" s="196" t="s">
        <v>618</v>
      </c>
      <c r="X1084" s="196" t="s">
        <v>3363</v>
      </c>
      <c r="Y1084" s="146" t="str">
        <f t="shared" si="42"/>
        <v>92024暖房ビル用マルチ有り</v>
      </c>
      <c r="Z1084" s="148">
        <v>-1.1399999999999999</v>
      </c>
      <c r="AA1084" s="148">
        <v>2.14</v>
      </c>
      <c r="AB1084" s="149">
        <v>1.0454000000000001</v>
      </c>
      <c r="AC1084" s="149">
        <v>1.5936999999999999</v>
      </c>
      <c r="AD1084" s="147">
        <f>VLOOKUP(T1084,'既存・導入予定 (1)'!$E$33:$S$44,13,0)</f>
        <v>0.372</v>
      </c>
      <c r="AE1084" s="75">
        <f t="shared" si="43"/>
        <v>1.7150000000000001</v>
      </c>
    </row>
    <row r="1085" spans="20:31">
      <c r="T1085" s="196">
        <v>9</v>
      </c>
      <c r="U1085" s="196">
        <v>2024</v>
      </c>
      <c r="V1085" s="196" t="s">
        <v>627</v>
      </c>
      <c r="W1085" s="196" t="s">
        <v>619</v>
      </c>
      <c r="X1085" s="196" t="s">
        <v>3363</v>
      </c>
      <c r="Y1085" s="146" t="str">
        <f t="shared" si="42"/>
        <v>92024暖房設備用有り</v>
      </c>
      <c r="Z1085" s="148">
        <v>-0.57999999999999996</v>
      </c>
      <c r="AA1085" s="148">
        <v>1.58</v>
      </c>
      <c r="AB1085" s="149">
        <v>1.0335000000000001</v>
      </c>
      <c r="AC1085" s="149">
        <v>1.1766000000000001</v>
      </c>
      <c r="AD1085" s="147">
        <f>VLOOKUP(T1085,'既存・導入予定 (1)'!$E$33:$S$44,13,0)</f>
        <v>0.372</v>
      </c>
      <c r="AE1085" s="75">
        <f t="shared" si="43"/>
        <v>1.3640000000000001</v>
      </c>
    </row>
    <row r="1086" spans="20:31">
      <c r="T1086" s="196">
        <v>9</v>
      </c>
      <c r="U1086" s="196">
        <v>2024</v>
      </c>
      <c r="V1086" s="196" t="s">
        <v>627</v>
      </c>
      <c r="W1086" s="196" t="s">
        <v>624</v>
      </c>
      <c r="X1086" s="196" t="s">
        <v>3516</v>
      </c>
      <c r="Y1086" s="146" t="str">
        <f t="shared" si="42"/>
        <v>92024暖房店舗用無し（一定速）</v>
      </c>
      <c r="Z1086" s="148">
        <v>0.25</v>
      </c>
      <c r="AA1086" s="148">
        <v>0.75</v>
      </c>
      <c r="AB1086" s="149">
        <v>0.25</v>
      </c>
      <c r="AC1086" s="149">
        <v>0.75</v>
      </c>
      <c r="AD1086" s="147">
        <f>VLOOKUP(T1086,'既存・導入予定 (1)'!$E$33:$S$44,13,0)</f>
        <v>0.372</v>
      </c>
      <c r="AE1086" s="75">
        <f t="shared" si="43"/>
        <v>0.84299999999999997</v>
      </c>
    </row>
    <row r="1087" spans="20:31">
      <c r="T1087" s="196">
        <v>9</v>
      </c>
      <c r="U1087" s="196">
        <v>2024</v>
      </c>
      <c r="V1087" s="196" t="s">
        <v>627</v>
      </c>
      <c r="W1087" s="196" t="s">
        <v>618</v>
      </c>
      <c r="X1087" s="196" t="s">
        <v>3516</v>
      </c>
      <c r="Y1087" s="146" t="str">
        <f t="shared" si="42"/>
        <v>92024暖房ビル用マルチ無し（一定速）</v>
      </c>
      <c r="Z1087" s="148">
        <v>0.25</v>
      </c>
      <c r="AA1087" s="148">
        <v>0.75</v>
      </c>
      <c r="AB1087" s="149">
        <v>0.25</v>
      </c>
      <c r="AC1087" s="149">
        <v>0.75</v>
      </c>
      <c r="AD1087" s="147">
        <f>VLOOKUP(T1087,'既存・導入予定 (1)'!$E$33:$S$44,13,0)</f>
        <v>0.372</v>
      </c>
      <c r="AE1087" s="75">
        <f t="shared" si="43"/>
        <v>0.84299999999999997</v>
      </c>
    </row>
    <row r="1088" spans="20:31">
      <c r="T1088" s="196">
        <v>9</v>
      </c>
      <c r="U1088" s="196">
        <v>2024</v>
      </c>
      <c r="V1088" s="196" t="s">
        <v>627</v>
      </c>
      <c r="W1088" s="196" t="s">
        <v>619</v>
      </c>
      <c r="X1088" s="196" t="s">
        <v>3516</v>
      </c>
      <c r="Y1088" s="146" t="str">
        <f t="shared" si="42"/>
        <v>92024暖房設備用無し（一定速）</v>
      </c>
      <c r="Z1088" s="148">
        <v>0.25</v>
      </c>
      <c r="AA1088" s="148">
        <v>0.75</v>
      </c>
      <c r="AB1088" s="149">
        <v>0.25</v>
      </c>
      <c r="AC1088" s="149">
        <v>0.75</v>
      </c>
      <c r="AD1088" s="147">
        <f>VLOOKUP(T1088,'既存・導入予定 (1)'!$E$33:$S$44,13,0)</f>
        <v>0.372</v>
      </c>
      <c r="AE1088" s="75">
        <f t="shared" si="43"/>
        <v>0.84299999999999997</v>
      </c>
    </row>
    <row r="1089" spans="20:31">
      <c r="T1089" s="193">
        <v>10</v>
      </c>
      <c r="U1089" s="193">
        <v>1995</v>
      </c>
      <c r="V1089" s="193" t="s">
        <v>20</v>
      </c>
      <c r="W1089" s="193" t="s">
        <v>624</v>
      </c>
      <c r="X1089" s="193" t="s">
        <v>3363</v>
      </c>
      <c r="Y1089" s="66" t="str">
        <f t="shared" si="42"/>
        <v>101995冷房店舗用有り</v>
      </c>
      <c r="Z1089" s="142">
        <v>0.32</v>
      </c>
      <c r="AA1089" s="142">
        <v>0.68</v>
      </c>
      <c r="AB1089" s="143">
        <v>1.0165999999999999</v>
      </c>
      <c r="AC1089" s="143">
        <v>0.50590000000000002</v>
      </c>
      <c r="AD1089" s="69">
        <f>VLOOKUP(T1089,'既存・導入予定 (1)'!$E$33:$S$44,13,0)</f>
        <v>0.14799999999999999</v>
      </c>
      <c r="AE1089" s="70">
        <f t="shared" si="43"/>
        <v>0.65600000000000003</v>
      </c>
    </row>
    <row r="1090" spans="20:31">
      <c r="T1090" s="193">
        <v>10</v>
      </c>
      <c r="U1090" s="193">
        <v>1995</v>
      </c>
      <c r="V1090" s="193" t="s">
        <v>20</v>
      </c>
      <c r="W1090" s="193" t="s">
        <v>618</v>
      </c>
      <c r="X1090" s="193" t="s">
        <v>3363</v>
      </c>
      <c r="Y1090" s="66" t="str">
        <f t="shared" si="42"/>
        <v>101995冷房ビル用マルチ有り</v>
      </c>
      <c r="Z1090" s="142">
        <v>-0.218</v>
      </c>
      <c r="AA1090" s="142">
        <v>1.218</v>
      </c>
      <c r="AB1090" s="143">
        <v>1.0356000000000001</v>
      </c>
      <c r="AC1090" s="143">
        <v>0.90459999999999996</v>
      </c>
      <c r="AD1090" s="69">
        <f>VLOOKUP(T1090,'既存・導入予定 (1)'!$E$33:$S$44,13,0)</f>
        <v>0.14799999999999999</v>
      </c>
      <c r="AE1090" s="70">
        <f t="shared" si="43"/>
        <v>1.0569999999999999</v>
      </c>
    </row>
    <row r="1091" spans="20:31">
      <c r="T1091" s="193">
        <v>10</v>
      </c>
      <c r="U1091" s="193">
        <v>1995</v>
      </c>
      <c r="V1091" s="193" t="s">
        <v>20</v>
      </c>
      <c r="W1091" s="193" t="s">
        <v>619</v>
      </c>
      <c r="X1091" s="193" t="s">
        <v>3363</v>
      </c>
      <c r="Y1091" s="66" t="str">
        <f t="shared" si="42"/>
        <v>101995冷房設備用有り</v>
      </c>
      <c r="Z1091" s="142">
        <v>0.25</v>
      </c>
      <c r="AA1091" s="142">
        <v>0.75</v>
      </c>
      <c r="AB1091" s="143">
        <v>1.0219</v>
      </c>
      <c r="AC1091" s="143">
        <v>0.55700000000000005</v>
      </c>
      <c r="AD1091" s="69">
        <f>VLOOKUP(T1091,'既存・導入予定 (1)'!$E$33:$S$44,13,0)</f>
        <v>0.14799999999999999</v>
      </c>
      <c r="AE1091" s="70">
        <f t="shared" si="43"/>
        <v>0.70799999999999996</v>
      </c>
    </row>
    <row r="1092" spans="20:31">
      <c r="T1092" s="193">
        <v>10</v>
      </c>
      <c r="U1092" s="193">
        <v>1995</v>
      </c>
      <c r="V1092" s="193" t="s">
        <v>20</v>
      </c>
      <c r="W1092" s="193" t="s">
        <v>624</v>
      </c>
      <c r="X1092" s="193" t="s">
        <v>3516</v>
      </c>
      <c r="Y1092" s="66" t="str">
        <f t="shared" si="42"/>
        <v>101995冷房店舗用無し（一定速）</v>
      </c>
      <c r="Z1092" s="142">
        <v>0.26</v>
      </c>
      <c r="AA1092" s="142">
        <v>0.74</v>
      </c>
      <c r="AB1092" s="143">
        <v>0.26</v>
      </c>
      <c r="AC1092" s="143">
        <v>0.74</v>
      </c>
      <c r="AD1092" s="69">
        <f>VLOOKUP(T1092,'既存・導入予定 (1)'!$E$33:$S$44,13,0)</f>
        <v>0.14799999999999999</v>
      </c>
      <c r="AE1092" s="70">
        <f t="shared" si="43"/>
        <v>0.77800000000000002</v>
      </c>
    </row>
    <row r="1093" spans="20:31">
      <c r="T1093" s="193">
        <v>10</v>
      </c>
      <c r="U1093" s="193">
        <v>1995</v>
      </c>
      <c r="V1093" s="193" t="s">
        <v>20</v>
      </c>
      <c r="W1093" s="193" t="s">
        <v>618</v>
      </c>
      <c r="X1093" s="193" t="s">
        <v>3516</v>
      </c>
      <c r="Y1093" s="66" t="str">
        <f t="shared" si="42"/>
        <v>101995冷房ビル用マルチ無し（一定速）</v>
      </c>
      <c r="Z1093" s="142">
        <v>0.26</v>
      </c>
      <c r="AA1093" s="142">
        <v>0.74</v>
      </c>
      <c r="AB1093" s="143">
        <v>0.26</v>
      </c>
      <c r="AC1093" s="143">
        <v>0.74</v>
      </c>
      <c r="AD1093" s="69">
        <f>VLOOKUP(T1093,'既存・導入予定 (1)'!$E$33:$S$44,13,0)</f>
        <v>0.14799999999999999</v>
      </c>
      <c r="AE1093" s="70">
        <f t="shared" si="43"/>
        <v>0.77800000000000002</v>
      </c>
    </row>
    <row r="1094" spans="20:31">
      <c r="T1094" s="193">
        <v>10</v>
      </c>
      <c r="U1094" s="193">
        <v>1995</v>
      </c>
      <c r="V1094" s="193" t="s">
        <v>20</v>
      </c>
      <c r="W1094" s="193" t="s">
        <v>619</v>
      </c>
      <c r="X1094" s="193" t="s">
        <v>3516</v>
      </c>
      <c r="Y1094" s="66" t="str">
        <f t="shared" si="42"/>
        <v>101995冷房設備用無し（一定速）</v>
      </c>
      <c r="Z1094" s="142">
        <v>0.26</v>
      </c>
      <c r="AA1094" s="142">
        <v>0.74</v>
      </c>
      <c r="AB1094" s="143">
        <v>0.26</v>
      </c>
      <c r="AC1094" s="143">
        <v>0.74</v>
      </c>
      <c r="AD1094" s="69">
        <f>VLOOKUP(T1094,'既存・導入予定 (1)'!$E$33:$S$44,13,0)</f>
        <v>0.14799999999999999</v>
      </c>
      <c r="AE1094" s="70">
        <f t="shared" si="43"/>
        <v>0.77800000000000002</v>
      </c>
    </row>
    <row r="1095" spans="20:31">
      <c r="T1095" s="193">
        <v>10</v>
      </c>
      <c r="U1095" s="193">
        <v>1995</v>
      </c>
      <c r="V1095" s="193" t="s">
        <v>21</v>
      </c>
      <c r="W1095" s="193" t="s">
        <v>624</v>
      </c>
      <c r="X1095" s="193" t="s">
        <v>3363</v>
      </c>
      <c r="Y1095" s="66" t="str">
        <f t="shared" si="42"/>
        <v>101995暖房店舗用有り</v>
      </c>
      <c r="Z1095" s="142">
        <v>0.374</v>
      </c>
      <c r="AA1095" s="142">
        <v>0.626</v>
      </c>
      <c r="AB1095" s="143">
        <v>1.0275000000000001</v>
      </c>
      <c r="AC1095" s="143">
        <v>0.46260000000000001</v>
      </c>
      <c r="AD1095" s="69">
        <f>VLOOKUP(T1095,'既存・導入予定 (1)'!$E$33:$S$44,13,0)</f>
        <v>0.14799999999999999</v>
      </c>
      <c r="AE1095" s="70">
        <f t="shared" si="43"/>
        <v>0.61399999999999999</v>
      </c>
    </row>
    <row r="1096" spans="20:31">
      <c r="T1096" s="193">
        <v>10</v>
      </c>
      <c r="U1096" s="193">
        <v>1995</v>
      </c>
      <c r="V1096" s="193" t="s">
        <v>21</v>
      </c>
      <c r="W1096" s="193" t="s">
        <v>618</v>
      </c>
      <c r="X1096" s="193" t="s">
        <v>3363</v>
      </c>
      <c r="Y1096" s="66" t="str">
        <f t="shared" si="42"/>
        <v>101995暖房ビル用マルチ有り</v>
      </c>
      <c r="Z1096" s="142">
        <v>-0.112</v>
      </c>
      <c r="AA1096" s="142">
        <v>1.1120000000000001</v>
      </c>
      <c r="AB1096" s="143">
        <v>1.0236000000000001</v>
      </c>
      <c r="AC1096" s="143">
        <v>0.82809999999999995</v>
      </c>
      <c r="AD1096" s="69">
        <f>VLOOKUP(T1096,'既存・導入予定 (1)'!$E$33:$S$44,13,0)</f>
        <v>0.14799999999999999</v>
      </c>
      <c r="AE1096" s="70">
        <f t="shared" si="43"/>
        <v>0.97899999999999998</v>
      </c>
    </row>
    <row r="1097" spans="20:31">
      <c r="T1097" s="193">
        <v>10</v>
      </c>
      <c r="U1097" s="193">
        <v>1995</v>
      </c>
      <c r="V1097" s="193" t="s">
        <v>21</v>
      </c>
      <c r="W1097" s="193" t="s">
        <v>619</v>
      </c>
      <c r="X1097" s="193" t="s">
        <v>3363</v>
      </c>
      <c r="Y1097" s="66" t="str">
        <f t="shared" si="42"/>
        <v>101995暖房設備用有り</v>
      </c>
      <c r="Z1097" s="142">
        <v>0.25</v>
      </c>
      <c r="AA1097" s="142">
        <v>0.75</v>
      </c>
      <c r="AB1097" s="143">
        <v>1.0159</v>
      </c>
      <c r="AC1097" s="143">
        <v>0.5585</v>
      </c>
      <c r="AD1097" s="69">
        <f>VLOOKUP(T1097,'既存・導入予定 (1)'!$E$33:$S$44,13,0)</f>
        <v>0.14799999999999999</v>
      </c>
      <c r="AE1097" s="70">
        <f t="shared" si="43"/>
        <v>0.70799999999999996</v>
      </c>
    </row>
    <row r="1098" spans="20:31">
      <c r="T1098" s="193">
        <v>10</v>
      </c>
      <c r="U1098" s="193">
        <v>1995</v>
      </c>
      <c r="V1098" s="193" t="s">
        <v>21</v>
      </c>
      <c r="W1098" s="193" t="s">
        <v>624</v>
      </c>
      <c r="X1098" s="193" t="s">
        <v>3516</v>
      </c>
      <c r="Y1098" s="66" t="str">
        <f t="shared" ref="Y1098:Y1161" si="44">T1098&amp;U1098&amp;V1098&amp;W1098&amp;X1098</f>
        <v>101995暖房店舗用無し（一定速）</v>
      </c>
      <c r="Z1098" s="142">
        <v>0.26</v>
      </c>
      <c r="AA1098" s="142">
        <v>0.74</v>
      </c>
      <c r="AB1098" s="143">
        <v>0.26</v>
      </c>
      <c r="AC1098" s="143">
        <v>0.74</v>
      </c>
      <c r="AD1098" s="69">
        <f>VLOOKUP(T1098,'既存・導入予定 (1)'!$E$33:$S$44,13,0)</f>
        <v>0.14799999999999999</v>
      </c>
      <c r="AE1098" s="70">
        <f t="shared" si="43"/>
        <v>0.77800000000000002</v>
      </c>
    </row>
    <row r="1099" spans="20:31">
      <c r="T1099" s="193">
        <v>10</v>
      </c>
      <c r="U1099" s="193">
        <v>1995</v>
      </c>
      <c r="V1099" s="193" t="s">
        <v>21</v>
      </c>
      <c r="W1099" s="193" t="s">
        <v>618</v>
      </c>
      <c r="X1099" s="193" t="s">
        <v>3516</v>
      </c>
      <c r="Y1099" s="66" t="str">
        <f t="shared" si="44"/>
        <v>101995暖房ビル用マルチ無し（一定速）</v>
      </c>
      <c r="Z1099" s="142">
        <v>0.26</v>
      </c>
      <c r="AA1099" s="142">
        <v>0.74</v>
      </c>
      <c r="AB1099" s="143">
        <v>0.26</v>
      </c>
      <c r="AC1099" s="143">
        <v>0.74</v>
      </c>
      <c r="AD1099" s="69">
        <f>VLOOKUP(T1099,'既存・導入予定 (1)'!$E$33:$S$44,13,0)</f>
        <v>0.14799999999999999</v>
      </c>
      <c r="AE1099" s="70">
        <f t="shared" si="43"/>
        <v>0.77800000000000002</v>
      </c>
    </row>
    <row r="1100" spans="20:31">
      <c r="T1100" s="193">
        <v>10</v>
      </c>
      <c r="U1100" s="193">
        <v>1995</v>
      </c>
      <c r="V1100" s="193" t="s">
        <v>21</v>
      </c>
      <c r="W1100" s="193" t="s">
        <v>619</v>
      </c>
      <c r="X1100" s="193" t="s">
        <v>3516</v>
      </c>
      <c r="Y1100" s="66" t="str">
        <f t="shared" si="44"/>
        <v>101995暖房設備用無し（一定速）</v>
      </c>
      <c r="Z1100" s="142">
        <v>0.26</v>
      </c>
      <c r="AA1100" s="142">
        <v>0.74</v>
      </c>
      <c r="AB1100" s="143">
        <v>0.26</v>
      </c>
      <c r="AC1100" s="143">
        <v>0.74</v>
      </c>
      <c r="AD1100" s="69">
        <f>VLOOKUP(T1100,'既存・導入予定 (1)'!$E$33:$S$44,13,0)</f>
        <v>0.14799999999999999</v>
      </c>
      <c r="AE1100" s="70">
        <f t="shared" si="43"/>
        <v>0.77800000000000002</v>
      </c>
    </row>
    <row r="1101" spans="20:31">
      <c r="T1101" s="193">
        <v>10</v>
      </c>
      <c r="U1101" s="193">
        <v>2005</v>
      </c>
      <c r="V1101" s="193" t="s">
        <v>20</v>
      </c>
      <c r="W1101" s="193" t="s">
        <v>624</v>
      </c>
      <c r="X1101" s="193" t="s">
        <v>3363</v>
      </c>
      <c r="Y1101" s="66" t="str">
        <f t="shared" si="44"/>
        <v>102005冷房店舗用有り</v>
      </c>
      <c r="Z1101" s="142">
        <v>-0.86599999999999999</v>
      </c>
      <c r="AA1101" s="142">
        <v>1.8660000000000001</v>
      </c>
      <c r="AB1101" s="143">
        <v>1.0455000000000001</v>
      </c>
      <c r="AC1101" s="143">
        <v>1.3880999999999999</v>
      </c>
      <c r="AD1101" s="69">
        <f>VLOOKUP(T1101,'既存・導入予定 (1)'!$E$33:$S$44,13,0)</f>
        <v>0.14799999999999999</v>
      </c>
      <c r="AE1101" s="70">
        <f t="shared" si="43"/>
        <v>1.542</v>
      </c>
    </row>
    <row r="1102" spans="20:31">
      <c r="T1102" s="193">
        <v>10</v>
      </c>
      <c r="U1102" s="193">
        <v>2005</v>
      </c>
      <c r="V1102" s="193" t="s">
        <v>20</v>
      </c>
      <c r="W1102" s="193" t="s">
        <v>618</v>
      </c>
      <c r="X1102" s="193" t="s">
        <v>3363</v>
      </c>
      <c r="Y1102" s="66" t="str">
        <f t="shared" si="44"/>
        <v>102005冷房ビル用マルチ有り</v>
      </c>
      <c r="Z1102" s="142">
        <v>-0.68200000000000005</v>
      </c>
      <c r="AA1102" s="142">
        <v>1.6819999999999999</v>
      </c>
      <c r="AB1102" s="143">
        <v>1.0490999999999999</v>
      </c>
      <c r="AC1102" s="143">
        <v>1.2492000000000001</v>
      </c>
      <c r="AD1102" s="69">
        <f>VLOOKUP(T1102,'既存・導入予定 (1)'!$E$33:$S$44,13,0)</f>
        <v>0.14799999999999999</v>
      </c>
      <c r="AE1102" s="70">
        <f t="shared" si="43"/>
        <v>1.4039999999999999</v>
      </c>
    </row>
    <row r="1103" spans="20:31">
      <c r="T1103" s="193">
        <v>10</v>
      </c>
      <c r="U1103" s="193">
        <v>2005</v>
      </c>
      <c r="V1103" s="193" t="s">
        <v>20</v>
      </c>
      <c r="W1103" s="193" t="s">
        <v>619</v>
      </c>
      <c r="X1103" s="193" t="s">
        <v>3363</v>
      </c>
      <c r="Y1103" s="66" t="str">
        <f t="shared" si="44"/>
        <v>102005冷房設備用有り</v>
      </c>
      <c r="Z1103" s="142">
        <v>-0.114</v>
      </c>
      <c r="AA1103" s="142">
        <v>1.1140000000000001</v>
      </c>
      <c r="AB1103" s="143">
        <v>1.0325</v>
      </c>
      <c r="AC1103" s="143">
        <v>0.82740000000000002</v>
      </c>
      <c r="AD1103" s="69">
        <f>VLOOKUP(T1103,'既存・導入予定 (1)'!$E$33:$S$44,13,0)</f>
        <v>0.14799999999999999</v>
      </c>
      <c r="AE1103" s="70">
        <f t="shared" si="43"/>
        <v>0.98</v>
      </c>
    </row>
    <row r="1104" spans="20:31">
      <c r="T1104" s="193">
        <v>10</v>
      </c>
      <c r="U1104" s="193">
        <v>2005</v>
      </c>
      <c r="V1104" s="193" t="s">
        <v>20</v>
      </c>
      <c r="W1104" s="193" t="s">
        <v>624</v>
      </c>
      <c r="X1104" s="193" t="s">
        <v>3516</v>
      </c>
      <c r="Y1104" s="66" t="str">
        <f t="shared" si="44"/>
        <v>102005冷房店舗用無し（一定速）</v>
      </c>
      <c r="Z1104" s="142">
        <v>0.25</v>
      </c>
      <c r="AA1104" s="142">
        <v>0.75</v>
      </c>
      <c r="AB1104" s="143">
        <v>0.25</v>
      </c>
      <c r="AC1104" s="143">
        <v>0.75</v>
      </c>
      <c r="AD1104" s="69">
        <f>VLOOKUP(T1104,'既存・導入予定 (1)'!$E$33:$S$44,13,0)</f>
        <v>0.14799999999999999</v>
      </c>
      <c r="AE1104" s="70">
        <f t="shared" si="43"/>
        <v>0.78700000000000003</v>
      </c>
    </row>
    <row r="1105" spans="20:31">
      <c r="T1105" s="193">
        <v>10</v>
      </c>
      <c r="U1105" s="193">
        <v>2005</v>
      </c>
      <c r="V1105" s="193" t="s">
        <v>20</v>
      </c>
      <c r="W1105" s="193" t="s">
        <v>618</v>
      </c>
      <c r="X1105" s="193" t="s">
        <v>3516</v>
      </c>
      <c r="Y1105" s="66" t="str">
        <f>T1105&amp;U1105&amp;V1105&amp;W1105&amp;X1105</f>
        <v>102005冷房ビル用マルチ無し（一定速）</v>
      </c>
      <c r="Z1105" s="142">
        <v>0.25</v>
      </c>
      <c r="AA1105" s="142">
        <v>0.75</v>
      </c>
      <c r="AB1105" s="143">
        <v>0.25</v>
      </c>
      <c r="AC1105" s="143">
        <v>0.75</v>
      </c>
      <c r="AD1105" s="69">
        <f>VLOOKUP(T1105,'既存・導入予定 (1)'!$E$33:$S$44,13,0)</f>
        <v>0.14799999999999999</v>
      </c>
      <c r="AE1105" s="70">
        <f t="shared" si="43"/>
        <v>0.78700000000000003</v>
      </c>
    </row>
    <row r="1106" spans="20:31">
      <c r="T1106" s="193">
        <v>10</v>
      </c>
      <c r="U1106" s="193">
        <v>2005</v>
      </c>
      <c r="V1106" s="193" t="s">
        <v>20</v>
      </c>
      <c r="W1106" s="193" t="s">
        <v>619</v>
      </c>
      <c r="X1106" s="193" t="s">
        <v>3516</v>
      </c>
      <c r="Y1106" s="66" t="str">
        <f t="shared" si="44"/>
        <v>102005冷房設備用無し（一定速）</v>
      </c>
      <c r="Z1106" s="142">
        <v>0.25</v>
      </c>
      <c r="AA1106" s="142">
        <v>0.75</v>
      </c>
      <c r="AB1106" s="143">
        <v>0.25</v>
      </c>
      <c r="AC1106" s="143">
        <v>0.75</v>
      </c>
      <c r="AD1106" s="69">
        <f>VLOOKUP(T1106,'既存・導入予定 (1)'!$E$33:$S$44,13,0)</f>
        <v>0.14799999999999999</v>
      </c>
      <c r="AE1106" s="70">
        <f t="shared" si="43"/>
        <v>0.78700000000000003</v>
      </c>
    </row>
    <row r="1107" spans="20:31">
      <c r="T1107" s="193">
        <v>10</v>
      </c>
      <c r="U1107" s="193">
        <v>2005</v>
      </c>
      <c r="V1107" s="193" t="s">
        <v>21</v>
      </c>
      <c r="W1107" s="193" t="s">
        <v>624</v>
      </c>
      <c r="X1107" s="193" t="s">
        <v>3363</v>
      </c>
      <c r="Y1107" s="66" t="str">
        <f t="shared" si="44"/>
        <v>102005暖房店舗用有り</v>
      </c>
      <c r="Z1107" s="142">
        <v>-0.65</v>
      </c>
      <c r="AA1107" s="142">
        <v>1.65</v>
      </c>
      <c r="AB1107" s="143">
        <v>1.0726</v>
      </c>
      <c r="AC1107" s="143">
        <v>1.2194</v>
      </c>
      <c r="AD1107" s="69">
        <f>VLOOKUP(T1107,'既存・導入予定 (1)'!$E$33:$S$44,13,0)</f>
        <v>0.14799999999999999</v>
      </c>
      <c r="AE1107" s="70">
        <f t="shared" si="43"/>
        <v>1.3779999999999999</v>
      </c>
    </row>
    <row r="1108" spans="20:31">
      <c r="T1108" s="193">
        <v>10</v>
      </c>
      <c r="U1108" s="193">
        <v>2005</v>
      </c>
      <c r="V1108" s="193" t="s">
        <v>21</v>
      </c>
      <c r="W1108" s="193" t="s">
        <v>618</v>
      </c>
      <c r="X1108" s="193" t="s">
        <v>3363</v>
      </c>
      <c r="Y1108" s="66" t="str">
        <f t="shared" si="44"/>
        <v>102005暖房ビル用マルチ有り</v>
      </c>
      <c r="Z1108" s="142">
        <v>-0.56000000000000005</v>
      </c>
      <c r="AA1108" s="142">
        <v>1.56</v>
      </c>
      <c r="AB1108" s="143">
        <v>1.0330999999999999</v>
      </c>
      <c r="AC1108" s="143">
        <v>1.1617</v>
      </c>
      <c r="AD1108" s="69">
        <f>VLOOKUP(T1108,'既存・導入予定 (1)'!$E$33:$S$44,13,0)</f>
        <v>0.14799999999999999</v>
      </c>
      <c r="AE1108" s="70">
        <f t="shared" si="43"/>
        <v>1.3140000000000001</v>
      </c>
    </row>
    <row r="1109" spans="20:31">
      <c r="T1109" s="193">
        <v>10</v>
      </c>
      <c r="U1109" s="193">
        <v>2005</v>
      </c>
      <c r="V1109" s="193" t="s">
        <v>21</v>
      </c>
      <c r="W1109" s="193" t="s">
        <v>619</v>
      </c>
      <c r="X1109" s="193" t="s">
        <v>3363</v>
      </c>
      <c r="Y1109" s="66" t="str">
        <f t="shared" si="44"/>
        <v>102005暖房設備用有り</v>
      </c>
      <c r="Z1109" s="142">
        <v>-0.126</v>
      </c>
      <c r="AA1109" s="142">
        <v>1.1259999999999999</v>
      </c>
      <c r="AB1109" s="143">
        <v>1.0239</v>
      </c>
      <c r="AC1109" s="143">
        <v>0.83850000000000002</v>
      </c>
      <c r="AD1109" s="69">
        <f>VLOOKUP(T1109,'既存・導入予定 (1)'!$E$33:$S$44,13,0)</f>
        <v>0.14799999999999999</v>
      </c>
      <c r="AE1109" s="70">
        <f t="shared" si="43"/>
        <v>0.99</v>
      </c>
    </row>
    <row r="1110" spans="20:31">
      <c r="T1110" s="193">
        <v>10</v>
      </c>
      <c r="U1110" s="193">
        <v>2005</v>
      </c>
      <c r="V1110" s="193" t="s">
        <v>21</v>
      </c>
      <c r="W1110" s="193" t="s">
        <v>624</v>
      </c>
      <c r="X1110" s="193" t="s">
        <v>3516</v>
      </c>
      <c r="Y1110" s="66" t="str">
        <f t="shared" si="44"/>
        <v>102005暖房店舗用無し（一定速）</v>
      </c>
      <c r="Z1110" s="142">
        <v>0.25</v>
      </c>
      <c r="AA1110" s="142">
        <v>0.75</v>
      </c>
      <c r="AB1110" s="143">
        <v>0.25</v>
      </c>
      <c r="AC1110" s="143">
        <v>0.75</v>
      </c>
      <c r="AD1110" s="69">
        <f>VLOOKUP(T1110,'既存・導入予定 (1)'!$E$33:$S$44,13,0)</f>
        <v>0.14799999999999999</v>
      </c>
      <c r="AE1110" s="70">
        <f t="shared" si="43"/>
        <v>0.78700000000000003</v>
      </c>
    </row>
    <row r="1111" spans="20:31">
      <c r="T1111" s="193">
        <v>10</v>
      </c>
      <c r="U1111" s="193">
        <v>2005</v>
      </c>
      <c r="V1111" s="193" t="s">
        <v>21</v>
      </c>
      <c r="W1111" s="193" t="s">
        <v>618</v>
      </c>
      <c r="X1111" s="193" t="s">
        <v>3516</v>
      </c>
      <c r="Y1111" s="66" t="str">
        <f t="shared" si="44"/>
        <v>102005暖房ビル用マルチ無し（一定速）</v>
      </c>
      <c r="Z1111" s="142">
        <v>0.25</v>
      </c>
      <c r="AA1111" s="142">
        <v>0.75</v>
      </c>
      <c r="AB1111" s="143">
        <v>0.25</v>
      </c>
      <c r="AC1111" s="143">
        <v>0.75</v>
      </c>
      <c r="AD1111" s="69">
        <f>VLOOKUP(T1111,'既存・導入予定 (1)'!$E$33:$S$44,13,0)</f>
        <v>0.14799999999999999</v>
      </c>
      <c r="AE1111" s="70">
        <f t="shared" si="43"/>
        <v>0.78700000000000003</v>
      </c>
    </row>
    <row r="1112" spans="20:31">
      <c r="T1112" s="193">
        <v>10</v>
      </c>
      <c r="U1112" s="193">
        <v>2005</v>
      </c>
      <c r="V1112" s="193" t="s">
        <v>21</v>
      </c>
      <c r="W1112" s="193" t="s">
        <v>619</v>
      </c>
      <c r="X1112" s="193" t="s">
        <v>3516</v>
      </c>
      <c r="Y1112" s="66" t="str">
        <f t="shared" si="44"/>
        <v>102005暖房設備用無し（一定速）</v>
      </c>
      <c r="Z1112" s="142">
        <v>0.25</v>
      </c>
      <c r="AA1112" s="142">
        <v>0.75</v>
      </c>
      <c r="AB1112" s="143">
        <v>0.25</v>
      </c>
      <c r="AC1112" s="143">
        <v>0.75</v>
      </c>
      <c r="AD1112" s="69">
        <f>VLOOKUP(T1112,'既存・導入予定 (1)'!$E$33:$S$44,13,0)</f>
        <v>0.14799999999999999</v>
      </c>
      <c r="AE1112" s="70">
        <f t="shared" si="43"/>
        <v>0.78700000000000003</v>
      </c>
    </row>
    <row r="1113" spans="20:31">
      <c r="T1113" s="193">
        <v>10</v>
      </c>
      <c r="U1113" s="193">
        <v>2010</v>
      </c>
      <c r="V1113" s="193" t="s">
        <v>20</v>
      </c>
      <c r="W1113" s="193" t="s">
        <v>624</v>
      </c>
      <c r="X1113" s="193" t="s">
        <v>3363</v>
      </c>
      <c r="Y1113" s="66" t="str">
        <f t="shared" si="44"/>
        <v>102010冷房店舗用有り</v>
      </c>
      <c r="Z1113" s="142">
        <v>-1.1000000000000001</v>
      </c>
      <c r="AA1113" s="142">
        <v>2.1</v>
      </c>
      <c r="AB1113" s="143">
        <v>1.0511999999999999</v>
      </c>
      <c r="AC1113" s="143">
        <v>1.5622</v>
      </c>
      <c r="AD1113" s="69">
        <f>VLOOKUP(T1113,'既存・導入予定 (1)'!$E$33:$S$44,13,0)</f>
        <v>0.14799999999999999</v>
      </c>
      <c r="AE1113" s="70">
        <f t="shared" ref="AE1113:AE1176" si="45">ROUNDDOWN(IF(AD1113&gt;=0.25,Z1113*AD1113+AA1113,AB1113*AD1113+AC1113),3)</f>
        <v>1.7170000000000001</v>
      </c>
    </row>
    <row r="1114" spans="20:31">
      <c r="T1114" s="193">
        <v>10</v>
      </c>
      <c r="U1114" s="193">
        <v>2010</v>
      </c>
      <c r="V1114" s="193" t="s">
        <v>20</v>
      </c>
      <c r="W1114" s="193" t="s">
        <v>618</v>
      </c>
      <c r="X1114" s="193" t="s">
        <v>3363</v>
      </c>
      <c r="Y1114" s="66" t="str">
        <f t="shared" si="44"/>
        <v>102010冷房ビル用マルチ有り</v>
      </c>
      <c r="Z1114" s="142">
        <v>-0.88</v>
      </c>
      <c r="AA1114" s="142">
        <v>1.88</v>
      </c>
      <c r="AB1114" s="143">
        <v>1.0548999999999999</v>
      </c>
      <c r="AC1114" s="143">
        <v>1.3963000000000001</v>
      </c>
      <c r="AD1114" s="69">
        <f>VLOOKUP(T1114,'既存・導入予定 (1)'!$E$33:$S$44,13,0)</f>
        <v>0.14799999999999999</v>
      </c>
      <c r="AE1114" s="70">
        <f t="shared" si="45"/>
        <v>1.552</v>
      </c>
    </row>
    <row r="1115" spans="20:31">
      <c r="T1115" s="193">
        <v>10</v>
      </c>
      <c r="U1115" s="193">
        <v>2010</v>
      </c>
      <c r="V1115" s="193" t="s">
        <v>20</v>
      </c>
      <c r="W1115" s="193" t="s">
        <v>619</v>
      </c>
      <c r="X1115" s="193" t="s">
        <v>3363</v>
      </c>
      <c r="Y1115" s="66" t="str">
        <f t="shared" si="44"/>
        <v>102010冷房設備用有り</v>
      </c>
      <c r="Z1115" s="142">
        <v>-0.26</v>
      </c>
      <c r="AA1115" s="142">
        <v>1.26</v>
      </c>
      <c r="AB1115" s="143">
        <v>1.1929000000000001</v>
      </c>
      <c r="AC1115" s="143">
        <v>0.89680000000000004</v>
      </c>
      <c r="AD1115" s="69">
        <f>VLOOKUP(T1115,'既存・導入予定 (1)'!$E$33:$S$44,13,0)</f>
        <v>0.14799999999999999</v>
      </c>
      <c r="AE1115" s="70">
        <f t="shared" si="45"/>
        <v>1.073</v>
      </c>
    </row>
    <row r="1116" spans="20:31">
      <c r="T1116" s="193">
        <v>10</v>
      </c>
      <c r="U1116" s="193">
        <v>2010</v>
      </c>
      <c r="V1116" s="193" t="s">
        <v>20</v>
      </c>
      <c r="W1116" s="193" t="s">
        <v>624</v>
      </c>
      <c r="X1116" s="193" t="s">
        <v>3516</v>
      </c>
      <c r="Y1116" s="66" t="str">
        <f t="shared" si="44"/>
        <v>102010冷房店舗用無し（一定速）</v>
      </c>
      <c r="Z1116" s="142">
        <v>0.25</v>
      </c>
      <c r="AA1116" s="142">
        <v>0.75</v>
      </c>
      <c r="AB1116" s="143">
        <v>0.25</v>
      </c>
      <c r="AC1116" s="143">
        <v>0.75</v>
      </c>
      <c r="AD1116" s="69">
        <f>VLOOKUP(T1116,'既存・導入予定 (1)'!$E$33:$S$44,13,0)</f>
        <v>0.14799999999999999</v>
      </c>
      <c r="AE1116" s="70">
        <f t="shared" si="45"/>
        <v>0.78700000000000003</v>
      </c>
    </row>
    <row r="1117" spans="20:31">
      <c r="T1117" s="193">
        <v>10</v>
      </c>
      <c r="U1117" s="193">
        <v>2010</v>
      </c>
      <c r="V1117" s="193" t="s">
        <v>20</v>
      </c>
      <c r="W1117" s="193" t="s">
        <v>618</v>
      </c>
      <c r="X1117" s="193" t="s">
        <v>3516</v>
      </c>
      <c r="Y1117" s="66" t="str">
        <f t="shared" si="44"/>
        <v>102010冷房ビル用マルチ無し（一定速）</v>
      </c>
      <c r="Z1117" s="142">
        <v>0.25</v>
      </c>
      <c r="AA1117" s="142">
        <v>0.75</v>
      </c>
      <c r="AB1117" s="143">
        <v>0.25</v>
      </c>
      <c r="AC1117" s="143">
        <v>0.75</v>
      </c>
      <c r="AD1117" s="69">
        <f>VLOOKUP(T1117,'既存・導入予定 (1)'!$E$33:$S$44,13,0)</f>
        <v>0.14799999999999999</v>
      </c>
      <c r="AE1117" s="70">
        <f t="shared" si="45"/>
        <v>0.78700000000000003</v>
      </c>
    </row>
    <row r="1118" spans="20:31">
      <c r="T1118" s="193">
        <v>10</v>
      </c>
      <c r="U1118" s="193">
        <v>2010</v>
      </c>
      <c r="V1118" s="193" t="s">
        <v>20</v>
      </c>
      <c r="W1118" s="193" t="s">
        <v>619</v>
      </c>
      <c r="X1118" s="193" t="s">
        <v>3516</v>
      </c>
      <c r="Y1118" s="66" t="str">
        <f t="shared" si="44"/>
        <v>102010冷房設備用無し（一定速）</v>
      </c>
      <c r="Z1118" s="142">
        <v>0.25</v>
      </c>
      <c r="AA1118" s="142">
        <v>0.75</v>
      </c>
      <c r="AB1118" s="143">
        <v>0.25</v>
      </c>
      <c r="AC1118" s="143">
        <v>0.75</v>
      </c>
      <c r="AD1118" s="69">
        <f>VLOOKUP(T1118,'既存・導入予定 (1)'!$E$33:$S$44,13,0)</f>
        <v>0.14799999999999999</v>
      </c>
      <c r="AE1118" s="70">
        <f t="shared" si="45"/>
        <v>0.78700000000000003</v>
      </c>
    </row>
    <row r="1119" spans="20:31">
      <c r="T1119" s="193">
        <v>10</v>
      </c>
      <c r="U1119" s="193">
        <v>2010</v>
      </c>
      <c r="V1119" s="193" t="s">
        <v>21</v>
      </c>
      <c r="W1119" s="193" t="s">
        <v>624</v>
      </c>
      <c r="X1119" s="193" t="s">
        <v>3363</v>
      </c>
      <c r="Y1119" s="66" t="str">
        <f t="shared" si="44"/>
        <v>102010暖房店舗用有り</v>
      </c>
      <c r="Z1119" s="142">
        <v>-0.72</v>
      </c>
      <c r="AA1119" s="142">
        <v>1.72</v>
      </c>
      <c r="AB1119" s="143">
        <v>1.0757000000000001</v>
      </c>
      <c r="AC1119" s="143">
        <v>1.2710999999999999</v>
      </c>
      <c r="AD1119" s="69">
        <f>VLOOKUP(T1119,'既存・導入予定 (1)'!$E$33:$S$44,13,0)</f>
        <v>0.14799999999999999</v>
      </c>
      <c r="AE1119" s="70">
        <f t="shared" si="45"/>
        <v>1.43</v>
      </c>
    </row>
    <row r="1120" spans="20:31">
      <c r="T1120" s="193">
        <v>10</v>
      </c>
      <c r="U1120" s="193">
        <v>2010</v>
      </c>
      <c r="V1120" s="193" t="s">
        <v>21</v>
      </c>
      <c r="W1120" s="193" t="s">
        <v>618</v>
      </c>
      <c r="X1120" s="193" t="s">
        <v>3363</v>
      </c>
      <c r="Y1120" s="66" t="str">
        <f t="shared" si="44"/>
        <v>102010暖房ビル用マルチ有り</v>
      </c>
      <c r="Z1120" s="142">
        <v>-0.7</v>
      </c>
      <c r="AA1120" s="142">
        <v>1.7</v>
      </c>
      <c r="AB1120" s="143">
        <v>1.036</v>
      </c>
      <c r="AC1120" s="143">
        <v>1.266</v>
      </c>
      <c r="AD1120" s="69">
        <f>VLOOKUP(T1120,'既存・導入予定 (1)'!$E$33:$S$44,13,0)</f>
        <v>0.14799999999999999</v>
      </c>
      <c r="AE1120" s="70">
        <f t="shared" si="45"/>
        <v>1.419</v>
      </c>
    </row>
    <row r="1121" spans="20:31">
      <c r="T1121" s="193">
        <v>10</v>
      </c>
      <c r="U1121" s="193">
        <v>2010</v>
      </c>
      <c r="V1121" s="193" t="s">
        <v>21</v>
      </c>
      <c r="W1121" s="193" t="s">
        <v>619</v>
      </c>
      <c r="X1121" s="193" t="s">
        <v>3363</v>
      </c>
      <c r="Y1121" s="66" t="str">
        <f t="shared" si="44"/>
        <v>102010暖房設備用有り</v>
      </c>
      <c r="Z1121" s="142">
        <v>-0.26</v>
      </c>
      <c r="AA1121" s="142">
        <v>1.26</v>
      </c>
      <c r="AB1121" s="143">
        <v>0.82779999999999998</v>
      </c>
      <c r="AC1121" s="143">
        <v>0.98809999999999998</v>
      </c>
      <c r="AD1121" s="69">
        <f>VLOOKUP(T1121,'既存・導入予定 (1)'!$E$33:$S$44,13,0)</f>
        <v>0.14799999999999999</v>
      </c>
      <c r="AE1121" s="70">
        <f t="shared" si="45"/>
        <v>1.1100000000000001</v>
      </c>
    </row>
    <row r="1122" spans="20:31">
      <c r="T1122" s="193">
        <v>10</v>
      </c>
      <c r="U1122" s="193">
        <v>2010</v>
      </c>
      <c r="V1122" s="193" t="s">
        <v>21</v>
      </c>
      <c r="W1122" s="193" t="s">
        <v>624</v>
      </c>
      <c r="X1122" s="193" t="s">
        <v>3516</v>
      </c>
      <c r="Y1122" s="66" t="str">
        <f t="shared" si="44"/>
        <v>102010暖房店舗用無し（一定速）</v>
      </c>
      <c r="Z1122" s="142">
        <v>0.25</v>
      </c>
      <c r="AA1122" s="142">
        <v>0.75</v>
      </c>
      <c r="AB1122" s="143">
        <v>0.25</v>
      </c>
      <c r="AC1122" s="143">
        <v>0.75</v>
      </c>
      <c r="AD1122" s="69">
        <f>VLOOKUP(T1122,'既存・導入予定 (1)'!$E$33:$S$44,13,0)</f>
        <v>0.14799999999999999</v>
      </c>
      <c r="AE1122" s="70">
        <f t="shared" si="45"/>
        <v>0.78700000000000003</v>
      </c>
    </row>
    <row r="1123" spans="20:31">
      <c r="T1123" s="193">
        <v>10</v>
      </c>
      <c r="U1123" s="193">
        <v>2010</v>
      </c>
      <c r="V1123" s="193" t="s">
        <v>21</v>
      </c>
      <c r="W1123" s="193" t="s">
        <v>618</v>
      </c>
      <c r="X1123" s="193" t="s">
        <v>3516</v>
      </c>
      <c r="Y1123" s="66" t="str">
        <f t="shared" si="44"/>
        <v>102010暖房ビル用マルチ無し（一定速）</v>
      </c>
      <c r="Z1123" s="142">
        <v>0.25</v>
      </c>
      <c r="AA1123" s="142">
        <v>0.75</v>
      </c>
      <c r="AB1123" s="143">
        <v>0.25</v>
      </c>
      <c r="AC1123" s="143">
        <v>0.75</v>
      </c>
      <c r="AD1123" s="69">
        <f>VLOOKUP(T1123,'既存・導入予定 (1)'!$E$33:$S$44,13,0)</f>
        <v>0.14799999999999999</v>
      </c>
      <c r="AE1123" s="70">
        <f t="shared" si="45"/>
        <v>0.78700000000000003</v>
      </c>
    </row>
    <row r="1124" spans="20:31">
      <c r="T1124" s="193">
        <v>10</v>
      </c>
      <c r="U1124" s="193">
        <v>2010</v>
      </c>
      <c r="V1124" s="193" t="s">
        <v>21</v>
      </c>
      <c r="W1124" s="193" t="s">
        <v>619</v>
      </c>
      <c r="X1124" s="193" t="s">
        <v>3516</v>
      </c>
      <c r="Y1124" s="66" t="str">
        <f t="shared" si="44"/>
        <v>102010暖房設備用無し（一定速）</v>
      </c>
      <c r="Z1124" s="183">
        <v>0.25</v>
      </c>
      <c r="AA1124" s="183">
        <v>0.75</v>
      </c>
      <c r="AB1124" s="184">
        <v>0.25</v>
      </c>
      <c r="AC1124" s="184">
        <v>0.75</v>
      </c>
      <c r="AD1124" s="69">
        <f>VLOOKUP(T1124,'既存・導入予定 (1)'!$E$33:$S$44,13,0)</f>
        <v>0.14799999999999999</v>
      </c>
      <c r="AE1124" s="70">
        <f t="shared" si="45"/>
        <v>0.78700000000000003</v>
      </c>
    </row>
    <row r="1125" spans="20:31">
      <c r="T1125" s="196">
        <v>10</v>
      </c>
      <c r="U1125" s="196">
        <v>2011</v>
      </c>
      <c r="V1125" s="196" t="s">
        <v>20</v>
      </c>
      <c r="W1125" s="196" t="s">
        <v>624</v>
      </c>
      <c r="X1125" s="196" t="s">
        <v>3363</v>
      </c>
      <c r="Y1125" s="146" t="str">
        <f t="shared" si="44"/>
        <v>102011冷房店舗用有り</v>
      </c>
      <c r="Z1125" s="148">
        <v>-1.1200000000000001</v>
      </c>
      <c r="AA1125" s="148">
        <v>2.12</v>
      </c>
      <c r="AB1125" s="149">
        <v>1.0517000000000001</v>
      </c>
      <c r="AC1125" s="149">
        <v>1.5770999999999999</v>
      </c>
      <c r="AD1125" s="147">
        <f>VLOOKUP(T1125,'既存・導入予定 (1)'!$E$33:$S$44,13,0)</f>
        <v>0.14799999999999999</v>
      </c>
      <c r="AE1125" s="75">
        <f t="shared" si="45"/>
        <v>1.732</v>
      </c>
    </row>
    <row r="1126" spans="20:31">
      <c r="T1126" s="196">
        <v>10</v>
      </c>
      <c r="U1126" s="196">
        <v>2011</v>
      </c>
      <c r="V1126" s="196" t="s">
        <v>20</v>
      </c>
      <c r="W1126" s="196" t="s">
        <v>618</v>
      </c>
      <c r="X1126" s="196" t="s">
        <v>3363</v>
      </c>
      <c r="Y1126" s="146" t="str">
        <f t="shared" si="44"/>
        <v>102011冷房ビル用マルチ有り</v>
      </c>
      <c r="Z1126" s="148">
        <v>-1</v>
      </c>
      <c r="AA1126" s="148">
        <v>2</v>
      </c>
      <c r="AB1126" s="149">
        <v>1.0584</v>
      </c>
      <c r="AC1126" s="149">
        <v>1.4854000000000001</v>
      </c>
      <c r="AD1126" s="147">
        <f>VLOOKUP(T1126,'既存・導入予定 (1)'!$E$33:$S$44,13,0)</f>
        <v>0.14799999999999999</v>
      </c>
      <c r="AE1126" s="75">
        <f t="shared" si="45"/>
        <v>1.6419999999999999</v>
      </c>
    </row>
    <row r="1127" spans="20:31">
      <c r="T1127" s="196">
        <v>10</v>
      </c>
      <c r="U1127" s="196">
        <v>2011</v>
      </c>
      <c r="V1127" s="196" t="s">
        <v>20</v>
      </c>
      <c r="W1127" s="196" t="s">
        <v>619</v>
      </c>
      <c r="X1127" s="196" t="s">
        <v>3363</v>
      </c>
      <c r="Y1127" s="146" t="str">
        <f t="shared" si="44"/>
        <v>102011冷房設備用有り</v>
      </c>
      <c r="Z1127" s="148">
        <v>-0.22</v>
      </c>
      <c r="AA1127" s="148">
        <v>1.22</v>
      </c>
      <c r="AB1127" s="149">
        <v>1.0356000000000001</v>
      </c>
      <c r="AC1127" s="149">
        <v>0.90610000000000002</v>
      </c>
      <c r="AD1127" s="147">
        <f>VLOOKUP(T1127,'既存・導入予定 (1)'!$E$33:$S$44,13,0)</f>
        <v>0.14799999999999999</v>
      </c>
      <c r="AE1127" s="75">
        <f t="shared" si="45"/>
        <v>1.0589999999999999</v>
      </c>
    </row>
    <row r="1128" spans="20:31">
      <c r="T1128" s="196">
        <v>10</v>
      </c>
      <c r="U1128" s="196">
        <v>2011</v>
      </c>
      <c r="V1128" s="196" t="s">
        <v>20</v>
      </c>
      <c r="W1128" s="196" t="s">
        <v>624</v>
      </c>
      <c r="X1128" s="196" t="s">
        <v>3516</v>
      </c>
      <c r="Y1128" s="146" t="str">
        <f t="shared" si="44"/>
        <v>102011冷房店舗用無し（一定速）</v>
      </c>
      <c r="Z1128" s="148">
        <v>0.25</v>
      </c>
      <c r="AA1128" s="148">
        <v>0.75</v>
      </c>
      <c r="AB1128" s="149">
        <v>0.25</v>
      </c>
      <c r="AC1128" s="149">
        <v>0.75</v>
      </c>
      <c r="AD1128" s="147">
        <f>VLOOKUP(T1128,'既存・導入予定 (1)'!$E$33:$S$44,13,0)</f>
        <v>0.14799999999999999</v>
      </c>
      <c r="AE1128" s="75">
        <f t="shared" si="45"/>
        <v>0.78700000000000003</v>
      </c>
    </row>
    <row r="1129" spans="20:31">
      <c r="T1129" s="196">
        <v>10</v>
      </c>
      <c r="U1129" s="196">
        <v>2011</v>
      </c>
      <c r="V1129" s="196" t="s">
        <v>20</v>
      </c>
      <c r="W1129" s="196" t="s">
        <v>618</v>
      </c>
      <c r="X1129" s="196" t="s">
        <v>3516</v>
      </c>
      <c r="Y1129" s="146" t="str">
        <f t="shared" si="44"/>
        <v>102011冷房ビル用マルチ無し（一定速）</v>
      </c>
      <c r="Z1129" s="148">
        <v>0.25</v>
      </c>
      <c r="AA1129" s="148">
        <v>0.75</v>
      </c>
      <c r="AB1129" s="149">
        <v>0.25</v>
      </c>
      <c r="AC1129" s="149">
        <v>0.75</v>
      </c>
      <c r="AD1129" s="147">
        <f>VLOOKUP(T1129,'既存・導入予定 (1)'!$E$33:$S$44,13,0)</f>
        <v>0.14799999999999999</v>
      </c>
      <c r="AE1129" s="75">
        <f t="shared" si="45"/>
        <v>0.78700000000000003</v>
      </c>
    </row>
    <row r="1130" spans="20:31">
      <c r="T1130" s="196">
        <v>10</v>
      </c>
      <c r="U1130" s="196">
        <v>2011</v>
      </c>
      <c r="V1130" s="196" t="s">
        <v>20</v>
      </c>
      <c r="W1130" s="196" t="s">
        <v>619</v>
      </c>
      <c r="X1130" s="196" t="s">
        <v>3516</v>
      </c>
      <c r="Y1130" s="146" t="str">
        <f t="shared" si="44"/>
        <v>102011冷房設備用無し（一定速）</v>
      </c>
      <c r="Z1130" s="148">
        <v>0.25</v>
      </c>
      <c r="AA1130" s="148">
        <v>0.75</v>
      </c>
      <c r="AB1130" s="149">
        <v>0.25</v>
      </c>
      <c r="AC1130" s="149">
        <v>0.75</v>
      </c>
      <c r="AD1130" s="147">
        <f>VLOOKUP(T1130,'既存・導入予定 (1)'!$E$33:$S$44,13,0)</f>
        <v>0.14799999999999999</v>
      </c>
      <c r="AE1130" s="75">
        <f t="shared" si="45"/>
        <v>0.78700000000000003</v>
      </c>
    </row>
    <row r="1131" spans="20:31">
      <c r="T1131" s="196">
        <v>10</v>
      </c>
      <c r="U1131" s="196">
        <v>2011</v>
      </c>
      <c r="V1131" s="196" t="s">
        <v>21</v>
      </c>
      <c r="W1131" s="196" t="s">
        <v>624</v>
      </c>
      <c r="X1131" s="196" t="s">
        <v>3363</v>
      </c>
      <c r="Y1131" s="146" t="str">
        <f t="shared" si="44"/>
        <v>102011暖房店舗用有り</v>
      </c>
      <c r="Z1131" s="148">
        <v>-0.76</v>
      </c>
      <c r="AA1131" s="148">
        <v>1.76</v>
      </c>
      <c r="AB1131" s="149">
        <v>1.0773999999999999</v>
      </c>
      <c r="AC1131" s="149">
        <v>1.3006</v>
      </c>
      <c r="AD1131" s="147">
        <f>VLOOKUP(T1131,'既存・導入予定 (1)'!$E$33:$S$44,13,0)</f>
        <v>0.14799999999999999</v>
      </c>
      <c r="AE1131" s="75">
        <f t="shared" si="45"/>
        <v>1.46</v>
      </c>
    </row>
    <row r="1132" spans="20:31">
      <c r="T1132" s="196">
        <v>10</v>
      </c>
      <c r="U1132" s="196">
        <v>2011</v>
      </c>
      <c r="V1132" s="196" t="s">
        <v>21</v>
      </c>
      <c r="W1132" s="196" t="s">
        <v>618</v>
      </c>
      <c r="X1132" s="196" t="s">
        <v>3363</v>
      </c>
      <c r="Y1132" s="146" t="str">
        <f t="shared" si="44"/>
        <v>102011暖房ビル用マルチ有り</v>
      </c>
      <c r="Z1132" s="148">
        <v>-0.78</v>
      </c>
      <c r="AA1132" s="148">
        <v>1.78</v>
      </c>
      <c r="AB1132" s="149">
        <v>1.0377000000000001</v>
      </c>
      <c r="AC1132" s="149">
        <v>1.3255999999999999</v>
      </c>
      <c r="AD1132" s="147">
        <f>VLOOKUP(T1132,'既存・導入予定 (1)'!$E$33:$S$44,13,0)</f>
        <v>0.14799999999999999</v>
      </c>
      <c r="AE1132" s="75">
        <f t="shared" si="45"/>
        <v>1.4790000000000001</v>
      </c>
    </row>
    <row r="1133" spans="20:31">
      <c r="T1133" s="196">
        <v>10</v>
      </c>
      <c r="U1133" s="196">
        <v>2011</v>
      </c>
      <c r="V1133" s="196" t="s">
        <v>21</v>
      </c>
      <c r="W1133" s="196" t="s">
        <v>619</v>
      </c>
      <c r="X1133" s="196" t="s">
        <v>3363</v>
      </c>
      <c r="Y1133" s="146" t="str">
        <f t="shared" si="44"/>
        <v>102011暖房設備用有り</v>
      </c>
      <c r="Z1133" s="148">
        <v>-0.26</v>
      </c>
      <c r="AA1133" s="148">
        <v>1.26</v>
      </c>
      <c r="AB1133" s="149">
        <v>1.0266999999999999</v>
      </c>
      <c r="AC1133" s="149">
        <v>0.93830000000000002</v>
      </c>
      <c r="AD1133" s="147">
        <f>VLOOKUP(T1133,'既存・導入予定 (1)'!$E$33:$S$44,13,0)</f>
        <v>0.14799999999999999</v>
      </c>
      <c r="AE1133" s="75">
        <f t="shared" si="45"/>
        <v>1.0900000000000001</v>
      </c>
    </row>
    <row r="1134" spans="20:31">
      <c r="T1134" s="196">
        <v>10</v>
      </c>
      <c r="U1134" s="196">
        <v>2011</v>
      </c>
      <c r="V1134" s="196" t="s">
        <v>21</v>
      </c>
      <c r="W1134" s="196" t="s">
        <v>624</v>
      </c>
      <c r="X1134" s="196" t="s">
        <v>3516</v>
      </c>
      <c r="Y1134" s="146" t="str">
        <f t="shared" si="44"/>
        <v>102011暖房店舗用無し（一定速）</v>
      </c>
      <c r="Z1134" s="148">
        <v>0.25</v>
      </c>
      <c r="AA1134" s="148">
        <v>0.75</v>
      </c>
      <c r="AB1134" s="149">
        <v>0.25</v>
      </c>
      <c r="AC1134" s="149">
        <v>0.75</v>
      </c>
      <c r="AD1134" s="147">
        <f>VLOOKUP(T1134,'既存・導入予定 (1)'!$E$33:$S$44,13,0)</f>
        <v>0.14799999999999999</v>
      </c>
      <c r="AE1134" s="75">
        <f t="shared" si="45"/>
        <v>0.78700000000000003</v>
      </c>
    </row>
    <row r="1135" spans="20:31">
      <c r="T1135" s="196">
        <v>10</v>
      </c>
      <c r="U1135" s="196">
        <v>2011</v>
      </c>
      <c r="V1135" s="196" t="s">
        <v>21</v>
      </c>
      <c r="W1135" s="196" t="s">
        <v>618</v>
      </c>
      <c r="X1135" s="196" t="s">
        <v>3516</v>
      </c>
      <c r="Y1135" s="146" t="str">
        <f t="shared" si="44"/>
        <v>102011暖房ビル用マルチ無し（一定速）</v>
      </c>
      <c r="Z1135" s="148">
        <v>0.25</v>
      </c>
      <c r="AA1135" s="148">
        <v>0.75</v>
      </c>
      <c r="AB1135" s="149">
        <v>0.25</v>
      </c>
      <c r="AC1135" s="149">
        <v>0.75</v>
      </c>
      <c r="AD1135" s="147">
        <f>VLOOKUP(T1135,'既存・導入予定 (1)'!$E$33:$S$44,13,0)</f>
        <v>0.14799999999999999</v>
      </c>
      <c r="AE1135" s="75">
        <f t="shared" si="45"/>
        <v>0.78700000000000003</v>
      </c>
    </row>
    <row r="1136" spans="20:31">
      <c r="T1136" s="196">
        <v>10</v>
      </c>
      <c r="U1136" s="196">
        <v>2011</v>
      </c>
      <c r="V1136" s="196" t="s">
        <v>21</v>
      </c>
      <c r="W1136" s="196" t="s">
        <v>619</v>
      </c>
      <c r="X1136" s="196" t="s">
        <v>3516</v>
      </c>
      <c r="Y1136" s="146" t="str">
        <f t="shared" si="44"/>
        <v>102011暖房設備用無し（一定速）</v>
      </c>
      <c r="Z1136" s="185">
        <v>0.25</v>
      </c>
      <c r="AA1136" s="185">
        <v>0.75</v>
      </c>
      <c r="AB1136" s="186">
        <v>0.25</v>
      </c>
      <c r="AC1136" s="186">
        <v>0.75</v>
      </c>
      <c r="AD1136" s="147">
        <f>VLOOKUP(T1136,'既存・導入予定 (1)'!$E$33:$S$44,13,0)</f>
        <v>0.14799999999999999</v>
      </c>
      <c r="AE1136" s="75">
        <f t="shared" si="45"/>
        <v>0.78700000000000003</v>
      </c>
    </row>
    <row r="1137" spans="20:31">
      <c r="T1137" s="196">
        <v>10</v>
      </c>
      <c r="U1137" s="196">
        <v>2012</v>
      </c>
      <c r="V1137" s="196" t="s">
        <v>20</v>
      </c>
      <c r="W1137" s="196" t="s">
        <v>624</v>
      </c>
      <c r="X1137" s="196" t="s">
        <v>3363</v>
      </c>
      <c r="Y1137" s="146" t="str">
        <f t="shared" si="44"/>
        <v>102012冷房店舗用有り</v>
      </c>
      <c r="Z1137" s="187">
        <v>-1.36</v>
      </c>
      <c r="AA1137" s="187">
        <v>2.36</v>
      </c>
      <c r="AB1137" s="188">
        <v>1.0576000000000001</v>
      </c>
      <c r="AC1137" s="188">
        <v>1.7556</v>
      </c>
      <c r="AD1137" s="147">
        <f>VLOOKUP(T1137,'既存・導入予定 (1)'!$E$33:$S$44,13,0)</f>
        <v>0.14799999999999999</v>
      </c>
      <c r="AE1137" s="75">
        <f t="shared" si="45"/>
        <v>1.9119999999999999</v>
      </c>
    </row>
    <row r="1138" spans="20:31">
      <c r="T1138" s="196">
        <v>10</v>
      </c>
      <c r="U1138" s="196">
        <v>2012</v>
      </c>
      <c r="V1138" s="196" t="s">
        <v>20</v>
      </c>
      <c r="W1138" s="196" t="s">
        <v>618</v>
      </c>
      <c r="X1138" s="196" t="s">
        <v>3363</v>
      </c>
      <c r="Y1138" s="146" t="str">
        <f t="shared" si="44"/>
        <v>102012冷房ビル用マルチ有り</v>
      </c>
      <c r="Z1138" s="148">
        <v>-1.1399999999999999</v>
      </c>
      <c r="AA1138" s="148">
        <v>2.14</v>
      </c>
      <c r="AB1138" s="149">
        <v>1.0625</v>
      </c>
      <c r="AC1138" s="149">
        <v>1.5893999999999999</v>
      </c>
      <c r="AD1138" s="147">
        <f>VLOOKUP(T1138,'既存・導入予定 (1)'!$E$33:$S$44,13,0)</f>
        <v>0.14799999999999999</v>
      </c>
      <c r="AE1138" s="75">
        <f t="shared" si="45"/>
        <v>1.746</v>
      </c>
    </row>
    <row r="1139" spans="20:31">
      <c r="T1139" s="196">
        <v>10</v>
      </c>
      <c r="U1139" s="196">
        <v>2012</v>
      </c>
      <c r="V1139" s="196" t="s">
        <v>20</v>
      </c>
      <c r="W1139" s="196" t="s">
        <v>619</v>
      </c>
      <c r="X1139" s="196" t="s">
        <v>3363</v>
      </c>
      <c r="Y1139" s="146" t="str">
        <f t="shared" si="44"/>
        <v>102012冷房設備用有り</v>
      </c>
      <c r="Z1139" s="148">
        <v>-0.26</v>
      </c>
      <c r="AA1139" s="148">
        <v>1.26</v>
      </c>
      <c r="AB1139" s="149">
        <v>1.0367999999999999</v>
      </c>
      <c r="AC1139" s="149">
        <v>0.93579999999999997</v>
      </c>
      <c r="AD1139" s="147">
        <f>VLOOKUP(T1139,'既存・導入予定 (1)'!$E$33:$S$44,13,0)</f>
        <v>0.14799999999999999</v>
      </c>
      <c r="AE1139" s="75">
        <f t="shared" si="45"/>
        <v>1.089</v>
      </c>
    </row>
    <row r="1140" spans="20:31">
      <c r="T1140" s="196">
        <v>10</v>
      </c>
      <c r="U1140" s="196">
        <v>2012</v>
      </c>
      <c r="V1140" s="196" t="s">
        <v>20</v>
      </c>
      <c r="W1140" s="196" t="s">
        <v>624</v>
      </c>
      <c r="X1140" s="196" t="s">
        <v>3516</v>
      </c>
      <c r="Y1140" s="146" t="str">
        <f t="shared" si="44"/>
        <v>102012冷房店舗用無し（一定速）</v>
      </c>
      <c r="Z1140" s="148">
        <v>0.25</v>
      </c>
      <c r="AA1140" s="148">
        <v>0.75</v>
      </c>
      <c r="AB1140" s="149">
        <v>0.25</v>
      </c>
      <c r="AC1140" s="149">
        <v>0.75</v>
      </c>
      <c r="AD1140" s="147">
        <f>VLOOKUP(T1140,'既存・導入予定 (1)'!$E$33:$S$44,13,0)</f>
        <v>0.14799999999999999</v>
      </c>
      <c r="AE1140" s="75">
        <f t="shared" si="45"/>
        <v>0.78700000000000003</v>
      </c>
    </row>
    <row r="1141" spans="20:31">
      <c r="T1141" s="196">
        <v>10</v>
      </c>
      <c r="U1141" s="196">
        <v>2012</v>
      </c>
      <c r="V1141" s="196" t="s">
        <v>20</v>
      </c>
      <c r="W1141" s="196" t="s">
        <v>618</v>
      </c>
      <c r="X1141" s="196" t="s">
        <v>3516</v>
      </c>
      <c r="Y1141" s="146" t="str">
        <f t="shared" si="44"/>
        <v>102012冷房ビル用マルチ無し（一定速）</v>
      </c>
      <c r="Z1141" s="148">
        <v>0.25</v>
      </c>
      <c r="AA1141" s="148">
        <v>0.75</v>
      </c>
      <c r="AB1141" s="149">
        <v>0.25</v>
      </c>
      <c r="AC1141" s="149">
        <v>0.75</v>
      </c>
      <c r="AD1141" s="147">
        <f>VLOOKUP(T1141,'既存・導入予定 (1)'!$E$33:$S$44,13,0)</f>
        <v>0.14799999999999999</v>
      </c>
      <c r="AE1141" s="75">
        <f t="shared" si="45"/>
        <v>0.78700000000000003</v>
      </c>
    </row>
    <row r="1142" spans="20:31">
      <c r="T1142" s="196">
        <v>10</v>
      </c>
      <c r="U1142" s="196">
        <v>2012</v>
      </c>
      <c r="V1142" s="196" t="s">
        <v>20</v>
      </c>
      <c r="W1142" s="196" t="s">
        <v>619</v>
      </c>
      <c r="X1142" s="196" t="s">
        <v>3516</v>
      </c>
      <c r="Y1142" s="146" t="str">
        <f t="shared" si="44"/>
        <v>102012冷房設備用無し（一定速）</v>
      </c>
      <c r="Z1142" s="148">
        <v>0.25</v>
      </c>
      <c r="AA1142" s="148">
        <v>0.75</v>
      </c>
      <c r="AB1142" s="149">
        <v>0.25</v>
      </c>
      <c r="AC1142" s="149">
        <v>0.75</v>
      </c>
      <c r="AD1142" s="147">
        <f>VLOOKUP(T1142,'既存・導入予定 (1)'!$E$33:$S$44,13,0)</f>
        <v>0.14799999999999999</v>
      </c>
      <c r="AE1142" s="75">
        <f t="shared" si="45"/>
        <v>0.78700000000000003</v>
      </c>
    </row>
    <row r="1143" spans="20:31">
      <c r="T1143" s="196">
        <v>10</v>
      </c>
      <c r="U1143" s="196">
        <v>2012</v>
      </c>
      <c r="V1143" s="196" t="s">
        <v>21</v>
      </c>
      <c r="W1143" s="196" t="s">
        <v>624</v>
      </c>
      <c r="X1143" s="196" t="s">
        <v>3363</v>
      </c>
      <c r="Y1143" s="146" t="str">
        <f t="shared" si="44"/>
        <v>102012暖房店舗用有り</v>
      </c>
      <c r="Z1143" s="148">
        <v>-0.82</v>
      </c>
      <c r="AA1143" s="148">
        <v>1.82</v>
      </c>
      <c r="AB1143" s="149">
        <v>1.0801000000000001</v>
      </c>
      <c r="AC1143" s="149">
        <v>1.345</v>
      </c>
      <c r="AD1143" s="147">
        <f>VLOOKUP(T1143,'既存・導入予定 (1)'!$E$33:$S$44,13,0)</f>
        <v>0.14799999999999999</v>
      </c>
      <c r="AE1143" s="75">
        <f t="shared" si="45"/>
        <v>1.504</v>
      </c>
    </row>
    <row r="1144" spans="20:31">
      <c r="T1144" s="196">
        <v>10</v>
      </c>
      <c r="U1144" s="196">
        <v>2012</v>
      </c>
      <c r="V1144" s="196" t="s">
        <v>21</v>
      </c>
      <c r="W1144" s="196" t="s">
        <v>618</v>
      </c>
      <c r="X1144" s="196" t="s">
        <v>3363</v>
      </c>
      <c r="Y1144" s="146" t="str">
        <f t="shared" si="44"/>
        <v>102012暖房ビル用マルチ有り</v>
      </c>
      <c r="Z1144" s="148">
        <v>-0.98</v>
      </c>
      <c r="AA1144" s="148">
        <v>1.98</v>
      </c>
      <c r="AB1144" s="149">
        <v>1.042</v>
      </c>
      <c r="AC1144" s="149">
        <v>1.4744999999999999</v>
      </c>
      <c r="AD1144" s="147">
        <f>VLOOKUP(T1144,'既存・導入予定 (1)'!$E$33:$S$44,13,0)</f>
        <v>0.14799999999999999</v>
      </c>
      <c r="AE1144" s="75">
        <f t="shared" si="45"/>
        <v>1.6279999999999999</v>
      </c>
    </row>
    <row r="1145" spans="20:31">
      <c r="T1145" s="196">
        <v>10</v>
      </c>
      <c r="U1145" s="196">
        <v>2012</v>
      </c>
      <c r="V1145" s="196" t="s">
        <v>21</v>
      </c>
      <c r="W1145" s="196" t="s">
        <v>619</v>
      </c>
      <c r="X1145" s="196" t="s">
        <v>3363</v>
      </c>
      <c r="Y1145" s="146" t="str">
        <f t="shared" si="44"/>
        <v>102012暖房設備用有り</v>
      </c>
      <c r="Z1145" s="148">
        <v>-0.26</v>
      </c>
      <c r="AA1145" s="148">
        <v>1.26</v>
      </c>
      <c r="AB1145" s="149">
        <v>1.0266999999999999</v>
      </c>
      <c r="AC1145" s="149">
        <v>0.93830000000000002</v>
      </c>
      <c r="AD1145" s="147">
        <f>VLOOKUP(T1145,'既存・導入予定 (1)'!$E$33:$S$44,13,0)</f>
        <v>0.14799999999999999</v>
      </c>
      <c r="AE1145" s="75">
        <f t="shared" si="45"/>
        <v>1.0900000000000001</v>
      </c>
    </row>
    <row r="1146" spans="20:31">
      <c r="T1146" s="196">
        <v>10</v>
      </c>
      <c r="U1146" s="196">
        <v>2012</v>
      </c>
      <c r="V1146" s="196" t="s">
        <v>21</v>
      </c>
      <c r="W1146" s="196" t="s">
        <v>624</v>
      </c>
      <c r="X1146" s="196" t="s">
        <v>3516</v>
      </c>
      <c r="Y1146" s="146" t="str">
        <f t="shared" si="44"/>
        <v>102012暖房店舗用無し（一定速）</v>
      </c>
      <c r="Z1146" s="148">
        <v>0.25</v>
      </c>
      <c r="AA1146" s="148">
        <v>0.75</v>
      </c>
      <c r="AB1146" s="149">
        <v>0.25</v>
      </c>
      <c r="AC1146" s="149">
        <v>0.75</v>
      </c>
      <c r="AD1146" s="147">
        <f>VLOOKUP(T1146,'既存・導入予定 (1)'!$E$33:$S$44,13,0)</f>
        <v>0.14799999999999999</v>
      </c>
      <c r="AE1146" s="75">
        <f t="shared" si="45"/>
        <v>0.78700000000000003</v>
      </c>
    </row>
    <row r="1147" spans="20:31">
      <c r="T1147" s="196">
        <v>10</v>
      </c>
      <c r="U1147" s="196">
        <v>2012</v>
      </c>
      <c r="V1147" s="196" t="s">
        <v>21</v>
      </c>
      <c r="W1147" s="196" t="s">
        <v>618</v>
      </c>
      <c r="X1147" s="196" t="s">
        <v>3516</v>
      </c>
      <c r="Y1147" s="146" t="str">
        <f t="shared" si="44"/>
        <v>102012暖房ビル用マルチ無し（一定速）</v>
      </c>
      <c r="Z1147" s="148">
        <v>0.25</v>
      </c>
      <c r="AA1147" s="148">
        <v>0.75</v>
      </c>
      <c r="AB1147" s="149">
        <v>0.25</v>
      </c>
      <c r="AC1147" s="149">
        <v>0.75</v>
      </c>
      <c r="AD1147" s="147">
        <f>VLOOKUP(T1147,'既存・導入予定 (1)'!$E$33:$S$44,13,0)</f>
        <v>0.14799999999999999</v>
      </c>
      <c r="AE1147" s="75">
        <f t="shared" si="45"/>
        <v>0.78700000000000003</v>
      </c>
    </row>
    <row r="1148" spans="20:31">
      <c r="T1148" s="196">
        <v>10</v>
      </c>
      <c r="U1148" s="196">
        <v>2012</v>
      </c>
      <c r="V1148" s="196" t="s">
        <v>21</v>
      </c>
      <c r="W1148" s="196" t="s">
        <v>619</v>
      </c>
      <c r="X1148" s="196" t="s">
        <v>3516</v>
      </c>
      <c r="Y1148" s="146" t="str">
        <f t="shared" si="44"/>
        <v>102012暖房設備用無し（一定速）</v>
      </c>
      <c r="Z1148" s="189">
        <v>0.25</v>
      </c>
      <c r="AA1148" s="189">
        <v>0.75</v>
      </c>
      <c r="AB1148" s="190">
        <v>0.25</v>
      </c>
      <c r="AC1148" s="190">
        <v>0.75</v>
      </c>
      <c r="AD1148" s="147">
        <f>VLOOKUP(T1148,'既存・導入予定 (1)'!$E$33:$S$44,13,0)</f>
        <v>0.14799999999999999</v>
      </c>
      <c r="AE1148" s="75">
        <f t="shared" si="45"/>
        <v>0.78700000000000003</v>
      </c>
    </row>
    <row r="1149" spans="20:31">
      <c r="T1149" s="196">
        <v>10</v>
      </c>
      <c r="U1149" s="196">
        <v>2013</v>
      </c>
      <c r="V1149" s="196" t="s">
        <v>20</v>
      </c>
      <c r="W1149" s="196" t="s">
        <v>624</v>
      </c>
      <c r="X1149" s="196" t="s">
        <v>3363</v>
      </c>
      <c r="Y1149" s="146" t="str">
        <f t="shared" si="44"/>
        <v>102013冷房店舗用有り</v>
      </c>
      <c r="Z1149" s="148">
        <v>-1.5</v>
      </c>
      <c r="AA1149" s="148">
        <v>2.5</v>
      </c>
      <c r="AB1149" s="149">
        <v>1.0609999999999999</v>
      </c>
      <c r="AC1149" s="149">
        <v>1.8597999999999999</v>
      </c>
      <c r="AD1149" s="147">
        <f>VLOOKUP(T1149,'既存・導入予定 (1)'!$E$33:$S$44,13,0)</f>
        <v>0.14799999999999999</v>
      </c>
      <c r="AE1149" s="75">
        <f t="shared" si="45"/>
        <v>2.016</v>
      </c>
    </row>
    <row r="1150" spans="20:31">
      <c r="T1150" s="196">
        <v>10</v>
      </c>
      <c r="U1150" s="196">
        <v>2013</v>
      </c>
      <c r="V1150" s="196" t="s">
        <v>20</v>
      </c>
      <c r="W1150" s="196" t="s">
        <v>618</v>
      </c>
      <c r="X1150" s="196" t="s">
        <v>3363</v>
      </c>
      <c r="Y1150" s="146" t="str">
        <f t="shared" si="44"/>
        <v>102013冷房ビル用マルチ有り</v>
      </c>
      <c r="Z1150" s="148">
        <v>-1.1399999999999999</v>
      </c>
      <c r="AA1150" s="148">
        <v>2.14</v>
      </c>
      <c r="AB1150" s="149">
        <v>1.0625</v>
      </c>
      <c r="AC1150" s="149">
        <v>1.5893999999999999</v>
      </c>
      <c r="AD1150" s="147">
        <f>VLOOKUP(T1150,'既存・導入予定 (1)'!$E$33:$S$44,13,0)</f>
        <v>0.14799999999999999</v>
      </c>
      <c r="AE1150" s="75">
        <f t="shared" si="45"/>
        <v>1.746</v>
      </c>
    </row>
    <row r="1151" spans="20:31">
      <c r="T1151" s="196">
        <v>10</v>
      </c>
      <c r="U1151" s="196">
        <v>2013</v>
      </c>
      <c r="V1151" s="196" t="s">
        <v>20</v>
      </c>
      <c r="W1151" s="196" t="s">
        <v>619</v>
      </c>
      <c r="X1151" s="196" t="s">
        <v>3363</v>
      </c>
      <c r="Y1151" s="146" t="str">
        <f t="shared" si="44"/>
        <v>102013冷房設備用有り</v>
      </c>
      <c r="Z1151" s="148">
        <v>-0.26</v>
      </c>
      <c r="AA1151" s="148">
        <v>1.26</v>
      </c>
      <c r="AB1151" s="149">
        <v>1.0367999999999999</v>
      </c>
      <c r="AC1151" s="149">
        <v>0.93579999999999997</v>
      </c>
      <c r="AD1151" s="147">
        <f>VLOOKUP(T1151,'既存・導入予定 (1)'!$E$33:$S$44,13,0)</f>
        <v>0.14799999999999999</v>
      </c>
      <c r="AE1151" s="75">
        <f t="shared" si="45"/>
        <v>1.089</v>
      </c>
    </row>
    <row r="1152" spans="20:31">
      <c r="T1152" s="196">
        <v>10</v>
      </c>
      <c r="U1152" s="196">
        <v>2013</v>
      </c>
      <c r="V1152" s="196" t="s">
        <v>20</v>
      </c>
      <c r="W1152" s="196" t="s">
        <v>624</v>
      </c>
      <c r="X1152" s="196" t="s">
        <v>3516</v>
      </c>
      <c r="Y1152" s="146" t="str">
        <f t="shared" si="44"/>
        <v>102013冷房店舗用無し（一定速）</v>
      </c>
      <c r="Z1152" s="148">
        <v>0.25</v>
      </c>
      <c r="AA1152" s="148">
        <v>0.75</v>
      </c>
      <c r="AB1152" s="149">
        <v>0.25</v>
      </c>
      <c r="AC1152" s="149">
        <v>0.75</v>
      </c>
      <c r="AD1152" s="147">
        <f>VLOOKUP(T1152,'既存・導入予定 (1)'!$E$33:$S$44,13,0)</f>
        <v>0.14799999999999999</v>
      </c>
      <c r="AE1152" s="75">
        <f t="shared" si="45"/>
        <v>0.78700000000000003</v>
      </c>
    </row>
    <row r="1153" spans="20:31">
      <c r="T1153" s="196">
        <v>10</v>
      </c>
      <c r="U1153" s="196">
        <v>2013</v>
      </c>
      <c r="V1153" s="196" t="s">
        <v>20</v>
      </c>
      <c r="W1153" s="196" t="s">
        <v>618</v>
      </c>
      <c r="X1153" s="196" t="s">
        <v>3516</v>
      </c>
      <c r="Y1153" s="146" t="str">
        <f t="shared" si="44"/>
        <v>102013冷房ビル用マルチ無し（一定速）</v>
      </c>
      <c r="Z1153" s="148">
        <v>0.25</v>
      </c>
      <c r="AA1153" s="148">
        <v>0.75</v>
      </c>
      <c r="AB1153" s="149">
        <v>0.25</v>
      </c>
      <c r="AC1153" s="149">
        <v>0.75</v>
      </c>
      <c r="AD1153" s="147">
        <f>VLOOKUP(T1153,'既存・導入予定 (1)'!$E$33:$S$44,13,0)</f>
        <v>0.14799999999999999</v>
      </c>
      <c r="AE1153" s="75">
        <f t="shared" si="45"/>
        <v>0.78700000000000003</v>
      </c>
    </row>
    <row r="1154" spans="20:31">
      <c r="T1154" s="196">
        <v>10</v>
      </c>
      <c r="U1154" s="196">
        <v>2013</v>
      </c>
      <c r="V1154" s="196" t="s">
        <v>20</v>
      </c>
      <c r="W1154" s="196" t="s">
        <v>619</v>
      </c>
      <c r="X1154" s="196" t="s">
        <v>3516</v>
      </c>
      <c r="Y1154" s="146" t="str">
        <f t="shared" si="44"/>
        <v>102013冷房設備用無し（一定速）</v>
      </c>
      <c r="Z1154" s="148">
        <v>0.25</v>
      </c>
      <c r="AA1154" s="148">
        <v>0.75</v>
      </c>
      <c r="AB1154" s="149">
        <v>0.25</v>
      </c>
      <c r="AC1154" s="149">
        <v>0.75</v>
      </c>
      <c r="AD1154" s="147">
        <f>VLOOKUP(T1154,'既存・導入予定 (1)'!$E$33:$S$44,13,0)</f>
        <v>0.14799999999999999</v>
      </c>
      <c r="AE1154" s="75">
        <f t="shared" si="45"/>
        <v>0.78700000000000003</v>
      </c>
    </row>
    <row r="1155" spans="20:31">
      <c r="T1155" s="196">
        <v>10</v>
      </c>
      <c r="U1155" s="196">
        <v>2013</v>
      </c>
      <c r="V1155" s="196" t="s">
        <v>21</v>
      </c>
      <c r="W1155" s="196" t="s">
        <v>624</v>
      </c>
      <c r="X1155" s="196" t="s">
        <v>3363</v>
      </c>
      <c r="Y1155" s="146" t="str">
        <f t="shared" si="44"/>
        <v>102013暖房店舗用有り</v>
      </c>
      <c r="Z1155" s="148">
        <v>-0.94</v>
      </c>
      <c r="AA1155" s="148">
        <v>1.94</v>
      </c>
      <c r="AB1155" s="149">
        <v>1.0853999999999999</v>
      </c>
      <c r="AC1155" s="149">
        <v>1.4337</v>
      </c>
      <c r="AD1155" s="147">
        <f>VLOOKUP(T1155,'既存・導入予定 (1)'!$E$33:$S$44,13,0)</f>
        <v>0.14799999999999999</v>
      </c>
      <c r="AE1155" s="75">
        <f t="shared" si="45"/>
        <v>1.5940000000000001</v>
      </c>
    </row>
    <row r="1156" spans="20:31">
      <c r="T1156" s="196">
        <v>10</v>
      </c>
      <c r="U1156" s="196">
        <v>2013</v>
      </c>
      <c r="V1156" s="196" t="s">
        <v>21</v>
      </c>
      <c r="W1156" s="196" t="s">
        <v>618</v>
      </c>
      <c r="X1156" s="196" t="s">
        <v>3363</v>
      </c>
      <c r="Y1156" s="146" t="str">
        <f t="shared" si="44"/>
        <v>102013暖房ビル用マルチ有り</v>
      </c>
      <c r="Z1156" s="148">
        <v>-0.98</v>
      </c>
      <c r="AA1156" s="148">
        <v>1.98</v>
      </c>
      <c r="AB1156" s="149">
        <v>1.042</v>
      </c>
      <c r="AC1156" s="149">
        <v>1.4744999999999999</v>
      </c>
      <c r="AD1156" s="147">
        <f>VLOOKUP(T1156,'既存・導入予定 (1)'!$E$33:$S$44,13,0)</f>
        <v>0.14799999999999999</v>
      </c>
      <c r="AE1156" s="75">
        <f t="shared" si="45"/>
        <v>1.6279999999999999</v>
      </c>
    </row>
    <row r="1157" spans="20:31">
      <c r="T1157" s="196">
        <v>10</v>
      </c>
      <c r="U1157" s="196">
        <v>2013</v>
      </c>
      <c r="V1157" s="196" t="s">
        <v>21</v>
      </c>
      <c r="W1157" s="196" t="s">
        <v>619</v>
      </c>
      <c r="X1157" s="196" t="s">
        <v>3363</v>
      </c>
      <c r="Y1157" s="146" t="str">
        <f t="shared" si="44"/>
        <v>102013暖房設備用有り</v>
      </c>
      <c r="Z1157" s="148">
        <v>-0.32</v>
      </c>
      <c r="AA1157" s="148">
        <v>1.32</v>
      </c>
      <c r="AB1157" s="149">
        <v>1.028</v>
      </c>
      <c r="AC1157" s="149">
        <v>0.98299999999999998</v>
      </c>
      <c r="AD1157" s="147">
        <f>VLOOKUP(T1157,'既存・導入予定 (1)'!$E$33:$S$44,13,0)</f>
        <v>0.14799999999999999</v>
      </c>
      <c r="AE1157" s="75">
        <f t="shared" si="45"/>
        <v>1.135</v>
      </c>
    </row>
    <row r="1158" spans="20:31">
      <c r="T1158" s="196">
        <v>10</v>
      </c>
      <c r="U1158" s="196">
        <v>2013</v>
      </c>
      <c r="V1158" s="196" t="s">
        <v>21</v>
      </c>
      <c r="W1158" s="196" t="s">
        <v>624</v>
      </c>
      <c r="X1158" s="196" t="s">
        <v>3516</v>
      </c>
      <c r="Y1158" s="146" t="str">
        <f t="shared" si="44"/>
        <v>102013暖房店舗用無し（一定速）</v>
      </c>
      <c r="Z1158" s="148">
        <v>0.25</v>
      </c>
      <c r="AA1158" s="148">
        <v>0.75</v>
      </c>
      <c r="AB1158" s="149">
        <v>0.25</v>
      </c>
      <c r="AC1158" s="149">
        <v>0.75</v>
      </c>
      <c r="AD1158" s="147">
        <f>VLOOKUP(T1158,'既存・導入予定 (1)'!$E$33:$S$44,13,0)</f>
        <v>0.14799999999999999</v>
      </c>
      <c r="AE1158" s="75">
        <f t="shared" si="45"/>
        <v>0.78700000000000003</v>
      </c>
    </row>
    <row r="1159" spans="20:31">
      <c r="T1159" s="196">
        <v>10</v>
      </c>
      <c r="U1159" s="196">
        <v>2013</v>
      </c>
      <c r="V1159" s="196" t="s">
        <v>21</v>
      </c>
      <c r="W1159" s="196" t="s">
        <v>618</v>
      </c>
      <c r="X1159" s="196" t="s">
        <v>3516</v>
      </c>
      <c r="Y1159" s="146" t="str">
        <f t="shared" si="44"/>
        <v>102013暖房ビル用マルチ無し（一定速）</v>
      </c>
      <c r="Z1159" s="148">
        <v>0.25</v>
      </c>
      <c r="AA1159" s="148">
        <v>0.75</v>
      </c>
      <c r="AB1159" s="149">
        <v>0.25</v>
      </c>
      <c r="AC1159" s="149">
        <v>0.75</v>
      </c>
      <c r="AD1159" s="147">
        <f>VLOOKUP(T1159,'既存・導入予定 (1)'!$E$33:$S$44,13,0)</f>
        <v>0.14799999999999999</v>
      </c>
      <c r="AE1159" s="75">
        <f t="shared" si="45"/>
        <v>0.78700000000000003</v>
      </c>
    </row>
    <row r="1160" spans="20:31">
      <c r="T1160" s="196">
        <v>10</v>
      </c>
      <c r="U1160" s="196">
        <v>2013</v>
      </c>
      <c r="V1160" s="196" t="s">
        <v>21</v>
      </c>
      <c r="W1160" s="196" t="s">
        <v>619</v>
      </c>
      <c r="X1160" s="196" t="s">
        <v>3516</v>
      </c>
      <c r="Y1160" s="146" t="str">
        <f t="shared" si="44"/>
        <v>102013暖房設備用無し（一定速）</v>
      </c>
      <c r="Z1160" s="148">
        <v>0.25</v>
      </c>
      <c r="AA1160" s="148">
        <v>0.75</v>
      </c>
      <c r="AB1160" s="149">
        <v>0.25</v>
      </c>
      <c r="AC1160" s="149">
        <v>0.75</v>
      </c>
      <c r="AD1160" s="147">
        <f>VLOOKUP(T1160,'既存・導入予定 (1)'!$E$33:$S$44,13,0)</f>
        <v>0.14799999999999999</v>
      </c>
      <c r="AE1160" s="75">
        <f t="shared" si="45"/>
        <v>0.78700000000000003</v>
      </c>
    </row>
    <row r="1161" spans="20:31">
      <c r="T1161" s="196">
        <v>10</v>
      </c>
      <c r="U1161" s="196">
        <v>2014</v>
      </c>
      <c r="V1161" s="196" t="s">
        <v>20</v>
      </c>
      <c r="W1161" s="196" t="s">
        <v>624</v>
      </c>
      <c r="X1161" s="196" t="s">
        <v>3363</v>
      </c>
      <c r="Y1161" s="146" t="str">
        <f t="shared" si="44"/>
        <v>102014冷房店舗用有り</v>
      </c>
      <c r="Z1161" s="148">
        <v>-1.46</v>
      </c>
      <c r="AA1161" s="148">
        <v>2.46</v>
      </c>
      <c r="AB1161" s="149">
        <v>1.06</v>
      </c>
      <c r="AC1161" s="149">
        <v>1.83</v>
      </c>
      <c r="AD1161" s="147">
        <f>VLOOKUP(T1161,'既存・導入予定 (1)'!$E$33:$S$44,13,0)</f>
        <v>0.14799999999999999</v>
      </c>
      <c r="AE1161" s="75">
        <f t="shared" si="45"/>
        <v>1.986</v>
      </c>
    </row>
    <row r="1162" spans="20:31">
      <c r="T1162" s="196">
        <v>10</v>
      </c>
      <c r="U1162" s="196">
        <v>2014</v>
      </c>
      <c r="V1162" s="196" t="s">
        <v>20</v>
      </c>
      <c r="W1162" s="196" t="s">
        <v>618</v>
      </c>
      <c r="X1162" s="196" t="s">
        <v>3363</v>
      </c>
      <c r="Y1162" s="146" t="str">
        <f t="shared" ref="Y1162:Y1225" si="46">T1162&amp;U1162&amp;V1162&amp;W1162&amp;X1162</f>
        <v>102014冷房ビル用マルチ有り</v>
      </c>
      <c r="Z1162" s="148">
        <v>-1.52</v>
      </c>
      <c r="AA1162" s="148">
        <v>2.52</v>
      </c>
      <c r="AB1162" s="149">
        <v>1.0736000000000001</v>
      </c>
      <c r="AC1162" s="149">
        <v>1.8715999999999999</v>
      </c>
      <c r="AD1162" s="147">
        <f>VLOOKUP(T1162,'既存・導入予定 (1)'!$E$33:$S$44,13,0)</f>
        <v>0.14799999999999999</v>
      </c>
      <c r="AE1162" s="75">
        <f t="shared" si="45"/>
        <v>2.0299999999999998</v>
      </c>
    </row>
    <row r="1163" spans="20:31">
      <c r="T1163" s="196">
        <v>10</v>
      </c>
      <c r="U1163" s="196">
        <v>2014</v>
      </c>
      <c r="V1163" s="196" t="s">
        <v>20</v>
      </c>
      <c r="W1163" s="196" t="s">
        <v>619</v>
      </c>
      <c r="X1163" s="196" t="s">
        <v>3363</v>
      </c>
      <c r="Y1163" s="146" t="str">
        <f t="shared" si="46"/>
        <v>102014冷房設備用有り</v>
      </c>
      <c r="Z1163" s="148">
        <v>-0.32</v>
      </c>
      <c r="AA1163" s="148">
        <v>1.32</v>
      </c>
      <c r="AB1163" s="149">
        <v>1.0385</v>
      </c>
      <c r="AC1163" s="149">
        <v>0.98040000000000005</v>
      </c>
      <c r="AD1163" s="147">
        <f>VLOOKUP(T1163,'既存・導入予定 (1)'!$E$33:$S$44,13,0)</f>
        <v>0.14799999999999999</v>
      </c>
      <c r="AE1163" s="75">
        <f t="shared" si="45"/>
        <v>1.1339999999999999</v>
      </c>
    </row>
    <row r="1164" spans="20:31">
      <c r="T1164" s="196">
        <v>10</v>
      </c>
      <c r="U1164" s="196">
        <v>2014</v>
      </c>
      <c r="V1164" s="196" t="s">
        <v>20</v>
      </c>
      <c r="W1164" s="196" t="s">
        <v>624</v>
      </c>
      <c r="X1164" s="196" t="s">
        <v>3516</v>
      </c>
      <c r="Y1164" s="146" t="str">
        <f t="shared" si="46"/>
        <v>102014冷房店舗用無し（一定速）</v>
      </c>
      <c r="Z1164" s="148">
        <v>0.25</v>
      </c>
      <c r="AA1164" s="148">
        <v>0.75</v>
      </c>
      <c r="AB1164" s="149">
        <v>0.25</v>
      </c>
      <c r="AC1164" s="149">
        <v>0.75</v>
      </c>
      <c r="AD1164" s="147">
        <f>VLOOKUP(T1164,'既存・導入予定 (1)'!$E$33:$S$44,13,0)</f>
        <v>0.14799999999999999</v>
      </c>
      <c r="AE1164" s="75">
        <f t="shared" si="45"/>
        <v>0.78700000000000003</v>
      </c>
    </row>
    <row r="1165" spans="20:31">
      <c r="T1165" s="196">
        <v>10</v>
      </c>
      <c r="U1165" s="196">
        <v>2014</v>
      </c>
      <c r="V1165" s="196" t="s">
        <v>20</v>
      </c>
      <c r="W1165" s="196" t="s">
        <v>618</v>
      </c>
      <c r="X1165" s="196" t="s">
        <v>3516</v>
      </c>
      <c r="Y1165" s="146" t="str">
        <f t="shared" si="46"/>
        <v>102014冷房ビル用マルチ無し（一定速）</v>
      </c>
      <c r="Z1165" s="148">
        <v>0.25</v>
      </c>
      <c r="AA1165" s="148">
        <v>0.75</v>
      </c>
      <c r="AB1165" s="149">
        <v>0.25</v>
      </c>
      <c r="AC1165" s="149">
        <v>0.75</v>
      </c>
      <c r="AD1165" s="147">
        <f>VLOOKUP(T1165,'既存・導入予定 (1)'!$E$33:$S$44,13,0)</f>
        <v>0.14799999999999999</v>
      </c>
      <c r="AE1165" s="75">
        <f t="shared" si="45"/>
        <v>0.78700000000000003</v>
      </c>
    </row>
    <row r="1166" spans="20:31">
      <c r="T1166" s="196">
        <v>10</v>
      </c>
      <c r="U1166" s="196">
        <v>2014</v>
      </c>
      <c r="V1166" s="196" t="s">
        <v>20</v>
      </c>
      <c r="W1166" s="196" t="s">
        <v>619</v>
      </c>
      <c r="X1166" s="196" t="s">
        <v>3516</v>
      </c>
      <c r="Y1166" s="146" t="str">
        <f t="shared" si="46"/>
        <v>102014冷房設備用無し（一定速）</v>
      </c>
      <c r="Z1166" s="148">
        <v>0.25</v>
      </c>
      <c r="AA1166" s="148">
        <v>0.75</v>
      </c>
      <c r="AB1166" s="149">
        <v>0.25</v>
      </c>
      <c r="AC1166" s="149">
        <v>0.75</v>
      </c>
      <c r="AD1166" s="147">
        <f>VLOOKUP(T1166,'既存・導入予定 (1)'!$E$33:$S$44,13,0)</f>
        <v>0.14799999999999999</v>
      </c>
      <c r="AE1166" s="75">
        <f t="shared" si="45"/>
        <v>0.78700000000000003</v>
      </c>
    </row>
    <row r="1167" spans="20:31">
      <c r="T1167" s="196">
        <v>10</v>
      </c>
      <c r="U1167" s="196">
        <v>2014</v>
      </c>
      <c r="V1167" s="196" t="s">
        <v>21</v>
      </c>
      <c r="W1167" s="196" t="s">
        <v>624</v>
      </c>
      <c r="X1167" s="196" t="s">
        <v>3363</v>
      </c>
      <c r="Y1167" s="146" t="str">
        <f t="shared" si="46"/>
        <v>102014暖房店舗用有り</v>
      </c>
      <c r="Z1167" s="148">
        <v>-0.94</v>
      </c>
      <c r="AA1167" s="148">
        <v>1.94</v>
      </c>
      <c r="AB1167" s="149">
        <v>1.0853999999999999</v>
      </c>
      <c r="AC1167" s="149">
        <v>1.4337</v>
      </c>
      <c r="AD1167" s="147">
        <f>VLOOKUP(T1167,'既存・導入予定 (1)'!$E$33:$S$44,13,0)</f>
        <v>0.14799999999999999</v>
      </c>
      <c r="AE1167" s="75">
        <f t="shared" si="45"/>
        <v>1.5940000000000001</v>
      </c>
    </row>
    <row r="1168" spans="20:31">
      <c r="T1168" s="196">
        <v>10</v>
      </c>
      <c r="U1168" s="196">
        <v>2014</v>
      </c>
      <c r="V1168" s="196" t="s">
        <v>21</v>
      </c>
      <c r="W1168" s="196" t="s">
        <v>618</v>
      </c>
      <c r="X1168" s="196" t="s">
        <v>3363</v>
      </c>
      <c r="Y1168" s="146" t="str">
        <f t="shared" si="46"/>
        <v>102014暖房ビル用マルチ有り</v>
      </c>
      <c r="Z1168" s="148">
        <v>-0.96</v>
      </c>
      <c r="AA1168" s="148">
        <v>1.96</v>
      </c>
      <c r="AB1168" s="149">
        <v>1.0416000000000001</v>
      </c>
      <c r="AC1168" s="149">
        <v>1.4596</v>
      </c>
      <c r="AD1168" s="147">
        <f>VLOOKUP(T1168,'既存・導入予定 (1)'!$E$33:$S$44,13,0)</f>
        <v>0.14799999999999999</v>
      </c>
      <c r="AE1168" s="75">
        <f t="shared" si="45"/>
        <v>1.613</v>
      </c>
    </row>
    <row r="1169" spans="20:31">
      <c r="T1169" s="196">
        <v>10</v>
      </c>
      <c r="U1169" s="196">
        <v>2014</v>
      </c>
      <c r="V1169" s="196" t="s">
        <v>21</v>
      </c>
      <c r="W1169" s="196" t="s">
        <v>619</v>
      </c>
      <c r="X1169" s="196" t="s">
        <v>3363</v>
      </c>
      <c r="Y1169" s="146" t="str">
        <f t="shared" si="46"/>
        <v>102014暖房設備用有り</v>
      </c>
      <c r="Z1169" s="148">
        <v>-0.36</v>
      </c>
      <c r="AA1169" s="148">
        <v>1.36</v>
      </c>
      <c r="AB1169" s="149">
        <v>1.0287999999999999</v>
      </c>
      <c r="AC1169" s="149">
        <v>1.0127999999999999</v>
      </c>
      <c r="AD1169" s="147">
        <f>VLOOKUP(T1169,'既存・導入予定 (1)'!$E$33:$S$44,13,0)</f>
        <v>0.14799999999999999</v>
      </c>
      <c r="AE1169" s="75">
        <f t="shared" si="45"/>
        <v>1.165</v>
      </c>
    </row>
    <row r="1170" spans="20:31">
      <c r="T1170" s="196">
        <v>10</v>
      </c>
      <c r="U1170" s="196">
        <v>2014</v>
      </c>
      <c r="V1170" s="196" t="s">
        <v>21</v>
      </c>
      <c r="W1170" s="196" t="s">
        <v>624</v>
      </c>
      <c r="X1170" s="196" t="s">
        <v>3516</v>
      </c>
      <c r="Y1170" s="146" t="str">
        <f t="shared" si="46"/>
        <v>102014暖房店舗用無し（一定速）</v>
      </c>
      <c r="Z1170" s="148">
        <v>0.25</v>
      </c>
      <c r="AA1170" s="148">
        <v>0.75</v>
      </c>
      <c r="AB1170" s="149">
        <v>0.25</v>
      </c>
      <c r="AC1170" s="149">
        <v>0.75</v>
      </c>
      <c r="AD1170" s="147">
        <f>VLOOKUP(T1170,'既存・導入予定 (1)'!$E$33:$S$44,13,0)</f>
        <v>0.14799999999999999</v>
      </c>
      <c r="AE1170" s="75">
        <f t="shared" si="45"/>
        <v>0.78700000000000003</v>
      </c>
    </row>
    <row r="1171" spans="20:31">
      <c r="T1171" s="196">
        <v>10</v>
      </c>
      <c r="U1171" s="196">
        <v>2014</v>
      </c>
      <c r="V1171" s="196" t="s">
        <v>21</v>
      </c>
      <c r="W1171" s="196" t="s">
        <v>618</v>
      </c>
      <c r="X1171" s="196" t="s">
        <v>3516</v>
      </c>
      <c r="Y1171" s="146" t="str">
        <f t="shared" si="46"/>
        <v>102014暖房ビル用マルチ無し（一定速）</v>
      </c>
      <c r="Z1171" s="148">
        <v>0.25</v>
      </c>
      <c r="AA1171" s="148">
        <v>0.75</v>
      </c>
      <c r="AB1171" s="149">
        <v>0.25</v>
      </c>
      <c r="AC1171" s="149">
        <v>0.75</v>
      </c>
      <c r="AD1171" s="147">
        <f>VLOOKUP(T1171,'既存・導入予定 (1)'!$E$33:$S$44,13,0)</f>
        <v>0.14799999999999999</v>
      </c>
      <c r="AE1171" s="75">
        <f t="shared" si="45"/>
        <v>0.78700000000000003</v>
      </c>
    </row>
    <row r="1172" spans="20:31">
      <c r="T1172" s="196">
        <v>10</v>
      </c>
      <c r="U1172" s="196">
        <v>2014</v>
      </c>
      <c r="V1172" s="196" t="s">
        <v>21</v>
      </c>
      <c r="W1172" s="196" t="s">
        <v>619</v>
      </c>
      <c r="X1172" s="196" t="s">
        <v>3516</v>
      </c>
      <c r="Y1172" s="146" t="str">
        <f t="shared" si="46"/>
        <v>102014暖房設備用無し（一定速）</v>
      </c>
      <c r="Z1172" s="148">
        <v>0.25</v>
      </c>
      <c r="AA1172" s="148">
        <v>0.75</v>
      </c>
      <c r="AB1172" s="149">
        <v>0.25</v>
      </c>
      <c r="AC1172" s="149">
        <v>0.75</v>
      </c>
      <c r="AD1172" s="147">
        <f>VLOOKUP(T1172,'既存・導入予定 (1)'!$E$33:$S$44,13,0)</f>
        <v>0.14799999999999999</v>
      </c>
      <c r="AE1172" s="75">
        <f t="shared" si="45"/>
        <v>0.78700000000000003</v>
      </c>
    </row>
    <row r="1173" spans="20:31">
      <c r="T1173" s="193">
        <v>10</v>
      </c>
      <c r="U1173" s="193">
        <v>2015</v>
      </c>
      <c r="V1173" s="193" t="s">
        <v>20</v>
      </c>
      <c r="W1173" s="193" t="s">
        <v>624</v>
      </c>
      <c r="X1173" s="193" t="s">
        <v>3363</v>
      </c>
      <c r="Y1173" s="66" t="str">
        <f t="shared" si="46"/>
        <v>102015冷房店舗用有り</v>
      </c>
      <c r="Z1173" s="191">
        <v>-1.38</v>
      </c>
      <c r="AA1173" s="191">
        <v>2.38</v>
      </c>
      <c r="AB1173" s="192">
        <v>1.0581</v>
      </c>
      <c r="AC1173" s="192">
        <v>1.7705</v>
      </c>
      <c r="AD1173" s="69">
        <f>VLOOKUP(T1173,'既存・導入予定 (1)'!$E$33:$S$44,13,0)</f>
        <v>0.14799999999999999</v>
      </c>
      <c r="AE1173" s="70">
        <f t="shared" si="45"/>
        <v>1.927</v>
      </c>
    </row>
    <row r="1174" spans="20:31">
      <c r="T1174" s="193">
        <v>10</v>
      </c>
      <c r="U1174" s="193">
        <v>2015</v>
      </c>
      <c r="V1174" s="193" t="s">
        <v>20</v>
      </c>
      <c r="W1174" s="193" t="s">
        <v>618</v>
      </c>
      <c r="X1174" s="193" t="s">
        <v>3363</v>
      </c>
      <c r="Y1174" s="66" t="str">
        <f t="shared" si="46"/>
        <v>102015冷房ビル用マルチ有り</v>
      </c>
      <c r="Z1174" s="142">
        <v>-1.5740000000000001</v>
      </c>
      <c r="AA1174" s="142">
        <v>2.5739999999999998</v>
      </c>
      <c r="AB1174" s="143">
        <v>1.0751999999999999</v>
      </c>
      <c r="AC1174" s="143">
        <v>1.9117</v>
      </c>
      <c r="AD1174" s="69">
        <f>VLOOKUP(T1174,'既存・導入予定 (1)'!$E$33:$S$44,13,0)</f>
        <v>0.14799999999999999</v>
      </c>
      <c r="AE1174" s="70">
        <f t="shared" si="45"/>
        <v>2.0699999999999998</v>
      </c>
    </row>
    <row r="1175" spans="20:31">
      <c r="T1175" s="193">
        <v>10</v>
      </c>
      <c r="U1175" s="193">
        <v>2015</v>
      </c>
      <c r="V1175" s="193" t="s">
        <v>20</v>
      </c>
      <c r="W1175" s="193" t="s">
        <v>619</v>
      </c>
      <c r="X1175" s="193" t="s">
        <v>3363</v>
      </c>
      <c r="Y1175" s="66" t="str">
        <f t="shared" si="46"/>
        <v>102015冷房設備用有り</v>
      </c>
      <c r="Z1175" s="142">
        <v>-0.62</v>
      </c>
      <c r="AA1175" s="142">
        <v>1.62</v>
      </c>
      <c r="AB1175" s="143">
        <v>1.0472999999999999</v>
      </c>
      <c r="AC1175" s="143">
        <v>1.2032</v>
      </c>
      <c r="AD1175" s="69">
        <f>VLOOKUP(T1175,'既存・導入予定 (1)'!$E$33:$S$44,13,0)</f>
        <v>0.14799999999999999</v>
      </c>
      <c r="AE1175" s="70">
        <f t="shared" si="45"/>
        <v>1.3580000000000001</v>
      </c>
    </row>
    <row r="1176" spans="20:31">
      <c r="T1176" s="193">
        <v>10</v>
      </c>
      <c r="U1176" s="193">
        <v>2015</v>
      </c>
      <c r="V1176" s="193" t="s">
        <v>20</v>
      </c>
      <c r="W1176" s="193" t="s">
        <v>624</v>
      </c>
      <c r="X1176" s="193" t="s">
        <v>3516</v>
      </c>
      <c r="Y1176" s="66" t="str">
        <f t="shared" si="46"/>
        <v>102015冷房店舗用無し（一定速）</v>
      </c>
      <c r="Z1176" s="142">
        <v>0.25</v>
      </c>
      <c r="AA1176" s="142">
        <v>0.75</v>
      </c>
      <c r="AB1176" s="143">
        <v>0.25</v>
      </c>
      <c r="AC1176" s="143">
        <v>0.75</v>
      </c>
      <c r="AD1176" s="69">
        <f>VLOOKUP(T1176,'既存・導入予定 (1)'!$E$33:$S$44,13,0)</f>
        <v>0.14799999999999999</v>
      </c>
      <c r="AE1176" s="70">
        <f t="shared" si="45"/>
        <v>0.78700000000000003</v>
      </c>
    </row>
    <row r="1177" spans="20:31">
      <c r="T1177" s="193">
        <v>10</v>
      </c>
      <c r="U1177" s="193">
        <v>2015</v>
      </c>
      <c r="V1177" s="193" t="s">
        <v>20</v>
      </c>
      <c r="W1177" s="193" t="s">
        <v>618</v>
      </c>
      <c r="X1177" s="193" t="s">
        <v>3516</v>
      </c>
      <c r="Y1177" s="66" t="str">
        <f t="shared" si="46"/>
        <v>102015冷房ビル用マルチ無し（一定速）</v>
      </c>
      <c r="Z1177" s="142">
        <v>0.25</v>
      </c>
      <c r="AA1177" s="142">
        <v>0.75</v>
      </c>
      <c r="AB1177" s="143">
        <v>0.25</v>
      </c>
      <c r="AC1177" s="143">
        <v>0.75</v>
      </c>
      <c r="AD1177" s="69">
        <f>VLOOKUP(T1177,'既存・導入予定 (1)'!$E$33:$S$44,13,0)</f>
        <v>0.14799999999999999</v>
      </c>
      <c r="AE1177" s="70">
        <f t="shared" ref="AE1177:AE1240" si="47">ROUNDDOWN(IF(AD1177&gt;=0.25,Z1177*AD1177+AA1177,AB1177*AD1177+AC1177),3)</f>
        <v>0.78700000000000003</v>
      </c>
    </row>
    <row r="1178" spans="20:31">
      <c r="T1178" s="193">
        <v>10</v>
      </c>
      <c r="U1178" s="193">
        <v>2015</v>
      </c>
      <c r="V1178" s="193" t="s">
        <v>20</v>
      </c>
      <c r="W1178" s="193" t="s">
        <v>619</v>
      </c>
      <c r="X1178" s="193" t="s">
        <v>3516</v>
      </c>
      <c r="Y1178" s="66" t="str">
        <f t="shared" si="46"/>
        <v>102015冷房設備用無し（一定速）</v>
      </c>
      <c r="Z1178" s="142">
        <v>0.25</v>
      </c>
      <c r="AA1178" s="142">
        <v>0.75</v>
      </c>
      <c r="AB1178" s="143">
        <v>0.25</v>
      </c>
      <c r="AC1178" s="143">
        <v>0.75</v>
      </c>
      <c r="AD1178" s="69">
        <f>VLOOKUP(T1178,'既存・導入予定 (1)'!$E$33:$S$44,13,0)</f>
        <v>0.14799999999999999</v>
      </c>
      <c r="AE1178" s="70">
        <f t="shared" si="47"/>
        <v>0.78700000000000003</v>
      </c>
    </row>
    <row r="1179" spans="20:31">
      <c r="T1179" s="193">
        <v>10</v>
      </c>
      <c r="U1179" s="193">
        <v>2015</v>
      </c>
      <c r="V1179" s="193" t="s">
        <v>21</v>
      </c>
      <c r="W1179" s="193" t="s">
        <v>624</v>
      </c>
      <c r="X1179" s="193" t="s">
        <v>3363</v>
      </c>
      <c r="Y1179" s="66" t="str">
        <f t="shared" si="46"/>
        <v>102015暖房店舗用有り</v>
      </c>
      <c r="Z1179" s="142">
        <v>-0.97</v>
      </c>
      <c r="AA1179" s="142">
        <v>1.97</v>
      </c>
      <c r="AB1179" s="143">
        <v>1.0867</v>
      </c>
      <c r="AC1179" s="143">
        <v>1.4558</v>
      </c>
      <c r="AD1179" s="69">
        <f>VLOOKUP(T1179,'既存・導入予定 (1)'!$E$33:$S$44,13,0)</f>
        <v>0.14799999999999999</v>
      </c>
      <c r="AE1179" s="70">
        <f t="shared" si="47"/>
        <v>1.6160000000000001</v>
      </c>
    </row>
    <row r="1180" spans="20:31">
      <c r="T1180" s="193">
        <v>10</v>
      </c>
      <c r="U1180" s="193">
        <v>2015</v>
      </c>
      <c r="V1180" s="193" t="s">
        <v>21</v>
      </c>
      <c r="W1180" s="193" t="s">
        <v>618</v>
      </c>
      <c r="X1180" s="193" t="s">
        <v>3363</v>
      </c>
      <c r="Y1180" s="66" t="str">
        <f t="shared" si="46"/>
        <v>102015暖房ビル用マルチ有り</v>
      </c>
      <c r="Z1180" s="142">
        <v>-0.876</v>
      </c>
      <c r="AA1180" s="142">
        <v>1.8759999999999999</v>
      </c>
      <c r="AB1180" s="143">
        <v>1.0398000000000001</v>
      </c>
      <c r="AC1180" s="143">
        <v>1.3971</v>
      </c>
      <c r="AD1180" s="69">
        <f>VLOOKUP(T1180,'既存・導入予定 (1)'!$E$33:$S$44,13,0)</f>
        <v>0.14799999999999999</v>
      </c>
      <c r="AE1180" s="70">
        <f t="shared" si="47"/>
        <v>1.55</v>
      </c>
    </row>
    <row r="1181" spans="20:31">
      <c r="T1181" s="193">
        <v>10</v>
      </c>
      <c r="U1181" s="193">
        <v>2015</v>
      </c>
      <c r="V1181" s="193" t="s">
        <v>21</v>
      </c>
      <c r="W1181" s="193" t="s">
        <v>619</v>
      </c>
      <c r="X1181" s="193" t="s">
        <v>3363</v>
      </c>
      <c r="Y1181" s="66" t="str">
        <f t="shared" si="46"/>
        <v>102015暖房設備用有り</v>
      </c>
      <c r="Z1181" s="142">
        <v>-0.59799999999999998</v>
      </c>
      <c r="AA1181" s="142">
        <v>1.5980000000000001</v>
      </c>
      <c r="AB1181" s="143">
        <v>1.0339</v>
      </c>
      <c r="AC1181" s="143">
        <v>1.19</v>
      </c>
      <c r="AD1181" s="69">
        <f>VLOOKUP(T1181,'既存・導入予定 (1)'!$E$33:$S$44,13,0)</f>
        <v>0.14799999999999999</v>
      </c>
      <c r="AE1181" s="70">
        <f t="shared" si="47"/>
        <v>1.343</v>
      </c>
    </row>
    <row r="1182" spans="20:31">
      <c r="T1182" s="193">
        <v>10</v>
      </c>
      <c r="U1182" s="193">
        <v>2015</v>
      </c>
      <c r="V1182" s="193" t="s">
        <v>21</v>
      </c>
      <c r="W1182" s="193" t="s">
        <v>624</v>
      </c>
      <c r="X1182" s="193" t="s">
        <v>3516</v>
      </c>
      <c r="Y1182" s="66" t="str">
        <f t="shared" si="46"/>
        <v>102015暖房店舗用無し（一定速）</v>
      </c>
      <c r="Z1182" s="142">
        <v>0.25</v>
      </c>
      <c r="AA1182" s="142">
        <v>0.75</v>
      </c>
      <c r="AB1182" s="143">
        <v>0.25</v>
      </c>
      <c r="AC1182" s="143">
        <v>0.75</v>
      </c>
      <c r="AD1182" s="69">
        <f>VLOOKUP(T1182,'既存・導入予定 (1)'!$E$33:$S$44,13,0)</f>
        <v>0.14799999999999999</v>
      </c>
      <c r="AE1182" s="70">
        <f t="shared" si="47"/>
        <v>0.78700000000000003</v>
      </c>
    </row>
    <row r="1183" spans="20:31">
      <c r="T1183" s="193">
        <v>10</v>
      </c>
      <c r="U1183" s="193">
        <v>2015</v>
      </c>
      <c r="V1183" s="193" t="s">
        <v>21</v>
      </c>
      <c r="W1183" s="193" t="s">
        <v>618</v>
      </c>
      <c r="X1183" s="193" t="s">
        <v>3516</v>
      </c>
      <c r="Y1183" s="66" t="str">
        <f t="shared" si="46"/>
        <v>102015暖房ビル用マルチ無し（一定速）</v>
      </c>
      <c r="Z1183" s="142">
        <v>0.25</v>
      </c>
      <c r="AA1183" s="142">
        <v>0.75</v>
      </c>
      <c r="AB1183" s="143">
        <v>0.25</v>
      </c>
      <c r="AC1183" s="143">
        <v>0.75</v>
      </c>
      <c r="AD1183" s="69">
        <f>VLOOKUP(T1183,'既存・導入予定 (1)'!$E$33:$S$44,13,0)</f>
        <v>0.14799999999999999</v>
      </c>
      <c r="AE1183" s="70">
        <f t="shared" si="47"/>
        <v>0.78700000000000003</v>
      </c>
    </row>
    <row r="1184" spans="20:31">
      <c r="T1184" s="193">
        <v>10</v>
      </c>
      <c r="U1184" s="193">
        <v>2015</v>
      </c>
      <c r="V1184" s="193" t="s">
        <v>21</v>
      </c>
      <c r="W1184" s="193" t="s">
        <v>619</v>
      </c>
      <c r="X1184" s="193" t="s">
        <v>3516</v>
      </c>
      <c r="Y1184" s="66" t="str">
        <f t="shared" si="46"/>
        <v>102015暖房設備用無し（一定速）</v>
      </c>
      <c r="Z1184" s="142">
        <v>0.25</v>
      </c>
      <c r="AA1184" s="142">
        <v>0.75</v>
      </c>
      <c r="AB1184" s="143">
        <v>0.25</v>
      </c>
      <c r="AC1184" s="143">
        <v>0.75</v>
      </c>
      <c r="AD1184" s="69">
        <f>VLOOKUP(T1184,'既存・導入予定 (1)'!$E$33:$S$44,13,0)</f>
        <v>0.14799999999999999</v>
      </c>
      <c r="AE1184" s="70">
        <f t="shared" si="47"/>
        <v>0.78700000000000003</v>
      </c>
    </row>
    <row r="1185" spans="20:31">
      <c r="T1185" s="193">
        <v>10</v>
      </c>
      <c r="U1185" s="193">
        <v>2020</v>
      </c>
      <c r="V1185" s="193" t="s">
        <v>626</v>
      </c>
      <c r="W1185" s="193" t="s">
        <v>624</v>
      </c>
      <c r="X1185" s="193" t="s">
        <v>3363</v>
      </c>
      <c r="Y1185" s="66" t="str">
        <f t="shared" si="46"/>
        <v>102020冷房店舗用有り</v>
      </c>
      <c r="Z1185" s="142">
        <v>-1.38</v>
      </c>
      <c r="AA1185" s="142">
        <v>2.38</v>
      </c>
      <c r="AB1185" s="143">
        <v>1.0581</v>
      </c>
      <c r="AC1185" s="143">
        <v>1.7705</v>
      </c>
      <c r="AD1185" s="69">
        <f>VLOOKUP(T1185,'既存・導入予定 (1)'!$E$33:$S$44,13,0)</f>
        <v>0.14799999999999999</v>
      </c>
      <c r="AE1185" s="70">
        <f t="shared" si="47"/>
        <v>1.927</v>
      </c>
    </row>
    <row r="1186" spans="20:31">
      <c r="T1186" s="193">
        <v>10</v>
      </c>
      <c r="U1186" s="193">
        <v>2020</v>
      </c>
      <c r="V1186" s="193" t="s">
        <v>626</v>
      </c>
      <c r="W1186" s="193" t="s">
        <v>618</v>
      </c>
      <c r="X1186" s="193" t="s">
        <v>3363</v>
      </c>
      <c r="Y1186" s="66" t="str">
        <f t="shared" si="46"/>
        <v>102020冷房ビル用マルチ有り</v>
      </c>
      <c r="Z1186" s="142">
        <v>-1.68</v>
      </c>
      <c r="AA1186" s="142">
        <v>2.68</v>
      </c>
      <c r="AB1186" s="143">
        <v>1.0788</v>
      </c>
      <c r="AC1186" s="143">
        <v>2.0053000000000001</v>
      </c>
      <c r="AD1186" s="69">
        <f>VLOOKUP(T1186,'既存・導入予定 (1)'!$E$33:$S$44,13,0)</f>
        <v>0.14799999999999999</v>
      </c>
      <c r="AE1186" s="70">
        <f t="shared" si="47"/>
        <v>2.1640000000000001</v>
      </c>
    </row>
    <row r="1187" spans="20:31">
      <c r="T1187" s="193">
        <v>10</v>
      </c>
      <c r="U1187" s="193">
        <v>2020</v>
      </c>
      <c r="V1187" s="193" t="s">
        <v>626</v>
      </c>
      <c r="W1187" s="193" t="s">
        <v>619</v>
      </c>
      <c r="X1187" s="193" t="s">
        <v>3363</v>
      </c>
      <c r="Y1187" s="66" t="str">
        <f t="shared" si="46"/>
        <v>102020冷房設備用有り</v>
      </c>
      <c r="Z1187" s="142">
        <v>-0.62</v>
      </c>
      <c r="AA1187" s="142">
        <v>1.62</v>
      </c>
      <c r="AB1187" s="143">
        <v>1.0472999999999999</v>
      </c>
      <c r="AC1187" s="143">
        <v>1.2032</v>
      </c>
      <c r="AD1187" s="69">
        <f>VLOOKUP(T1187,'既存・導入予定 (1)'!$E$33:$S$44,13,0)</f>
        <v>0.14799999999999999</v>
      </c>
      <c r="AE1187" s="70">
        <f t="shared" si="47"/>
        <v>1.3580000000000001</v>
      </c>
    </row>
    <row r="1188" spans="20:31">
      <c r="T1188" s="193">
        <v>10</v>
      </c>
      <c r="U1188" s="193">
        <v>2020</v>
      </c>
      <c r="V1188" s="193" t="s">
        <v>626</v>
      </c>
      <c r="W1188" s="193" t="s">
        <v>624</v>
      </c>
      <c r="X1188" s="193" t="s">
        <v>3516</v>
      </c>
      <c r="Y1188" s="66" t="str">
        <f t="shared" si="46"/>
        <v>102020冷房店舗用無し（一定速）</v>
      </c>
      <c r="Z1188" s="142">
        <v>0.25</v>
      </c>
      <c r="AA1188" s="142">
        <v>0.75</v>
      </c>
      <c r="AB1188" s="143">
        <v>0.25</v>
      </c>
      <c r="AC1188" s="143">
        <v>0.75</v>
      </c>
      <c r="AD1188" s="69">
        <f>VLOOKUP(T1188,'既存・導入予定 (1)'!$E$33:$S$44,13,0)</f>
        <v>0.14799999999999999</v>
      </c>
      <c r="AE1188" s="70">
        <f t="shared" si="47"/>
        <v>0.78700000000000003</v>
      </c>
    </row>
    <row r="1189" spans="20:31">
      <c r="T1189" s="193">
        <v>10</v>
      </c>
      <c r="U1189" s="193">
        <v>2020</v>
      </c>
      <c r="V1189" s="193" t="s">
        <v>626</v>
      </c>
      <c r="W1189" s="193" t="s">
        <v>618</v>
      </c>
      <c r="X1189" s="193" t="s">
        <v>3516</v>
      </c>
      <c r="Y1189" s="66" t="str">
        <f t="shared" si="46"/>
        <v>102020冷房ビル用マルチ無し（一定速）</v>
      </c>
      <c r="Z1189" s="142">
        <v>0.25</v>
      </c>
      <c r="AA1189" s="142">
        <v>0.75</v>
      </c>
      <c r="AB1189" s="143">
        <v>0.25</v>
      </c>
      <c r="AC1189" s="143">
        <v>0.75</v>
      </c>
      <c r="AD1189" s="69">
        <f>VLOOKUP(T1189,'既存・導入予定 (1)'!$E$33:$S$44,13,0)</f>
        <v>0.14799999999999999</v>
      </c>
      <c r="AE1189" s="70">
        <f t="shared" si="47"/>
        <v>0.78700000000000003</v>
      </c>
    </row>
    <row r="1190" spans="20:31">
      <c r="T1190" s="193">
        <v>10</v>
      </c>
      <c r="U1190" s="193">
        <v>2020</v>
      </c>
      <c r="V1190" s="193" t="s">
        <v>626</v>
      </c>
      <c r="W1190" s="193" t="s">
        <v>619</v>
      </c>
      <c r="X1190" s="193" t="s">
        <v>3516</v>
      </c>
      <c r="Y1190" s="66" t="str">
        <f t="shared" si="46"/>
        <v>102020冷房設備用無し（一定速）</v>
      </c>
      <c r="Z1190" s="142">
        <v>0.25</v>
      </c>
      <c r="AA1190" s="142">
        <v>0.75</v>
      </c>
      <c r="AB1190" s="143">
        <v>0.25</v>
      </c>
      <c r="AC1190" s="143">
        <v>0.75</v>
      </c>
      <c r="AD1190" s="69">
        <f>VLOOKUP(T1190,'既存・導入予定 (1)'!$E$33:$S$44,13,0)</f>
        <v>0.14799999999999999</v>
      </c>
      <c r="AE1190" s="70">
        <f t="shared" si="47"/>
        <v>0.78700000000000003</v>
      </c>
    </row>
    <row r="1191" spans="20:31">
      <c r="T1191" s="193">
        <v>10</v>
      </c>
      <c r="U1191" s="193">
        <v>2020</v>
      </c>
      <c r="V1191" s="193" t="s">
        <v>627</v>
      </c>
      <c r="W1191" s="193" t="s">
        <v>624</v>
      </c>
      <c r="X1191" s="193" t="s">
        <v>3363</v>
      </c>
      <c r="Y1191" s="66" t="str">
        <f t="shared" si="46"/>
        <v>102020暖房店舗用有り</v>
      </c>
      <c r="Z1191" s="142">
        <v>-0.96</v>
      </c>
      <c r="AA1191" s="142">
        <v>1.96</v>
      </c>
      <c r="AB1191" s="143">
        <v>1.0862000000000001</v>
      </c>
      <c r="AC1191" s="143">
        <v>1.4483999999999999</v>
      </c>
      <c r="AD1191" s="69">
        <f>VLOOKUP(T1191,'既存・導入予定 (1)'!$E$33:$S$44,13,0)</f>
        <v>0.14799999999999999</v>
      </c>
      <c r="AE1191" s="70">
        <f t="shared" si="47"/>
        <v>1.609</v>
      </c>
    </row>
    <row r="1192" spans="20:31">
      <c r="T1192" s="193">
        <v>10</v>
      </c>
      <c r="U1192" s="193">
        <v>2020</v>
      </c>
      <c r="V1192" s="193" t="s">
        <v>627</v>
      </c>
      <c r="W1192" s="193" t="s">
        <v>618</v>
      </c>
      <c r="X1192" s="193" t="s">
        <v>3363</v>
      </c>
      <c r="Y1192" s="66" t="str">
        <f t="shared" si="46"/>
        <v>102020暖房ビル用マルチ有り</v>
      </c>
      <c r="Z1192" s="142">
        <v>-1.1000000000000001</v>
      </c>
      <c r="AA1192" s="142">
        <v>2.1</v>
      </c>
      <c r="AB1192" s="143">
        <v>1.0416000000000001</v>
      </c>
      <c r="AC1192" s="143">
        <v>1.4596</v>
      </c>
      <c r="AD1192" s="69">
        <f>VLOOKUP(T1192,'既存・導入予定 (1)'!$E$33:$S$44,13,0)</f>
        <v>0.14799999999999999</v>
      </c>
      <c r="AE1192" s="70">
        <f t="shared" si="47"/>
        <v>1.613</v>
      </c>
    </row>
    <row r="1193" spans="20:31">
      <c r="T1193" s="193">
        <v>10</v>
      </c>
      <c r="U1193" s="193">
        <v>2020</v>
      </c>
      <c r="V1193" s="193" t="s">
        <v>627</v>
      </c>
      <c r="W1193" s="193" t="s">
        <v>619</v>
      </c>
      <c r="X1193" s="193" t="s">
        <v>3363</v>
      </c>
      <c r="Y1193" s="66" t="str">
        <f t="shared" si="46"/>
        <v>102020暖房設備用有り</v>
      </c>
      <c r="Z1193" s="142">
        <v>-0.46</v>
      </c>
      <c r="AA1193" s="142">
        <v>1.46</v>
      </c>
      <c r="AB1193" s="143">
        <v>0.94</v>
      </c>
      <c r="AC1193" s="143">
        <v>1.1100000000000001</v>
      </c>
      <c r="AD1193" s="69">
        <f>VLOOKUP(T1193,'既存・導入予定 (1)'!$E$33:$S$44,13,0)</f>
        <v>0.14799999999999999</v>
      </c>
      <c r="AE1193" s="70">
        <f t="shared" si="47"/>
        <v>1.2490000000000001</v>
      </c>
    </row>
    <row r="1194" spans="20:31">
      <c r="T1194" s="193">
        <v>10</v>
      </c>
      <c r="U1194" s="193">
        <v>2020</v>
      </c>
      <c r="V1194" s="193" t="s">
        <v>627</v>
      </c>
      <c r="W1194" s="193" t="s">
        <v>624</v>
      </c>
      <c r="X1194" s="193" t="s">
        <v>3516</v>
      </c>
      <c r="Y1194" s="66" t="str">
        <f t="shared" si="46"/>
        <v>102020暖房店舗用無し（一定速）</v>
      </c>
      <c r="Z1194" s="142">
        <v>0.25</v>
      </c>
      <c r="AA1194" s="142">
        <v>0.75</v>
      </c>
      <c r="AB1194" s="143">
        <v>0.25</v>
      </c>
      <c r="AC1194" s="143">
        <v>0.75</v>
      </c>
      <c r="AD1194" s="69">
        <f>VLOOKUP(T1194,'既存・導入予定 (1)'!$E$33:$S$44,13,0)</f>
        <v>0.14799999999999999</v>
      </c>
      <c r="AE1194" s="70">
        <f t="shared" si="47"/>
        <v>0.78700000000000003</v>
      </c>
    </row>
    <row r="1195" spans="20:31">
      <c r="T1195" s="193">
        <v>10</v>
      </c>
      <c r="U1195" s="193">
        <v>2020</v>
      </c>
      <c r="V1195" s="193" t="s">
        <v>627</v>
      </c>
      <c r="W1195" s="193" t="s">
        <v>618</v>
      </c>
      <c r="X1195" s="193" t="s">
        <v>3516</v>
      </c>
      <c r="Y1195" s="66" t="str">
        <f t="shared" si="46"/>
        <v>102020暖房ビル用マルチ無し（一定速）</v>
      </c>
      <c r="Z1195" s="142">
        <v>0.25</v>
      </c>
      <c r="AA1195" s="142">
        <v>0.75</v>
      </c>
      <c r="AB1195" s="143">
        <v>0.25</v>
      </c>
      <c r="AC1195" s="143">
        <v>0.75</v>
      </c>
      <c r="AD1195" s="69">
        <f>VLOOKUP(T1195,'既存・導入予定 (1)'!$E$33:$S$44,13,0)</f>
        <v>0.14799999999999999</v>
      </c>
      <c r="AE1195" s="70">
        <f t="shared" si="47"/>
        <v>0.78700000000000003</v>
      </c>
    </row>
    <row r="1196" spans="20:31">
      <c r="T1196" s="193">
        <v>10</v>
      </c>
      <c r="U1196" s="193">
        <v>2020</v>
      </c>
      <c r="V1196" s="193" t="s">
        <v>627</v>
      </c>
      <c r="W1196" s="193" t="s">
        <v>619</v>
      </c>
      <c r="X1196" s="193" t="s">
        <v>3516</v>
      </c>
      <c r="Y1196" s="66" t="str">
        <f t="shared" si="46"/>
        <v>102020暖房設備用無し（一定速）</v>
      </c>
      <c r="Z1196" s="142">
        <v>0.25</v>
      </c>
      <c r="AA1196" s="142">
        <v>0.75</v>
      </c>
      <c r="AB1196" s="143">
        <v>0.25</v>
      </c>
      <c r="AC1196" s="143">
        <v>0.75</v>
      </c>
      <c r="AD1196" s="69">
        <f>VLOOKUP(T1196,'既存・導入予定 (1)'!$E$33:$S$44,13,0)</f>
        <v>0.14799999999999999</v>
      </c>
      <c r="AE1196" s="70">
        <f t="shared" si="47"/>
        <v>0.78700000000000003</v>
      </c>
    </row>
    <row r="1197" spans="20:31">
      <c r="T1197" s="196">
        <v>10</v>
      </c>
      <c r="U1197" s="196">
        <v>2024</v>
      </c>
      <c r="V1197" s="196" t="s">
        <v>626</v>
      </c>
      <c r="W1197" s="196" t="s">
        <v>624</v>
      </c>
      <c r="X1197" s="196" t="s">
        <v>3363</v>
      </c>
      <c r="Y1197" s="146" t="str">
        <f t="shared" si="46"/>
        <v>102024冷房店舗用有り</v>
      </c>
      <c r="Z1197" s="148">
        <v>-1.58</v>
      </c>
      <c r="AA1197" s="148">
        <v>2.58</v>
      </c>
      <c r="AB1197" s="149">
        <v>1.0629999999999999</v>
      </c>
      <c r="AC1197" s="149">
        <v>1.9193</v>
      </c>
      <c r="AD1197" s="147">
        <f>VLOOKUP(T1197,'既存・導入予定 (1)'!$E$33:$S$44,13,0)</f>
        <v>0.14799999999999999</v>
      </c>
      <c r="AE1197" s="75">
        <f t="shared" si="47"/>
        <v>2.0760000000000001</v>
      </c>
    </row>
    <row r="1198" spans="20:31">
      <c r="T1198" s="196">
        <v>10</v>
      </c>
      <c r="U1198" s="196">
        <v>2024</v>
      </c>
      <c r="V1198" s="196" t="s">
        <v>626</v>
      </c>
      <c r="W1198" s="196" t="s">
        <v>618</v>
      </c>
      <c r="X1198" s="196" t="s">
        <v>3363</v>
      </c>
      <c r="Y1198" s="146" t="str">
        <f t="shared" si="46"/>
        <v>102024冷房ビル用マルチ有り</v>
      </c>
      <c r="Z1198" s="148">
        <v>-1.6</v>
      </c>
      <c r="AA1198" s="148">
        <v>2.6</v>
      </c>
      <c r="AB1198" s="149">
        <v>1.0759000000000001</v>
      </c>
      <c r="AC1198" s="149">
        <v>1.931</v>
      </c>
      <c r="AD1198" s="147">
        <f>VLOOKUP(T1198,'既存・導入予定 (1)'!$E$33:$S$44,13,0)</f>
        <v>0.14799999999999999</v>
      </c>
      <c r="AE1198" s="75">
        <f t="shared" si="47"/>
        <v>2.09</v>
      </c>
    </row>
    <row r="1199" spans="20:31">
      <c r="T1199" s="196">
        <v>10</v>
      </c>
      <c r="U1199" s="196">
        <v>2024</v>
      </c>
      <c r="V1199" s="196" t="s">
        <v>626</v>
      </c>
      <c r="W1199" s="196" t="s">
        <v>619</v>
      </c>
      <c r="X1199" s="196" t="s">
        <v>3363</v>
      </c>
      <c r="Y1199" s="146" t="str">
        <f t="shared" si="46"/>
        <v>102024冷房設備用有り</v>
      </c>
      <c r="Z1199" s="148">
        <v>-0.6</v>
      </c>
      <c r="AA1199" s="148">
        <v>1.6</v>
      </c>
      <c r="AB1199" s="149">
        <v>1.0467</v>
      </c>
      <c r="AC1199" s="149">
        <v>1.1882999999999999</v>
      </c>
      <c r="AD1199" s="147">
        <f>VLOOKUP(T1199,'既存・導入予定 (1)'!$E$33:$S$44,13,0)</f>
        <v>0.14799999999999999</v>
      </c>
      <c r="AE1199" s="75">
        <f t="shared" si="47"/>
        <v>1.343</v>
      </c>
    </row>
    <row r="1200" spans="20:31">
      <c r="T1200" s="196">
        <v>10</v>
      </c>
      <c r="U1200" s="196">
        <v>2024</v>
      </c>
      <c r="V1200" s="196" t="s">
        <v>626</v>
      </c>
      <c r="W1200" s="196" t="s">
        <v>624</v>
      </c>
      <c r="X1200" s="196" t="s">
        <v>3516</v>
      </c>
      <c r="Y1200" s="146" t="str">
        <f t="shared" si="46"/>
        <v>102024冷房店舗用無し（一定速）</v>
      </c>
      <c r="Z1200" s="148">
        <v>0.25</v>
      </c>
      <c r="AA1200" s="148">
        <v>0.75</v>
      </c>
      <c r="AB1200" s="149">
        <v>0.25</v>
      </c>
      <c r="AC1200" s="149">
        <v>0.75</v>
      </c>
      <c r="AD1200" s="147">
        <f>VLOOKUP(T1200,'既存・導入予定 (1)'!$E$33:$S$44,13,0)</f>
        <v>0.14799999999999999</v>
      </c>
      <c r="AE1200" s="75">
        <f t="shared" si="47"/>
        <v>0.78700000000000003</v>
      </c>
    </row>
    <row r="1201" spans="20:31">
      <c r="T1201" s="196">
        <v>10</v>
      </c>
      <c r="U1201" s="196">
        <v>2024</v>
      </c>
      <c r="V1201" s="196" t="s">
        <v>626</v>
      </c>
      <c r="W1201" s="196" t="s">
        <v>618</v>
      </c>
      <c r="X1201" s="196" t="s">
        <v>3516</v>
      </c>
      <c r="Y1201" s="146" t="str">
        <f t="shared" si="46"/>
        <v>102024冷房ビル用マルチ無し（一定速）</v>
      </c>
      <c r="Z1201" s="148">
        <v>0.25</v>
      </c>
      <c r="AA1201" s="148">
        <v>0.75</v>
      </c>
      <c r="AB1201" s="149">
        <v>0.25</v>
      </c>
      <c r="AC1201" s="149">
        <v>0.75</v>
      </c>
      <c r="AD1201" s="147">
        <f>VLOOKUP(T1201,'既存・導入予定 (1)'!$E$33:$S$44,13,0)</f>
        <v>0.14799999999999999</v>
      </c>
      <c r="AE1201" s="75">
        <f t="shared" si="47"/>
        <v>0.78700000000000003</v>
      </c>
    </row>
    <row r="1202" spans="20:31">
      <c r="T1202" s="196">
        <v>10</v>
      </c>
      <c r="U1202" s="196">
        <v>2024</v>
      </c>
      <c r="V1202" s="196" t="s">
        <v>626</v>
      </c>
      <c r="W1202" s="196" t="s">
        <v>619</v>
      </c>
      <c r="X1202" s="196" t="s">
        <v>3516</v>
      </c>
      <c r="Y1202" s="146" t="str">
        <f t="shared" si="46"/>
        <v>102024冷房設備用無し（一定速）</v>
      </c>
      <c r="Z1202" s="148">
        <v>0.25</v>
      </c>
      <c r="AA1202" s="148">
        <v>0.75</v>
      </c>
      <c r="AB1202" s="149">
        <v>0.25</v>
      </c>
      <c r="AC1202" s="149">
        <v>0.75</v>
      </c>
      <c r="AD1202" s="147">
        <f>VLOOKUP(T1202,'既存・導入予定 (1)'!$E$33:$S$44,13,0)</f>
        <v>0.14799999999999999</v>
      </c>
      <c r="AE1202" s="75">
        <f t="shared" si="47"/>
        <v>0.78700000000000003</v>
      </c>
    </row>
    <row r="1203" spans="20:31">
      <c r="T1203" s="196">
        <v>10</v>
      </c>
      <c r="U1203" s="196">
        <v>2024</v>
      </c>
      <c r="V1203" s="196" t="s">
        <v>627</v>
      </c>
      <c r="W1203" s="196" t="s">
        <v>624</v>
      </c>
      <c r="X1203" s="196" t="s">
        <v>3363</v>
      </c>
      <c r="Y1203" s="146" t="str">
        <f t="shared" si="46"/>
        <v>102024暖房店舗用有り</v>
      </c>
      <c r="Z1203" s="148">
        <v>-1.04</v>
      </c>
      <c r="AA1203" s="148">
        <v>2.04</v>
      </c>
      <c r="AB1203" s="149">
        <v>1.0898000000000001</v>
      </c>
      <c r="AC1203" s="149">
        <v>1.5076000000000001</v>
      </c>
      <c r="AD1203" s="147">
        <f>VLOOKUP(T1203,'既存・導入予定 (1)'!$E$33:$S$44,13,0)</f>
        <v>0.14799999999999999</v>
      </c>
      <c r="AE1203" s="75">
        <f t="shared" si="47"/>
        <v>1.6679999999999999</v>
      </c>
    </row>
    <row r="1204" spans="20:31">
      <c r="T1204" s="196">
        <v>10</v>
      </c>
      <c r="U1204" s="196">
        <v>2024</v>
      </c>
      <c r="V1204" s="196" t="s">
        <v>627</v>
      </c>
      <c r="W1204" s="196" t="s">
        <v>618</v>
      </c>
      <c r="X1204" s="196" t="s">
        <v>3363</v>
      </c>
      <c r="Y1204" s="146" t="str">
        <f t="shared" si="46"/>
        <v>102024暖房ビル用マルチ有り</v>
      </c>
      <c r="Z1204" s="148">
        <v>-1.1399999999999999</v>
      </c>
      <c r="AA1204" s="148">
        <v>2.14</v>
      </c>
      <c r="AB1204" s="149">
        <v>1.0454000000000001</v>
      </c>
      <c r="AC1204" s="149">
        <v>1.5936999999999999</v>
      </c>
      <c r="AD1204" s="147">
        <f>VLOOKUP(T1204,'既存・導入予定 (1)'!$E$33:$S$44,13,0)</f>
        <v>0.14799999999999999</v>
      </c>
      <c r="AE1204" s="75">
        <f t="shared" si="47"/>
        <v>1.748</v>
      </c>
    </row>
    <row r="1205" spans="20:31">
      <c r="T1205" s="196">
        <v>10</v>
      </c>
      <c r="U1205" s="196">
        <v>2024</v>
      </c>
      <c r="V1205" s="196" t="s">
        <v>627</v>
      </c>
      <c r="W1205" s="196" t="s">
        <v>619</v>
      </c>
      <c r="X1205" s="196" t="s">
        <v>3363</v>
      </c>
      <c r="Y1205" s="146" t="str">
        <f t="shared" si="46"/>
        <v>102024暖房設備用有り</v>
      </c>
      <c r="Z1205" s="148">
        <v>-0.57999999999999996</v>
      </c>
      <c r="AA1205" s="148">
        <v>1.58</v>
      </c>
      <c r="AB1205" s="149">
        <v>1.0335000000000001</v>
      </c>
      <c r="AC1205" s="149">
        <v>1.1766000000000001</v>
      </c>
      <c r="AD1205" s="147">
        <f>VLOOKUP(T1205,'既存・導入予定 (1)'!$E$33:$S$44,13,0)</f>
        <v>0.14799999999999999</v>
      </c>
      <c r="AE1205" s="75">
        <f t="shared" si="47"/>
        <v>1.329</v>
      </c>
    </row>
    <row r="1206" spans="20:31">
      <c r="T1206" s="196">
        <v>10</v>
      </c>
      <c r="U1206" s="196">
        <v>2024</v>
      </c>
      <c r="V1206" s="196" t="s">
        <v>627</v>
      </c>
      <c r="W1206" s="196" t="s">
        <v>624</v>
      </c>
      <c r="X1206" s="196" t="s">
        <v>3516</v>
      </c>
      <c r="Y1206" s="146" t="str">
        <f t="shared" si="46"/>
        <v>102024暖房店舗用無し（一定速）</v>
      </c>
      <c r="Z1206" s="148">
        <v>0.25</v>
      </c>
      <c r="AA1206" s="148">
        <v>0.75</v>
      </c>
      <c r="AB1206" s="149">
        <v>0.25</v>
      </c>
      <c r="AC1206" s="149">
        <v>0.75</v>
      </c>
      <c r="AD1206" s="147">
        <f>VLOOKUP(T1206,'既存・導入予定 (1)'!$E$33:$S$44,13,0)</f>
        <v>0.14799999999999999</v>
      </c>
      <c r="AE1206" s="75">
        <f t="shared" si="47"/>
        <v>0.78700000000000003</v>
      </c>
    </row>
    <row r="1207" spans="20:31">
      <c r="T1207" s="196">
        <v>10</v>
      </c>
      <c r="U1207" s="196">
        <v>2024</v>
      </c>
      <c r="V1207" s="196" t="s">
        <v>627</v>
      </c>
      <c r="W1207" s="196" t="s">
        <v>618</v>
      </c>
      <c r="X1207" s="196" t="s">
        <v>3516</v>
      </c>
      <c r="Y1207" s="146" t="str">
        <f t="shared" si="46"/>
        <v>102024暖房ビル用マルチ無し（一定速）</v>
      </c>
      <c r="Z1207" s="148">
        <v>0.25</v>
      </c>
      <c r="AA1207" s="148">
        <v>0.75</v>
      </c>
      <c r="AB1207" s="149">
        <v>0.25</v>
      </c>
      <c r="AC1207" s="149">
        <v>0.75</v>
      </c>
      <c r="AD1207" s="147">
        <f>VLOOKUP(T1207,'既存・導入予定 (1)'!$E$33:$S$44,13,0)</f>
        <v>0.14799999999999999</v>
      </c>
      <c r="AE1207" s="75">
        <f t="shared" si="47"/>
        <v>0.78700000000000003</v>
      </c>
    </row>
    <row r="1208" spans="20:31">
      <c r="T1208" s="196">
        <v>10</v>
      </c>
      <c r="U1208" s="196">
        <v>2024</v>
      </c>
      <c r="V1208" s="196" t="s">
        <v>627</v>
      </c>
      <c r="W1208" s="196" t="s">
        <v>619</v>
      </c>
      <c r="X1208" s="196" t="s">
        <v>3516</v>
      </c>
      <c r="Y1208" s="146" t="str">
        <f t="shared" si="46"/>
        <v>102024暖房設備用無し（一定速）</v>
      </c>
      <c r="Z1208" s="148">
        <v>0.25</v>
      </c>
      <c r="AA1208" s="148">
        <v>0.75</v>
      </c>
      <c r="AB1208" s="149">
        <v>0.25</v>
      </c>
      <c r="AC1208" s="149">
        <v>0.75</v>
      </c>
      <c r="AD1208" s="147">
        <f>VLOOKUP(T1208,'既存・導入予定 (1)'!$E$33:$S$44,13,0)</f>
        <v>0.14799999999999999</v>
      </c>
      <c r="AE1208" s="75">
        <f t="shared" si="47"/>
        <v>0.78700000000000003</v>
      </c>
    </row>
    <row r="1209" spans="20:31">
      <c r="T1209" s="193">
        <v>11</v>
      </c>
      <c r="U1209" s="193">
        <v>1995</v>
      </c>
      <c r="V1209" s="193" t="s">
        <v>20</v>
      </c>
      <c r="W1209" s="193" t="s">
        <v>624</v>
      </c>
      <c r="X1209" s="193" t="s">
        <v>3363</v>
      </c>
      <c r="Y1209" s="66" t="str">
        <f t="shared" si="46"/>
        <v>111995冷房店舗用有り</v>
      </c>
      <c r="Z1209" s="142">
        <v>0.32</v>
      </c>
      <c r="AA1209" s="142">
        <v>0.68</v>
      </c>
      <c r="AB1209" s="143">
        <v>1.0165999999999999</v>
      </c>
      <c r="AC1209" s="143">
        <v>0.50590000000000002</v>
      </c>
      <c r="AD1209" s="69">
        <f>VLOOKUP(T1209,'既存・導入予定 (1)'!$E$33:$S$44,13,0)</f>
        <v>0.245</v>
      </c>
      <c r="AE1209" s="70">
        <f t="shared" si="47"/>
        <v>0.754</v>
      </c>
    </row>
    <row r="1210" spans="20:31">
      <c r="T1210" s="193">
        <v>11</v>
      </c>
      <c r="U1210" s="193">
        <v>1995</v>
      </c>
      <c r="V1210" s="193" t="s">
        <v>20</v>
      </c>
      <c r="W1210" s="193" t="s">
        <v>618</v>
      </c>
      <c r="X1210" s="193" t="s">
        <v>3363</v>
      </c>
      <c r="Y1210" s="66" t="str">
        <f t="shared" si="46"/>
        <v>111995冷房ビル用マルチ有り</v>
      </c>
      <c r="Z1210" s="142">
        <v>-0.218</v>
      </c>
      <c r="AA1210" s="142">
        <v>1.218</v>
      </c>
      <c r="AB1210" s="143">
        <v>1.0356000000000001</v>
      </c>
      <c r="AC1210" s="143">
        <v>0.90459999999999996</v>
      </c>
      <c r="AD1210" s="69">
        <f>VLOOKUP(T1210,'既存・導入予定 (1)'!$E$33:$S$44,13,0)</f>
        <v>0.245</v>
      </c>
      <c r="AE1210" s="70">
        <f t="shared" si="47"/>
        <v>1.1579999999999999</v>
      </c>
    </row>
    <row r="1211" spans="20:31">
      <c r="T1211" s="193">
        <v>11</v>
      </c>
      <c r="U1211" s="193">
        <v>1995</v>
      </c>
      <c r="V1211" s="193" t="s">
        <v>20</v>
      </c>
      <c r="W1211" s="193" t="s">
        <v>619</v>
      </c>
      <c r="X1211" s="193" t="s">
        <v>3363</v>
      </c>
      <c r="Y1211" s="66" t="str">
        <f t="shared" si="46"/>
        <v>111995冷房設備用有り</v>
      </c>
      <c r="Z1211" s="142">
        <v>0.25</v>
      </c>
      <c r="AA1211" s="142">
        <v>0.75</v>
      </c>
      <c r="AB1211" s="143">
        <v>1.0219</v>
      </c>
      <c r="AC1211" s="143">
        <v>0.55700000000000005</v>
      </c>
      <c r="AD1211" s="69">
        <f>VLOOKUP(T1211,'既存・導入予定 (1)'!$E$33:$S$44,13,0)</f>
        <v>0.245</v>
      </c>
      <c r="AE1211" s="70">
        <f t="shared" si="47"/>
        <v>0.80700000000000005</v>
      </c>
    </row>
    <row r="1212" spans="20:31">
      <c r="T1212" s="193">
        <v>11</v>
      </c>
      <c r="U1212" s="193">
        <v>1995</v>
      </c>
      <c r="V1212" s="193" t="s">
        <v>20</v>
      </c>
      <c r="W1212" s="193" t="s">
        <v>624</v>
      </c>
      <c r="X1212" s="193" t="s">
        <v>3516</v>
      </c>
      <c r="Y1212" s="66" t="str">
        <f t="shared" si="46"/>
        <v>111995冷房店舗用無し（一定速）</v>
      </c>
      <c r="Z1212" s="142">
        <v>0.26</v>
      </c>
      <c r="AA1212" s="142">
        <v>0.74</v>
      </c>
      <c r="AB1212" s="143">
        <v>0.26</v>
      </c>
      <c r="AC1212" s="143">
        <v>0.74</v>
      </c>
      <c r="AD1212" s="69">
        <f>VLOOKUP(T1212,'既存・導入予定 (1)'!$E$33:$S$44,13,0)</f>
        <v>0.245</v>
      </c>
      <c r="AE1212" s="70">
        <f t="shared" si="47"/>
        <v>0.80300000000000005</v>
      </c>
    </row>
    <row r="1213" spans="20:31">
      <c r="T1213" s="193">
        <v>11</v>
      </c>
      <c r="U1213" s="193">
        <v>1995</v>
      </c>
      <c r="V1213" s="193" t="s">
        <v>20</v>
      </c>
      <c r="W1213" s="193" t="s">
        <v>618</v>
      </c>
      <c r="X1213" s="193" t="s">
        <v>3516</v>
      </c>
      <c r="Y1213" s="66" t="str">
        <f t="shared" si="46"/>
        <v>111995冷房ビル用マルチ無し（一定速）</v>
      </c>
      <c r="Z1213" s="142">
        <v>0.26</v>
      </c>
      <c r="AA1213" s="142">
        <v>0.74</v>
      </c>
      <c r="AB1213" s="143">
        <v>0.26</v>
      </c>
      <c r="AC1213" s="143">
        <v>0.74</v>
      </c>
      <c r="AD1213" s="69">
        <f>VLOOKUP(T1213,'既存・導入予定 (1)'!$E$33:$S$44,13,0)</f>
        <v>0.245</v>
      </c>
      <c r="AE1213" s="70">
        <f t="shared" si="47"/>
        <v>0.80300000000000005</v>
      </c>
    </row>
    <row r="1214" spans="20:31">
      <c r="T1214" s="193">
        <v>11</v>
      </c>
      <c r="U1214" s="193">
        <v>1995</v>
      </c>
      <c r="V1214" s="193" t="s">
        <v>20</v>
      </c>
      <c r="W1214" s="193" t="s">
        <v>619</v>
      </c>
      <c r="X1214" s="193" t="s">
        <v>3516</v>
      </c>
      <c r="Y1214" s="66" t="str">
        <f t="shared" si="46"/>
        <v>111995冷房設備用無し（一定速）</v>
      </c>
      <c r="Z1214" s="142">
        <v>0.26</v>
      </c>
      <c r="AA1214" s="142">
        <v>0.74</v>
      </c>
      <c r="AB1214" s="143">
        <v>0.26</v>
      </c>
      <c r="AC1214" s="143">
        <v>0.74</v>
      </c>
      <c r="AD1214" s="69">
        <f>VLOOKUP(T1214,'既存・導入予定 (1)'!$E$33:$S$44,13,0)</f>
        <v>0.245</v>
      </c>
      <c r="AE1214" s="70">
        <f t="shared" si="47"/>
        <v>0.80300000000000005</v>
      </c>
    </row>
    <row r="1215" spans="20:31">
      <c r="T1215" s="193">
        <v>11</v>
      </c>
      <c r="U1215" s="193">
        <v>1995</v>
      </c>
      <c r="V1215" s="193" t="s">
        <v>21</v>
      </c>
      <c r="W1215" s="193" t="s">
        <v>624</v>
      </c>
      <c r="X1215" s="193" t="s">
        <v>3363</v>
      </c>
      <c r="Y1215" s="66" t="str">
        <f t="shared" si="46"/>
        <v>111995暖房店舗用有り</v>
      </c>
      <c r="Z1215" s="142">
        <v>0.374</v>
      </c>
      <c r="AA1215" s="142">
        <v>0.626</v>
      </c>
      <c r="AB1215" s="143">
        <v>1.0275000000000001</v>
      </c>
      <c r="AC1215" s="143">
        <v>0.46260000000000001</v>
      </c>
      <c r="AD1215" s="69">
        <f>VLOOKUP(T1215,'既存・導入予定 (1)'!$E$33:$S$44,13,0)</f>
        <v>0.245</v>
      </c>
      <c r="AE1215" s="70">
        <f t="shared" si="47"/>
        <v>0.71399999999999997</v>
      </c>
    </row>
    <row r="1216" spans="20:31">
      <c r="T1216" s="193">
        <v>11</v>
      </c>
      <c r="U1216" s="193">
        <v>1995</v>
      </c>
      <c r="V1216" s="193" t="s">
        <v>21</v>
      </c>
      <c r="W1216" s="193" t="s">
        <v>618</v>
      </c>
      <c r="X1216" s="193" t="s">
        <v>3363</v>
      </c>
      <c r="Y1216" s="66" t="str">
        <f t="shared" si="46"/>
        <v>111995暖房ビル用マルチ有り</v>
      </c>
      <c r="Z1216" s="142">
        <v>-0.112</v>
      </c>
      <c r="AA1216" s="142">
        <v>1.1120000000000001</v>
      </c>
      <c r="AB1216" s="143">
        <v>1.0236000000000001</v>
      </c>
      <c r="AC1216" s="143">
        <v>0.82809999999999995</v>
      </c>
      <c r="AD1216" s="69">
        <f>VLOOKUP(T1216,'既存・導入予定 (1)'!$E$33:$S$44,13,0)</f>
        <v>0.245</v>
      </c>
      <c r="AE1216" s="70">
        <f t="shared" si="47"/>
        <v>1.0780000000000001</v>
      </c>
    </row>
    <row r="1217" spans="20:31">
      <c r="T1217" s="193">
        <v>11</v>
      </c>
      <c r="U1217" s="193">
        <v>1995</v>
      </c>
      <c r="V1217" s="193" t="s">
        <v>21</v>
      </c>
      <c r="W1217" s="193" t="s">
        <v>619</v>
      </c>
      <c r="X1217" s="193" t="s">
        <v>3363</v>
      </c>
      <c r="Y1217" s="66" t="str">
        <f t="shared" si="46"/>
        <v>111995暖房設備用有り</v>
      </c>
      <c r="Z1217" s="142">
        <v>0.25</v>
      </c>
      <c r="AA1217" s="142">
        <v>0.75</v>
      </c>
      <c r="AB1217" s="143">
        <v>1.0159</v>
      </c>
      <c r="AC1217" s="143">
        <v>0.5585</v>
      </c>
      <c r="AD1217" s="69">
        <f>VLOOKUP(T1217,'既存・導入予定 (1)'!$E$33:$S$44,13,0)</f>
        <v>0.245</v>
      </c>
      <c r="AE1217" s="70">
        <f t="shared" si="47"/>
        <v>0.80700000000000005</v>
      </c>
    </row>
    <row r="1218" spans="20:31">
      <c r="T1218" s="193">
        <v>11</v>
      </c>
      <c r="U1218" s="193">
        <v>1995</v>
      </c>
      <c r="V1218" s="193" t="s">
        <v>21</v>
      </c>
      <c r="W1218" s="193" t="s">
        <v>624</v>
      </c>
      <c r="X1218" s="193" t="s">
        <v>3516</v>
      </c>
      <c r="Y1218" s="66" t="str">
        <f t="shared" si="46"/>
        <v>111995暖房店舗用無し（一定速）</v>
      </c>
      <c r="Z1218" s="142">
        <v>0.26</v>
      </c>
      <c r="AA1218" s="142">
        <v>0.74</v>
      </c>
      <c r="AB1218" s="143">
        <v>0.26</v>
      </c>
      <c r="AC1218" s="143">
        <v>0.74</v>
      </c>
      <c r="AD1218" s="69">
        <f>VLOOKUP(T1218,'既存・導入予定 (1)'!$E$33:$S$44,13,0)</f>
        <v>0.245</v>
      </c>
      <c r="AE1218" s="70">
        <f t="shared" si="47"/>
        <v>0.80300000000000005</v>
      </c>
    </row>
    <row r="1219" spans="20:31">
      <c r="T1219" s="193">
        <v>11</v>
      </c>
      <c r="U1219" s="193">
        <v>1995</v>
      </c>
      <c r="V1219" s="193" t="s">
        <v>21</v>
      </c>
      <c r="W1219" s="193" t="s">
        <v>618</v>
      </c>
      <c r="X1219" s="193" t="s">
        <v>3516</v>
      </c>
      <c r="Y1219" s="66" t="str">
        <f t="shared" si="46"/>
        <v>111995暖房ビル用マルチ無し（一定速）</v>
      </c>
      <c r="Z1219" s="142">
        <v>0.26</v>
      </c>
      <c r="AA1219" s="142">
        <v>0.74</v>
      </c>
      <c r="AB1219" s="143">
        <v>0.26</v>
      </c>
      <c r="AC1219" s="143">
        <v>0.74</v>
      </c>
      <c r="AD1219" s="69">
        <f>VLOOKUP(T1219,'既存・導入予定 (1)'!$E$33:$S$44,13,0)</f>
        <v>0.245</v>
      </c>
      <c r="AE1219" s="70">
        <f t="shared" si="47"/>
        <v>0.80300000000000005</v>
      </c>
    </row>
    <row r="1220" spans="20:31">
      <c r="T1220" s="193">
        <v>11</v>
      </c>
      <c r="U1220" s="193">
        <v>1995</v>
      </c>
      <c r="V1220" s="193" t="s">
        <v>21</v>
      </c>
      <c r="W1220" s="193" t="s">
        <v>619</v>
      </c>
      <c r="X1220" s="193" t="s">
        <v>3516</v>
      </c>
      <c r="Y1220" s="66" t="str">
        <f t="shared" si="46"/>
        <v>111995暖房設備用無し（一定速）</v>
      </c>
      <c r="Z1220" s="142">
        <v>0.26</v>
      </c>
      <c r="AA1220" s="142">
        <v>0.74</v>
      </c>
      <c r="AB1220" s="143">
        <v>0.26</v>
      </c>
      <c r="AC1220" s="143">
        <v>0.74</v>
      </c>
      <c r="AD1220" s="69">
        <f>VLOOKUP(T1220,'既存・導入予定 (1)'!$E$33:$S$44,13,0)</f>
        <v>0.245</v>
      </c>
      <c r="AE1220" s="70">
        <f t="shared" si="47"/>
        <v>0.80300000000000005</v>
      </c>
    </row>
    <row r="1221" spans="20:31">
      <c r="T1221" s="193">
        <v>11</v>
      </c>
      <c r="U1221" s="193">
        <v>2005</v>
      </c>
      <c r="V1221" s="193" t="s">
        <v>20</v>
      </c>
      <c r="W1221" s="193" t="s">
        <v>624</v>
      </c>
      <c r="X1221" s="193" t="s">
        <v>3363</v>
      </c>
      <c r="Y1221" s="66" t="str">
        <f t="shared" si="46"/>
        <v>112005冷房店舗用有り</v>
      </c>
      <c r="Z1221" s="142">
        <v>-0.86599999999999999</v>
      </c>
      <c r="AA1221" s="142">
        <v>1.8660000000000001</v>
      </c>
      <c r="AB1221" s="143">
        <v>1.0455000000000001</v>
      </c>
      <c r="AC1221" s="143">
        <v>1.3880999999999999</v>
      </c>
      <c r="AD1221" s="69">
        <f>VLOOKUP(T1221,'既存・導入予定 (1)'!$E$33:$S$44,13,0)</f>
        <v>0.245</v>
      </c>
      <c r="AE1221" s="70">
        <f t="shared" si="47"/>
        <v>1.6439999999999999</v>
      </c>
    </row>
    <row r="1222" spans="20:31">
      <c r="T1222" s="193">
        <v>11</v>
      </c>
      <c r="U1222" s="193">
        <v>2005</v>
      </c>
      <c r="V1222" s="193" t="s">
        <v>20</v>
      </c>
      <c r="W1222" s="193" t="s">
        <v>618</v>
      </c>
      <c r="X1222" s="193" t="s">
        <v>3363</v>
      </c>
      <c r="Y1222" s="66" t="str">
        <f t="shared" si="46"/>
        <v>112005冷房ビル用マルチ有り</v>
      </c>
      <c r="Z1222" s="142">
        <v>-0.68200000000000005</v>
      </c>
      <c r="AA1222" s="142">
        <v>1.6819999999999999</v>
      </c>
      <c r="AB1222" s="143">
        <v>1.0490999999999999</v>
      </c>
      <c r="AC1222" s="143">
        <v>1.2492000000000001</v>
      </c>
      <c r="AD1222" s="69">
        <f>VLOOKUP(T1222,'既存・導入予定 (1)'!$E$33:$S$44,13,0)</f>
        <v>0.245</v>
      </c>
      <c r="AE1222" s="70">
        <f t="shared" si="47"/>
        <v>1.506</v>
      </c>
    </row>
    <row r="1223" spans="20:31">
      <c r="T1223" s="193">
        <v>11</v>
      </c>
      <c r="U1223" s="193">
        <v>2005</v>
      </c>
      <c r="V1223" s="193" t="s">
        <v>20</v>
      </c>
      <c r="W1223" s="193" t="s">
        <v>619</v>
      </c>
      <c r="X1223" s="193" t="s">
        <v>3363</v>
      </c>
      <c r="Y1223" s="66" t="str">
        <f t="shared" si="46"/>
        <v>112005冷房設備用有り</v>
      </c>
      <c r="Z1223" s="142">
        <v>-0.114</v>
      </c>
      <c r="AA1223" s="142">
        <v>1.1140000000000001</v>
      </c>
      <c r="AB1223" s="143">
        <v>1.0325</v>
      </c>
      <c r="AC1223" s="143">
        <v>0.82740000000000002</v>
      </c>
      <c r="AD1223" s="69">
        <f>VLOOKUP(T1223,'既存・導入予定 (1)'!$E$33:$S$44,13,0)</f>
        <v>0.245</v>
      </c>
      <c r="AE1223" s="70">
        <f t="shared" si="47"/>
        <v>1.08</v>
      </c>
    </row>
    <row r="1224" spans="20:31">
      <c r="T1224" s="193">
        <v>11</v>
      </c>
      <c r="U1224" s="193">
        <v>2005</v>
      </c>
      <c r="V1224" s="193" t="s">
        <v>20</v>
      </c>
      <c r="W1224" s="193" t="s">
        <v>624</v>
      </c>
      <c r="X1224" s="193" t="s">
        <v>3516</v>
      </c>
      <c r="Y1224" s="66" t="str">
        <f t="shared" si="46"/>
        <v>112005冷房店舗用無し（一定速）</v>
      </c>
      <c r="Z1224" s="142">
        <v>0.25</v>
      </c>
      <c r="AA1224" s="142">
        <v>0.75</v>
      </c>
      <c r="AB1224" s="143">
        <v>0.25</v>
      </c>
      <c r="AC1224" s="143">
        <v>0.75</v>
      </c>
      <c r="AD1224" s="69">
        <f>VLOOKUP(T1224,'既存・導入予定 (1)'!$E$33:$S$44,13,0)</f>
        <v>0.245</v>
      </c>
      <c r="AE1224" s="70">
        <f t="shared" si="47"/>
        <v>0.81100000000000005</v>
      </c>
    </row>
    <row r="1225" spans="20:31">
      <c r="T1225" s="193">
        <v>11</v>
      </c>
      <c r="U1225" s="193">
        <v>2005</v>
      </c>
      <c r="V1225" s="193" t="s">
        <v>20</v>
      </c>
      <c r="W1225" s="193" t="s">
        <v>618</v>
      </c>
      <c r="X1225" s="193" t="s">
        <v>3516</v>
      </c>
      <c r="Y1225" s="66" t="str">
        <f t="shared" si="46"/>
        <v>112005冷房ビル用マルチ無し（一定速）</v>
      </c>
      <c r="Z1225" s="142">
        <v>0.25</v>
      </c>
      <c r="AA1225" s="142">
        <v>0.75</v>
      </c>
      <c r="AB1225" s="143">
        <v>0.25</v>
      </c>
      <c r="AC1225" s="143">
        <v>0.75</v>
      </c>
      <c r="AD1225" s="69">
        <f>VLOOKUP(T1225,'既存・導入予定 (1)'!$E$33:$S$44,13,0)</f>
        <v>0.245</v>
      </c>
      <c r="AE1225" s="70">
        <f t="shared" si="47"/>
        <v>0.81100000000000005</v>
      </c>
    </row>
    <row r="1226" spans="20:31">
      <c r="T1226" s="193">
        <v>11</v>
      </c>
      <c r="U1226" s="193">
        <v>2005</v>
      </c>
      <c r="V1226" s="193" t="s">
        <v>20</v>
      </c>
      <c r="W1226" s="193" t="s">
        <v>619</v>
      </c>
      <c r="X1226" s="193" t="s">
        <v>3516</v>
      </c>
      <c r="Y1226" s="66" t="str">
        <f t="shared" ref="Y1226:Y1289" si="48">T1226&amp;U1226&amp;V1226&amp;W1226&amp;X1226</f>
        <v>112005冷房設備用無し（一定速）</v>
      </c>
      <c r="Z1226" s="142">
        <v>0.25</v>
      </c>
      <c r="AA1226" s="142">
        <v>0.75</v>
      </c>
      <c r="AB1226" s="143">
        <v>0.25</v>
      </c>
      <c r="AC1226" s="143">
        <v>0.75</v>
      </c>
      <c r="AD1226" s="69">
        <f>VLOOKUP(T1226,'既存・導入予定 (1)'!$E$33:$S$44,13,0)</f>
        <v>0.245</v>
      </c>
      <c r="AE1226" s="70">
        <f t="shared" si="47"/>
        <v>0.81100000000000005</v>
      </c>
    </row>
    <row r="1227" spans="20:31">
      <c r="T1227" s="193">
        <v>11</v>
      </c>
      <c r="U1227" s="193">
        <v>2005</v>
      </c>
      <c r="V1227" s="193" t="s">
        <v>21</v>
      </c>
      <c r="W1227" s="193" t="s">
        <v>624</v>
      </c>
      <c r="X1227" s="193" t="s">
        <v>3363</v>
      </c>
      <c r="Y1227" s="66" t="str">
        <f t="shared" si="48"/>
        <v>112005暖房店舗用有り</v>
      </c>
      <c r="Z1227" s="142">
        <v>-0.65</v>
      </c>
      <c r="AA1227" s="142">
        <v>1.65</v>
      </c>
      <c r="AB1227" s="143">
        <v>1.0726</v>
      </c>
      <c r="AC1227" s="143">
        <v>1.2194</v>
      </c>
      <c r="AD1227" s="69">
        <f>VLOOKUP(T1227,'既存・導入予定 (1)'!$E$33:$S$44,13,0)</f>
        <v>0.245</v>
      </c>
      <c r="AE1227" s="70">
        <f t="shared" si="47"/>
        <v>1.482</v>
      </c>
    </row>
    <row r="1228" spans="20:31">
      <c r="T1228" s="193">
        <v>11</v>
      </c>
      <c r="U1228" s="193">
        <v>2005</v>
      </c>
      <c r="V1228" s="193" t="s">
        <v>21</v>
      </c>
      <c r="W1228" s="193" t="s">
        <v>618</v>
      </c>
      <c r="X1228" s="193" t="s">
        <v>3363</v>
      </c>
      <c r="Y1228" s="66" t="str">
        <f t="shared" si="48"/>
        <v>112005暖房ビル用マルチ有り</v>
      </c>
      <c r="Z1228" s="142">
        <v>-0.56000000000000005</v>
      </c>
      <c r="AA1228" s="142">
        <v>1.56</v>
      </c>
      <c r="AB1228" s="143">
        <v>1.0330999999999999</v>
      </c>
      <c r="AC1228" s="143">
        <v>1.1617</v>
      </c>
      <c r="AD1228" s="69">
        <f>VLOOKUP(T1228,'既存・導入予定 (1)'!$E$33:$S$44,13,0)</f>
        <v>0.245</v>
      </c>
      <c r="AE1228" s="70">
        <f t="shared" si="47"/>
        <v>1.4139999999999999</v>
      </c>
    </row>
    <row r="1229" spans="20:31">
      <c r="T1229" s="193">
        <v>11</v>
      </c>
      <c r="U1229" s="193">
        <v>2005</v>
      </c>
      <c r="V1229" s="193" t="s">
        <v>21</v>
      </c>
      <c r="W1229" s="193" t="s">
        <v>619</v>
      </c>
      <c r="X1229" s="193" t="s">
        <v>3363</v>
      </c>
      <c r="Y1229" s="66" t="str">
        <f t="shared" si="48"/>
        <v>112005暖房設備用有り</v>
      </c>
      <c r="Z1229" s="142">
        <v>-0.126</v>
      </c>
      <c r="AA1229" s="142">
        <v>1.1259999999999999</v>
      </c>
      <c r="AB1229" s="143">
        <v>1.0239</v>
      </c>
      <c r="AC1229" s="143">
        <v>0.83850000000000002</v>
      </c>
      <c r="AD1229" s="69">
        <f>VLOOKUP(T1229,'既存・導入予定 (1)'!$E$33:$S$44,13,0)</f>
        <v>0.245</v>
      </c>
      <c r="AE1229" s="70">
        <f t="shared" si="47"/>
        <v>1.089</v>
      </c>
    </row>
    <row r="1230" spans="20:31">
      <c r="T1230" s="193">
        <v>11</v>
      </c>
      <c r="U1230" s="193">
        <v>2005</v>
      </c>
      <c r="V1230" s="193" t="s">
        <v>21</v>
      </c>
      <c r="W1230" s="193" t="s">
        <v>624</v>
      </c>
      <c r="X1230" s="193" t="s">
        <v>3516</v>
      </c>
      <c r="Y1230" s="66" t="str">
        <f t="shared" si="48"/>
        <v>112005暖房店舗用無し（一定速）</v>
      </c>
      <c r="Z1230" s="142">
        <v>0.25</v>
      </c>
      <c r="AA1230" s="142">
        <v>0.75</v>
      </c>
      <c r="AB1230" s="143">
        <v>0.25</v>
      </c>
      <c r="AC1230" s="143">
        <v>0.75</v>
      </c>
      <c r="AD1230" s="69">
        <f>VLOOKUP(T1230,'既存・導入予定 (1)'!$E$33:$S$44,13,0)</f>
        <v>0.245</v>
      </c>
      <c r="AE1230" s="70">
        <f t="shared" si="47"/>
        <v>0.81100000000000005</v>
      </c>
    </row>
    <row r="1231" spans="20:31">
      <c r="T1231" s="193">
        <v>11</v>
      </c>
      <c r="U1231" s="193">
        <v>2005</v>
      </c>
      <c r="V1231" s="193" t="s">
        <v>21</v>
      </c>
      <c r="W1231" s="193" t="s">
        <v>618</v>
      </c>
      <c r="X1231" s="193" t="s">
        <v>3516</v>
      </c>
      <c r="Y1231" s="66" t="str">
        <f t="shared" si="48"/>
        <v>112005暖房ビル用マルチ無し（一定速）</v>
      </c>
      <c r="Z1231" s="142">
        <v>0.25</v>
      </c>
      <c r="AA1231" s="142">
        <v>0.75</v>
      </c>
      <c r="AB1231" s="143">
        <v>0.25</v>
      </c>
      <c r="AC1231" s="143">
        <v>0.75</v>
      </c>
      <c r="AD1231" s="69">
        <f>VLOOKUP(T1231,'既存・導入予定 (1)'!$E$33:$S$44,13,0)</f>
        <v>0.245</v>
      </c>
      <c r="AE1231" s="70">
        <f t="shared" si="47"/>
        <v>0.81100000000000005</v>
      </c>
    </row>
    <row r="1232" spans="20:31">
      <c r="T1232" s="193">
        <v>11</v>
      </c>
      <c r="U1232" s="193">
        <v>2005</v>
      </c>
      <c r="V1232" s="193" t="s">
        <v>21</v>
      </c>
      <c r="W1232" s="193" t="s">
        <v>619</v>
      </c>
      <c r="X1232" s="193" t="s">
        <v>3516</v>
      </c>
      <c r="Y1232" s="66" t="str">
        <f t="shared" si="48"/>
        <v>112005暖房設備用無し（一定速）</v>
      </c>
      <c r="Z1232" s="142">
        <v>0.25</v>
      </c>
      <c r="AA1232" s="142">
        <v>0.75</v>
      </c>
      <c r="AB1232" s="143">
        <v>0.25</v>
      </c>
      <c r="AC1232" s="143">
        <v>0.75</v>
      </c>
      <c r="AD1232" s="69">
        <f>VLOOKUP(T1232,'既存・導入予定 (1)'!$E$33:$S$44,13,0)</f>
        <v>0.245</v>
      </c>
      <c r="AE1232" s="70">
        <f t="shared" si="47"/>
        <v>0.81100000000000005</v>
      </c>
    </row>
    <row r="1233" spans="20:31">
      <c r="T1233" s="193">
        <v>11</v>
      </c>
      <c r="U1233" s="193">
        <v>2010</v>
      </c>
      <c r="V1233" s="193" t="s">
        <v>20</v>
      </c>
      <c r="W1233" s="193" t="s">
        <v>624</v>
      </c>
      <c r="X1233" s="193" t="s">
        <v>3363</v>
      </c>
      <c r="Y1233" s="66" t="str">
        <f t="shared" si="48"/>
        <v>112010冷房店舗用有り</v>
      </c>
      <c r="Z1233" s="142">
        <v>-1.1000000000000001</v>
      </c>
      <c r="AA1233" s="142">
        <v>2.1</v>
      </c>
      <c r="AB1233" s="143">
        <v>1.0511999999999999</v>
      </c>
      <c r="AC1233" s="143">
        <v>1.5622</v>
      </c>
      <c r="AD1233" s="69">
        <f>VLOOKUP(T1233,'既存・導入予定 (1)'!$E$33:$S$44,13,0)</f>
        <v>0.245</v>
      </c>
      <c r="AE1233" s="70">
        <f t="shared" si="47"/>
        <v>1.819</v>
      </c>
    </row>
    <row r="1234" spans="20:31">
      <c r="T1234" s="193">
        <v>11</v>
      </c>
      <c r="U1234" s="193">
        <v>2010</v>
      </c>
      <c r="V1234" s="193" t="s">
        <v>20</v>
      </c>
      <c r="W1234" s="193" t="s">
        <v>618</v>
      </c>
      <c r="X1234" s="193" t="s">
        <v>3363</v>
      </c>
      <c r="Y1234" s="66" t="str">
        <f t="shared" si="48"/>
        <v>112010冷房ビル用マルチ有り</v>
      </c>
      <c r="Z1234" s="142">
        <v>-0.88</v>
      </c>
      <c r="AA1234" s="142">
        <v>1.88</v>
      </c>
      <c r="AB1234" s="143">
        <v>1.0548999999999999</v>
      </c>
      <c r="AC1234" s="143">
        <v>1.3963000000000001</v>
      </c>
      <c r="AD1234" s="69">
        <f>VLOOKUP(T1234,'既存・導入予定 (1)'!$E$33:$S$44,13,0)</f>
        <v>0.245</v>
      </c>
      <c r="AE1234" s="70">
        <f t="shared" si="47"/>
        <v>1.6539999999999999</v>
      </c>
    </row>
    <row r="1235" spans="20:31">
      <c r="T1235" s="193">
        <v>11</v>
      </c>
      <c r="U1235" s="193">
        <v>2010</v>
      </c>
      <c r="V1235" s="193" t="s">
        <v>20</v>
      </c>
      <c r="W1235" s="193" t="s">
        <v>619</v>
      </c>
      <c r="X1235" s="193" t="s">
        <v>3363</v>
      </c>
      <c r="Y1235" s="66" t="str">
        <f t="shared" si="48"/>
        <v>112010冷房設備用有り</v>
      </c>
      <c r="Z1235" s="142">
        <v>-0.26</v>
      </c>
      <c r="AA1235" s="142">
        <v>1.26</v>
      </c>
      <c r="AB1235" s="143">
        <v>1.1929000000000001</v>
      </c>
      <c r="AC1235" s="143">
        <v>0.89680000000000004</v>
      </c>
      <c r="AD1235" s="69">
        <f>VLOOKUP(T1235,'既存・導入予定 (1)'!$E$33:$S$44,13,0)</f>
        <v>0.245</v>
      </c>
      <c r="AE1235" s="70">
        <f t="shared" si="47"/>
        <v>1.1890000000000001</v>
      </c>
    </row>
    <row r="1236" spans="20:31">
      <c r="T1236" s="193">
        <v>11</v>
      </c>
      <c r="U1236" s="193">
        <v>2010</v>
      </c>
      <c r="V1236" s="193" t="s">
        <v>20</v>
      </c>
      <c r="W1236" s="193" t="s">
        <v>624</v>
      </c>
      <c r="X1236" s="193" t="s">
        <v>3516</v>
      </c>
      <c r="Y1236" s="66" t="str">
        <f t="shared" si="48"/>
        <v>112010冷房店舗用無し（一定速）</v>
      </c>
      <c r="Z1236" s="142">
        <v>0.25</v>
      </c>
      <c r="AA1236" s="142">
        <v>0.75</v>
      </c>
      <c r="AB1236" s="143">
        <v>0.25</v>
      </c>
      <c r="AC1236" s="143">
        <v>0.75</v>
      </c>
      <c r="AD1236" s="69">
        <f>VLOOKUP(T1236,'既存・導入予定 (1)'!$E$33:$S$44,13,0)</f>
        <v>0.245</v>
      </c>
      <c r="AE1236" s="70">
        <f t="shared" si="47"/>
        <v>0.81100000000000005</v>
      </c>
    </row>
    <row r="1237" spans="20:31">
      <c r="T1237" s="193">
        <v>11</v>
      </c>
      <c r="U1237" s="193">
        <v>2010</v>
      </c>
      <c r="V1237" s="193" t="s">
        <v>20</v>
      </c>
      <c r="W1237" s="193" t="s">
        <v>618</v>
      </c>
      <c r="X1237" s="193" t="s">
        <v>3516</v>
      </c>
      <c r="Y1237" s="66" t="str">
        <f t="shared" si="48"/>
        <v>112010冷房ビル用マルチ無し（一定速）</v>
      </c>
      <c r="Z1237" s="142">
        <v>0.25</v>
      </c>
      <c r="AA1237" s="142">
        <v>0.75</v>
      </c>
      <c r="AB1237" s="143">
        <v>0.25</v>
      </c>
      <c r="AC1237" s="143">
        <v>0.75</v>
      </c>
      <c r="AD1237" s="69">
        <f>VLOOKUP(T1237,'既存・導入予定 (1)'!$E$33:$S$44,13,0)</f>
        <v>0.245</v>
      </c>
      <c r="AE1237" s="70">
        <f t="shared" si="47"/>
        <v>0.81100000000000005</v>
      </c>
    </row>
    <row r="1238" spans="20:31">
      <c r="T1238" s="193">
        <v>11</v>
      </c>
      <c r="U1238" s="193">
        <v>2010</v>
      </c>
      <c r="V1238" s="193" t="s">
        <v>20</v>
      </c>
      <c r="W1238" s="193" t="s">
        <v>619</v>
      </c>
      <c r="X1238" s="193" t="s">
        <v>3516</v>
      </c>
      <c r="Y1238" s="66" t="str">
        <f t="shared" si="48"/>
        <v>112010冷房設備用無し（一定速）</v>
      </c>
      <c r="Z1238" s="142">
        <v>0.25</v>
      </c>
      <c r="AA1238" s="142">
        <v>0.75</v>
      </c>
      <c r="AB1238" s="143">
        <v>0.25</v>
      </c>
      <c r="AC1238" s="143">
        <v>0.75</v>
      </c>
      <c r="AD1238" s="69">
        <f>VLOOKUP(T1238,'既存・導入予定 (1)'!$E$33:$S$44,13,0)</f>
        <v>0.245</v>
      </c>
      <c r="AE1238" s="70">
        <f t="shared" si="47"/>
        <v>0.81100000000000005</v>
      </c>
    </row>
    <row r="1239" spans="20:31">
      <c r="T1239" s="193">
        <v>11</v>
      </c>
      <c r="U1239" s="193">
        <v>2010</v>
      </c>
      <c r="V1239" s="193" t="s">
        <v>21</v>
      </c>
      <c r="W1239" s="193" t="s">
        <v>624</v>
      </c>
      <c r="X1239" s="193" t="s">
        <v>3363</v>
      </c>
      <c r="Y1239" s="66" t="str">
        <f t="shared" si="48"/>
        <v>112010暖房店舗用有り</v>
      </c>
      <c r="Z1239" s="142">
        <v>-0.72</v>
      </c>
      <c r="AA1239" s="142">
        <v>1.72</v>
      </c>
      <c r="AB1239" s="143">
        <v>1.0757000000000001</v>
      </c>
      <c r="AC1239" s="143">
        <v>1.2710999999999999</v>
      </c>
      <c r="AD1239" s="69">
        <f>VLOOKUP(T1239,'既存・導入予定 (1)'!$E$33:$S$44,13,0)</f>
        <v>0.245</v>
      </c>
      <c r="AE1239" s="70">
        <f t="shared" si="47"/>
        <v>1.534</v>
      </c>
    </row>
    <row r="1240" spans="20:31">
      <c r="T1240" s="193">
        <v>11</v>
      </c>
      <c r="U1240" s="193">
        <v>2010</v>
      </c>
      <c r="V1240" s="193" t="s">
        <v>21</v>
      </c>
      <c r="W1240" s="193" t="s">
        <v>618</v>
      </c>
      <c r="X1240" s="193" t="s">
        <v>3363</v>
      </c>
      <c r="Y1240" s="66" t="str">
        <f t="shared" si="48"/>
        <v>112010暖房ビル用マルチ有り</v>
      </c>
      <c r="Z1240" s="142">
        <v>-0.7</v>
      </c>
      <c r="AA1240" s="142">
        <v>1.7</v>
      </c>
      <c r="AB1240" s="143">
        <v>1.036</v>
      </c>
      <c r="AC1240" s="143">
        <v>1.266</v>
      </c>
      <c r="AD1240" s="69">
        <f>VLOOKUP(T1240,'既存・導入予定 (1)'!$E$33:$S$44,13,0)</f>
        <v>0.245</v>
      </c>
      <c r="AE1240" s="70">
        <f t="shared" si="47"/>
        <v>1.5189999999999999</v>
      </c>
    </row>
    <row r="1241" spans="20:31">
      <c r="T1241" s="193">
        <v>11</v>
      </c>
      <c r="U1241" s="193">
        <v>2010</v>
      </c>
      <c r="V1241" s="193" t="s">
        <v>21</v>
      </c>
      <c r="W1241" s="193" t="s">
        <v>619</v>
      </c>
      <c r="X1241" s="193" t="s">
        <v>3363</v>
      </c>
      <c r="Y1241" s="66" t="str">
        <f t="shared" si="48"/>
        <v>112010暖房設備用有り</v>
      </c>
      <c r="Z1241" s="142">
        <v>-0.26</v>
      </c>
      <c r="AA1241" s="142">
        <v>1.26</v>
      </c>
      <c r="AB1241" s="143">
        <v>0.82779999999999998</v>
      </c>
      <c r="AC1241" s="143">
        <v>0.98809999999999998</v>
      </c>
      <c r="AD1241" s="69">
        <f>VLOOKUP(T1241,'既存・導入予定 (1)'!$E$33:$S$44,13,0)</f>
        <v>0.245</v>
      </c>
      <c r="AE1241" s="70">
        <f t="shared" ref="AE1241:AE1304" si="49">ROUNDDOWN(IF(AD1241&gt;=0.25,Z1241*AD1241+AA1241,AB1241*AD1241+AC1241),3)</f>
        <v>1.19</v>
      </c>
    </row>
    <row r="1242" spans="20:31">
      <c r="T1242" s="193">
        <v>11</v>
      </c>
      <c r="U1242" s="193">
        <v>2010</v>
      </c>
      <c r="V1242" s="193" t="s">
        <v>21</v>
      </c>
      <c r="W1242" s="193" t="s">
        <v>624</v>
      </c>
      <c r="X1242" s="193" t="s">
        <v>3516</v>
      </c>
      <c r="Y1242" s="66" t="str">
        <f t="shared" si="48"/>
        <v>112010暖房店舗用無し（一定速）</v>
      </c>
      <c r="Z1242" s="142">
        <v>0.25</v>
      </c>
      <c r="AA1242" s="142">
        <v>0.75</v>
      </c>
      <c r="AB1242" s="143">
        <v>0.25</v>
      </c>
      <c r="AC1242" s="143">
        <v>0.75</v>
      </c>
      <c r="AD1242" s="69">
        <f>VLOOKUP(T1242,'既存・導入予定 (1)'!$E$33:$S$44,13,0)</f>
        <v>0.245</v>
      </c>
      <c r="AE1242" s="70">
        <f t="shared" si="49"/>
        <v>0.81100000000000005</v>
      </c>
    </row>
    <row r="1243" spans="20:31">
      <c r="T1243" s="193">
        <v>11</v>
      </c>
      <c r="U1243" s="193">
        <v>2010</v>
      </c>
      <c r="V1243" s="193" t="s">
        <v>21</v>
      </c>
      <c r="W1243" s="193" t="s">
        <v>618</v>
      </c>
      <c r="X1243" s="193" t="s">
        <v>3516</v>
      </c>
      <c r="Y1243" s="66" t="str">
        <f t="shared" si="48"/>
        <v>112010暖房ビル用マルチ無し（一定速）</v>
      </c>
      <c r="Z1243" s="142">
        <v>0.25</v>
      </c>
      <c r="AA1243" s="142">
        <v>0.75</v>
      </c>
      <c r="AB1243" s="143">
        <v>0.25</v>
      </c>
      <c r="AC1243" s="143">
        <v>0.75</v>
      </c>
      <c r="AD1243" s="69">
        <f>VLOOKUP(T1243,'既存・導入予定 (1)'!$E$33:$S$44,13,0)</f>
        <v>0.245</v>
      </c>
      <c r="AE1243" s="70">
        <f t="shared" si="49"/>
        <v>0.81100000000000005</v>
      </c>
    </row>
    <row r="1244" spans="20:31">
      <c r="T1244" s="193">
        <v>11</v>
      </c>
      <c r="U1244" s="193">
        <v>2010</v>
      </c>
      <c r="V1244" s="193" t="s">
        <v>21</v>
      </c>
      <c r="W1244" s="193" t="s">
        <v>619</v>
      </c>
      <c r="X1244" s="193" t="s">
        <v>3516</v>
      </c>
      <c r="Y1244" s="66" t="str">
        <f t="shared" si="48"/>
        <v>112010暖房設備用無し（一定速）</v>
      </c>
      <c r="Z1244" s="183">
        <v>0.25</v>
      </c>
      <c r="AA1244" s="183">
        <v>0.75</v>
      </c>
      <c r="AB1244" s="184">
        <v>0.25</v>
      </c>
      <c r="AC1244" s="184">
        <v>0.75</v>
      </c>
      <c r="AD1244" s="69">
        <f>VLOOKUP(T1244,'既存・導入予定 (1)'!$E$33:$S$44,13,0)</f>
        <v>0.245</v>
      </c>
      <c r="AE1244" s="70">
        <f t="shared" si="49"/>
        <v>0.81100000000000005</v>
      </c>
    </row>
    <row r="1245" spans="20:31">
      <c r="T1245" s="196">
        <v>11</v>
      </c>
      <c r="U1245" s="196">
        <v>2011</v>
      </c>
      <c r="V1245" s="196" t="s">
        <v>20</v>
      </c>
      <c r="W1245" s="196" t="s">
        <v>624</v>
      </c>
      <c r="X1245" s="196" t="s">
        <v>3363</v>
      </c>
      <c r="Y1245" s="146" t="str">
        <f t="shared" si="48"/>
        <v>112011冷房店舗用有り</v>
      </c>
      <c r="Z1245" s="148">
        <v>-1.1200000000000001</v>
      </c>
      <c r="AA1245" s="148">
        <v>2.12</v>
      </c>
      <c r="AB1245" s="149">
        <v>1.0517000000000001</v>
      </c>
      <c r="AC1245" s="149">
        <v>1.5770999999999999</v>
      </c>
      <c r="AD1245" s="147">
        <f>VLOOKUP(T1245,'既存・導入予定 (1)'!$E$33:$S$44,13,0)</f>
        <v>0.245</v>
      </c>
      <c r="AE1245" s="75">
        <f t="shared" si="49"/>
        <v>1.8340000000000001</v>
      </c>
    </row>
    <row r="1246" spans="20:31">
      <c r="T1246" s="196">
        <v>11</v>
      </c>
      <c r="U1246" s="196">
        <v>2011</v>
      </c>
      <c r="V1246" s="196" t="s">
        <v>20</v>
      </c>
      <c r="W1246" s="196" t="s">
        <v>618</v>
      </c>
      <c r="X1246" s="196" t="s">
        <v>3363</v>
      </c>
      <c r="Y1246" s="146" t="str">
        <f t="shared" si="48"/>
        <v>112011冷房ビル用マルチ有り</v>
      </c>
      <c r="Z1246" s="148">
        <v>-1</v>
      </c>
      <c r="AA1246" s="148">
        <v>2</v>
      </c>
      <c r="AB1246" s="149">
        <v>1.0584</v>
      </c>
      <c r="AC1246" s="149">
        <v>1.4854000000000001</v>
      </c>
      <c r="AD1246" s="147">
        <f>VLOOKUP(T1246,'既存・導入予定 (1)'!$E$33:$S$44,13,0)</f>
        <v>0.245</v>
      </c>
      <c r="AE1246" s="75">
        <f t="shared" si="49"/>
        <v>1.744</v>
      </c>
    </row>
    <row r="1247" spans="20:31">
      <c r="T1247" s="196">
        <v>11</v>
      </c>
      <c r="U1247" s="196">
        <v>2011</v>
      </c>
      <c r="V1247" s="196" t="s">
        <v>20</v>
      </c>
      <c r="W1247" s="196" t="s">
        <v>619</v>
      </c>
      <c r="X1247" s="196" t="s">
        <v>3363</v>
      </c>
      <c r="Y1247" s="146" t="str">
        <f t="shared" si="48"/>
        <v>112011冷房設備用有り</v>
      </c>
      <c r="Z1247" s="148">
        <v>-0.22</v>
      </c>
      <c r="AA1247" s="148">
        <v>1.22</v>
      </c>
      <c r="AB1247" s="149">
        <v>1.0356000000000001</v>
      </c>
      <c r="AC1247" s="149">
        <v>0.90610000000000002</v>
      </c>
      <c r="AD1247" s="147">
        <f>VLOOKUP(T1247,'既存・導入予定 (1)'!$E$33:$S$44,13,0)</f>
        <v>0.245</v>
      </c>
      <c r="AE1247" s="75">
        <f t="shared" si="49"/>
        <v>1.159</v>
      </c>
    </row>
    <row r="1248" spans="20:31">
      <c r="T1248" s="196">
        <v>11</v>
      </c>
      <c r="U1248" s="196">
        <v>2011</v>
      </c>
      <c r="V1248" s="196" t="s">
        <v>20</v>
      </c>
      <c r="W1248" s="196" t="s">
        <v>624</v>
      </c>
      <c r="X1248" s="196" t="s">
        <v>3516</v>
      </c>
      <c r="Y1248" s="146" t="str">
        <f t="shared" si="48"/>
        <v>112011冷房店舗用無し（一定速）</v>
      </c>
      <c r="Z1248" s="148">
        <v>0.25</v>
      </c>
      <c r="AA1248" s="148">
        <v>0.75</v>
      </c>
      <c r="AB1248" s="149">
        <v>0.25</v>
      </c>
      <c r="AC1248" s="149">
        <v>0.75</v>
      </c>
      <c r="AD1248" s="147">
        <f>VLOOKUP(T1248,'既存・導入予定 (1)'!$E$33:$S$44,13,0)</f>
        <v>0.245</v>
      </c>
      <c r="AE1248" s="75">
        <f t="shared" si="49"/>
        <v>0.81100000000000005</v>
      </c>
    </row>
    <row r="1249" spans="20:31">
      <c r="T1249" s="196">
        <v>11</v>
      </c>
      <c r="U1249" s="196">
        <v>2011</v>
      </c>
      <c r="V1249" s="196" t="s">
        <v>20</v>
      </c>
      <c r="W1249" s="196" t="s">
        <v>618</v>
      </c>
      <c r="X1249" s="196" t="s">
        <v>3516</v>
      </c>
      <c r="Y1249" s="146" t="str">
        <f t="shared" si="48"/>
        <v>112011冷房ビル用マルチ無し（一定速）</v>
      </c>
      <c r="Z1249" s="148">
        <v>0.25</v>
      </c>
      <c r="AA1249" s="148">
        <v>0.75</v>
      </c>
      <c r="AB1249" s="149">
        <v>0.25</v>
      </c>
      <c r="AC1249" s="149">
        <v>0.75</v>
      </c>
      <c r="AD1249" s="147">
        <f>VLOOKUP(T1249,'既存・導入予定 (1)'!$E$33:$S$44,13,0)</f>
        <v>0.245</v>
      </c>
      <c r="AE1249" s="75">
        <f t="shared" si="49"/>
        <v>0.81100000000000005</v>
      </c>
    </row>
    <row r="1250" spans="20:31">
      <c r="T1250" s="196">
        <v>11</v>
      </c>
      <c r="U1250" s="196">
        <v>2011</v>
      </c>
      <c r="V1250" s="196" t="s">
        <v>20</v>
      </c>
      <c r="W1250" s="196" t="s">
        <v>619</v>
      </c>
      <c r="X1250" s="196" t="s">
        <v>3516</v>
      </c>
      <c r="Y1250" s="146" t="str">
        <f t="shared" si="48"/>
        <v>112011冷房設備用無し（一定速）</v>
      </c>
      <c r="Z1250" s="148">
        <v>0.25</v>
      </c>
      <c r="AA1250" s="148">
        <v>0.75</v>
      </c>
      <c r="AB1250" s="149">
        <v>0.25</v>
      </c>
      <c r="AC1250" s="149">
        <v>0.75</v>
      </c>
      <c r="AD1250" s="147">
        <f>VLOOKUP(T1250,'既存・導入予定 (1)'!$E$33:$S$44,13,0)</f>
        <v>0.245</v>
      </c>
      <c r="AE1250" s="75">
        <f t="shared" si="49"/>
        <v>0.81100000000000005</v>
      </c>
    </row>
    <row r="1251" spans="20:31">
      <c r="T1251" s="196">
        <v>11</v>
      </c>
      <c r="U1251" s="196">
        <v>2011</v>
      </c>
      <c r="V1251" s="196" t="s">
        <v>21</v>
      </c>
      <c r="W1251" s="196" t="s">
        <v>624</v>
      </c>
      <c r="X1251" s="196" t="s">
        <v>3363</v>
      </c>
      <c r="Y1251" s="146" t="str">
        <f t="shared" si="48"/>
        <v>112011暖房店舗用有り</v>
      </c>
      <c r="Z1251" s="148">
        <v>-0.76</v>
      </c>
      <c r="AA1251" s="148">
        <v>1.76</v>
      </c>
      <c r="AB1251" s="149">
        <v>1.0773999999999999</v>
      </c>
      <c r="AC1251" s="149">
        <v>1.3006</v>
      </c>
      <c r="AD1251" s="147">
        <f>VLOOKUP(T1251,'既存・導入予定 (1)'!$E$33:$S$44,13,0)</f>
        <v>0.245</v>
      </c>
      <c r="AE1251" s="75">
        <f t="shared" si="49"/>
        <v>1.5640000000000001</v>
      </c>
    </row>
    <row r="1252" spans="20:31">
      <c r="T1252" s="196">
        <v>11</v>
      </c>
      <c r="U1252" s="196">
        <v>2011</v>
      </c>
      <c r="V1252" s="196" t="s">
        <v>21</v>
      </c>
      <c r="W1252" s="196" t="s">
        <v>618</v>
      </c>
      <c r="X1252" s="196" t="s">
        <v>3363</v>
      </c>
      <c r="Y1252" s="146" t="str">
        <f t="shared" si="48"/>
        <v>112011暖房ビル用マルチ有り</v>
      </c>
      <c r="Z1252" s="148">
        <v>-0.78</v>
      </c>
      <c r="AA1252" s="148">
        <v>1.78</v>
      </c>
      <c r="AB1252" s="149">
        <v>1.0377000000000001</v>
      </c>
      <c r="AC1252" s="149">
        <v>1.3255999999999999</v>
      </c>
      <c r="AD1252" s="147">
        <f>VLOOKUP(T1252,'既存・導入予定 (1)'!$E$33:$S$44,13,0)</f>
        <v>0.245</v>
      </c>
      <c r="AE1252" s="75">
        <f t="shared" si="49"/>
        <v>1.579</v>
      </c>
    </row>
    <row r="1253" spans="20:31">
      <c r="T1253" s="196">
        <v>11</v>
      </c>
      <c r="U1253" s="196">
        <v>2011</v>
      </c>
      <c r="V1253" s="196" t="s">
        <v>21</v>
      </c>
      <c r="W1253" s="196" t="s">
        <v>619</v>
      </c>
      <c r="X1253" s="196" t="s">
        <v>3363</v>
      </c>
      <c r="Y1253" s="146" t="str">
        <f t="shared" si="48"/>
        <v>112011暖房設備用有り</v>
      </c>
      <c r="Z1253" s="148">
        <v>-0.26</v>
      </c>
      <c r="AA1253" s="148">
        <v>1.26</v>
      </c>
      <c r="AB1253" s="149">
        <v>1.0266999999999999</v>
      </c>
      <c r="AC1253" s="149">
        <v>0.93830000000000002</v>
      </c>
      <c r="AD1253" s="147">
        <f>VLOOKUP(T1253,'既存・導入予定 (1)'!$E$33:$S$44,13,0)</f>
        <v>0.245</v>
      </c>
      <c r="AE1253" s="75">
        <f t="shared" si="49"/>
        <v>1.1890000000000001</v>
      </c>
    </row>
    <row r="1254" spans="20:31">
      <c r="T1254" s="196">
        <v>11</v>
      </c>
      <c r="U1254" s="196">
        <v>2011</v>
      </c>
      <c r="V1254" s="196" t="s">
        <v>21</v>
      </c>
      <c r="W1254" s="196" t="s">
        <v>624</v>
      </c>
      <c r="X1254" s="196" t="s">
        <v>3516</v>
      </c>
      <c r="Y1254" s="146" t="str">
        <f t="shared" si="48"/>
        <v>112011暖房店舗用無し（一定速）</v>
      </c>
      <c r="Z1254" s="148">
        <v>0.25</v>
      </c>
      <c r="AA1254" s="148">
        <v>0.75</v>
      </c>
      <c r="AB1254" s="149">
        <v>0.25</v>
      </c>
      <c r="AC1254" s="149">
        <v>0.75</v>
      </c>
      <c r="AD1254" s="147">
        <f>VLOOKUP(T1254,'既存・導入予定 (1)'!$E$33:$S$44,13,0)</f>
        <v>0.245</v>
      </c>
      <c r="AE1254" s="75">
        <f t="shared" si="49"/>
        <v>0.81100000000000005</v>
      </c>
    </row>
    <row r="1255" spans="20:31">
      <c r="T1255" s="196">
        <v>11</v>
      </c>
      <c r="U1255" s="196">
        <v>2011</v>
      </c>
      <c r="V1255" s="196" t="s">
        <v>21</v>
      </c>
      <c r="W1255" s="196" t="s">
        <v>618</v>
      </c>
      <c r="X1255" s="196" t="s">
        <v>3516</v>
      </c>
      <c r="Y1255" s="146" t="str">
        <f t="shared" si="48"/>
        <v>112011暖房ビル用マルチ無し（一定速）</v>
      </c>
      <c r="Z1255" s="148">
        <v>0.25</v>
      </c>
      <c r="AA1255" s="148">
        <v>0.75</v>
      </c>
      <c r="AB1255" s="149">
        <v>0.25</v>
      </c>
      <c r="AC1255" s="149">
        <v>0.75</v>
      </c>
      <c r="AD1255" s="147">
        <f>VLOOKUP(T1255,'既存・導入予定 (1)'!$E$33:$S$44,13,0)</f>
        <v>0.245</v>
      </c>
      <c r="AE1255" s="75">
        <f t="shared" si="49"/>
        <v>0.81100000000000005</v>
      </c>
    </row>
    <row r="1256" spans="20:31">
      <c r="T1256" s="196">
        <v>11</v>
      </c>
      <c r="U1256" s="196">
        <v>2011</v>
      </c>
      <c r="V1256" s="196" t="s">
        <v>21</v>
      </c>
      <c r="W1256" s="196" t="s">
        <v>619</v>
      </c>
      <c r="X1256" s="196" t="s">
        <v>3516</v>
      </c>
      <c r="Y1256" s="146" t="str">
        <f t="shared" si="48"/>
        <v>112011暖房設備用無し（一定速）</v>
      </c>
      <c r="Z1256" s="185">
        <v>0.25</v>
      </c>
      <c r="AA1256" s="185">
        <v>0.75</v>
      </c>
      <c r="AB1256" s="186">
        <v>0.25</v>
      </c>
      <c r="AC1256" s="186">
        <v>0.75</v>
      </c>
      <c r="AD1256" s="147">
        <f>VLOOKUP(T1256,'既存・導入予定 (1)'!$E$33:$S$44,13,0)</f>
        <v>0.245</v>
      </c>
      <c r="AE1256" s="75">
        <f t="shared" si="49"/>
        <v>0.81100000000000005</v>
      </c>
    </row>
    <row r="1257" spans="20:31">
      <c r="T1257" s="196">
        <v>11</v>
      </c>
      <c r="U1257" s="196">
        <v>2012</v>
      </c>
      <c r="V1257" s="196" t="s">
        <v>20</v>
      </c>
      <c r="W1257" s="196" t="s">
        <v>624</v>
      </c>
      <c r="X1257" s="196" t="s">
        <v>3363</v>
      </c>
      <c r="Y1257" s="146" t="str">
        <f t="shared" si="48"/>
        <v>112012冷房店舗用有り</v>
      </c>
      <c r="Z1257" s="187">
        <v>-1.36</v>
      </c>
      <c r="AA1257" s="187">
        <v>2.36</v>
      </c>
      <c r="AB1257" s="188">
        <v>1.0576000000000001</v>
      </c>
      <c r="AC1257" s="188">
        <v>1.7556</v>
      </c>
      <c r="AD1257" s="147">
        <f>VLOOKUP(T1257,'既存・導入予定 (1)'!$E$33:$S$44,13,0)</f>
        <v>0.245</v>
      </c>
      <c r="AE1257" s="75">
        <f t="shared" si="49"/>
        <v>2.0139999999999998</v>
      </c>
    </row>
    <row r="1258" spans="20:31">
      <c r="T1258" s="196">
        <v>11</v>
      </c>
      <c r="U1258" s="196">
        <v>2012</v>
      </c>
      <c r="V1258" s="196" t="s">
        <v>20</v>
      </c>
      <c r="W1258" s="196" t="s">
        <v>618</v>
      </c>
      <c r="X1258" s="196" t="s">
        <v>3363</v>
      </c>
      <c r="Y1258" s="146" t="str">
        <f t="shared" si="48"/>
        <v>112012冷房ビル用マルチ有り</v>
      </c>
      <c r="Z1258" s="148">
        <v>-1.1399999999999999</v>
      </c>
      <c r="AA1258" s="148">
        <v>2.14</v>
      </c>
      <c r="AB1258" s="149">
        <v>1.0625</v>
      </c>
      <c r="AC1258" s="149">
        <v>1.5893999999999999</v>
      </c>
      <c r="AD1258" s="147">
        <f>VLOOKUP(T1258,'既存・導入予定 (1)'!$E$33:$S$44,13,0)</f>
        <v>0.245</v>
      </c>
      <c r="AE1258" s="75">
        <f t="shared" si="49"/>
        <v>1.849</v>
      </c>
    </row>
    <row r="1259" spans="20:31">
      <c r="T1259" s="196">
        <v>11</v>
      </c>
      <c r="U1259" s="196">
        <v>2012</v>
      </c>
      <c r="V1259" s="196" t="s">
        <v>20</v>
      </c>
      <c r="W1259" s="196" t="s">
        <v>619</v>
      </c>
      <c r="X1259" s="196" t="s">
        <v>3363</v>
      </c>
      <c r="Y1259" s="146" t="str">
        <f t="shared" si="48"/>
        <v>112012冷房設備用有り</v>
      </c>
      <c r="Z1259" s="148">
        <v>-0.26</v>
      </c>
      <c r="AA1259" s="148">
        <v>1.26</v>
      </c>
      <c r="AB1259" s="149">
        <v>1.0367999999999999</v>
      </c>
      <c r="AC1259" s="149">
        <v>0.93579999999999997</v>
      </c>
      <c r="AD1259" s="147">
        <f>VLOOKUP(T1259,'既存・導入予定 (1)'!$E$33:$S$44,13,0)</f>
        <v>0.245</v>
      </c>
      <c r="AE1259" s="75">
        <f t="shared" si="49"/>
        <v>1.1890000000000001</v>
      </c>
    </row>
    <row r="1260" spans="20:31">
      <c r="T1260" s="196">
        <v>11</v>
      </c>
      <c r="U1260" s="196">
        <v>2012</v>
      </c>
      <c r="V1260" s="196" t="s">
        <v>20</v>
      </c>
      <c r="W1260" s="196" t="s">
        <v>624</v>
      </c>
      <c r="X1260" s="196" t="s">
        <v>3516</v>
      </c>
      <c r="Y1260" s="146" t="str">
        <f t="shared" si="48"/>
        <v>112012冷房店舗用無し（一定速）</v>
      </c>
      <c r="Z1260" s="148">
        <v>0.25</v>
      </c>
      <c r="AA1260" s="148">
        <v>0.75</v>
      </c>
      <c r="AB1260" s="149">
        <v>0.25</v>
      </c>
      <c r="AC1260" s="149">
        <v>0.75</v>
      </c>
      <c r="AD1260" s="147">
        <f>VLOOKUP(T1260,'既存・導入予定 (1)'!$E$33:$S$44,13,0)</f>
        <v>0.245</v>
      </c>
      <c r="AE1260" s="75">
        <f t="shared" si="49"/>
        <v>0.81100000000000005</v>
      </c>
    </row>
    <row r="1261" spans="20:31">
      <c r="T1261" s="196">
        <v>11</v>
      </c>
      <c r="U1261" s="196">
        <v>2012</v>
      </c>
      <c r="V1261" s="196" t="s">
        <v>20</v>
      </c>
      <c r="W1261" s="196" t="s">
        <v>618</v>
      </c>
      <c r="X1261" s="196" t="s">
        <v>3516</v>
      </c>
      <c r="Y1261" s="146" t="str">
        <f t="shared" si="48"/>
        <v>112012冷房ビル用マルチ無し（一定速）</v>
      </c>
      <c r="Z1261" s="148">
        <v>0.25</v>
      </c>
      <c r="AA1261" s="148">
        <v>0.75</v>
      </c>
      <c r="AB1261" s="149">
        <v>0.25</v>
      </c>
      <c r="AC1261" s="149">
        <v>0.75</v>
      </c>
      <c r="AD1261" s="147">
        <f>VLOOKUP(T1261,'既存・導入予定 (1)'!$E$33:$S$44,13,0)</f>
        <v>0.245</v>
      </c>
      <c r="AE1261" s="75">
        <f t="shared" si="49"/>
        <v>0.81100000000000005</v>
      </c>
    </row>
    <row r="1262" spans="20:31">
      <c r="T1262" s="196">
        <v>11</v>
      </c>
      <c r="U1262" s="196">
        <v>2012</v>
      </c>
      <c r="V1262" s="196" t="s">
        <v>20</v>
      </c>
      <c r="W1262" s="196" t="s">
        <v>619</v>
      </c>
      <c r="X1262" s="196" t="s">
        <v>3516</v>
      </c>
      <c r="Y1262" s="146" t="str">
        <f t="shared" si="48"/>
        <v>112012冷房設備用無し（一定速）</v>
      </c>
      <c r="Z1262" s="148">
        <v>0.25</v>
      </c>
      <c r="AA1262" s="148">
        <v>0.75</v>
      </c>
      <c r="AB1262" s="149">
        <v>0.25</v>
      </c>
      <c r="AC1262" s="149">
        <v>0.75</v>
      </c>
      <c r="AD1262" s="147">
        <f>VLOOKUP(T1262,'既存・導入予定 (1)'!$E$33:$S$44,13,0)</f>
        <v>0.245</v>
      </c>
      <c r="AE1262" s="75">
        <f t="shared" si="49"/>
        <v>0.81100000000000005</v>
      </c>
    </row>
    <row r="1263" spans="20:31">
      <c r="T1263" s="196">
        <v>11</v>
      </c>
      <c r="U1263" s="196">
        <v>2012</v>
      </c>
      <c r="V1263" s="196" t="s">
        <v>21</v>
      </c>
      <c r="W1263" s="196" t="s">
        <v>624</v>
      </c>
      <c r="X1263" s="196" t="s">
        <v>3363</v>
      </c>
      <c r="Y1263" s="146" t="str">
        <f t="shared" si="48"/>
        <v>112012暖房店舗用有り</v>
      </c>
      <c r="Z1263" s="148">
        <v>-0.82</v>
      </c>
      <c r="AA1263" s="148">
        <v>1.82</v>
      </c>
      <c r="AB1263" s="149">
        <v>1.0801000000000001</v>
      </c>
      <c r="AC1263" s="149">
        <v>1.345</v>
      </c>
      <c r="AD1263" s="147">
        <f>VLOOKUP(T1263,'既存・導入予定 (1)'!$E$33:$S$44,13,0)</f>
        <v>0.245</v>
      </c>
      <c r="AE1263" s="75">
        <f t="shared" si="49"/>
        <v>1.609</v>
      </c>
    </row>
    <row r="1264" spans="20:31">
      <c r="T1264" s="196">
        <v>11</v>
      </c>
      <c r="U1264" s="196">
        <v>2012</v>
      </c>
      <c r="V1264" s="196" t="s">
        <v>21</v>
      </c>
      <c r="W1264" s="196" t="s">
        <v>618</v>
      </c>
      <c r="X1264" s="196" t="s">
        <v>3363</v>
      </c>
      <c r="Y1264" s="146" t="str">
        <f t="shared" si="48"/>
        <v>112012暖房ビル用マルチ有り</v>
      </c>
      <c r="Z1264" s="148">
        <v>-0.98</v>
      </c>
      <c r="AA1264" s="148">
        <v>1.98</v>
      </c>
      <c r="AB1264" s="149">
        <v>1.042</v>
      </c>
      <c r="AC1264" s="149">
        <v>1.4744999999999999</v>
      </c>
      <c r="AD1264" s="147">
        <f>VLOOKUP(T1264,'既存・導入予定 (1)'!$E$33:$S$44,13,0)</f>
        <v>0.245</v>
      </c>
      <c r="AE1264" s="75">
        <f t="shared" si="49"/>
        <v>1.7290000000000001</v>
      </c>
    </row>
    <row r="1265" spans="20:31">
      <c r="T1265" s="196">
        <v>11</v>
      </c>
      <c r="U1265" s="196">
        <v>2012</v>
      </c>
      <c r="V1265" s="196" t="s">
        <v>21</v>
      </c>
      <c r="W1265" s="196" t="s">
        <v>619</v>
      </c>
      <c r="X1265" s="196" t="s">
        <v>3363</v>
      </c>
      <c r="Y1265" s="146" t="str">
        <f t="shared" si="48"/>
        <v>112012暖房設備用有り</v>
      </c>
      <c r="Z1265" s="148">
        <v>-0.26</v>
      </c>
      <c r="AA1265" s="148">
        <v>1.26</v>
      </c>
      <c r="AB1265" s="149">
        <v>1.0266999999999999</v>
      </c>
      <c r="AC1265" s="149">
        <v>0.93830000000000002</v>
      </c>
      <c r="AD1265" s="147">
        <f>VLOOKUP(T1265,'既存・導入予定 (1)'!$E$33:$S$44,13,0)</f>
        <v>0.245</v>
      </c>
      <c r="AE1265" s="75">
        <f t="shared" si="49"/>
        <v>1.1890000000000001</v>
      </c>
    </row>
    <row r="1266" spans="20:31">
      <c r="T1266" s="196">
        <v>11</v>
      </c>
      <c r="U1266" s="196">
        <v>2012</v>
      </c>
      <c r="V1266" s="196" t="s">
        <v>21</v>
      </c>
      <c r="W1266" s="196" t="s">
        <v>624</v>
      </c>
      <c r="X1266" s="196" t="s">
        <v>3516</v>
      </c>
      <c r="Y1266" s="146" t="str">
        <f t="shared" si="48"/>
        <v>112012暖房店舗用無し（一定速）</v>
      </c>
      <c r="Z1266" s="148">
        <v>0.25</v>
      </c>
      <c r="AA1266" s="148">
        <v>0.75</v>
      </c>
      <c r="AB1266" s="149">
        <v>0.25</v>
      </c>
      <c r="AC1266" s="149">
        <v>0.75</v>
      </c>
      <c r="AD1266" s="147">
        <f>VLOOKUP(T1266,'既存・導入予定 (1)'!$E$33:$S$44,13,0)</f>
        <v>0.245</v>
      </c>
      <c r="AE1266" s="75">
        <f t="shared" si="49"/>
        <v>0.81100000000000005</v>
      </c>
    </row>
    <row r="1267" spans="20:31">
      <c r="T1267" s="196">
        <v>11</v>
      </c>
      <c r="U1267" s="196">
        <v>2012</v>
      </c>
      <c r="V1267" s="196" t="s">
        <v>21</v>
      </c>
      <c r="W1267" s="196" t="s">
        <v>618</v>
      </c>
      <c r="X1267" s="196" t="s">
        <v>3516</v>
      </c>
      <c r="Y1267" s="146" t="str">
        <f t="shared" si="48"/>
        <v>112012暖房ビル用マルチ無し（一定速）</v>
      </c>
      <c r="Z1267" s="148">
        <v>0.25</v>
      </c>
      <c r="AA1267" s="148">
        <v>0.75</v>
      </c>
      <c r="AB1267" s="149">
        <v>0.25</v>
      </c>
      <c r="AC1267" s="149">
        <v>0.75</v>
      </c>
      <c r="AD1267" s="147">
        <f>VLOOKUP(T1267,'既存・導入予定 (1)'!$E$33:$S$44,13,0)</f>
        <v>0.245</v>
      </c>
      <c r="AE1267" s="75">
        <f t="shared" si="49"/>
        <v>0.81100000000000005</v>
      </c>
    </row>
    <row r="1268" spans="20:31">
      <c r="T1268" s="196">
        <v>11</v>
      </c>
      <c r="U1268" s="196">
        <v>2012</v>
      </c>
      <c r="V1268" s="196" t="s">
        <v>21</v>
      </c>
      <c r="W1268" s="196" t="s">
        <v>619</v>
      </c>
      <c r="X1268" s="196" t="s">
        <v>3516</v>
      </c>
      <c r="Y1268" s="146" t="str">
        <f t="shared" si="48"/>
        <v>112012暖房設備用無し（一定速）</v>
      </c>
      <c r="Z1268" s="189">
        <v>0.25</v>
      </c>
      <c r="AA1268" s="189">
        <v>0.75</v>
      </c>
      <c r="AB1268" s="190">
        <v>0.25</v>
      </c>
      <c r="AC1268" s="190">
        <v>0.75</v>
      </c>
      <c r="AD1268" s="147">
        <f>VLOOKUP(T1268,'既存・導入予定 (1)'!$E$33:$S$44,13,0)</f>
        <v>0.245</v>
      </c>
      <c r="AE1268" s="75">
        <f t="shared" si="49"/>
        <v>0.81100000000000005</v>
      </c>
    </row>
    <row r="1269" spans="20:31">
      <c r="T1269" s="196">
        <v>11</v>
      </c>
      <c r="U1269" s="196">
        <v>2013</v>
      </c>
      <c r="V1269" s="196" t="s">
        <v>20</v>
      </c>
      <c r="W1269" s="196" t="s">
        <v>624</v>
      </c>
      <c r="X1269" s="196" t="s">
        <v>3363</v>
      </c>
      <c r="Y1269" s="146" t="str">
        <f t="shared" si="48"/>
        <v>112013冷房店舗用有り</v>
      </c>
      <c r="Z1269" s="148">
        <v>-1.5</v>
      </c>
      <c r="AA1269" s="148">
        <v>2.5</v>
      </c>
      <c r="AB1269" s="149">
        <v>1.0609999999999999</v>
      </c>
      <c r="AC1269" s="149">
        <v>1.8597999999999999</v>
      </c>
      <c r="AD1269" s="147">
        <f>VLOOKUP(T1269,'既存・導入予定 (1)'!$E$33:$S$44,13,0)</f>
        <v>0.245</v>
      </c>
      <c r="AE1269" s="75">
        <f t="shared" si="49"/>
        <v>2.1190000000000002</v>
      </c>
    </row>
    <row r="1270" spans="20:31">
      <c r="T1270" s="196">
        <v>11</v>
      </c>
      <c r="U1270" s="196">
        <v>2013</v>
      </c>
      <c r="V1270" s="196" t="s">
        <v>20</v>
      </c>
      <c r="W1270" s="196" t="s">
        <v>618</v>
      </c>
      <c r="X1270" s="196" t="s">
        <v>3363</v>
      </c>
      <c r="Y1270" s="146" t="str">
        <f t="shared" si="48"/>
        <v>112013冷房ビル用マルチ有り</v>
      </c>
      <c r="Z1270" s="148">
        <v>-1.1399999999999999</v>
      </c>
      <c r="AA1270" s="148">
        <v>2.14</v>
      </c>
      <c r="AB1270" s="149">
        <v>1.0625</v>
      </c>
      <c r="AC1270" s="149">
        <v>1.5893999999999999</v>
      </c>
      <c r="AD1270" s="147">
        <f>VLOOKUP(T1270,'既存・導入予定 (1)'!$E$33:$S$44,13,0)</f>
        <v>0.245</v>
      </c>
      <c r="AE1270" s="75">
        <f t="shared" si="49"/>
        <v>1.849</v>
      </c>
    </row>
    <row r="1271" spans="20:31">
      <c r="T1271" s="196">
        <v>11</v>
      </c>
      <c r="U1271" s="196">
        <v>2013</v>
      </c>
      <c r="V1271" s="196" t="s">
        <v>20</v>
      </c>
      <c r="W1271" s="196" t="s">
        <v>619</v>
      </c>
      <c r="X1271" s="196" t="s">
        <v>3363</v>
      </c>
      <c r="Y1271" s="146" t="str">
        <f t="shared" si="48"/>
        <v>112013冷房設備用有り</v>
      </c>
      <c r="Z1271" s="148">
        <v>-0.26</v>
      </c>
      <c r="AA1271" s="148">
        <v>1.26</v>
      </c>
      <c r="AB1271" s="149">
        <v>1.0367999999999999</v>
      </c>
      <c r="AC1271" s="149">
        <v>0.93579999999999997</v>
      </c>
      <c r="AD1271" s="147">
        <f>VLOOKUP(T1271,'既存・導入予定 (1)'!$E$33:$S$44,13,0)</f>
        <v>0.245</v>
      </c>
      <c r="AE1271" s="75">
        <f t="shared" si="49"/>
        <v>1.1890000000000001</v>
      </c>
    </row>
    <row r="1272" spans="20:31">
      <c r="T1272" s="196">
        <v>11</v>
      </c>
      <c r="U1272" s="196">
        <v>2013</v>
      </c>
      <c r="V1272" s="196" t="s">
        <v>20</v>
      </c>
      <c r="W1272" s="196" t="s">
        <v>624</v>
      </c>
      <c r="X1272" s="196" t="s">
        <v>3516</v>
      </c>
      <c r="Y1272" s="146" t="str">
        <f t="shared" si="48"/>
        <v>112013冷房店舗用無し（一定速）</v>
      </c>
      <c r="Z1272" s="148">
        <v>0.25</v>
      </c>
      <c r="AA1272" s="148">
        <v>0.75</v>
      </c>
      <c r="AB1272" s="149">
        <v>0.25</v>
      </c>
      <c r="AC1272" s="149">
        <v>0.75</v>
      </c>
      <c r="AD1272" s="147">
        <f>VLOOKUP(T1272,'既存・導入予定 (1)'!$E$33:$S$44,13,0)</f>
        <v>0.245</v>
      </c>
      <c r="AE1272" s="75">
        <f t="shared" si="49"/>
        <v>0.81100000000000005</v>
      </c>
    </row>
    <row r="1273" spans="20:31">
      <c r="T1273" s="196">
        <v>11</v>
      </c>
      <c r="U1273" s="196">
        <v>2013</v>
      </c>
      <c r="V1273" s="196" t="s">
        <v>20</v>
      </c>
      <c r="W1273" s="196" t="s">
        <v>618</v>
      </c>
      <c r="X1273" s="196" t="s">
        <v>3516</v>
      </c>
      <c r="Y1273" s="146" t="str">
        <f t="shared" si="48"/>
        <v>112013冷房ビル用マルチ無し（一定速）</v>
      </c>
      <c r="Z1273" s="148">
        <v>0.25</v>
      </c>
      <c r="AA1273" s="148">
        <v>0.75</v>
      </c>
      <c r="AB1273" s="149">
        <v>0.25</v>
      </c>
      <c r="AC1273" s="149">
        <v>0.75</v>
      </c>
      <c r="AD1273" s="147">
        <f>VLOOKUP(T1273,'既存・導入予定 (1)'!$E$33:$S$44,13,0)</f>
        <v>0.245</v>
      </c>
      <c r="AE1273" s="75">
        <f t="shared" si="49"/>
        <v>0.81100000000000005</v>
      </c>
    </row>
    <row r="1274" spans="20:31">
      <c r="T1274" s="196">
        <v>11</v>
      </c>
      <c r="U1274" s="196">
        <v>2013</v>
      </c>
      <c r="V1274" s="196" t="s">
        <v>20</v>
      </c>
      <c r="W1274" s="196" t="s">
        <v>619</v>
      </c>
      <c r="X1274" s="196" t="s">
        <v>3516</v>
      </c>
      <c r="Y1274" s="146" t="str">
        <f t="shared" si="48"/>
        <v>112013冷房設備用無し（一定速）</v>
      </c>
      <c r="Z1274" s="148">
        <v>0.25</v>
      </c>
      <c r="AA1274" s="148">
        <v>0.75</v>
      </c>
      <c r="AB1274" s="149">
        <v>0.25</v>
      </c>
      <c r="AC1274" s="149">
        <v>0.75</v>
      </c>
      <c r="AD1274" s="147">
        <f>VLOOKUP(T1274,'既存・導入予定 (1)'!$E$33:$S$44,13,0)</f>
        <v>0.245</v>
      </c>
      <c r="AE1274" s="75">
        <f t="shared" si="49"/>
        <v>0.81100000000000005</v>
      </c>
    </row>
    <row r="1275" spans="20:31">
      <c r="T1275" s="196">
        <v>11</v>
      </c>
      <c r="U1275" s="196">
        <v>2013</v>
      </c>
      <c r="V1275" s="196" t="s">
        <v>21</v>
      </c>
      <c r="W1275" s="196" t="s">
        <v>624</v>
      </c>
      <c r="X1275" s="196" t="s">
        <v>3363</v>
      </c>
      <c r="Y1275" s="146" t="str">
        <f t="shared" si="48"/>
        <v>112013暖房店舗用有り</v>
      </c>
      <c r="Z1275" s="148">
        <v>-0.94</v>
      </c>
      <c r="AA1275" s="148">
        <v>1.94</v>
      </c>
      <c r="AB1275" s="149">
        <v>1.0853999999999999</v>
      </c>
      <c r="AC1275" s="149">
        <v>1.4337</v>
      </c>
      <c r="AD1275" s="147">
        <f>VLOOKUP(T1275,'既存・導入予定 (1)'!$E$33:$S$44,13,0)</f>
        <v>0.245</v>
      </c>
      <c r="AE1275" s="75">
        <f t="shared" si="49"/>
        <v>1.6990000000000001</v>
      </c>
    </row>
    <row r="1276" spans="20:31">
      <c r="T1276" s="196">
        <v>11</v>
      </c>
      <c r="U1276" s="196">
        <v>2013</v>
      </c>
      <c r="V1276" s="196" t="s">
        <v>21</v>
      </c>
      <c r="W1276" s="196" t="s">
        <v>618</v>
      </c>
      <c r="X1276" s="196" t="s">
        <v>3363</v>
      </c>
      <c r="Y1276" s="146" t="str">
        <f t="shared" si="48"/>
        <v>112013暖房ビル用マルチ有り</v>
      </c>
      <c r="Z1276" s="148">
        <v>-0.98</v>
      </c>
      <c r="AA1276" s="148">
        <v>1.98</v>
      </c>
      <c r="AB1276" s="149">
        <v>1.042</v>
      </c>
      <c r="AC1276" s="149">
        <v>1.4744999999999999</v>
      </c>
      <c r="AD1276" s="147">
        <f>VLOOKUP(T1276,'既存・導入予定 (1)'!$E$33:$S$44,13,0)</f>
        <v>0.245</v>
      </c>
      <c r="AE1276" s="75">
        <f t="shared" si="49"/>
        <v>1.7290000000000001</v>
      </c>
    </row>
    <row r="1277" spans="20:31">
      <c r="T1277" s="196">
        <v>11</v>
      </c>
      <c r="U1277" s="196">
        <v>2013</v>
      </c>
      <c r="V1277" s="196" t="s">
        <v>21</v>
      </c>
      <c r="W1277" s="196" t="s">
        <v>619</v>
      </c>
      <c r="X1277" s="196" t="s">
        <v>3363</v>
      </c>
      <c r="Y1277" s="146" t="str">
        <f t="shared" si="48"/>
        <v>112013暖房設備用有り</v>
      </c>
      <c r="Z1277" s="148">
        <v>-0.32</v>
      </c>
      <c r="AA1277" s="148">
        <v>1.32</v>
      </c>
      <c r="AB1277" s="149">
        <v>1.028</v>
      </c>
      <c r="AC1277" s="149">
        <v>0.98299999999999998</v>
      </c>
      <c r="AD1277" s="147">
        <f>VLOOKUP(T1277,'既存・導入予定 (1)'!$E$33:$S$44,13,0)</f>
        <v>0.245</v>
      </c>
      <c r="AE1277" s="75">
        <f t="shared" si="49"/>
        <v>1.234</v>
      </c>
    </row>
    <row r="1278" spans="20:31">
      <c r="T1278" s="196">
        <v>11</v>
      </c>
      <c r="U1278" s="196">
        <v>2013</v>
      </c>
      <c r="V1278" s="196" t="s">
        <v>21</v>
      </c>
      <c r="W1278" s="196" t="s">
        <v>624</v>
      </c>
      <c r="X1278" s="196" t="s">
        <v>3516</v>
      </c>
      <c r="Y1278" s="146" t="str">
        <f t="shared" si="48"/>
        <v>112013暖房店舗用無し（一定速）</v>
      </c>
      <c r="Z1278" s="148">
        <v>0.25</v>
      </c>
      <c r="AA1278" s="148">
        <v>0.75</v>
      </c>
      <c r="AB1278" s="149">
        <v>0.25</v>
      </c>
      <c r="AC1278" s="149">
        <v>0.75</v>
      </c>
      <c r="AD1278" s="147">
        <f>VLOOKUP(T1278,'既存・導入予定 (1)'!$E$33:$S$44,13,0)</f>
        <v>0.245</v>
      </c>
      <c r="AE1278" s="75">
        <f t="shared" si="49"/>
        <v>0.81100000000000005</v>
      </c>
    </row>
    <row r="1279" spans="20:31">
      <c r="T1279" s="196">
        <v>11</v>
      </c>
      <c r="U1279" s="196">
        <v>2013</v>
      </c>
      <c r="V1279" s="196" t="s">
        <v>21</v>
      </c>
      <c r="W1279" s="196" t="s">
        <v>618</v>
      </c>
      <c r="X1279" s="196" t="s">
        <v>3516</v>
      </c>
      <c r="Y1279" s="146" t="str">
        <f t="shared" si="48"/>
        <v>112013暖房ビル用マルチ無し（一定速）</v>
      </c>
      <c r="Z1279" s="148">
        <v>0.25</v>
      </c>
      <c r="AA1279" s="148">
        <v>0.75</v>
      </c>
      <c r="AB1279" s="149">
        <v>0.25</v>
      </c>
      <c r="AC1279" s="149">
        <v>0.75</v>
      </c>
      <c r="AD1279" s="147">
        <f>VLOOKUP(T1279,'既存・導入予定 (1)'!$E$33:$S$44,13,0)</f>
        <v>0.245</v>
      </c>
      <c r="AE1279" s="75">
        <f t="shared" si="49"/>
        <v>0.81100000000000005</v>
      </c>
    </row>
    <row r="1280" spans="20:31">
      <c r="T1280" s="196">
        <v>11</v>
      </c>
      <c r="U1280" s="196">
        <v>2013</v>
      </c>
      <c r="V1280" s="196" t="s">
        <v>21</v>
      </c>
      <c r="W1280" s="196" t="s">
        <v>619</v>
      </c>
      <c r="X1280" s="196" t="s">
        <v>3516</v>
      </c>
      <c r="Y1280" s="146" t="str">
        <f t="shared" si="48"/>
        <v>112013暖房設備用無し（一定速）</v>
      </c>
      <c r="Z1280" s="148">
        <v>0.25</v>
      </c>
      <c r="AA1280" s="148">
        <v>0.75</v>
      </c>
      <c r="AB1280" s="149">
        <v>0.25</v>
      </c>
      <c r="AC1280" s="149">
        <v>0.75</v>
      </c>
      <c r="AD1280" s="147">
        <f>VLOOKUP(T1280,'既存・導入予定 (1)'!$E$33:$S$44,13,0)</f>
        <v>0.245</v>
      </c>
      <c r="AE1280" s="75">
        <f t="shared" si="49"/>
        <v>0.81100000000000005</v>
      </c>
    </row>
    <row r="1281" spans="20:31">
      <c r="T1281" s="196">
        <v>11</v>
      </c>
      <c r="U1281" s="196">
        <v>2014</v>
      </c>
      <c r="V1281" s="196" t="s">
        <v>20</v>
      </c>
      <c r="W1281" s="196" t="s">
        <v>624</v>
      </c>
      <c r="X1281" s="196" t="s">
        <v>3363</v>
      </c>
      <c r="Y1281" s="146" t="str">
        <f t="shared" si="48"/>
        <v>112014冷房店舗用有り</v>
      </c>
      <c r="Z1281" s="148">
        <v>-1.46</v>
      </c>
      <c r="AA1281" s="148">
        <v>2.46</v>
      </c>
      <c r="AB1281" s="149">
        <v>1.06</v>
      </c>
      <c r="AC1281" s="149">
        <v>1.83</v>
      </c>
      <c r="AD1281" s="147">
        <f>VLOOKUP(T1281,'既存・導入予定 (1)'!$E$33:$S$44,13,0)</f>
        <v>0.245</v>
      </c>
      <c r="AE1281" s="75">
        <f t="shared" si="49"/>
        <v>2.089</v>
      </c>
    </row>
    <row r="1282" spans="20:31">
      <c r="T1282" s="196">
        <v>11</v>
      </c>
      <c r="U1282" s="196">
        <v>2014</v>
      </c>
      <c r="V1282" s="196" t="s">
        <v>20</v>
      </c>
      <c r="W1282" s="196" t="s">
        <v>618</v>
      </c>
      <c r="X1282" s="196" t="s">
        <v>3363</v>
      </c>
      <c r="Y1282" s="146" t="str">
        <f t="shared" si="48"/>
        <v>112014冷房ビル用マルチ有り</v>
      </c>
      <c r="Z1282" s="148">
        <v>-1.52</v>
      </c>
      <c r="AA1282" s="148">
        <v>2.52</v>
      </c>
      <c r="AB1282" s="149">
        <v>1.0736000000000001</v>
      </c>
      <c r="AC1282" s="149">
        <v>1.8715999999999999</v>
      </c>
      <c r="AD1282" s="147">
        <f>VLOOKUP(T1282,'既存・導入予定 (1)'!$E$33:$S$44,13,0)</f>
        <v>0.245</v>
      </c>
      <c r="AE1282" s="75">
        <f t="shared" si="49"/>
        <v>2.1339999999999999</v>
      </c>
    </row>
    <row r="1283" spans="20:31">
      <c r="T1283" s="196">
        <v>11</v>
      </c>
      <c r="U1283" s="196">
        <v>2014</v>
      </c>
      <c r="V1283" s="196" t="s">
        <v>20</v>
      </c>
      <c r="W1283" s="196" t="s">
        <v>619</v>
      </c>
      <c r="X1283" s="196" t="s">
        <v>3363</v>
      </c>
      <c r="Y1283" s="146" t="str">
        <f t="shared" si="48"/>
        <v>112014冷房設備用有り</v>
      </c>
      <c r="Z1283" s="148">
        <v>-0.32</v>
      </c>
      <c r="AA1283" s="148">
        <v>1.32</v>
      </c>
      <c r="AB1283" s="149">
        <v>1.0385</v>
      </c>
      <c r="AC1283" s="149">
        <v>0.98040000000000005</v>
      </c>
      <c r="AD1283" s="147">
        <f>VLOOKUP(T1283,'既存・導入予定 (1)'!$E$33:$S$44,13,0)</f>
        <v>0.245</v>
      </c>
      <c r="AE1283" s="75">
        <f t="shared" si="49"/>
        <v>1.234</v>
      </c>
    </row>
    <row r="1284" spans="20:31">
      <c r="T1284" s="196">
        <v>11</v>
      </c>
      <c r="U1284" s="196">
        <v>2014</v>
      </c>
      <c r="V1284" s="196" t="s">
        <v>20</v>
      </c>
      <c r="W1284" s="196" t="s">
        <v>624</v>
      </c>
      <c r="X1284" s="196" t="s">
        <v>3516</v>
      </c>
      <c r="Y1284" s="146" t="str">
        <f t="shared" si="48"/>
        <v>112014冷房店舗用無し（一定速）</v>
      </c>
      <c r="Z1284" s="148">
        <v>0.25</v>
      </c>
      <c r="AA1284" s="148">
        <v>0.75</v>
      </c>
      <c r="AB1284" s="149">
        <v>0.25</v>
      </c>
      <c r="AC1284" s="149">
        <v>0.75</v>
      </c>
      <c r="AD1284" s="147">
        <f>VLOOKUP(T1284,'既存・導入予定 (1)'!$E$33:$S$44,13,0)</f>
        <v>0.245</v>
      </c>
      <c r="AE1284" s="75">
        <f t="shared" si="49"/>
        <v>0.81100000000000005</v>
      </c>
    </row>
    <row r="1285" spans="20:31">
      <c r="T1285" s="196">
        <v>11</v>
      </c>
      <c r="U1285" s="196">
        <v>2014</v>
      </c>
      <c r="V1285" s="196" t="s">
        <v>20</v>
      </c>
      <c r="W1285" s="196" t="s">
        <v>618</v>
      </c>
      <c r="X1285" s="196" t="s">
        <v>3516</v>
      </c>
      <c r="Y1285" s="146" t="str">
        <f t="shared" si="48"/>
        <v>112014冷房ビル用マルチ無し（一定速）</v>
      </c>
      <c r="Z1285" s="148">
        <v>0.25</v>
      </c>
      <c r="AA1285" s="148">
        <v>0.75</v>
      </c>
      <c r="AB1285" s="149">
        <v>0.25</v>
      </c>
      <c r="AC1285" s="149">
        <v>0.75</v>
      </c>
      <c r="AD1285" s="147">
        <f>VLOOKUP(T1285,'既存・導入予定 (1)'!$E$33:$S$44,13,0)</f>
        <v>0.245</v>
      </c>
      <c r="AE1285" s="75">
        <f t="shared" si="49"/>
        <v>0.81100000000000005</v>
      </c>
    </row>
    <row r="1286" spans="20:31">
      <c r="T1286" s="196">
        <v>11</v>
      </c>
      <c r="U1286" s="196">
        <v>2014</v>
      </c>
      <c r="V1286" s="196" t="s">
        <v>20</v>
      </c>
      <c r="W1286" s="196" t="s">
        <v>619</v>
      </c>
      <c r="X1286" s="196" t="s">
        <v>3516</v>
      </c>
      <c r="Y1286" s="146" t="str">
        <f t="shared" si="48"/>
        <v>112014冷房設備用無し（一定速）</v>
      </c>
      <c r="Z1286" s="148">
        <v>0.25</v>
      </c>
      <c r="AA1286" s="148">
        <v>0.75</v>
      </c>
      <c r="AB1286" s="149">
        <v>0.25</v>
      </c>
      <c r="AC1286" s="149">
        <v>0.75</v>
      </c>
      <c r="AD1286" s="147">
        <f>VLOOKUP(T1286,'既存・導入予定 (1)'!$E$33:$S$44,13,0)</f>
        <v>0.245</v>
      </c>
      <c r="AE1286" s="75">
        <f t="shared" si="49"/>
        <v>0.81100000000000005</v>
      </c>
    </row>
    <row r="1287" spans="20:31">
      <c r="T1287" s="196">
        <v>11</v>
      </c>
      <c r="U1287" s="196">
        <v>2014</v>
      </c>
      <c r="V1287" s="196" t="s">
        <v>21</v>
      </c>
      <c r="W1287" s="196" t="s">
        <v>624</v>
      </c>
      <c r="X1287" s="196" t="s">
        <v>3363</v>
      </c>
      <c r="Y1287" s="146" t="str">
        <f t="shared" si="48"/>
        <v>112014暖房店舗用有り</v>
      </c>
      <c r="Z1287" s="148">
        <v>-0.94</v>
      </c>
      <c r="AA1287" s="148">
        <v>1.94</v>
      </c>
      <c r="AB1287" s="149">
        <v>1.0853999999999999</v>
      </c>
      <c r="AC1287" s="149">
        <v>1.4337</v>
      </c>
      <c r="AD1287" s="147">
        <f>VLOOKUP(T1287,'既存・導入予定 (1)'!$E$33:$S$44,13,0)</f>
        <v>0.245</v>
      </c>
      <c r="AE1287" s="75">
        <f t="shared" si="49"/>
        <v>1.6990000000000001</v>
      </c>
    </row>
    <row r="1288" spans="20:31">
      <c r="T1288" s="196">
        <v>11</v>
      </c>
      <c r="U1288" s="196">
        <v>2014</v>
      </c>
      <c r="V1288" s="196" t="s">
        <v>21</v>
      </c>
      <c r="W1288" s="196" t="s">
        <v>618</v>
      </c>
      <c r="X1288" s="196" t="s">
        <v>3363</v>
      </c>
      <c r="Y1288" s="146" t="str">
        <f t="shared" si="48"/>
        <v>112014暖房ビル用マルチ有り</v>
      </c>
      <c r="Z1288" s="148">
        <v>-0.96</v>
      </c>
      <c r="AA1288" s="148">
        <v>1.96</v>
      </c>
      <c r="AB1288" s="149">
        <v>1.0416000000000001</v>
      </c>
      <c r="AC1288" s="149">
        <v>1.4596</v>
      </c>
      <c r="AD1288" s="147">
        <f>VLOOKUP(T1288,'既存・導入予定 (1)'!$E$33:$S$44,13,0)</f>
        <v>0.245</v>
      </c>
      <c r="AE1288" s="75">
        <f t="shared" si="49"/>
        <v>1.714</v>
      </c>
    </row>
    <row r="1289" spans="20:31">
      <c r="T1289" s="196">
        <v>11</v>
      </c>
      <c r="U1289" s="196">
        <v>2014</v>
      </c>
      <c r="V1289" s="196" t="s">
        <v>21</v>
      </c>
      <c r="W1289" s="196" t="s">
        <v>619</v>
      </c>
      <c r="X1289" s="196" t="s">
        <v>3363</v>
      </c>
      <c r="Y1289" s="146" t="str">
        <f t="shared" si="48"/>
        <v>112014暖房設備用有り</v>
      </c>
      <c r="Z1289" s="148">
        <v>-0.36</v>
      </c>
      <c r="AA1289" s="148">
        <v>1.36</v>
      </c>
      <c r="AB1289" s="149">
        <v>1.0287999999999999</v>
      </c>
      <c r="AC1289" s="149">
        <v>1.0127999999999999</v>
      </c>
      <c r="AD1289" s="147">
        <f>VLOOKUP(T1289,'既存・導入予定 (1)'!$E$33:$S$44,13,0)</f>
        <v>0.245</v>
      </c>
      <c r="AE1289" s="75">
        <f t="shared" si="49"/>
        <v>1.264</v>
      </c>
    </row>
    <row r="1290" spans="20:31">
      <c r="T1290" s="196">
        <v>11</v>
      </c>
      <c r="U1290" s="196">
        <v>2014</v>
      </c>
      <c r="V1290" s="196" t="s">
        <v>21</v>
      </c>
      <c r="W1290" s="196" t="s">
        <v>624</v>
      </c>
      <c r="X1290" s="196" t="s">
        <v>3516</v>
      </c>
      <c r="Y1290" s="146" t="str">
        <f t="shared" ref="Y1290:Y1353" si="50">T1290&amp;U1290&amp;V1290&amp;W1290&amp;X1290</f>
        <v>112014暖房店舗用無し（一定速）</v>
      </c>
      <c r="Z1290" s="148">
        <v>0.25</v>
      </c>
      <c r="AA1290" s="148">
        <v>0.75</v>
      </c>
      <c r="AB1290" s="149">
        <v>0.25</v>
      </c>
      <c r="AC1290" s="149">
        <v>0.75</v>
      </c>
      <c r="AD1290" s="147">
        <f>VLOOKUP(T1290,'既存・導入予定 (1)'!$E$33:$S$44,13,0)</f>
        <v>0.245</v>
      </c>
      <c r="AE1290" s="75">
        <f t="shared" si="49"/>
        <v>0.81100000000000005</v>
      </c>
    </row>
    <row r="1291" spans="20:31">
      <c r="T1291" s="196">
        <v>11</v>
      </c>
      <c r="U1291" s="196">
        <v>2014</v>
      </c>
      <c r="V1291" s="196" t="s">
        <v>21</v>
      </c>
      <c r="W1291" s="196" t="s">
        <v>618</v>
      </c>
      <c r="X1291" s="196" t="s">
        <v>3516</v>
      </c>
      <c r="Y1291" s="146" t="str">
        <f t="shared" si="50"/>
        <v>112014暖房ビル用マルチ無し（一定速）</v>
      </c>
      <c r="Z1291" s="148">
        <v>0.25</v>
      </c>
      <c r="AA1291" s="148">
        <v>0.75</v>
      </c>
      <c r="AB1291" s="149">
        <v>0.25</v>
      </c>
      <c r="AC1291" s="149">
        <v>0.75</v>
      </c>
      <c r="AD1291" s="147">
        <f>VLOOKUP(T1291,'既存・導入予定 (1)'!$E$33:$S$44,13,0)</f>
        <v>0.245</v>
      </c>
      <c r="AE1291" s="75">
        <f t="shared" si="49"/>
        <v>0.81100000000000005</v>
      </c>
    </row>
    <row r="1292" spans="20:31">
      <c r="T1292" s="196">
        <v>11</v>
      </c>
      <c r="U1292" s="196">
        <v>2014</v>
      </c>
      <c r="V1292" s="196" t="s">
        <v>21</v>
      </c>
      <c r="W1292" s="196" t="s">
        <v>619</v>
      </c>
      <c r="X1292" s="196" t="s">
        <v>3516</v>
      </c>
      <c r="Y1292" s="146" t="str">
        <f t="shared" si="50"/>
        <v>112014暖房設備用無し（一定速）</v>
      </c>
      <c r="Z1292" s="148">
        <v>0.25</v>
      </c>
      <c r="AA1292" s="148">
        <v>0.75</v>
      </c>
      <c r="AB1292" s="149">
        <v>0.25</v>
      </c>
      <c r="AC1292" s="149">
        <v>0.75</v>
      </c>
      <c r="AD1292" s="147">
        <f>VLOOKUP(T1292,'既存・導入予定 (1)'!$E$33:$S$44,13,0)</f>
        <v>0.245</v>
      </c>
      <c r="AE1292" s="75">
        <f t="shared" si="49"/>
        <v>0.81100000000000005</v>
      </c>
    </row>
    <row r="1293" spans="20:31">
      <c r="T1293" s="193">
        <v>11</v>
      </c>
      <c r="U1293" s="193">
        <v>2015</v>
      </c>
      <c r="V1293" s="193" t="s">
        <v>20</v>
      </c>
      <c r="W1293" s="193" t="s">
        <v>624</v>
      </c>
      <c r="X1293" s="193" t="s">
        <v>3363</v>
      </c>
      <c r="Y1293" s="66" t="str">
        <f t="shared" si="50"/>
        <v>112015冷房店舗用有り</v>
      </c>
      <c r="Z1293" s="191">
        <v>-1.38</v>
      </c>
      <c r="AA1293" s="191">
        <v>2.38</v>
      </c>
      <c r="AB1293" s="192">
        <v>1.0581</v>
      </c>
      <c r="AC1293" s="192">
        <v>1.7705</v>
      </c>
      <c r="AD1293" s="69">
        <f>VLOOKUP(T1293,'既存・導入予定 (1)'!$E$33:$S$44,13,0)</f>
        <v>0.245</v>
      </c>
      <c r="AE1293" s="70">
        <f t="shared" si="49"/>
        <v>2.0289999999999999</v>
      </c>
    </row>
    <row r="1294" spans="20:31">
      <c r="T1294" s="193">
        <v>11</v>
      </c>
      <c r="U1294" s="193">
        <v>2015</v>
      </c>
      <c r="V1294" s="193" t="s">
        <v>20</v>
      </c>
      <c r="W1294" s="193" t="s">
        <v>618</v>
      </c>
      <c r="X1294" s="193" t="s">
        <v>3363</v>
      </c>
      <c r="Y1294" s="66" t="str">
        <f t="shared" si="50"/>
        <v>112015冷房ビル用マルチ有り</v>
      </c>
      <c r="Z1294" s="142">
        <v>-1.5740000000000001</v>
      </c>
      <c r="AA1294" s="142">
        <v>2.5739999999999998</v>
      </c>
      <c r="AB1294" s="143">
        <v>1.0751999999999999</v>
      </c>
      <c r="AC1294" s="143">
        <v>1.9117</v>
      </c>
      <c r="AD1294" s="69">
        <f>VLOOKUP(T1294,'既存・導入予定 (1)'!$E$33:$S$44,13,0)</f>
        <v>0.245</v>
      </c>
      <c r="AE1294" s="70">
        <f t="shared" si="49"/>
        <v>2.1749999999999998</v>
      </c>
    </row>
    <row r="1295" spans="20:31">
      <c r="T1295" s="193">
        <v>11</v>
      </c>
      <c r="U1295" s="193">
        <v>2015</v>
      </c>
      <c r="V1295" s="193" t="s">
        <v>20</v>
      </c>
      <c r="W1295" s="193" t="s">
        <v>619</v>
      </c>
      <c r="X1295" s="193" t="s">
        <v>3363</v>
      </c>
      <c r="Y1295" s="66" t="str">
        <f t="shared" si="50"/>
        <v>112015冷房設備用有り</v>
      </c>
      <c r="Z1295" s="142">
        <v>-0.62</v>
      </c>
      <c r="AA1295" s="142">
        <v>1.62</v>
      </c>
      <c r="AB1295" s="143">
        <v>1.0472999999999999</v>
      </c>
      <c r="AC1295" s="143">
        <v>1.2032</v>
      </c>
      <c r="AD1295" s="69">
        <f>VLOOKUP(T1295,'既存・導入予定 (1)'!$E$33:$S$44,13,0)</f>
        <v>0.245</v>
      </c>
      <c r="AE1295" s="70">
        <f t="shared" si="49"/>
        <v>1.4590000000000001</v>
      </c>
    </row>
    <row r="1296" spans="20:31">
      <c r="T1296" s="193">
        <v>11</v>
      </c>
      <c r="U1296" s="193">
        <v>2015</v>
      </c>
      <c r="V1296" s="193" t="s">
        <v>20</v>
      </c>
      <c r="W1296" s="193" t="s">
        <v>624</v>
      </c>
      <c r="X1296" s="193" t="s">
        <v>3516</v>
      </c>
      <c r="Y1296" s="66" t="str">
        <f t="shared" si="50"/>
        <v>112015冷房店舗用無し（一定速）</v>
      </c>
      <c r="Z1296" s="142">
        <v>0.25</v>
      </c>
      <c r="AA1296" s="142">
        <v>0.75</v>
      </c>
      <c r="AB1296" s="143">
        <v>0.25</v>
      </c>
      <c r="AC1296" s="143">
        <v>0.75</v>
      </c>
      <c r="AD1296" s="69">
        <f>VLOOKUP(T1296,'既存・導入予定 (1)'!$E$33:$S$44,13,0)</f>
        <v>0.245</v>
      </c>
      <c r="AE1296" s="70">
        <f t="shared" si="49"/>
        <v>0.81100000000000005</v>
      </c>
    </row>
    <row r="1297" spans="20:31">
      <c r="T1297" s="193">
        <v>11</v>
      </c>
      <c r="U1297" s="193">
        <v>2015</v>
      </c>
      <c r="V1297" s="193" t="s">
        <v>20</v>
      </c>
      <c r="W1297" s="193" t="s">
        <v>618</v>
      </c>
      <c r="X1297" s="193" t="s">
        <v>3516</v>
      </c>
      <c r="Y1297" s="66" t="str">
        <f t="shared" si="50"/>
        <v>112015冷房ビル用マルチ無し（一定速）</v>
      </c>
      <c r="Z1297" s="142">
        <v>0.25</v>
      </c>
      <c r="AA1297" s="142">
        <v>0.75</v>
      </c>
      <c r="AB1297" s="143">
        <v>0.25</v>
      </c>
      <c r="AC1297" s="143">
        <v>0.75</v>
      </c>
      <c r="AD1297" s="69">
        <f>VLOOKUP(T1297,'既存・導入予定 (1)'!$E$33:$S$44,13,0)</f>
        <v>0.245</v>
      </c>
      <c r="AE1297" s="70">
        <f t="shared" si="49"/>
        <v>0.81100000000000005</v>
      </c>
    </row>
    <row r="1298" spans="20:31">
      <c r="T1298" s="193">
        <v>11</v>
      </c>
      <c r="U1298" s="193">
        <v>2015</v>
      </c>
      <c r="V1298" s="193" t="s">
        <v>20</v>
      </c>
      <c r="W1298" s="193" t="s">
        <v>619</v>
      </c>
      <c r="X1298" s="193" t="s">
        <v>3516</v>
      </c>
      <c r="Y1298" s="66" t="str">
        <f t="shared" si="50"/>
        <v>112015冷房設備用無し（一定速）</v>
      </c>
      <c r="Z1298" s="142">
        <v>0.25</v>
      </c>
      <c r="AA1298" s="142">
        <v>0.75</v>
      </c>
      <c r="AB1298" s="143">
        <v>0.25</v>
      </c>
      <c r="AC1298" s="143">
        <v>0.75</v>
      </c>
      <c r="AD1298" s="69">
        <f>VLOOKUP(T1298,'既存・導入予定 (1)'!$E$33:$S$44,13,0)</f>
        <v>0.245</v>
      </c>
      <c r="AE1298" s="70">
        <f t="shared" si="49"/>
        <v>0.81100000000000005</v>
      </c>
    </row>
    <row r="1299" spans="20:31">
      <c r="T1299" s="193">
        <v>11</v>
      </c>
      <c r="U1299" s="193">
        <v>2015</v>
      </c>
      <c r="V1299" s="193" t="s">
        <v>21</v>
      </c>
      <c r="W1299" s="193" t="s">
        <v>624</v>
      </c>
      <c r="X1299" s="193" t="s">
        <v>3363</v>
      </c>
      <c r="Y1299" s="66" t="str">
        <f t="shared" si="50"/>
        <v>112015暖房店舗用有り</v>
      </c>
      <c r="Z1299" s="142">
        <v>-0.97</v>
      </c>
      <c r="AA1299" s="142">
        <v>1.97</v>
      </c>
      <c r="AB1299" s="143">
        <v>1.0867</v>
      </c>
      <c r="AC1299" s="143">
        <v>1.4558</v>
      </c>
      <c r="AD1299" s="69">
        <f>VLOOKUP(T1299,'既存・導入予定 (1)'!$E$33:$S$44,13,0)</f>
        <v>0.245</v>
      </c>
      <c r="AE1299" s="70">
        <f t="shared" si="49"/>
        <v>1.722</v>
      </c>
    </row>
    <row r="1300" spans="20:31">
      <c r="T1300" s="193">
        <v>11</v>
      </c>
      <c r="U1300" s="193">
        <v>2015</v>
      </c>
      <c r="V1300" s="193" t="s">
        <v>21</v>
      </c>
      <c r="W1300" s="193" t="s">
        <v>618</v>
      </c>
      <c r="X1300" s="193" t="s">
        <v>3363</v>
      </c>
      <c r="Y1300" s="66" t="str">
        <f t="shared" si="50"/>
        <v>112015暖房ビル用マルチ有り</v>
      </c>
      <c r="Z1300" s="142">
        <v>-0.876</v>
      </c>
      <c r="AA1300" s="142">
        <v>1.8759999999999999</v>
      </c>
      <c r="AB1300" s="143">
        <v>1.0398000000000001</v>
      </c>
      <c r="AC1300" s="143">
        <v>1.3971</v>
      </c>
      <c r="AD1300" s="69">
        <f>VLOOKUP(T1300,'既存・導入予定 (1)'!$E$33:$S$44,13,0)</f>
        <v>0.245</v>
      </c>
      <c r="AE1300" s="70">
        <f t="shared" si="49"/>
        <v>1.651</v>
      </c>
    </row>
    <row r="1301" spans="20:31">
      <c r="T1301" s="193">
        <v>11</v>
      </c>
      <c r="U1301" s="193">
        <v>2015</v>
      </c>
      <c r="V1301" s="193" t="s">
        <v>21</v>
      </c>
      <c r="W1301" s="193" t="s">
        <v>619</v>
      </c>
      <c r="X1301" s="193" t="s">
        <v>3363</v>
      </c>
      <c r="Y1301" s="66" t="str">
        <f t="shared" si="50"/>
        <v>112015暖房設備用有り</v>
      </c>
      <c r="Z1301" s="142">
        <v>-0.59799999999999998</v>
      </c>
      <c r="AA1301" s="142">
        <v>1.5980000000000001</v>
      </c>
      <c r="AB1301" s="143">
        <v>1.0339</v>
      </c>
      <c r="AC1301" s="143">
        <v>1.19</v>
      </c>
      <c r="AD1301" s="69">
        <f>VLOOKUP(T1301,'既存・導入予定 (1)'!$E$33:$S$44,13,0)</f>
        <v>0.245</v>
      </c>
      <c r="AE1301" s="70">
        <f t="shared" si="49"/>
        <v>1.4430000000000001</v>
      </c>
    </row>
    <row r="1302" spans="20:31">
      <c r="T1302" s="193">
        <v>11</v>
      </c>
      <c r="U1302" s="193">
        <v>2015</v>
      </c>
      <c r="V1302" s="193" t="s">
        <v>21</v>
      </c>
      <c r="W1302" s="193" t="s">
        <v>624</v>
      </c>
      <c r="X1302" s="193" t="s">
        <v>3516</v>
      </c>
      <c r="Y1302" s="66" t="str">
        <f t="shared" si="50"/>
        <v>112015暖房店舗用無し（一定速）</v>
      </c>
      <c r="Z1302" s="142">
        <v>0.25</v>
      </c>
      <c r="AA1302" s="142">
        <v>0.75</v>
      </c>
      <c r="AB1302" s="143">
        <v>0.25</v>
      </c>
      <c r="AC1302" s="143">
        <v>0.75</v>
      </c>
      <c r="AD1302" s="69">
        <f>VLOOKUP(T1302,'既存・導入予定 (1)'!$E$33:$S$44,13,0)</f>
        <v>0.245</v>
      </c>
      <c r="AE1302" s="70">
        <f t="shared" si="49"/>
        <v>0.81100000000000005</v>
      </c>
    </row>
    <row r="1303" spans="20:31">
      <c r="T1303" s="193">
        <v>11</v>
      </c>
      <c r="U1303" s="193">
        <v>2015</v>
      </c>
      <c r="V1303" s="193" t="s">
        <v>21</v>
      </c>
      <c r="W1303" s="193" t="s">
        <v>618</v>
      </c>
      <c r="X1303" s="193" t="s">
        <v>3516</v>
      </c>
      <c r="Y1303" s="66" t="str">
        <f t="shared" si="50"/>
        <v>112015暖房ビル用マルチ無し（一定速）</v>
      </c>
      <c r="Z1303" s="142">
        <v>0.25</v>
      </c>
      <c r="AA1303" s="142">
        <v>0.75</v>
      </c>
      <c r="AB1303" s="143">
        <v>0.25</v>
      </c>
      <c r="AC1303" s="143">
        <v>0.75</v>
      </c>
      <c r="AD1303" s="69">
        <f>VLOOKUP(T1303,'既存・導入予定 (1)'!$E$33:$S$44,13,0)</f>
        <v>0.245</v>
      </c>
      <c r="AE1303" s="70">
        <f t="shared" si="49"/>
        <v>0.81100000000000005</v>
      </c>
    </row>
    <row r="1304" spans="20:31">
      <c r="T1304" s="193">
        <v>11</v>
      </c>
      <c r="U1304" s="193">
        <v>2015</v>
      </c>
      <c r="V1304" s="193" t="s">
        <v>21</v>
      </c>
      <c r="W1304" s="193" t="s">
        <v>619</v>
      </c>
      <c r="X1304" s="193" t="s">
        <v>3516</v>
      </c>
      <c r="Y1304" s="66" t="str">
        <f t="shared" si="50"/>
        <v>112015暖房設備用無し（一定速）</v>
      </c>
      <c r="Z1304" s="142">
        <v>0.25</v>
      </c>
      <c r="AA1304" s="142">
        <v>0.75</v>
      </c>
      <c r="AB1304" s="143">
        <v>0.25</v>
      </c>
      <c r="AC1304" s="143">
        <v>0.75</v>
      </c>
      <c r="AD1304" s="69">
        <f>VLOOKUP(T1304,'既存・導入予定 (1)'!$E$33:$S$44,13,0)</f>
        <v>0.245</v>
      </c>
      <c r="AE1304" s="70">
        <f t="shared" si="49"/>
        <v>0.81100000000000005</v>
      </c>
    </row>
    <row r="1305" spans="20:31">
      <c r="T1305" s="193">
        <v>11</v>
      </c>
      <c r="U1305" s="193">
        <v>2020</v>
      </c>
      <c r="V1305" s="193" t="s">
        <v>626</v>
      </c>
      <c r="W1305" s="193" t="s">
        <v>624</v>
      </c>
      <c r="X1305" s="193" t="s">
        <v>3363</v>
      </c>
      <c r="Y1305" s="66" t="str">
        <f t="shared" si="50"/>
        <v>112020冷房店舗用有り</v>
      </c>
      <c r="Z1305" s="142">
        <v>-1.38</v>
      </c>
      <c r="AA1305" s="142">
        <v>2.38</v>
      </c>
      <c r="AB1305" s="143">
        <v>1.0581</v>
      </c>
      <c r="AC1305" s="143">
        <v>1.7705</v>
      </c>
      <c r="AD1305" s="69">
        <f>VLOOKUP(T1305,'既存・導入予定 (1)'!$E$33:$S$44,13,0)</f>
        <v>0.245</v>
      </c>
      <c r="AE1305" s="70">
        <f t="shared" ref="AE1305:AE1368" si="51">ROUNDDOWN(IF(AD1305&gt;=0.25,Z1305*AD1305+AA1305,AB1305*AD1305+AC1305),3)</f>
        <v>2.0289999999999999</v>
      </c>
    </row>
    <row r="1306" spans="20:31">
      <c r="T1306" s="193">
        <v>11</v>
      </c>
      <c r="U1306" s="193">
        <v>2020</v>
      </c>
      <c r="V1306" s="193" t="s">
        <v>626</v>
      </c>
      <c r="W1306" s="193" t="s">
        <v>618</v>
      </c>
      <c r="X1306" s="193" t="s">
        <v>3363</v>
      </c>
      <c r="Y1306" s="66" t="str">
        <f t="shared" si="50"/>
        <v>112020冷房ビル用マルチ有り</v>
      </c>
      <c r="Z1306" s="142">
        <v>-1.68</v>
      </c>
      <c r="AA1306" s="142">
        <v>2.68</v>
      </c>
      <c r="AB1306" s="143">
        <v>1.0788</v>
      </c>
      <c r="AC1306" s="143">
        <v>2.0053000000000001</v>
      </c>
      <c r="AD1306" s="69">
        <f>VLOOKUP(T1306,'既存・導入予定 (1)'!$E$33:$S$44,13,0)</f>
        <v>0.245</v>
      </c>
      <c r="AE1306" s="70">
        <f t="shared" si="51"/>
        <v>2.2690000000000001</v>
      </c>
    </row>
    <row r="1307" spans="20:31">
      <c r="T1307" s="193">
        <v>11</v>
      </c>
      <c r="U1307" s="193">
        <v>2020</v>
      </c>
      <c r="V1307" s="193" t="s">
        <v>626</v>
      </c>
      <c r="W1307" s="193" t="s">
        <v>619</v>
      </c>
      <c r="X1307" s="193" t="s">
        <v>3363</v>
      </c>
      <c r="Y1307" s="66" t="str">
        <f t="shared" si="50"/>
        <v>112020冷房設備用有り</v>
      </c>
      <c r="Z1307" s="142">
        <v>-0.62</v>
      </c>
      <c r="AA1307" s="142">
        <v>1.62</v>
      </c>
      <c r="AB1307" s="143">
        <v>1.0472999999999999</v>
      </c>
      <c r="AC1307" s="143">
        <v>1.2032</v>
      </c>
      <c r="AD1307" s="69">
        <f>VLOOKUP(T1307,'既存・導入予定 (1)'!$E$33:$S$44,13,0)</f>
        <v>0.245</v>
      </c>
      <c r="AE1307" s="70">
        <f t="shared" si="51"/>
        <v>1.4590000000000001</v>
      </c>
    </row>
    <row r="1308" spans="20:31">
      <c r="T1308" s="193">
        <v>11</v>
      </c>
      <c r="U1308" s="193">
        <v>2020</v>
      </c>
      <c r="V1308" s="193" t="s">
        <v>626</v>
      </c>
      <c r="W1308" s="193" t="s">
        <v>624</v>
      </c>
      <c r="X1308" s="193" t="s">
        <v>3516</v>
      </c>
      <c r="Y1308" s="66" t="str">
        <f t="shared" si="50"/>
        <v>112020冷房店舗用無し（一定速）</v>
      </c>
      <c r="Z1308" s="142">
        <v>0.25</v>
      </c>
      <c r="AA1308" s="142">
        <v>0.75</v>
      </c>
      <c r="AB1308" s="143">
        <v>0.25</v>
      </c>
      <c r="AC1308" s="143">
        <v>0.75</v>
      </c>
      <c r="AD1308" s="69">
        <f>VLOOKUP(T1308,'既存・導入予定 (1)'!$E$33:$S$44,13,0)</f>
        <v>0.245</v>
      </c>
      <c r="AE1308" s="70">
        <f t="shared" si="51"/>
        <v>0.81100000000000005</v>
      </c>
    </row>
    <row r="1309" spans="20:31">
      <c r="T1309" s="193">
        <v>11</v>
      </c>
      <c r="U1309" s="193">
        <v>2020</v>
      </c>
      <c r="V1309" s="193" t="s">
        <v>626</v>
      </c>
      <c r="W1309" s="193" t="s">
        <v>618</v>
      </c>
      <c r="X1309" s="193" t="s">
        <v>3516</v>
      </c>
      <c r="Y1309" s="66" t="str">
        <f t="shared" si="50"/>
        <v>112020冷房ビル用マルチ無し（一定速）</v>
      </c>
      <c r="Z1309" s="142">
        <v>0.25</v>
      </c>
      <c r="AA1309" s="142">
        <v>0.75</v>
      </c>
      <c r="AB1309" s="143">
        <v>0.25</v>
      </c>
      <c r="AC1309" s="143">
        <v>0.75</v>
      </c>
      <c r="AD1309" s="69">
        <f>VLOOKUP(T1309,'既存・導入予定 (1)'!$E$33:$S$44,13,0)</f>
        <v>0.245</v>
      </c>
      <c r="AE1309" s="70">
        <f t="shared" si="51"/>
        <v>0.81100000000000005</v>
      </c>
    </row>
    <row r="1310" spans="20:31">
      <c r="T1310" s="193">
        <v>11</v>
      </c>
      <c r="U1310" s="193">
        <v>2020</v>
      </c>
      <c r="V1310" s="193" t="s">
        <v>626</v>
      </c>
      <c r="W1310" s="193" t="s">
        <v>619</v>
      </c>
      <c r="X1310" s="193" t="s">
        <v>3516</v>
      </c>
      <c r="Y1310" s="66" t="str">
        <f t="shared" si="50"/>
        <v>112020冷房設備用無し（一定速）</v>
      </c>
      <c r="Z1310" s="142">
        <v>0.25</v>
      </c>
      <c r="AA1310" s="142">
        <v>0.75</v>
      </c>
      <c r="AB1310" s="143">
        <v>0.25</v>
      </c>
      <c r="AC1310" s="143">
        <v>0.75</v>
      </c>
      <c r="AD1310" s="69">
        <f>VLOOKUP(T1310,'既存・導入予定 (1)'!$E$33:$S$44,13,0)</f>
        <v>0.245</v>
      </c>
      <c r="AE1310" s="70">
        <f t="shared" si="51"/>
        <v>0.81100000000000005</v>
      </c>
    </row>
    <row r="1311" spans="20:31">
      <c r="T1311" s="193">
        <v>11</v>
      </c>
      <c r="U1311" s="193">
        <v>2020</v>
      </c>
      <c r="V1311" s="193" t="s">
        <v>627</v>
      </c>
      <c r="W1311" s="193" t="s">
        <v>624</v>
      </c>
      <c r="X1311" s="193" t="s">
        <v>3363</v>
      </c>
      <c r="Y1311" s="66" t="str">
        <f t="shared" si="50"/>
        <v>112020暖房店舗用有り</v>
      </c>
      <c r="Z1311" s="142">
        <v>-0.96</v>
      </c>
      <c r="AA1311" s="142">
        <v>1.96</v>
      </c>
      <c r="AB1311" s="143">
        <v>1.0862000000000001</v>
      </c>
      <c r="AC1311" s="143">
        <v>1.4483999999999999</v>
      </c>
      <c r="AD1311" s="69">
        <f>VLOOKUP(T1311,'既存・導入予定 (1)'!$E$33:$S$44,13,0)</f>
        <v>0.245</v>
      </c>
      <c r="AE1311" s="70">
        <f t="shared" si="51"/>
        <v>1.714</v>
      </c>
    </row>
    <row r="1312" spans="20:31">
      <c r="T1312" s="193">
        <v>11</v>
      </c>
      <c r="U1312" s="193">
        <v>2020</v>
      </c>
      <c r="V1312" s="193" t="s">
        <v>627</v>
      </c>
      <c r="W1312" s="193" t="s">
        <v>618</v>
      </c>
      <c r="X1312" s="193" t="s">
        <v>3363</v>
      </c>
      <c r="Y1312" s="66" t="str">
        <f t="shared" si="50"/>
        <v>112020暖房ビル用マルチ有り</v>
      </c>
      <c r="Z1312" s="142">
        <v>-1.1000000000000001</v>
      </c>
      <c r="AA1312" s="142">
        <v>2.1</v>
      </c>
      <c r="AB1312" s="143">
        <v>1.0416000000000001</v>
      </c>
      <c r="AC1312" s="143">
        <v>1.4596</v>
      </c>
      <c r="AD1312" s="69">
        <f>VLOOKUP(T1312,'既存・導入予定 (1)'!$E$33:$S$44,13,0)</f>
        <v>0.245</v>
      </c>
      <c r="AE1312" s="70">
        <f t="shared" si="51"/>
        <v>1.714</v>
      </c>
    </row>
    <row r="1313" spans="20:31">
      <c r="T1313" s="193">
        <v>11</v>
      </c>
      <c r="U1313" s="193">
        <v>2020</v>
      </c>
      <c r="V1313" s="193" t="s">
        <v>627</v>
      </c>
      <c r="W1313" s="193" t="s">
        <v>619</v>
      </c>
      <c r="X1313" s="193" t="s">
        <v>3363</v>
      </c>
      <c r="Y1313" s="66" t="str">
        <f t="shared" si="50"/>
        <v>112020暖房設備用有り</v>
      </c>
      <c r="Z1313" s="142">
        <v>-0.46</v>
      </c>
      <c r="AA1313" s="142">
        <v>1.46</v>
      </c>
      <c r="AB1313" s="143">
        <v>0.94</v>
      </c>
      <c r="AC1313" s="143">
        <v>1.1100000000000001</v>
      </c>
      <c r="AD1313" s="69">
        <f>VLOOKUP(T1313,'既存・導入予定 (1)'!$E$33:$S$44,13,0)</f>
        <v>0.245</v>
      </c>
      <c r="AE1313" s="70">
        <f t="shared" si="51"/>
        <v>1.34</v>
      </c>
    </row>
    <row r="1314" spans="20:31">
      <c r="T1314" s="193">
        <v>11</v>
      </c>
      <c r="U1314" s="193">
        <v>2020</v>
      </c>
      <c r="V1314" s="193" t="s">
        <v>627</v>
      </c>
      <c r="W1314" s="193" t="s">
        <v>624</v>
      </c>
      <c r="X1314" s="193" t="s">
        <v>3516</v>
      </c>
      <c r="Y1314" s="66" t="str">
        <f t="shared" si="50"/>
        <v>112020暖房店舗用無し（一定速）</v>
      </c>
      <c r="Z1314" s="142">
        <v>0.25</v>
      </c>
      <c r="AA1314" s="142">
        <v>0.75</v>
      </c>
      <c r="AB1314" s="143">
        <v>0.25</v>
      </c>
      <c r="AC1314" s="143">
        <v>0.75</v>
      </c>
      <c r="AD1314" s="69">
        <f>VLOOKUP(T1314,'既存・導入予定 (1)'!$E$33:$S$44,13,0)</f>
        <v>0.245</v>
      </c>
      <c r="AE1314" s="70">
        <f t="shared" si="51"/>
        <v>0.81100000000000005</v>
      </c>
    </row>
    <row r="1315" spans="20:31">
      <c r="T1315" s="193">
        <v>11</v>
      </c>
      <c r="U1315" s="193">
        <v>2020</v>
      </c>
      <c r="V1315" s="193" t="s">
        <v>627</v>
      </c>
      <c r="W1315" s="193" t="s">
        <v>618</v>
      </c>
      <c r="X1315" s="193" t="s">
        <v>3516</v>
      </c>
      <c r="Y1315" s="66" t="str">
        <f t="shared" si="50"/>
        <v>112020暖房ビル用マルチ無し（一定速）</v>
      </c>
      <c r="Z1315" s="142">
        <v>0.25</v>
      </c>
      <c r="AA1315" s="142">
        <v>0.75</v>
      </c>
      <c r="AB1315" s="143">
        <v>0.25</v>
      </c>
      <c r="AC1315" s="143">
        <v>0.75</v>
      </c>
      <c r="AD1315" s="69">
        <f>VLOOKUP(T1315,'既存・導入予定 (1)'!$E$33:$S$44,13,0)</f>
        <v>0.245</v>
      </c>
      <c r="AE1315" s="70">
        <f t="shared" si="51"/>
        <v>0.81100000000000005</v>
      </c>
    </row>
    <row r="1316" spans="20:31">
      <c r="T1316" s="193">
        <v>11</v>
      </c>
      <c r="U1316" s="193">
        <v>2020</v>
      </c>
      <c r="V1316" s="193" t="s">
        <v>627</v>
      </c>
      <c r="W1316" s="193" t="s">
        <v>619</v>
      </c>
      <c r="X1316" s="193" t="s">
        <v>3516</v>
      </c>
      <c r="Y1316" s="66" t="str">
        <f t="shared" si="50"/>
        <v>112020暖房設備用無し（一定速）</v>
      </c>
      <c r="Z1316" s="142">
        <v>0.25</v>
      </c>
      <c r="AA1316" s="142">
        <v>0.75</v>
      </c>
      <c r="AB1316" s="143">
        <v>0.25</v>
      </c>
      <c r="AC1316" s="143">
        <v>0.75</v>
      </c>
      <c r="AD1316" s="69">
        <f>VLOOKUP(T1316,'既存・導入予定 (1)'!$E$33:$S$44,13,0)</f>
        <v>0.245</v>
      </c>
      <c r="AE1316" s="70">
        <f t="shared" si="51"/>
        <v>0.81100000000000005</v>
      </c>
    </row>
    <row r="1317" spans="20:31">
      <c r="T1317" s="196">
        <v>11</v>
      </c>
      <c r="U1317" s="196">
        <v>2024</v>
      </c>
      <c r="V1317" s="196" t="s">
        <v>626</v>
      </c>
      <c r="W1317" s="196" t="s">
        <v>624</v>
      </c>
      <c r="X1317" s="196" t="s">
        <v>3363</v>
      </c>
      <c r="Y1317" s="146" t="str">
        <f t="shared" si="50"/>
        <v>112024冷房店舗用有り</v>
      </c>
      <c r="Z1317" s="148">
        <v>-1.58</v>
      </c>
      <c r="AA1317" s="148">
        <v>2.58</v>
      </c>
      <c r="AB1317" s="149">
        <v>1.0629999999999999</v>
      </c>
      <c r="AC1317" s="149">
        <v>1.9193</v>
      </c>
      <c r="AD1317" s="147">
        <f>VLOOKUP(T1317,'既存・導入予定 (1)'!$E$33:$S$44,13,0)</f>
        <v>0.245</v>
      </c>
      <c r="AE1317" s="75">
        <f t="shared" si="51"/>
        <v>2.1789999999999998</v>
      </c>
    </row>
    <row r="1318" spans="20:31">
      <c r="T1318" s="196">
        <v>11</v>
      </c>
      <c r="U1318" s="196">
        <v>2024</v>
      </c>
      <c r="V1318" s="196" t="s">
        <v>626</v>
      </c>
      <c r="W1318" s="196" t="s">
        <v>618</v>
      </c>
      <c r="X1318" s="196" t="s">
        <v>3363</v>
      </c>
      <c r="Y1318" s="146" t="str">
        <f t="shared" si="50"/>
        <v>112024冷房ビル用マルチ有り</v>
      </c>
      <c r="Z1318" s="148">
        <v>-1.6</v>
      </c>
      <c r="AA1318" s="148">
        <v>2.6</v>
      </c>
      <c r="AB1318" s="149">
        <v>1.0759000000000001</v>
      </c>
      <c r="AC1318" s="149">
        <v>1.931</v>
      </c>
      <c r="AD1318" s="147">
        <f>VLOOKUP(T1318,'既存・導入予定 (1)'!$E$33:$S$44,13,0)</f>
        <v>0.245</v>
      </c>
      <c r="AE1318" s="75">
        <f t="shared" si="51"/>
        <v>2.194</v>
      </c>
    </row>
    <row r="1319" spans="20:31">
      <c r="T1319" s="196">
        <v>11</v>
      </c>
      <c r="U1319" s="196">
        <v>2024</v>
      </c>
      <c r="V1319" s="196" t="s">
        <v>626</v>
      </c>
      <c r="W1319" s="196" t="s">
        <v>619</v>
      </c>
      <c r="X1319" s="196" t="s">
        <v>3363</v>
      </c>
      <c r="Y1319" s="146" t="str">
        <f t="shared" si="50"/>
        <v>112024冷房設備用有り</v>
      </c>
      <c r="Z1319" s="148">
        <v>-0.6</v>
      </c>
      <c r="AA1319" s="148">
        <v>1.6</v>
      </c>
      <c r="AB1319" s="149">
        <v>1.0467</v>
      </c>
      <c r="AC1319" s="149">
        <v>1.1882999999999999</v>
      </c>
      <c r="AD1319" s="147">
        <f>VLOOKUP(T1319,'既存・導入予定 (1)'!$E$33:$S$44,13,0)</f>
        <v>0.245</v>
      </c>
      <c r="AE1319" s="75">
        <f t="shared" si="51"/>
        <v>1.444</v>
      </c>
    </row>
    <row r="1320" spans="20:31">
      <c r="T1320" s="196">
        <v>11</v>
      </c>
      <c r="U1320" s="196">
        <v>2024</v>
      </c>
      <c r="V1320" s="196" t="s">
        <v>626</v>
      </c>
      <c r="W1320" s="196" t="s">
        <v>624</v>
      </c>
      <c r="X1320" s="196" t="s">
        <v>3516</v>
      </c>
      <c r="Y1320" s="146" t="str">
        <f t="shared" si="50"/>
        <v>112024冷房店舗用無し（一定速）</v>
      </c>
      <c r="Z1320" s="148">
        <v>0.25</v>
      </c>
      <c r="AA1320" s="148">
        <v>0.75</v>
      </c>
      <c r="AB1320" s="149">
        <v>0.25</v>
      </c>
      <c r="AC1320" s="149">
        <v>0.75</v>
      </c>
      <c r="AD1320" s="147">
        <f>VLOOKUP(T1320,'既存・導入予定 (1)'!$E$33:$S$44,13,0)</f>
        <v>0.245</v>
      </c>
      <c r="AE1320" s="75">
        <f t="shared" si="51"/>
        <v>0.81100000000000005</v>
      </c>
    </row>
    <row r="1321" spans="20:31">
      <c r="T1321" s="196">
        <v>11</v>
      </c>
      <c r="U1321" s="196">
        <v>2024</v>
      </c>
      <c r="V1321" s="196" t="s">
        <v>626</v>
      </c>
      <c r="W1321" s="196" t="s">
        <v>618</v>
      </c>
      <c r="X1321" s="196" t="s">
        <v>3516</v>
      </c>
      <c r="Y1321" s="146" t="str">
        <f t="shared" si="50"/>
        <v>112024冷房ビル用マルチ無し（一定速）</v>
      </c>
      <c r="Z1321" s="148">
        <v>0.25</v>
      </c>
      <c r="AA1321" s="148">
        <v>0.75</v>
      </c>
      <c r="AB1321" s="149">
        <v>0.25</v>
      </c>
      <c r="AC1321" s="149">
        <v>0.75</v>
      </c>
      <c r="AD1321" s="147">
        <f>VLOOKUP(T1321,'既存・導入予定 (1)'!$E$33:$S$44,13,0)</f>
        <v>0.245</v>
      </c>
      <c r="AE1321" s="75">
        <f t="shared" si="51"/>
        <v>0.81100000000000005</v>
      </c>
    </row>
    <row r="1322" spans="20:31">
      <c r="T1322" s="196">
        <v>11</v>
      </c>
      <c r="U1322" s="196">
        <v>2024</v>
      </c>
      <c r="V1322" s="196" t="s">
        <v>626</v>
      </c>
      <c r="W1322" s="196" t="s">
        <v>619</v>
      </c>
      <c r="X1322" s="196" t="s">
        <v>3516</v>
      </c>
      <c r="Y1322" s="146" t="str">
        <f t="shared" si="50"/>
        <v>112024冷房設備用無し（一定速）</v>
      </c>
      <c r="Z1322" s="148">
        <v>0.25</v>
      </c>
      <c r="AA1322" s="148">
        <v>0.75</v>
      </c>
      <c r="AB1322" s="149">
        <v>0.25</v>
      </c>
      <c r="AC1322" s="149">
        <v>0.75</v>
      </c>
      <c r="AD1322" s="147">
        <f>VLOOKUP(T1322,'既存・導入予定 (1)'!$E$33:$S$44,13,0)</f>
        <v>0.245</v>
      </c>
      <c r="AE1322" s="75">
        <f t="shared" si="51"/>
        <v>0.81100000000000005</v>
      </c>
    </row>
    <row r="1323" spans="20:31">
      <c r="T1323" s="196">
        <v>11</v>
      </c>
      <c r="U1323" s="196">
        <v>2024</v>
      </c>
      <c r="V1323" s="196" t="s">
        <v>627</v>
      </c>
      <c r="W1323" s="196" t="s">
        <v>624</v>
      </c>
      <c r="X1323" s="196" t="s">
        <v>3363</v>
      </c>
      <c r="Y1323" s="146" t="str">
        <f t="shared" si="50"/>
        <v>112024暖房店舗用有り</v>
      </c>
      <c r="Z1323" s="148">
        <v>-1.04</v>
      </c>
      <c r="AA1323" s="148">
        <v>2.04</v>
      </c>
      <c r="AB1323" s="149">
        <v>1.0898000000000001</v>
      </c>
      <c r="AC1323" s="149">
        <v>1.5076000000000001</v>
      </c>
      <c r="AD1323" s="147">
        <f>VLOOKUP(T1323,'既存・導入予定 (1)'!$E$33:$S$44,13,0)</f>
        <v>0.245</v>
      </c>
      <c r="AE1323" s="75">
        <f t="shared" si="51"/>
        <v>1.774</v>
      </c>
    </row>
    <row r="1324" spans="20:31">
      <c r="T1324" s="196">
        <v>11</v>
      </c>
      <c r="U1324" s="196">
        <v>2024</v>
      </c>
      <c r="V1324" s="196" t="s">
        <v>627</v>
      </c>
      <c r="W1324" s="196" t="s">
        <v>618</v>
      </c>
      <c r="X1324" s="196" t="s">
        <v>3363</v>
      </c>
      <c r="Y1324" s="146" t="str">
        <f t="shared" si="50"/>
        <v>112024暖房ビル用マルチ有り</v>
      </c>
      <c r="Z1324" s="148">
        <v>-1.1399999999999999</v>
      </c>
      <c r="AA1324" s="148">
        <v>2.14</v>
      </c>
      <c r="AB1324" s="149">
        <v>1.0454000000000001</v>
      </c>
      <c r="AC1324" s="149">
        <v>1.5936999999999999</v>
      </c>
      <c r="AD1324" s="147">
        <f>VLOOKUP(T1324,'既存・導入予定 (1)'!$E$33:$S$44,13,0)</f>
        <v>0.245</v>
      </c>
      <c r="AE1324" s="75">
        <f t="shared" si="51"/>
        <v>1.849</v>
      </c>
    </row>
    <row r="1325" spans="20:31">
      <c r="T1325" s="196">
        <v>11</v>
      </c>
      <c r="U1325" s="196">
        <v>2024</v>
      </c>
      <c r="V1325" s="196" t="s">
        <v>627</v>
      </c>
      <c r="W1325" s="196" t="s">
        <v>619</v>
      </c>
      <c r="X1325" s="196" t="s">
        <v>3363</v>
      </c>
      <c r="Y1325" s="146" t="str">
        <f t="shared" si="50"/>
        <v>112024暖房設備用有り</v>
      </c>
      <c r="Z1325" s="148">
        <v>-0.57999999999999996</v>
      </c>
      <c r="AA1325" s="148">
        <v>1.58</v>
      </c>
      <c r="AB1325" s="149">
        <v>1.0335000000000001</v>
      </c>
      <c r="AC1325" s="149">
        <v>1.1766000000000001</v>
      </c>
      <c r="AD1325" s="147">
        <f>VLOOKUP(T1325,'既存・導入予定 (1)'!$E$33:$S$44,13,0)</f>
        <v>0.245</v>
      </c>
      <c r="AE1325" s="75">
        <f t="shared" si="51"/>
        <v>1.429</v>
      </c>
    </row>
    <row r="1326" spans="20:31">
      <c r="T1326" s="196">
        <v>11</v>
      </c>
      <c r="U1326" s="196">
        <v>2024</v>
      </c>
      <c r="V1326" s="196" t="s">
        <v>627</v>
      </c>
      <c r="W1326" s="196" t="s">
        <v>624</v>
      </c>
      <c r="X1326" s="196" t="s">
        <v>3516</v>
      </c>
      <c r="Y1326" s="146" t="str">
        <f t="shared" si="50"/>
        <v>112024暖房店舗用無し（一定速）</v>
      </c>
      <c r="Z1326" s="148">
        <v>0.25</v>
      </c>
      <c r="AA1326" s="148">
        <v>0.75</v>
      </c>
      <c r="AB1326" s="149">
        <v>0.25</v>
      </c>
      <c r="AC1326" s="149">
        <v>0.75</v>
      </c>
      <c r="AD1326" s="147">
        <f>VLOOKUP(T1326,'既存・導入予定 (1)'!$E$33:$S$44,13,0)</f>
        <v>0.245</v>
      </c>
      <c r="AE1326" s="75">
        <f t="shared" si="51"/>
        <v>0.81100000000000005</v>
      </c>
    </row>
    <row r="1327" spans="20:31">
      <c r="T1327" s="196">
        <v>11</v>
      </c>
      <c r="U1327" s="196">
        <v>2024</v>
      </c>
      <c r="V1327" s="196" t="s">
        <v>627</v>
      </c>
      <c r="W1327" s="196" t="s">
        <v>618</v>
      </c>
      <c r="X1327" s="196" t="s">
        <v>3516</v>
      </c>
      <c r="Y1327" s="146" t="str">
        <f t="shared" si="50"/>
        <v>112024暖房ビル用マルチ無し（一定速）</v>
      </c>
      <c r="Z1327" s="148">
        <v>0.25</v>
      </c>
      <c r="AA1327" s="148">
        <v>0.75</v>
      </c>
      <c r="AB1327" s="149">
        <v>0.25</v>
      </c>
      <c r="AC1327" s="149">
        <v>0.75</v>
      </c>
      <c r="AD1327" s="147">
        <f>VLOOKUP(T1327,'既存・導入予定 (1)'!$E$33:$S$44,13,0)</f>
        <v>0.245</v>
      </c>
      <c r="AE1327" s="75">
        <f t="shared" si="51"/>
        <v>0.81100000000000005</v>
      </c>
    </row>
    <row r="1328" spans="20:31">
      <c r="T1328" s="196">
        <v>11</v>
      </c>
      <c r="U1328" s="196">
        <v>2024</v>
      </c>
      <c r="V1328" s="196" t="s">
        <v>627</v>
      </c>
      <c r="W1328" s="196" t="s">
        <v>619</v>
      </c>
      <c r="X1328" s="196" t="s">
        <v>3516</v>
      </c>
      <c r="Y1328" s="146" t="str">
        <f t="shared" si="50"/>
        <v>112024暖房設備用無し（一定速）</v>
      </c>
      <c r="Z1328" s="148">
        <v>0.25</v>
      </c>
      <c r="AA1328" s="148">
        <v>0.75</v>
      </c>
      <c r="AB1328" s="149">
        <v>0.25</v>
      </c>
      <c r="AC1328" s="149">
        <v>0.75</v>
      </c>
      <c r="AD1328" s="147">
        <f>VLOOKUP(T1328,'既存・導入予定 (1)'!$E$33:$S$44,13,0)</f>
        <v>0.245</v>
      </c>
      <c r="AE1328" s="75">
        <f t="shared" si="51"/>
        <v>0.81100000000000005</v>
      </c>
    </row>
    <row r="1329" spans="20:31">
      <c r="T1329" s="193">
        <v>12</v>
      </c>
      <c r="U1329" s="193">
        <v>1995</v>
      </c>
      <c r="V1329" s="193" t="s">
        <v>20</v>
      </c>
      <c r="W1329" s="193" t="s">
        <v>624</v>
      </c>
      <c r="X1329" s="193" t="s">
        <v>3363</v>
      </c>
      <c r="Y1329" s="66" t="str">
        <f t="shared" si="50"/>
        <v>121995冷房店舗用有り</v>
      </c>
      <c r="Z1329" s="142">
        <v>0.32</v>
      </c>
      <c r="AA1329" s="142">
        <v>0.68</v>
      </c>
      <c r="AB1329" s="143">
        <v>1.0165999999999999</v>
      </c>
      <c r="AC1329" s="143">
        <v>0.50590000000000002</v>
      </c>
      <c r="AD1329" s="69">
        <f>VLOOKUP(T1329,'既存・導入予定 (1)'!$E$33:$S$44,13,0)</f>
        <v>0.45</v>
      </c>
      <c r="AE1329" s="70">
        <f t="shared" si="51"/>
        <v>0.82399999999999995</v>
      </c>
    </row>
    <row r="1330" spans="20:31">
      <c r="T1330" s="193">
        <v>12</v>
      </c>
      <c r="U1330" s="193">
        <v>1995</v>
      </c>
      <c r="V1330" s="193" t="s">
        <v>20</v>
      </c>
      <c r="W1330" s="193" t="s">
        <v>618</v>
      </c>
      <c r="X1330" s="193" t="s">
        <v>3363</v>
      </c>
      <c r="Y1330" s="66" t="str">
        <f t="shared" si="50"/>
        <v>121995冷房ビル用マルチ有り</v>
      </c>
      <c r="Z1330" s="142">
        <v>-0.218</v>
      </c>
      <c r="AA1330" s="142">
        <v>1.218</v>
      </c>
      <c r="AB1330" s="143">
        <v>1.0356000000000001</v>
      </c>
      <c r="AC1330" s="143">
        <v>0.90459999999999996</v>
      </c>
      <c r="AD1330" s="69">
        <f>VLOOKUP(T1330,'既存・導入予定 (1)'!$E$33:$S$44,13,0)</f>
        <v>0.45</v>
      </c>
      <c r="AE1330" s="70">
        <f t="shared" si="51"/>
        <v>1.119</v>
      </c>
    </row>
    <row r="1331" spans="20:31">
      <c r="T1331" s="193">
        <v>12</v>
      </c>
      <c r="U1331" s="193">
        <v>1995</v>
      </c>
      <c r="V1331" s="193" t="s">
        <v>20</v>
      </c>
      <c r="W1331" s="193" t="s">
        <v>619</v>
      </c>
      <c r="X1331" s="193" t="s">
        <v>3363</v>
      </c>
      <c r="Y1331" s="66" t="str">
        <f t="shared" si="50"/>
        <v>121995冷房設備用有り</v>
      </c>
      <c r="Z1331" s="142">
        <v>0.25</v>
      </c>
      <c r="AA1331" s="142">
        <v>0.75</v>
      </c>
      <c r="AB1331" s="143">
        <v>1.0219</v>
      </c>
      <c r="AC1331" s="143">
        <v>0.55700000000000005</v>
      </c>
      <c r="AD1331" s="69">
        <f>VLOOKUP(T1331,'既存・導入予定 (1)'!$E$33:$S$44,13,0)</f>
        <v>0.45</v>
      </c>
      <c r="AE1331" s="70">
        <f t="shared" si="51"/>
        <v>0.86199999999999999</v>
      </c>
    </row>
    <row r="1332" spans="20:31">
      <c r="T1332" s="193">
        <v>12</v>
      </c>
      <c r="U1332" s="193">
        <v>1995</v>
      </c>
      <c r="V1332" s="193" t="s">
        <v>20</v>
      </c>
      <c r="W1332" s="193" t="s">
        <v>624</v>
      </c>
      <c r="X1332" s="193" t="s">
        <v>3516</v>
      </c>
      <c r="Y1332" s="66" t="str">
        <f t="shared" si="50"/>
        <v>121995冷房店舗用無し（一定速）</v>
      </c>
      <c r="Z1332" s="142">
        <v>0.26</v>
      </c>
      <c r="AA1332" s="142">
        <v>0.74</v>
      </c>
      <c r="AB1332" s="143">
        <v>0.26</v>
      </c>
      <c r="AC1332" s="143">
        <v>0.74</v>
      </c>
      <c r="AD1332" s="69">
        <f>VLOOKUP(T1332,'既存・導入予定 (1)'!$E$33:$S$44,13,0)</f>
        <v>0.45</v>
      </c>
      <c r="AE1332" s="70">
        <f t="shared" si="51"/>
        <v>0.85699999999999998</v>
      </c>
    </row>
    <row r="1333" spans="20:31">
      <c r="T1333" s="193">
        <v>12</v>
      </c>
      <c r="U1333" s="193">
        <v>1995</v>
      </c>
      <c r="V1333" s="193" t="s">
        <v>20</v>
      </c>
      <c r="W1333" s="193" t="s">
        <v>618</v>
      </c>
      <c r="X1333" s="193" t="s">
        <v>3516</v>
      </c>
      <c r="Y1333" s="66" t="str">
        <f t="shared" si="50"/>
        <v>121995冷房ビル用マルチ無し（一定速）</v>
      </c>
      <c r="Z1333" s="142">
        <v>0.26</v>
      </c>
      <c r="AA1333" s="142">
        <v>0.74</v>
      </c>
      <c r="AB1333" s="143">
        <v>0.26</v>
      </c>
      <c r="AC1333" s="143">
        <v>0.74</v>
      </c>
      <c r="AD1333" s="69">
        <f>VLOOKUP(T1333,'既存・導入予定 (1)'!$E$33:$S$44,13,0)</f>
        <v>0.45</v>
      </c>
      <c r="AE1333" s="70">
        <f t="shared" si="51"/>
        <v>0.85699999999999998</v>
      </c>
    </row>
    <row r="1334" spans="20:31">
      <c r="T1334" s="193">
        <v>12</v>
      </c>
      <c r="U1334" s="193">
        <v>1995</v>
      </c>
      <c r="V1334" s="193" t="s">
        <v>20</v>
      </c>
      <c r="W1334" s="193" t="s">
        <v>619</v>
      </c>
      <c r="X1334" s="193" t="s">
        <v>3516</v>
      </c>
      <c r="Y1334" s="66" t="str">
        <f t="shared" si="50"/>
        <v>121995冷房設備用無し（一定速）</v>
      </c>
      <c r="Z1334" s="142">
        <v>0.26</v>
      </c>
      <c r="AA1334" s="142">
        <v>0.74</v>
      </c>
      <c r="AB1334" s="143">
        <v>0.26</v>
      </c>
      <c r="AC1334" s="143">
        <v>0.74</v>
      </c>
      <c r="AD1334" s="69">
        <f>VLOOKUP(T1334,'既存・導入予定 (1)'!$E$33:$S$44,13,0)</f>
        <v>0.45</v>
      </c>
      <c r="AE1334" s="70">
        <f t="shared" si="51"/>
        <v>0.85699999999999998</v>
      </c>
    </row>
    <row r="1335" spans="20:31">
      <c r="T1335" s="193">
        <v>12</v>
      </c>
      <c r="U1335" s="193">
        <v>1995</v>
      </c>
      <c r="V1335" s="193" t="s">
        <v>21</v>
      </c>
      <c r="W1335" s="193" t="s">
        <v>624</v>
      </c>
      <c r="X1335" s="193" t="s">
        <v>3363</v>
      </c>
      <c r="Y1335" s="66" t="str">
        <f t="shared" si="50"/>
        <v>121995暖房店舗用有り</v>
      </c>
      <c r="Z1335" s="142">
        <v>0.374</v>
      </c>
      <c r="AA1335" s="142">
        <v>0.626</v>
      </c>
      <c r="AB1335" s="143">
        <v>1.0275000000000001</v>
      </c>
      <c r="AC1335" s="143">
        <v>0.46260000000000001</v>
      </c>
      <c r="AD1335" s="69">
        <f>VLOOKUP(T1335,'既存・導入予定 (1)'!$E$33:$S$44,13,0)</f>
        <v>0.45</v>
      </c>
      <c r="AE1335" s="70">
        <f t="shared" si="51"/>
        <v>0.79400000000000004</v>
      </c>
    </row>
    <row r="1336" spans="20:31">
      <c r="T1336" s="193">
        <v>12</v>
      </c>
      <c r="U1336" s="193">
        <v>1995</v>
      </c>
      <c r="V1336" s="193" t="s">
        <v>21</v>
      </c>
      <c r="W1336" s="193" t="s">
        <v>618</v>
      </c>
      <c r="X1336" s="193" t="s">
        <v>3363</v>
      </c>
      <c r="Y1336" s="66" t="str">
        <f t="shared" si="50"/>
        <v>121995暖房ビル用マルチ有り</v>
      </c>
      <c r="Z1336" s="142">
        <v>-0.112</v>
      </c>
      <c r="AA1336" s="142">
        <v>1.1120000000000001</v>
      </c>
      <c r="AB1336" s="143">
        <v>1.0236000000000001</v>
      </c>
      <c r="AC1336" s="143">
        <v>0.82809999999999995</v>
      </c>
      <c r="AD1336" s="69">
        <f>VLOOKUP(T1336,'既存・導入予定 (1)'!$E$33:$S$44,13,0)</f>
        <v>0.45</v>
      </c>
      <c r="AE1336" s="70">
        <f t="shared" si="51"/>
        <v>1.0609999999999999</v>
      </c>
    </row>
    <row r="1337" spans="20:31">
      <c r="T1337" s="193">
        <v>12</v>
      </c>
      <c r="U1337" s="193">
        <v>1995</v>
      </c>
      <c r="V1337" s="193" t="s">
        <v>21</v>
      </c>
      <c r="W1337" s="193" t="s">
        <v>619</v>
      </c>
      <c r="X1337" s="193" t="s">
        <v>3363</v>
      </c>
      <c r="Y1337" s="66" t="str">
        <f t="shared" si="50"/>
        <v>121995暖房設備用有り</v>
      </c>
      <c r="Z1337" s="142">
        <v>0.25</v>
      </c>
      <c r="AA1337" s="142">
        <v>0.75</v>
      </c>
      <c r="AB1337" s="143">
        <v>1.0159</v>
      </c>
      <c r="AC1337" s="143">
        <v>0.5585</v>
      </c>
      <c r="AD1337" s="69">
        <f>VLOOKUP(T1337,'既存・導入予定 (1)'!$E$33:$S$44,13,0)</f>
        <v>0.45</v>
      </c>
      <c r="AE1337" s="70">
        <f t="shared" si="51"/>
        <v>0.86199999999999999</v>
      </c>
    </row>
    <row r="1338" spans="20:31">
      <c r="T1338" s="193">
        <v>12</v>
      </c>
      <c r="U1338" s="193">
        <v>1995</v>
      </c>
      <c r="V1338" s="193" t="s">
        <v>21</v>
      </c>
      <c r="W1338" s="193" t="s">
        <v>624</v>
      </c>
      <c r="X1338" s="193" t="s">
        <v>3516</v>
      </c>
      <c r="Y1338" s="66" t="str">
        <f t="shared" si="50"/>
        <v>121995暖房店舗用無し（一定速）</v>
      </c>
      <c r="Z1338" s="142">
        <v>0.26</v>
      </c>
      <c r="AA1338" s="142">
        <v>0.74</v>
      </c>
      <c r="AB1338" s="143">
        <v>0.26</v>
      </c>
      <c r="AC1338" s="143">
        <v>0.74</v>
      </c>
      <c r="AD1338" s="69">
        <f>VLOOKUP(T1338,'既存・導入予定 (1)'!$E$33:$S$44,13,0)</f>
        <v>0.45</v>
      </c>
      <c r="AE1338" s="70">
        <f t="shared" si="51"/>
        <v>0.85699999999999998</v>
      </c>
    </row>
    <row r="1339" spans="20:31">
      <c r="T1339" s="193">
        <v>12</v>
      </c>
      <c r="U1339" s="193">
        <v>1995</v>
      </c>
      <c r="V1339" s="193" t="s">
        <v>21</v>
      </c>
      <c r="W1339" s="193" t="s">
        <v>618</v>
      </c>
      <c r="X1339" s="193" t="s">
        <v>3516</v>
      </c>
      <c r="Y1339" s="66" t="str">
        <f t="shared" si="50"/>
        <v>121995暖房ビル用マルチ無し（一定速）</v>
      </c>
      <c r="Z1339" s="142">
        <v>0.26</v>
      </c>
      <c r="AA1339" s="142">
        <v>0.74</v>
      </c>
      <c r="AB1339" s="143">
        <v>0.26</v>
      </c>
      <c r="AC1339" s="143">
        <v>0.74</v>
      </c>
      <c r="AD1339" s="69">
        <f>VLOOKUP(T1339,'既存・導入予定 (1)'!$E$33:$S$44,13,0)</f>
        <v>0.45</v>
      </c>
      <c r="AE1339" s="70">
        <f t="shared" si="51"/>
        <v>0.85699999999999998</v>
      </c>
    </row>
    <row r="1340" spans="20:31">
      <c r="T1340" s="193">
        <v>12</v>
      </c>
      <c r="U1340" s="193">
        <v>1995</v>
      </c>
      <c r="V1340" s="193" t="s">
        <v>21</v>
      </c>
      <c r="W1340" s="193" t="s">
        <v>619</v>
      </c>
      <c r="X1340" s="193" t="s">
        <v>3516</v>
      </c>
      <c r="Y1340" s="66" t="str">
        <f t="shared" si="50"/>
        <v>121995暖房設備用無し（一定速）</v>
      </c>
      <c r="Z1340" s="142">
        <v>0.26</v>
      </c>
      <c r="AA1340" s="142">
        <v>0.74</v>
      </c>
      <c r="AB1340" s="143">
        <v>0.26</v>
      </c>
      <c r="AC1340" s="143">
        <v>0.74</v>
      </c>
      <c r="AD1340" s="69">
        <f>VLOOKUP(T1340,'既存・導入予定 (1)'!$E$33:$S$44,13,0)</f>
        <v>0.45</v>
      </c>
      <c r="AE1340" s="70">
        <f t="shared" si="51"/>
        <v>0.85699999999999998</v>
      </c>
    </row>
    <row r="1341" spans="20:31">
      <c r="T1341" s="193">
        <v>12</v>
      </c>
      <c r="U1341" s="193">
        <v>2005</v>
      </c>
      <c r="V1341" s="193" t="s">
        <v>20</v>
      </c>
      <c r="W1341" s="193" t="s">
        <v>624</v>
      </c>
      <c r="X1341" s="193" t="s">
        <v>3363</v>
      </c>
      <c r="Y1341" s="66" t="str">
        <f t="shared" si="50"/>
        <v>122005冷房店舗用有り</v>
      </c>
      <c r="Z1341" s="142">
        <v>-0.86599999999999999</v>
      </c>
      <c r="AA1341" s="142">
        <v>1.8660000000000001</v>
      </c>
      <c r="AB1341" s="143">
        <v>1.0455000000000001</v>
      </c>
      <c r="AC1341" s="143">
        <v>1.3880999999999999</v>
      </c>
      <c r="AD1341" s="69">
        <f>VLOOKUP(T1341,'既存・導入予定 (1)'!$E$33:$S$44,13,0)</f>
        <v>0.45</v>
      </c>
      <c r="AE1341" s="70">
        <f t="shared" si="51"/>
        <v>1.476</v>
      </c>
    </row>
    <row r="1342" spans="20:31">
      <c r="T1342" s="193">
        <v>12</v>
      </c>
      <c r="U1342" s="193">
        <v>2005</v>
      </c>
      <c r="V1342" s="193" t="s">
        <v>20</v>
      </c>
      <c r="W1342" s="193" t="s">
        <v>618</v>
      </c>
      <c r="X1342" s="193" t="s">
        <v>3363</v>
      </c>
      <c r="Y1342" s="66" t="str">
        <f t="shared" si="50"/>
        <v>122005冷房ビル用マルチ有り</v>
      </c>
      <c r="Z1342" s="142">
        <v>-0.68200000000000005</v>
      </c>
      <c r="AA1342" s="142">
        <v>1.6819999999999999</v>
      </c>
      <c r="AB1342" s="143">
        <v>1.0490999999999999</v>
      </c>
      <c r="AC1342" s="143">
        <v>1.2492000000000001</v>
      </c>
      <c r="AD1342" s="69">
        <f>VLOOKUP(T1342,'既存・導入予定 (1)'!$E$33:$S$44,13,0)</f>
        <v>0.45</v>
      </c>
      <c r="AE1342" s="70">
        <f t="shared" si="51"/>
        <v>1.375</v>
      </c>
    </row>
    <row r="1343" spans="20:31">
      <c r="T1343" s="193">
        <v>12</v>
      </c>
      <c r="U1343" s="193">
        <v>2005</v>
      </c>
      <c r="V1343" s="193" t="s">
        <v>20</v>
      </c>
      <c r="W1343" s="193" t="s">
        <v>619</v>
      </c>
      <c r="X1343" s="193" t="s">
        <v>3363</v>
      </c>
      <c r="Y1343" s="66" t="str">
        <f t="shared" si="50"/>
        <v>122005冷房設備用有り</v>
      </c>
      <c r="Z1343" s="142">
        <v>-0.114</v>
      </c>
      <c r="AA1343" s="142">
        <v>1.1140000000000001</v>
      </c>
      <c r="AB1343" s="143">
        <v>1.0325</v>
      </c>
      <c r="AC1343" s="143">
        <v>0.82740000000000002</v>
      </c>
      <c r="AD1343" s="69">
        <f>VLOOKUP(T1343,'既存・導入予定 (1)'!$E$33:$S$44,13,0)</f>
        <v>0.45</v>
      </c>
      <c r="AE1343" s="70">
        <f t="shared" si="51"/>
        <v>1.0620000000000001</v>
      </c>
    </row>
    <row r="1344" spans="20:31">
      <c r="T1344" s="193">
        <v>12</v>
      </c>
      <c r="U1344" s="193">
        <v>2005</v>
      </c>
      <c r="V1344" s="193" t="s">
        <v>20</v>
      </c>
      <c r="W1344" s="193" t="s">
        <v>624</v>
      </c>
      <c r="X1344" s="193" t="s">
        <v>3516</v>
      </c>
      <c r="Y1344" s="66" t="str">
        <f t="shared" si="50"/>
        <v>122005冷房店舗用無し（一定速）</v>
      </c>
      <c r="Z1344" s="142">
        <v>0.25</v>
      </c>
      <c r="AA1344" s="142">
        <v>0.75</v>
      </c>
      <c r="AB1344" s="143">
        <v>0.25</v>
      </c>
      <c r="AC1344" s="143">
        <v>0.75</v>
      </c>
      <c r="AD1344" s="69">
        <f>VLOOKUP(T1344,'既存・導入予定 (1)'!$E$33:$S$44,13,0)</f>
        <v>0.45</v>
      </c>
      <c r="AE1344" s="70">
        <f t="shared" si="51"/>
        <v>0.86199999999999999</v>
      </c>
    </row>
    <row r="1345" spans="20:31">
      <c r="T1345" s="193">
        <v>12</v>
      </c>
      <c r="U1345" s="193">
        <v>2005</v>
      </c>
      <c r="V1345" s="193" t="s">
        <v>20</v>
      </c>
      <c r="W1345" s="193" t="s">
        <v>618</v>
      </c>
      <c r="X1345" s="193" t="s">
        <v>3516</v>
      </c>
      <c r="Y1345" s="66" t="str">
        <f t="shared" si="50"/>
        <v>122005冷房ビル用マルチ無し（一定速）</v>
      </c>
      <c r="Z1345" s="142">
        <v>0.25</v>
      </c>
      <c r="AA1345" s="142">
        <v>0.75</v>
      </c>
      <c r="AB1345" s="143">
        <v>0.25</v>
      </c>
      <c r="AC1345" s="143">
        <v>0.75</v>
      </c>
      <c r="AD1345" s="69">
        <f>VLOOKUP(T1345,'既存・導入予定 (1)'!$E$33:$S$44,13,0)</f>
        <v>0.45</v>
      </c>
      <c r="AE1345" s="70">
        <f t="shared" si="51"/>
        <v>0.86199999999999999</v>
      </c>
    </row>
    <row r="1346" spans="20:31">
      <c r="T1346" s="193">
        <v>12</v>
      </c>
      <c r="U1346" s="193">
        <v>2005</v>
      </c>
      <c r="V1346" s="193" t="s">
        <v>20</v>
      </c>
      <c r="W1346" s="193" t="s">
        <v>619</v>
      </c>
      <c r="X1346" s="193" t="s">
        <v>3516</v>
      </c>
      <c r="Y1346" s="66" t="str">
        <f t="shared" si="50"/>
        <v>122005冷房設備用無し（一定速）</v>
      </c>
      <c r="Z1346" s="142">
        <v>0.25</v>
      </c>
      <c r="AA1346" s="142">
        <v>0.75</v>
      </c>
      <c r="AB1346" s="143">
        <v>0.25</v>
      </c>
      <c r="AC1346" s="143">
        <v>0.75</v>
      </c>
      <c r="AD1346" s="69">
        <f>VLOOKUP(T1346,'既存・導入予定 (1)'!$E$33:$S$44,13,0)</f>
        <v>0.45</v>
      </c>
      <c r="AE1346" s="70">
        <f t="shared" si="51"/>
        <v>0.86199999999999999</v>
      </c>
    </row>
    <row r="1347" spans="20:31">
      <c r="T1347" s="193">
        <v>12</v>
      </c>
      <c r="U1347" s="193">
        <v>2005</v>
      </c>
      <c r="V1347" s="193" t="s">
        <v>21</v>
      </c>
      <c r="W1347" s="193" t="s">
        <v>624</v>
      </c>
      <c r="X1347" s="193" t="s">
        <v>3363</v>
      </c>
      <c r="Y1347" s="66" t="str">
        <f t="shared" si="50"/>
        <v>122005暖房店舗用有り</v>
      </c>
      <c r="Z1347" s="142">
        <v>-0.65</v>
      </c>
      <c r="AA1347" s="142">
        <v>1.65</v>
      </c>
      <c r="AB1347" s="143">
        <v>1.0726</v>
      </c>
      <c r="AC1347" s="143">
        <v>1.2194</v>
      </c>
      <c r="AD1347" s="69">
        <f>VLOOKUP(T1347,'既存・導入予定 (1)'!$E$33:$S$44,13,0)</f>
        <v>0.45</v>
      </c>
      <c r="AE1347" s="70">
        <f t="shared" si="51"/>
        <v>1.357</v>
      </c>
    </row>
    <row r="1348" spans="20:31">
      <c r="T1348" s="193">
        <v>12</v>
      </c>
      <c r="U1348" s="193">
        <v>2005</v>
      </c>
      <c r="V1348" s="193" t="s">
        <v>21</v>
      </c>
      <c r="W1348" s="193" t="s">
        <v>618</v>
      </c>
      <c r="X1348" s="193" t="s">
        <v>3363</v>
      </c>
      <c r="Y1348" s="66" t="str">
        <f t="shared" si="50"/>
        <v>122005暖房ビル用マルチ有り</v>
      </c>
      <c r="Z1348" s="142">
        <v>-0.56000000000000005</v>
      </c>
      <c r="AA1348" s="142">
        <v>1.56</v>
      </c>
      <c r="AB1348" s="143">
        <v>1.0330999999999999</v>
      </c>
      <c r="AC1348" s="143">
        <v>1.1617</v>
      </c>
      <c r="AD1348" s="69">
        <f>VLOOKUP(T1348,'既存・導入予定 (1)'!$E$33:$S$44,13,0)</f>
        <v>0.45</v>
      </c>
      <c r="AE1348" s="70">
        <f t="shared" si="51"/>
        <v>1.3080000000000001</v>
      </c>
    </row>
    <row r="1349" spans="20:31">
      <c r="T1349" s="193">
        <v>12</v>
      </c>
      <c r="U1349" s="193">
        <v>2005</v>
      </c>
      <c r="V1349" s="193" t="s">
        <v>21</v>
      </c>
      <c r="W1349" s="193" t="s">
        <v>619</v>
      </c>
      <c r="X1349" s="193" t="s">
        <v>3363</v>
      </c>
      <c r="Y1349" s="66" t="str">
        <f t="shared" si="50"/>
        <v>122005暖房設備用有り</v>
      </c>
      <c r="Z1349" s="142">
        <v>-0.126</v>
      </c>
      <c r="AA1349" s="142">
        <v>1.1259999999999999</v>
      </c>
      <c r="AB1349" s="143">
        <v>1.0239</v>
      </c>
      <c r="AC1349" s="143">
        <v>0.83850000000000002</v>
      </c>
      <c r="AD1349" s="69">
        <f>VLOOKUP(T1349,'既存・導入予定 (1)'!$E$33:$S$44,13,0)</f>
        <v>0.45</v>
      </c>
      <c r="AE1349" s="70">
        <f t="shared" si="51"/>
        <v>1.069</v>
      </c>
    </row>
    <row r="1350" spans="20:31">
      <c r="T1350" s="193">
        <v>12</v>
      </c>
      <c r="U1350" s="193">
        <v>2005</v>
      </c>
      <c r="V1350" s="193" t="s">
        <v>21</v>
      </c>
      <c r="W1350" s="193" t="s">
        <v>624</v>
      </c>
      <c r="X1350" s="193" t="s">
        <v>3516</v>
      </c>
      <c r="Y1350" s="66" t="str">
        <f t="shared" si="50"/>
        <v>122005暖房店舗用無し（一定速）</v>
      </c>
      <c r="Z1350" s="142">
        <v>0.25</v>
      </c>
      <c r="AA1350" s="142">
        <v>0.75</v>
      </c>
      <c r="AB1350" s="143">
        <v>0.25</v>
      </c>
      <c r="AC1350" s="143">
        <v>0.75</v>
      </c>
      <c r="AD1350" s="69">
        <f>VLOOKUP(T1350,'既存・導入予定 (1)'!$E$33:$S$44,13,0)</f>
        <v>0.45</v>
      </c>
      <c r="AE1350" s="70">
        <f t="shared" si="51"/>
        <v>0.86199999999999999</v>
      </c>
    </row>
    <row r="1351" spans="20:31">
      <c r="T1351" s="193">
        <v>12</v>
      </c>
      <c r="U1351" s="193">
        <v>2005</v>
      </c>
      <c r="V1351" s="193" t="s">
        <v>21</v>
      </c>
      <c r="W1351" s="193" t="s">
        <v>618</v>
      </c>
      <c r="X1351" s="193" t="s">
        <v>3516</v>
      </c>
      <c r="Y1351" s="66" t="str">
        <f t="shared" si="50"/>
        <v>122005暖房ビル用マルチ無し（一定速）</v>
      </c>
      <c r="Z1351" s="142">
        <v>0.25</v>
      </c>
      <c r="AA1351" s="142">
        <v>0.75</v>
      </c>
      <c r="AB1351" s="143">
        <v>0.25</v>
      </c>
      <c r="AC1351" s="143">
        <v>0.75</v>
      </c>
      <c r="AD1351" s="69">
        <f>VLOOKUP(T1351,'既存・導入予定 (1)'!$E$33:$S$44,13,0)</f>
        <v>0.45</v>
      </c>
      <c r="AE1351" s="70">
        <f t="shared" si="51"/>
        <v>0.86199999999999999</v>
      </c>
    </row>
    <row r="1352" spans="20:31">
      <c r="T1352" s="193">
        <v>12</v>
      </c>
      <c r="U1352" s="193">
        <v>2005</v>
      </c>
      <c r="V1352" s="193" t="s">
        <v>21</v>
      </c>
      <c r="W1352" s="193" t="s">
        <v>619</v>
      </c>
      <c r="X1352" s="193" t="s">
        <v>3516</v>
      </c>
      <c r="Y1352" s="66" t="str">
        <f t="shared" si="50"/>
        <v>122005暖房設備用無し（一定速）</v>
      </c>
      <c r="Z1352" s="142">
        <v>0.25</v>
      </c>
      <c r="AA1352" s="142">
        <v>0.75</v>
      </c>
      <c r="AB1352" s="143">
        <v>0.25</v>
      </c>
      <c r="AC1352" s="143">
        <v>0.75</v>
      </c>
      <c r="AD1352" s="69">
        <f>VLOOKUP(T1352,'既存・導入予定 (1)'!$E$33:$S$44,13,0)</f>
        <v>0.45</v>
      </c>
      <c r="AE1352" s="70">
        <f t="shared" si="51"/>
        <v>0.86199999999999999</v>
      </c>
    </row>
    <row r="1353" spans="20:31">
      <c r="T1353" s="193">
        <v>12</v>
      </c>
      <c r="U1353" s="193">
        <v>2010</v>
      </c>
      <c r="V1353" s="193" t="s">
        <v>20</v>
      </c>
      <c r="W1353" s="193" t="s">
        <v>624</v>
      </c>
      <c r="X1353" s="193" t="s">
        <v>3363</v>
      </c>
      <c r="Y1353" s="66" t="str">
        <f t="shared" si="50"/>
        <v>122010冷房店舗用有り</v>
      </c>
      <c r="Z1353" s="142">
        <v>-1.1000000000000001</v>
      </c>
      <c r="AA1353" s="142">
        <v>2.1</v>
      </c>
      <c r="AB1353" s="143">
        <v>1.0511999999999999</v>
      </c>
      <c r="AC1353" s="143">
        <v>1.5622</v>
      </c>
      <c r="AD1353" s="69">
        <f>VLOOKUP(T1353,'既存・導入予定 (1)'!$E$33:$S$44,13,0)</f>
        <v>0.45</v>
      </c>
      <c r="AE1353" s="70">
        <f t="shared" si="51"/>
        <v>1.605</v>
      </c>
    </row>
    <row r="1354" spans="20:31">
      <c r="T1354" s="193">
        <v>12</v>
      </c>
      <c r="U1354" s="193">
        <v>2010</v>
      </c>
      <c r="V1354" s="193" t="s">
        <v>20</v>
      </c>
      <c r="W1354" s="193" t="s">
        <v>618</v>
      </c>
      <c r="X1354" s="193" t="s">
        <v>3363</v>
      </c>
      <c r="Y1354" s="66" t="str">
        <f t="shared" ref="Y1354:Y1417" si="52">T1354&amp;U1354&amp;V1354&amp;W1354&amp;X1354</f>
        <v>122010冷房ビル用マルチ有り</v>
      </c>
      <c r="Z1354" s="142">
        <v>-0.88</v>
      </c>
      <c r="AA1354" s="142">
        <v>1.88</v>
      </c>
      <c r="AB1354" s="143">
        <v>1.0548999999999999</v>
      </c>
      <c r="AC1354" s="143">
        <v>1.3963000000000001</v>
      </c>
      <c r="AD1354" s="69">
        <f>VLOOKUP(T1354,'既存・導入予定 (1)'!$E$33:$S$44,13,0)</f>
        <v>0.45</v>
      </c>
      <c r="AE1354" s="70">
        <f t="shared" si="51"/>
        <v>1.484</v>
      </c>
    </row>
    <row r="1355" spans="20:31">
      <c r="T1355" s="193">
        <v>12</v>
      </c>
      <c r="U1355" s="193">
        <v>2010</v>
      </c>
      <c r="V1355" s="193" t="s">
        <v>20</v>
      </c>
      <c r="W1355" s="193" t="s">
        <v>619</v>
      </c>
      <c r="X1355" s="193" t="s">
        <v>3363</v>
      </c>
      <c r="Y1355" s="66" t="str">
        <f t="shared" si="52"/>
        <v>122010冷房設備用有り</v>
      </c>
      <c r="Z1355" s="142">
        <v>-0.26</v>
      </c>
      <c r="AA1355" s="142">
        <v>1.26</v>
      </c>
      <c r="AB1355" s="143">
        <v>1.1929000000000001</v>
      </c>
      <c r="AC1355" s="143">
        <v>0.89680000000000004</v>
      </c>
      <c r="AD1355" s="69">
        <f>VLOOKUP(T1355,'既存・導入予定 (1)'!$E$33:$S$44,13,0)</f>
        <v>0.45</v>
      </c>
      <c r="AE1355" s="70">
        <f t="shared" si="51"/>
        <v>1.143</v>
      </c>
    </row>
    <row r="1356" spans="20:31">
      <c r="T1356" s="193">
        <v>12</v>
      </c>
      <c r="U1356" s="193">
        <v>2010</v>
      </c>
      <c r="V1356" s="193" t="s">
        <v>20</v>
      </c>
      <c r="W1356" s="193" t="s">
        <v>624</v>
      </c>
      <c r="X1356" s="193" t="s">
        <v>3516</v>
      </c>
      <c r="Y1356" s="66" t="str">
        <f t="shared" si="52"/>
        <v>122010冷房店舗用無し（一定速）</v>
      </c>
      <c r="Z1356" s="142">
        <v>0.25</v>
      </c>
      <c r="AA1356" s="142">
        <v>0.75</v>
      </c>
      <c r="AB1356" s="143">
        <v>0.25</v>
      </c>
      <c r="AC1356" s="143">
        <v>0.75</v>
      </c>
      <c r="AD1356" s="69">
        <f>VLOOKUP(T1356,'既存・導入予定 (1)'!$E$33:$S$44,13,0)</f>
        <v>0.45</v>
      </c>
      <c r="AE1356" s="70">
        <f t="shared" si="51"/>
        <v>0.86199999999999999</v>
      </c>
    </row>
    <row r="1357" spans="20:31">
      <c r="T1357" s="193">
        <v>12</v>
      </c>
      <c r="U1357" s="193">
        <v>2010</v>
      </c>
      <c r="V1357" s="193" t="s">
        <v>20</v>
      </c>
      <c r="W1357" s="193" t="s">
        <v>618</v>
      </c>
      <c r="X1357" s="193" t="s">
        <v>3516</v>
      </c>
      <c r="Y1357" s="66" t="str">
        <f t="shared" si="52"/>
        <v>122010冷房ビル用マルチ無し（一定速）</v>
      </c>
      <c r="Z1357" s="142">
        <v>0.25</v>
      </c>
      <c r="AA1357" s="142">
        <v>0.75</v>
      </c>
      <c r="AB1357" s="143">
        <v>0.25</v>
      </c>
      <c r="AC1357" s="143">
        <v>0.75</v>
      </c>
      <c r="AD1357" s="69">
        <f>VLOOKUP(T1357,'既存・導入予定 (1)'!$E$33:$S$44,13,0)</f>
        <v>0.45</v>
      </c>
      <c r="AE1357" s="70">
        <f t="shared" si="51"/>
        <v>0.86199999999999999</v>
      </c>
    </row>
    <row r="1358" spans="20:31">
      <c r="T1358" s="193">
        <v>12</v>
      </c>
      <c r="U1358" s="193">
        <v>2010</v>
      </c>
      <c r="V1358" s="193" t="s">
        <v>20</v>
      </c>
      <c r="W1358" s="193" t="s">
        <v>619</v>
      </c>
      <c r="X1358" s="193" t="s">
        <v>3516</v>
      </c>
      <c r="Y1358" s="66" t="str">
        <f t="shared" si="52"/>
        <v>122010冷房設備用無し（一定速）</v>
      </c>
      <c r="Z1358" s="142">
        <v>0.25</v>
      </c>
      <c r="AA1358" s="142">
        <v>0.75</v>
      </c>
      <c r="AB1358" s="143">
        <v>0.25</v>
      </c>
      <c r="AC1358" s="143">
        <v>0.75</v>
      </c>
      <c r="AD1358" s="69">
        <f>VLOOKUP(T1358,'既存・導入予定 (1)'!$E$33:$S$44,13,0)</f>
        <v>0.45</v>
      </c>
      <c r="AE1358" s="70">
        <f t="shared" si="51"/>
        <v>0.86199999999999999</v>
      </c>
    </row>
    <row r="1359" spans="20:31">
      <c r="T1359" s="193">
        <v>12</v>
      </c>
      <c r="U1359" s="193">
        <v>2010</v>
      </c>
      <c r="V1359" s="193" t="s">
        <v>21</v>
      </c>
      <c r="W1359" s="193" t="s">
        <v>624</v>
      </c>
      <c r="X1359" s="193" t="s">
        <v>3363</v>
      </c>
      <c r="Y1359" s="66" t="str">
        <f t="shared" si="52"/>
        <v>122010暖房店舗用有り</v>
      </c>
      <c r="Z1359" s="142">
        <v>-0.72</v>
      </c>
      <c r="AA1359" s="142">
        <v>1.72</v>
      </c>
      <c r="AB1359" s="143">
        <v>1.0757000000000001</v>
      </c>
      <c r="AC1359" s="143">
        <v>1.2710999999999999</v>
      </c>
      <c r="AD1359" s="69">
        <f>VLOOKUP(T1359,'既存・導入予定 (1)'!$E$33:$S$44,13,0)</f>
        <v>0.45</v>
      </c>
      <c r="AE1359" s="70">
        <f t="shared" si="51"/>
        <v>1.3959999999999999</v>
      </c>
    </row>
    <row r="1360" spans="20:31">
      <c r="T1360" s="193">
        <v>12</v>
      </c>
      <c r="U1360" s="193">
        <v>2010</v>
      </c>
      <c r="V1360" s="193" t="s">
        <v>21</v>
      </c>
      <c r="W1360" s="193" t="s">
        <v>618</v>
      </c>
      <c r="X1360" s="193" t="s">
        <v>3363</v>
      </c>
      <c r="Y1360" s="66" t="str">
        <f t="shared" si="52"/>
        <v>122010暖房ビル用マルチ有り</v>
      </c>
      <c r="Z1360" s="142">
        <v>-0.7</v>
      </c>
      <c r="AA1360" s="142">
        <v>1.7</v>
      </c>
      <c r="AB1360" s="143">
        <v>1.036</v>
      </c>
      <c r="AC1360" s="143">
        <v>1.266</v>
      </c>
      <c r="AD1360" s="69">
        <f>VLOOKUP(T1360,'既存・導入予定 (1)'!$E$33:$S$44,13,0)</f>
        <v>0.45</v>
      </c>
      <c r="AE1360" s="70">
        <f t="shared" si="51"/>
        <v>1.385</v>
      </c>
    </row>
    <row r="1361" spans="20:31">
      <c r="T1361" s="193">
        <v>12</v>
      </c>
      <c r="U1361" s="193">
        <v>2010</v>
      </c>
      <c r="V1361" s="193" t="s">
        <v>21</v>
      </c>
      <c r="W1361" s="193" t="s">
        <v>619</v>
      </c>
      <c r="X1361" s="193" t="s">
        <v>3363</v>
      </c>
      <c r="Y1361" s="66" t="str">
        <f t="shared" si="52"/>
        <v>122010暖房設備用有り</v>
      </c>
      <c r="Z1361" s="142">
        <v>-0.26</v>
      </c>
      <c r="AA1361" s="142">
        <v>1.26</v>
      </c>
      <c r="AB1361" s="143">
        <v>0.82779999999999998</v>
      </c>
      <c r="AC1361" s="143">
        <v>0.98809999999999998</v>
      </c>
      <c r="AD1361" s="69">
        <f>VLOOKUP(T1361,'既存・導入予定 (1)'!$E$33:$S$44,13,0)</f>
        <v>0.45</v>
      </c>
      <c r="AE1361" s="70">
        <f t="shared" si="51"/>
        <v>1.143</v>
      </c>
    </row>
    <row r="1362" spans="20:31">
      <c r="T1362" s="193">
        <v>12</v>
      </c>
      <c r="U1362" s="193">
        <v>2010</v>
      </c>
      <c r="V1362" s="193" t="s">
        <v>21</v>
      </c>
      <c r="W1362" s="193" t="s">
        <v>624</v>
      </c>
      <c r="X1362" s="193" t="s">
        <v>3516</v>
      </c>
      <c r="Y1362" s="66" t="str">
        <f t="shared" si="52"/>
        <v>122010暖房店舗用無し（一定速）</v>
      </c>
      <c r="Z1362" s="142">
        <v>0.25</v>
      </c>
      <c r="AA1362" s="142">
        <v>0.75</v>
      </c>
      <c r="AB1362" s="143">
        <v>0.25</v>
      </c>
      <c r="AC1362" s="143">
        <v>0.75</v>
      </c>
      <c r="AD1362" s="69">
        <f>VLOOKUP(T1362,'既存・導入予定 (1)'!$E$33:$S$44,13,0)</f>
        <v>0.45</v>
      </c>
      <c r="AE1362" s="70">
        <f t="shared" si="51"/>
        <v>0.86199999999999999</v>
      </c>
    </row>
    <row r="1363" spans="20:31">
      <c r="T1363" s="193">
        <v>12</v>
      </c>
      <c r="U1363" s="193">
        <v>2010</v>
      </c>
      <c r="V1363" s="193" t="s">
        <v>21</v>
      </c>
      <c r="W1363" s="193" t="s">
        <v>618</v>
      </c>
      <c r="X1363" s="193" t="s">
        <v>3516</v>
      </c>
      <c r="Y1363" s="66" t="str">
        <f t="shared" si="52"/>
        <v>122010暖房ビル用マルチ無し（一定速）</v>
      </c>
      <c r="Z1363" s="142">
        <v>0.25</v>
      </c>
      <c r="AA1363" s="142">
        <v>0.75</v>
      </c>
      <c r="AB1363" s="143">
        <v>0.25</v>
      </c>
      <c r="AC1363" s="143">
        <v>0.75</v>
      </c>
      <c r="AD1363" s="69">
        <f>VLOOKUP(T1363,'既存・導入予定 (1)'!$E$33:$S$44,13,0)</f>
        <v>0.45</v>
      </c>
      <c r="AE1363" s="70">
        <f t="shared" si="51"/>
        <v>0.86199999999999999</v>
      </c>
    </row>
    <row r="1364" spans="20:31">
      <c r="T1364" s="193">
        <v>12</v>
      </c>
      <c r="U1364" s="193">
        <v>2010</v>
      </c>
      <c r="V1364" s="193" t="s">
        <v>21</v>
      </c>
      <c r="W1364" s="193" t="s">
        <v>619</v>
      </c>
      <c r="X1364" s="193" t="s">
        <v>3516</v>
      </c>
      <c r="Y1364" s="66" t="str">
        <f t="shared" si="52"/>
        <v>122010暖房設備用無し（一定速）</v>
      </c>
      <c r="Z1364" s="183">
        <v>0.25</v>
      </c>
      <c r="AA1364" s="183">
        <v>0.75</v>
      </c>
      <c r="AB1364" s="184">
        <v>0.25</v>
      </c>
      <c r="AC1364" s="184">
        <v>0.75</v>
      </c>
      <c r="AD1364" s="69">
        <f>VLOOKUP(T1364,'既存・導入予定 (1)'!$E$33:$S$44,13,0)</f>
        <v>0.45</v>
      </c>
      <c r="AE1364" s="70">
        <f t="shared" si="51"/>
        <v>0.86199999999999999</v>
      </c>
    </row>
    <row r="1365" spans="20:31">
      <c r="T1365" s="196">
        <v>12</v>
      </c>
      <c r="U1365" s="196">
        <v>2011</v>
      </c>
      <c r="V1365" s="196" t="s">
        <v>20</v>
      </c>
      <c r="W1365" s="196" t="s">
        <v>624</v>
      </c>
      <c r="X1365" s="196" t="s">
        <v>3363</v>
      </c>
      <c r="Y1365" s="146" t="str">
        <f t="shared" si="52"/>
        <v>122011冷房店舗用有り</v>
      </c>
      <c r="Z1365" s="148">
        <v>-1.1200000000000001</v>
      </c>
      <c r="AA1365" s="148">
        <v>2.12</v>
      </c>
      <c r="AB1365" s="149">
        <v>1.0517000000000001</v>
      </c>
      <c r="AC1365" s="149">
        <v>1.5770999999999999</v>
      </c>
      <c r="AD1365" s="147">
        <f>VLOOKUP(T1365,'既存・導入予定 (1)'!$E$33:$S$44,13,0)</f>
        <v>0.45</v>
      </c>
      <c r="AE1365" s="75">
        <f t="shared" si="51"/>
        <v>1.6160000000000001</v>
      </c>
    </row>
    <row r="1366" spans="20:31">
      <c r="T1366" s="196">
        <v>12</v>
      </c>
      <c r="U1366" s="196">
        <v>2011</v>
      </c>
      <c r="V1366" s="196" t="s">
        <v>20</v>
      </c>
      <c r="W1366" s="196" t="s">
        <v>618</v>
      </c>
      <c r="X1366" s="196" t="s">
        <v>3363</v>
      </c>
      <c r="Y1366" s="146" t="str">
        <f t="shared" si="52"/>
        <v>122011冷房ビル用マルチ有り</v>
      </c>
      <c r="Z1366" s="148">
        <v>-1</v>
      </c>
      <c r="AA1366" s="148">
        <v>2</v>
      </c>
      <c r="AB1366" s="149">
        <v>1.0584</v>
      </c>
      <c r="AC1366" s="149">
        <v>1.4854000000000001</v>
      </c>
      <c r="AD1366" s="147">
        <f>VLOOKUP(T1366,'既存・導入予定 (1)'!$E$33:$S$44,13,0)</f>
        <v>0.45</v>
      </c>
      <c r="AE1366" s="75">
        <f t="shared" si="51"/>
        <v>1.55</v>
      </c>
    </row>
    <row r="1367" spans="20:31">
      <c r="T1367" s="196">
        <v>12</v>
      </c>
      <c r="U1367" s="196">
        <v>2011</v>
      </c>
      <c r="V1367" s="196" t="s">
        <v>20</v>
      </c>
      <c r="W1367" s="196" t="s">
        <v>619</v>
      </c>
      <c r="X1367" s="196" t="s">
        <v>3363</v>
      </c>
      <c r="Y1367" s="146" t="str">
        <f t="shared" si="52"/>
        <v>122011冷房設備用有り</v>
      </c>
      <c r="Z1367" s="148">
        <v>-0.22</v>
      </c>
      <c r="AA1367" s="148">
        <v>1.22</v>
      </c>
      <c r="AB1367" s="149">
        <v>1.0356000000000001</v>
      </c>
      <c r="AC1367" s="149">
        <v>0.90610000000000002</v>
      </c>
      <c r="AD1367" s="147">
        <f>VLOOKUP(T1367,'既存・導入予定 (1)'!$E$33:$S$44,13,0)</f>
        <v>0.45</v>
      </c>
      <c r="AE1367" s="75">
        <f t="shared" si="51"/>
        <v>1.121</v>
      </c>
    </row>
    <row r="1368" spans="20:31">
      <c r="T1368" s="196">
        <v>12</v>
      </c>
      <c r="U1368" s="196">
        <v>2011</v>
      </c>
      <c r="V1368" s="196" t="s">
        <v>20</v>
      </c>
      <c r="W1368" s="196" t="s">
        <v>624</v>
      </c>
      <c r="X1368" s="196" t="s">
        <v>3516</v>
      </c>
      <c r="Y1368" s="146" t="str">
        <f t="shared" si="52"/>
        <v>122011冷房店舗用無し（一定速）</v>
      </c>
      <c r="Z1368" s="148">
        <v>0.25</v>
      </c>
      <c r="AA1368" s="148">
        <v>0.75</v>
      </c>
      <c r="AB1368" s="149">
        <v>0.25</v>
      </c>
      <c r="AC1368" s="149">
        <v>0.75</v>
      </c>
      <c r="AD1368" s="147">
        <f>VLOOKUP(T1368,'既存・導入予定 (1)'!$E$33:$S$44,13,0)</f>
        <v>0.45</v>
      </c>
      <c r="AE1368" s="75">
        <f t="shared" si="51"/>
        <v>0.86199999999999999</v>
      </c>
    </row>
    <row r="1369" spans="20:31">
      <c r="T1369" s="196">
        <v>12</v>
      </c>
      <c r="U1369" s="196">
        <v>2011</v>
      </c>
      <c r="V1369" s="196" t="s">
        <v>20</v>
      </c>
      <c r="W1369" s="196" t="s">
        <v>618</v>
      </c>
      <c r="X1369" s="196" t="s">
        <v>3516</v>
      </c>
      <c r="Y1369" s="146" t="str">
        <f t="shared" si="52"/>
        <v>122011冷房ビル用マルチ無し（一定速）</v>
      </c>
      <c r="Z1369" s="148">
        <v>0.25</v>
      </c>
      <c r="AA1369" s="148">
        <v>0.75</v>
      </c>
      <c r="AB1369" s="149">
        <v>0.25</v>
      </c>
      <c r="AC1369" s="149">
        <v>0.75</v>
      </c>
      <c r="AD1369" s="147">
        <f>VLOOKUP(T1369,'既存・導入予定 (1)'!$E$33:$S$44,13,0)</f>
        <v>0.45</v>
      </c>
      <c r="AE1369" s="75">
        <f t="shared" ref="AE1369:AE1432" si="53">ROUNDDOWN(IF(AD1369&gt;=0.25,Z1369*AD1369+AA1369,AB1369*AD1369+AC1369),3)</f>
        <v>0.86199999999999999</v>
      </c>
    </row>
    <row r="1370" spans="20:31">
      <c r="T1370" s="196">
        <v>12</v>
      </c>
      <c r="U1370" s="196">
        <v>2011</v>
      </c>
      <c r="V1370" s="196" t="s">
        <v>20</v>
      </c>
      <c r="W1370" s="196" t="s">
        <v>619</v>
      </c>
      <c r="X1370" s="196" t="s">
        <v>3516</v>
      </c>
      <c r="Y1370" s="146" t="str">
        <f t="shared" si="52"/>
        <v>122011冷房設備用無し（一定速）</v>
      </c>
      <c r="Z1370" s="148">
        <v>0.25</v>
      </c>
      <c r="AA1370" s="148">
        <v>0.75</v>
      </c>
      <c r="AB1370" s="149">
        <v>0.25</v>
      </c>
      <c r="AC1370" s="149">
        <v>0.75</v>
      </c>
      <c r="AD1370" s="147">
        <f>VLOOKUP(T1370,'既存・導入予定 (1)'!$E$33:$S$44,13,0)</f>
        <v>0.45</v>
      </c>
      <c r="AE1370" s="75">
        <f t="shared" si="53"/>
        <v>0.86199999999999999</v>
      </c>
    </row>
    <row r="1371" spans="20:31">
      <c r="T1371" s="196">
        <v>12</v>
      </c>
      <c r="U1371" s="196">
        <v>2011</v>
      </c>
      <c r="V1371" s="196" t="s">
        <v>21</v>
      </c>
      <c r="W1371" s="196" t="s">
        <v>624</v>
      </c>
      <c r="X1371" s="196" t="s">
        <v>3363</v>
      </c>
      <c r="Y1371" s="146" t="str">
        <f t="shared" si="52"/>
        <v>122011暖房店舗用有り</v>
      </c>
      <c r="Z1371" s="148">
        <v>-0.76</v>
      </c>
      <c r="AA1371" s="148">
        <v>1.76</v>
      </c>
      <c r="AB1371" s="149">
        <v>1.0773999999999999</v>
      </c>
      <c r="AC1371" s="149">
        <v>1.3006</v>
      </c>
      <c r="AD1371" s="147">
        <f>VLOOKUP(T1371,'既存・導入予定 (1)'!$E$33:$S$44,13,0)</f>
        <v>0.45</v>
      </c>
      <c r="AE1371" s="75">
        <f t="shared" si="53"/>
        <v>1.4179999999999999</v>
      </c>
    </row>
    <row r="1372" spans="20:31">
      <c r="T1372" s="196">
        <v>12</v>
      </c>
      <c r="U1372" s="196">
        <v>2011</v>
      </c>
      <c r="V1372" s="196" t="s">
        <v>21</v>
      </c>
      <c r="W1372" s="196" t="s">
        <v>618</v>
      </c>
      <c r="X1372" s="196" t="s">
        <v>3363</v>
      </c>
      <c r="Y1372" s="146" t="str">
        <f t="shared" si="52"/>
        <v>122011暖房ビル用マルチ有り</v>
      </c>
      <c r="Z1372" s="148">
        <v>-0.78</v>
      </c>
      <c r="AA1372" s="148">
        <v>1.78</v>
      </c>
      <c r="AB1372" s="149">
        <v>1.0377000000000001</v>
      </c>
      <c r="AC1372" s="149">
        <v>1.3255999999999999</v>
      </c>
      <c r="AD1372" s="147">
        <f>VLOOKUP(T1372,'既存・導入予定 (1)'!$E$33:$S$44,13,0)</f>
        <v>0.45</v>
      </c>
      <c r="AE1372" s="75">
        <f t="shared" si="53"/>
        <v>1.429</v>
      </c>
    </row>
    <row r="1373" spans="20:31">
      <c r="T1373" s="196">
        <v>12</v>
      </c>
      <c r="U1373" s="196">
        <v>2011</v>
      </c>
      <c r="V1373" s="196" t="s">
        <v>21</v>
      </c>
      <c r="W1373" s="196" t="s">
        <v>619</v>
      </c>
      <c r="X1373" s="196" t="s">
        <v>3363</v>
      </c>
      <c r="Y1373" s="146" t="str">
        <f t="shared" si="52"/>
        <v>122011暖房設備用有り</v>
      </c>
      <c r="Z1373" s="148">
        <v>-0.26</v>
      </c>
      <c r="AA1373" s="148">
        <v>1.26</v>
      </c>
      <c r="AB1373" s="149">
        <v>1.0266999999999999</v>
      </c>
      <c r="AC1373" s="149">
        <v>0.93830000000000002</v>
      </c>
      <c r="AD1373" s="147">
        <f>VLOOKUP(T1373,'既存・導入予定 (1)'!$E$33:$S$44,13,0)</f>
        <v>0.45</v>
      </c>
      <c r="AE1373" s="75">
        <f t="shared" si="53"/>
        <v>1.143</v>
      </c>
    </row>
    <row r="1374" spans="20:31">
      <c r="T1374" s="196">
        <v>12</v>
      </c>
      <c r="U1374" s="196">
        <v>2011</v>
      </c>
      <c r="V1374" s="196" t="s">
        <v>21</v>
      </c>
      <c r="W1374" s="196" t="s">
        <v>624</v>
      </c>
      <c r="X1374" s="196" t="s">
        <v>3516</v>
      </c>
      <c r="Y1374" s="146" t="str">
        <f t="shared" si="52"/>
        <v>122011暖房店舗用無し（一定速）</v>
      </c>
      <c r="Z1374" s="148">
        <v>0.25</v>
      </c>
      <c r="AA1374" s="148">
        <v>0.75</v>
      </c>
      <c r="AB1374" s="149">
        <v>0.25</v>
      </c>
      <c r="AC1374" s="149">
        <v>0.75</v>
      </c>
      <c r="AD1374" s="147">
        <f>VLOOKUP(T1374,'既存・導入予定 (1)'!$E$33:$S$44,13,0)</f>
        <v>0.45</v>
      </c>
      <c r="AE1374" s="75">
        <f t="shared" si="53"/>
        <v>0.86199999999999999</v>
      </c>
    </row>
    <row r="1375" spans="20:31">
      <c r="T1375" s="196">
        <v>12</v>
      </c>
      <c r="U1375" s="196">
        <v>2011</v>
      </c>
      <c r="V1375" s="196" t="s">
        <v>21</v>
      </c>
      <c r="W1375" s="196" t="s">
        <v>618</v>
      </c>
      <c r="X1375" s="196" t="s">
        <v>3516</v>
      </c>
      <c r="Y1375" s="146" t="str">
        <f t="shared" si="52"/>
        <v>122011暖房ビル用マルチ無し（一定速）</v>
      </c>
      <c r="Z1375" s="148">
        <v>0.25</v>
      </c>
      <c r="AA1375" s="148">
        <v>0.75</v>
      </c>
      <c r="AB1375" s="149">
        <v>0.25</v>
      </c>
      <c r="AC1375" s="149">
        <v>0.75</v>
      </c>
      <c r="AD1375" s="147">
        <f>VLOOKUP(T1375,'既存・導入予定 (1)'!$E$33:$S$44,13,0)</f>
        <v>0.45</v>
      </c>
      <c r="AE1375" s="75">
        <f t="shared" si="53"/>
        <v>0.86199999999999999</v>
      </c>
    </row>
    <row r="1376" spans="20:31">
      <c r="T1376" s="196">
        <v>12</v>
      </c>
      <c r="U1376" s="196">
        <v>2011</v>
      </c>
      <c r="V1376" s="196" t="s">
        <v>21</v>
      </c>
      <c r="W1376" s="196" t="s">
        <v>619</v>
      </c>
      <c r="X1376" s="196" t="s">
        <v>3516</v>
      </c>
      <c r="Y1376" s="146" t="str">
        <f t="shared" si="52"/>
        <v>122011暖房設備用無し（一定速）</v>
      </c>
      <c r="Z1376" s="185">
        <v>0.25</v>
      </c>
      <c r="AA1376" s="185">
        <v>0.75</v>
      </c>
      <c r="AB1376" s="186">
        <v>0.25</v>
      </c>
      <c r="AC1376" s="186">
        <v>0.75</v>
      </c>
      <c r="AD1376" s="147">
        <f>VLOOKUP(T1376,'既存・導入予定 (1)'!$E$33:$S$44,13,0)</f>
        <v>0.45</v>
      </c>
      <c r="AE1376" s="75">
        <f t="shared" si="53"/>
        <v>0.86199999999999999</v>
      </c>
    </row>
    <row r="1377" spans="20:31">
      <c r="T1377" s="196">
        <v>12</v>
      </c>
      <c r="U1377" s="196">
        <v>2012</v>
      </c>
      <c r="V1377" s="196" t="s">
        <v>20</v>
      </c>
      <c r="W1377" s="196" t="s">
        <v>624</v>
      </c>
      <c r="X1377" s="196" t="s">
        <v>3363</v>
      </c>
      <c r="Y1377" s="146" t="str">
        <f t="shared" si="52"/>
        <v>122012冷房店舗用有り</v>
      </c>
      <c r="Z1377" s="187">
        <v>-1.36</v>
      </c>
      <c r="AA1377" s="187">
        <v>2.36</v>
      </c>
      <c r="AB1377" s="188">
        <v>1.0576000000000001</v>
      </c>
      <c r="AC1377" s="188">
        <v>1.7556</v>
      </c>
      <c r="AD1377" s="147">
        <f>VLOOKUP(T1377,'既存・導入予定 (1)'!$E$33:$S$44,13,0)</f>
        <v>0.45</v>
      </c>
      <c r="AE1377" s="75">
        <f t="shared" si="53"/>
        <v>1.748</v>
      </c>
    </row>
    <row r="1378" spans="20:31">
      <c r="T1378" s="196">
        <v>12</v>
      </c>
      <c r="U1378" s="196">
        <v>2012</v>
      </c>
      <c r="V1378" s="196" t="s">
        <v>20</v>
      </c>
      <c r="W1378" s="196" t="s">
        <v>618</v>
      </c>
      <c r="X1378" s="196" t="s">
        <v>3363</v>
      </c>
      <c r="Y1378" s="146" t="str">
        <f t="shared" si="52"/>
        <v>122012冷房ビル用マルチ有り</v>
      </c>
      <c r="Z1378" s="148">
        <v>-1.1399999999999999</v>
      </c>
      <c r="AA1378" s="148">
        <v>2.14</v>
      </c>
      <c r="AB1378" s="149">
        <v>1.0625</v>
      </c>
      <c r="AC1378" s="149">
        <v>1.5893999999999999</v>
      </c>
      <c r="AD1378" s="147">
        <f>VLOOKUP(T1378,'既存・導入予定 (1)'!$E$33:$S$44,13,0)</f>
        <v>0.45</v>
      </c>
      <c r="AE1378" s="75">
        <f t="shared" si="53"/>
        <v>1.627</v>
      </c>
    </row>
    <row r="1379" spans="20:31">
      <c r="T1379" s="196">
        <v>12</v>
      </c>
      <c r="U1379" s="196">
        <v>2012</v>
      </c>
      <c r="V1379" s="196" t="s">
        <v>20</v>
      </c>
      <c r="W1379" s="196" t="s">
        <v>619</v>
      </c>
      <c r="X1379" s="196" t="s">
        <v>3363</v>
      </c>
      <c r="Y1379" s="146" t="str">
        <f t="shared" si="52"/>
        <v>122012冷房設備用有り</v>
      </c>
      <c r="Z1379" s="148">
        <v>-0.26</v>
      </c>
      <c r="AA1379" s="148">
        <v>1.26</v>
      </c>
      <c r="AB1379" s="149">
        <v>1.0367999999999999</v>
      </c>
      <c r="AC1379" s="149">
        <v>0.93579999999999997</v>
      </c>
      <c r="AD1379" s="147">
        <f>VLOOKUP(T1379,'既存・導入予定 (1)'!$E$33:$S$44,13,0)</f>
        <v>0.45</v>
      </c>
      <c r="AE1379" s="75">
        <f t="shared" si="53"/>
        <v>1.143</v>
      </c>
    </row>
    <row r="1380" spans="20:31">
      <c r="T1380" s="196">
        <v>12</v>
      </c>
      <c r="U1380" s="196">
        <v>2012</v>
      </c>
      <c r="V1380" s="196" t="s">
        <v>20</v>
      </c>
      <c r="W1380" s="196" t="s">
        <v>624</v>
      </c>
      <c r="X1380" s="196" t="s">
        <v>3516</v>
      </c>
      <c r="Y1380" s="146" t="str">
        <f t="shared" si="52"/>
        <v>122012冷房店舗用無し（一定速）</v>
      </c>
      <c r="Z1380" s="148">
        <v>0.25</v>
      </c>
      <c r="AA1380" s="148">
        <v>0.75</v>
      </c>
      <c r="AB1380" s="149">
        <v>0.25</v>
      </c>
      <c r="AC1380" s="149">
        <v>0.75</v>
      </c>
      <c r="AD1380" s="147">
        <f>VLOOKUP(T1380,'既存・導入予定 (1)'!$E$33:$S$44,13,0)</f>
        <v>0.45</v>
      </c>
      <c r="AE1380" s="75">
        <f t="shared" si="53"/>
        <v>0.86199999999999999</v>
      </c>
    </row>
    <row r="1381" spans="20:31">
      <c r="T1381" s="196">
        <v>12</v>
      </c>
      <c r="U1381" s="196">
        <v>2012</v>
      </c>
      <c r="V1381" s="196" t="s">
        <v>20</v>
      </c>
      <c r="W1381" s="196" t="s">
        <v>618</v>
      </c>
      <c r="X1381" s="196" t="s">
        <v>3516</v>
      </c>
      <c r="Y1381" s="146" t="str">
        <f t="shared" si="52"/>
        <v>122012冷房ビル用マルチ無し（一定速）</v>
      </c>
      <c r="Z1381" s="148">
        <v>0.25</v>
      </c>
      <c r="AA1381" s="148">
        <v>0.75</v>
      </c>
      <c r="AB1381" s="149">
        <v>0.25</v>
      </c>
      <c r="AC1381" s="149">
        <v>0.75</v>
      </c>
      <c r="AD1381" s="147">
        <f>VLOOKUP(T1381,'既存・導入予定 (1)'!$E$33:$S$44,13,0)</f>
        <v>0.45</v>
      </c>
      <c r="AE1381" s="75">
        <f t="shared" si="53"/>
        <v>0.86199999999999999</v>
      </c>
    </row>
    <row r="1382" spans="20:31">
      <c r="T1382" s="196">
        <v>12</v>
      </c>
      <c r="U1382" s="196">
        <v>2012</v>
      </c>
      <c r="V1382" s="196" t="s">
        <v>20</v>
      </c>
      <c r="W1382" s="196" t="s">
        <v>619</v>
      </c>
      <c r="X1382" s="196" t="s">
        <v>3516</v>
      </c>
      <c r="Y1382" s="146" t="str">
        <f t="shared" si="52"/>
        <v>122012冷房設備用無し（一定速）</v>
      </c>
      <c r="Z1382" s="148">
        <v>0.25</v>
      </c>
      <c r="AA1382" s="148">
        <v>0.75</v>
      </c>
      <c r="AB1382" s="149">
        <v>0.25</v>
      </c>
      <c r="AC1382" s="149">
        <v>0.75</v>
      </c>
      <c r="AD1382" s="147">
        <f>VLOOKUP(T1382,'既存・導入予定 (1)'!$E$33:$S$44,13,0)</f>
        <v>0.45</v>
      </c>
      <c r="AE1382" s="75">
        <f t="shared" si="53"/>
        <v>0.86199999999999999</v>
      </c>
    </row>
    <row r="1383" spans="20:31">
      <c r="T1383" s="196">
        <v>12</v>
      </c>
      <c r="U1383" s="196">
        <v>2012</v>
      </c>
      <c r="V1383" s="196" t="s">
        <v>21</v>
      </c>
      <c r="W1383" s="196" t="s">
        <v>624</v>
      </c>
      <c r="X1383" s="196" t="s">
        <v>3363</v>
      </c>
      <c r="Y1383" s="146" t="str">
        <f t="shared" si="52"/>
        <v>122012暖房店舗用有り</v>
      </c>
      <c r="Z1383" s="148">
        <v>-0.82</v>
      </c>
      <c r="AA1383" s="148">
        <v>1.82</v>
      </c>
      <c r="AB1383" s="149">
        <v>1.0801000000000001</v>
      </c>
      <c r="AC1383" s="149">
        <v>1.345</v>
      </c>
      <c r="AD1383" s="147">
        <f>VLOOKUP(T1383,'既存・導入予定 (1)'!$E$33:$S$44,13,0)</f>
        <v>0.45</v>
      </c>
      <c r="AE1383" s="75">
        <f t="shared" si="53"/>
        <v>1.4510000000000001</v>
      </c>
    </row>
    <row r="1384" spans="20:31">
      <c r="T1384" s="196">
        <v>12</v>
      </c>
      <c r="U1384" s="196">
        <v>2012</v>
      </c>
      <c r="V1384" s="196" t="s">
        <v>21</v>
      </c>
      <c r="W1384" s="196" t="s">
        <v>618</v>
      </c>
      <c r="X1384" s="196" t="s">
        <v>3363</v>
      </c>
      <c r="Y1384" s="146" t="str">
        <f t="shared" si="52"/>
        <v>122012暖房ビル用マルチ有り</v>
      </c>
      <c r="Z1384" s="148">
        <v>-0.98</v>
      </c>
      <c r="AA1384" s="148">
        <v>1.98</v>
      </c>
      <c r="AB1384" s="149">
        <v>1.042</v>
      </c>
      <c r="AC1384" s="149">
        <v>1.4744999999999999</v>
      </c>
      <c r="AD1384" s="147">
        <f>VLOOKUP(T1384,'既存・導入予定 (1)'!$E$33:$S$44,13,0)</f>
        <v>0.45</v>
      </c>
      <c r="AE1384" s="75">
        <f t="shared" si="53"/>
        <v>1.5389999999999999</v>
      </c>
    </row>
    <row r="1385" spans="20:31">
      <c r="T1385" s="196">
        <v>12</v>
      </c>
      <c r="U1385" s="196">
        <v>2012</v>
      </c>
      <c r="V1385" s="196" t="s">
        <v>21</v>
      </c>
      <c r="W1385" s="196" t="s">
        <v>619</v>
      </c>
      <c r="X1385" s="196" t="s">
        <v>3363</v>
      </c>
      <c r="Y1385" s="146" t="str">
        <f t="shared" si="52"/>
        <v>122012暖房設備用有り</v>
      </c>
      <c r="Z1385" s="148">
        <v>-0.26</v>
      </c>
      <c r="AA1385" s="148">
        <v>1.26</v>
      </c>
      <c r="AB1385" s="149">
        <v>1.0266999999999999</v>
      </c>
      <c r="AC1385" s="149">
        <v>0.93830000000000002</v>
      </c>
      <c r="AD1385" s="147">
        <f>VLOOKUP(T1385,'既存・導入予定 (1)'!$E$33:$S$44,13,0)</f>
        <v>0.45</v>
      </c>
      <c r="AE1385" s="75">
        <f t="shared" si="53"/>
        <v>1.143</v>
      </c>
    </row>
    <row r="1386" spans="20:31">
      <c r="T1386" s="196">
        <v>12</v>
      </c>
      <c r="U1386" s="196">
        <v>2012</v>
      </c>
      <c r="V1386" s="196" t="s">
        <v>21</v>
      </c>
      <c r="W1386" s="196" t="s">
        <v>624</v>
      </c>
      <c r="X1386" s="196" t="s">
        <v>3516</v>
      </c>
      <c r="Y1386" s="146" t="str">
        <f t="shared" si="52"/>
        <v>122012暖房店舗用無し（一定速）</v>
      </c>
      <c r="Z1386" s="148">
        <v>0.25</v>
      </c>
      <c r="AA1386" s="148">
        <v>0.75</v>
      </c>
      <c r="AB1386" s="149">
        <v>0.25</v>
      </c>
      <c r="AC1386" s="149">
        <v>0.75</v>
      </c>
      <c r="AD1386" s="147">
        <f>VLOOKUP(T1386,'既存・導入予定 (1)'!$E$33:$S$44,13,0)</f>
        <v>0.45</v>
      </c>
      <c r="AE1386" s="75">
        <f t="shared" si="53"/>
        <v>0.86199999999999999</v>
      </c>
    </row>
    <row r="1387" spans="20:31">
      <c r="T1387" s="196">
        <v>12</v>
      </c>
      <c r="U1387" s="196">
        <v>2012</v>
      </c>
      <c r="V1387" s="196" t="s">
        <v>21</v>
      </c>
      <c r="W1387" s="196" t="s">
        <v>618</v>
      </c>
      <c r="X1387" s="196" t="s">
        <v>3516</v>
      </c>
      <c r="Y1387" s="146" t="str">
        <f t="shared" si="52"/>
        <v>122012暖房ビル用マルチ無し（一定速）</v>
      </c>
      <c r="Z1387" s="148">
        <v>0.25</v>
      </c>
      <c r="AA1387" s="148">
        <v>0.75</v>
      </c>
      <c r="AB1387" s="149">
        <v>0.25</v>
      </c>
      <c r="AC1387" s="149">
        <v>0.75</v>
      </c>
      <c r="AD1387" s="147">
        <f>VLOOKUP(T1387,'既存・導入予定 (1)'!$E$33:$S$44,13,0)</f>
        <v>0.45</v>
      </c>
      <c r="AE1387" s="75">
        <f t="shared" si="53"/>
        <v>0.86199999999999999</v>
      </c>
    </row>
    <row r="1388" spans="20:31">
      <c r="T1388" s="196">
        <v>12</v>
      </c>
      <c r="U1388" s="196">
        <v>2012</v>
      </c>
      <c r="V1388" s="196" t="s">
        <v>21</v>
      </c>
      <c r="W1388" s="196" t="s">
        <v>619</v>
      </c>
      <c r="X1388" s="196" t="s">
        <v>3516</v>
      </c>
      <c r="Y1388" s="146" t="str">
        <f t="shared" si="52"/>
        <v>122012暖房設備用無し（一定速）</v>
      </c>
      <c r="Z1388" s="189">
        <v>0.25</v>
      </c>
      <c r="AA1388" s="189">
        <v>0.75</v>
      </c>
      <c r="AB1388" s="190">
        <v>0.25</v>
      </c>
      <c r="AC1388" s="190">
        <v>0.75</v>
      </c>
      <c r="AD1388" s="147">
        <f>VLOOKUP(T1388,'既存・導入予定 (1)'!$E$33:$S$44,13,0)</f>
        <v>0.45</v>
      </c>
      <c r="AE1388" s="75">
        <f t="shared" si="53"/>
        <v>0.86199999999999999</v>
      </c>
    </row>
    <row r="1389" spans="20:31">
      <c r="T1389" s="196">
        <v>12</v>
      </c>
      <c r="U1389" s="196">
        <v>2013</v>
      </c>
      <c r="V1389" s="196" t="s">
        <v>20</v>
      </c>
      <c r="W1389" s="196" t="s">
        <v>624</v>
      </c>
      <c r="X1389" s="196" t="s">
        <v>3363</v>
      </c>
      <c r="Y1389" s="146" t="str">
        <f t="shared" si="52"/>
        <v>122013冷房店舗用有り</v>
      </c>
      <c r="Z1389" s="148">
        <v>-1.5</v>
      </c>
      <c r="AA1389" s="148">
        <v>2.5</v>
      </c>
      <c r="AB1389" s="149">
        <v>1.0609999999999999</v>
      </c>
      <c r="AC1389" s="149">
        <v>1.8597999999999999</v>
      </c>
      <c r="AD1389" s="147">
        <f>VLOOKUP(T1389,'既存・導入予定 (1)'!$E$33:$S$44,13,0)</f>
        <v>0.45</v>
      </c>
      <c r="AE1389" s="75">
        <f t="shared" si="53"/>
        <v>1.825</v>
      </c>
    </row>
    <row r="1390" spans="20:31">
      <c r="T1390" s="196">
        <v>12</v>
      </c>
      <c r="U1390" s="196">
        <v>2013</v>
      </c>
      <c r="V1390" s="196" t="s">
        <v>20</v>
      </c>
      <c r="W1390" s="196" t="s">
        <v>618</v>
      </c>
      <c r="X1390" s="196" t="s">
        <v>3363</v>
      </c>
      <c r="Y1390" s="146" t="str">
        <f t="shared" si="52"/>
        <v>122013冷房ビル用マルチ有り</v>
      </c>
      <c r="Z1390" s="148">
        <v>-1.1399999999999999</v>
      </c>
      <c r="AA1390" s="148">
        <v>2.14</v>
      </c>
      <c r="AB1390" s="149">
        <v>1.0625</v>
      </c>
      <c r="AC1390" s="149">
        <v>1.5893999999999999</v>
      </c>
      <c r="AD1390" s="147">
        <f>VLOOKUP(T1390,'既存・導入予定 (1)'!$E$33:$S$44,13,0)</f>
        <v>0.45</v>
      </c>
      <c r="AE1390" s="75">
        <f t="shared" si="53"/>
        <v>1.627</v>
      </c>
    </row>
    <row r="1391" spans="20:31">
      <c r="T1391" s="196">
        <v>12</v>
      </c>
      <c r="U1391" s="196">
        <v>2013</v>
      </c>
      <c r="V1391" s="196" t="s">
        <v>20</v>
      </c>
      <c r="W1391" s="196" t="s">
        <v>619</v>
      </c>
      <c r="X1391" s="196" t="s">
        <v>3363</v>
      </c>
      <c r="Y1391" s="146" t="str">
        <f t="shared" si="52"/>
        <v>122013冷房設備用有り</v>
      </c>
      <c r="Z1391" s="148">
        <v>-0.26</v>
      </c>
      <c r="AA1391" s="148">
        <v>1.26</v>
      </c>
      <c r="AB1391" s="149">
        <v>1.0367999999999999</v>
      </c>
      <c r="AC1391" s="149">
        <v>0.93579999999999997</v>
      </c>
      <c r="AD1391" s="147">
        <f>VLOOKUP(T1391,'既存・導入予定 (1)'!$E$33:$S$44,13,0)</f>
        <v>0.45</v>
      </c>
      <c r="AE1391" s="75">
        <f t="shared" si="53"/>
        <v>1.143</v>
      </c>
    </row>
    <row r="1392" spans="20:31">
      <c r="T1392" s="196">
        <v>12</v>
      </c>
      <c r="U1392" s="196">
        <v>2013</v>
      </c>
      <c r="V1392" s="196" t="s">
        <v>20</v>
      </c>
      <c r="W1392" s="196" t="s">
        <v>624</v>
      </c>
      <c r="X1392" s="196" t="s">
        <v>3516</v>
      </c>
      <c r="Y1392" s="146" t="str">
        <f t="shared" si="52"/>
        <v>122013冷房店舗用無し（一定速）</v>
      </c>
      <c r="Z1392" s="148">
        <v>0.25</v>
      </c>
      <c r="AA1392" s="148">
        <v>0.75</v>
      </c>
      <c r="AB1392" s="149">
        <v>0.25</v>
      </c>
      <c r="AC1392" s="149">
        <v>0.75</v>
      </c>
      <c r="AD1392" s="147">
        <f>VLOOKUP(T1392,'既存・導入予定 (1)'!$E$33:$S$44,13,0)</f>
        <v>0.45</v>
      </c>
      <c r="AE1392" s="75">
        <f t="shared" si="53"/>
        <v>0.86199999999999999</v>
      </c>
    </row>
    <row r="1393" spans="20:31">
      <c r="T1393" s="196">
        <v>12</v>
      </c>
      <c r="U1393" s="196">
        <v>2013</v>
      </c>
      <c r="V1393" s="196" t="s">
        <v>20</v>
      </c>
      <c r="W1393" s="196" t="s">
        <v>618</v>
      </c>
      <c r="X1393" s="196" t="s">
        <v>3516</v>
      </c>
      <c r="Y1393" s="146" t="str">
        <f t="shared" si="52"/>
        <v>122013冷房ビル用マルチ無し（一定速）</v>
      </c>
      <c r="Z1393" s="148">
        <v>0.25</v>
      </c>
      <c r="AA1393" s="148">
        <v>0.75</v>
      </c>
      <c r="AB1393" s="149">
        <v>0.25</v>
      </c>
      <c r="AC1393" s="149">
        <v>0.75</v>
      </c>
      <c r="AD1393" s="147">
        <f>VLOOKUP(T1393,'既存・導入予定 (1)'!$E$33:$S$44,13,0)</f>
        <v>0.45</v>
      </c>
      <c r="AE1393" s="75">
        <f t="shared" si="53"/>
        <v>0.86199999999999999</v>
      </c>
    </row>
    <row r="1394" spans="20:31">
      <c r="T1394" s="196">
        <v>12</v>
      </c>
      <c r="U1394" s="196">
        <v>2013</v>
      </c>
      <c r="V1394" s="196" t="s">
        <v>20</v>
      </c>
      <c r="W1394" s="196" t="s">
        <v>619</v>
      </c>
      <c r="X1394" s="196" t="s">
        <v>3516</v>
      </c>
      <c r="Y1394" s="146" t="str">
        <f t="shared" si="52"/>
        <v>122013冷房設備用無し（一定速）</v>
      </c>
      <c r="Z1394" s="148">
        <v>0.25</v>
      </c>
      <c r="AA1394" s="148">
        <v>0.75</v>
      </c>
      <c r="AB1394" s="149">
        <v>0.25</v>
      </c>
      <c r="AC1394" s="149">
        <v>0.75</v>
      </c>
      <c r="AD1394" s="147">
        <f>VLOOKUP(T1394,'既存・導入予定 (1)'!$E$33:$S$44,13,0)</f>
        <v>0.45</v>
      </c>
      <c r="AE1394" s="75">
        <f t="shared" si="53"/>
        <v>0.86199999999999999</v>
      </c>
    </row>
    <row r="1395" spans="20:31">
      <c r="T1395" s="196">
        <v>12</v>
      </c>
      <c r="U1395" s="196">
        <v>2013</v>
      </c>
      <c r="V1395" s="196" t="s">
        <v>21</v>
      </c>
      <c r="W1395" s="196" t="s">
        <v>624</v>
      </c>
      <c r="X1395" s="196" t="s">
        <v>3363</v>
      </c>
      <c r="Y1395" s="146" t="str">
        <f t="shared" si="52"/>
        <v>122013暖房店舗用有り</v>
      </c>
      <c r="Z1395" s="148">
        <v>-0.94</v>
      </c>
      <c r="AA1395" s="148">
        <v>1.94</v>
      </c>
      <c r="AB1395" s="149">
        <v>1.0853999999999999</v>
      </c>
      <c r="AC1395" s="149">
        <v>1.4337</v>
      </c>
      <c r="AD1395" s="147">
        <f>VLOOKUP(T1395,'既存・導入予定 (1)'!$E$33:$S$44,13,0)</f>
        <v>0.45</v>
      </c>
      <c r="AE1395" s="75">
        <f t="shared" si="53"/>
        <v>1.5169999999999999</v>
      </c>
    </row>
    <row r="1396" spans="20:31">
      <c r="T1396" s="196">
        <v>12</v>
      </c>
      <c r="U1396" s="196">
        <v>2013</v>
      </c>
      <c r="V1396" s="196" t="s">
        <v>21</v>
      </c>
      <c r="W1396" s="196" t="s">
        <v>618</v>
      </c>
      <c r="X1396" s="196" t="s">
        <v>3363</v>
      </c>
      <c r="Y1396" s="146" t="str">
        <f t="shared" si="52"/>
        <v>122013暖房ビル用マルチ有り</v>
      </c>
      <c r="Z1396" s="148">
        <v>-0.98</v>
      </c>
      <c r="AA1396" s="148">
        <v>1.98</v>
      </c>
      <c r="AB1396" s="149">
        <v>1.042</v>
      </c>
      <c r="AC1396" s="149">
        <v>1.4744999999999999</v>
      </c>
      <c r="AD1396" s="147">
        <f>VLOOKUP(T1396,'既存・導入予定 (1)'!$E$33:$S$44,13,0)</f>
        <v>0.45</v>
      </c>
      <c r="AE1396" s="75">
        <f t="shared" si="53"/>
        <v>1.5389999999999999</v>
      </c>
    </row>
    <row r="1397" spans="20:31">
      <c r="T1397" s="196">
        <v>12</v>
      </c>
      <c r="U1397" s="196">
        <v>2013</v>
      </c>
      <c r="V1397" s="196" t="s">
        <v>21</v>
      </c>
      <c r="W1397" s="196" t="s">
        <v>619</v>
      </c>
      <c r="X1397" s="196" t="s">
        <v>3363</v>
      </c>
      <c r="Y1397" s="146" t="str">
        <f t="shared" si="52"/>
        <v>122013暖房設備用有り</v>
      </c>
      <c r="Z1397" s="148">
        <v>-0.32</v>
      </c>
      <c r="AA1397" s="148">
        <v>1.32</v>
      </c>
      <c r="AB1397" s="149">
        <v>1.028</v>
      </c>
      <c r="AC1397" s="149">
        <v>0.98299999999999998</v>
      </c>
      <c r="AD1397" s="147">
        <f>VLOOKUP(T1397,'既存・導入予定 (1)'!$E$33:$S$44,13,0)</f>
        <v>0.45</v>
      </c>
      <c r="AE1397" s="75">
        <f t="shared" si="53"/>
        <v>1.1759999999999999</v>
      </c>
    </row>
    <row r="1398" spans="20:31">
      <c r="T1398" s="196">
        <v>12</v>
      </c>
      <c r="U1398" s="196">
        <v>2013</v>
      </c>
      <c r="V1398" s="196" t="s">
        <v>21</v>
      </c>
      <c r="W1398" s="196" t="s">
        <v>624</v>
      </c>
      <c r="X1398" s="196" t="s">
        <v>3516</v>
      </c>
      <c r="Y1398" s="146" t="str">
        <f t="shared" si="52"/>
        <v>122013暖房店舗用無し（一定速）</v>
      </c>
      <c r="Z1398" s="148">
        <v>0.25</v>
      </c>
      <c r="AA1398" s="148">
        <v>0.75</v>
      </c>
      <c r="AB1398" s="149">
        <v>0.25</v>
      </c>
      <c r="AC1398" s="149">
        <v>0.75</v>
      </c>
      <c r="AD1398" s="147">
        <f>VLOOKUP(T1398,'既存・導入予定 (1)'!$E$33:$S$44,13,0)</f>
        <v>0.45</v>
      </c>
      <c r="AE1398" s="75">
        <f t="shared" si="53"/>
        <v>0.86199999999999999</v>
      </c>
    </row>
    <row r="1399" spans="20:31">
      <c r="T1399" s="196">
        <v>12</v>
      </c>
      <c r="U1399" s="196">
        <v>2013</v>
      </c>
      <c r="V1399" s="196" t="s">
        <v>21</v>
      </c>
      <c r="W1399" s="196" t="s">
        <v>618</v>
      </c>
      <c r="X1399" s="196" t="s">
        <v>3516</v>
      </c>
      <c r="Y1399" s="146" t="str">
        <f t="shared" si="52"/>
        <v>122013暖房ビル用マルチ無し（一定速）</v>
      </c>
      <c r="Z1399" s="148">
        <v>0.25</v>
      </c>
      <c r="AA1399" s="148">
        <v>0.75</v>
      </c>
      <c r="AB1399" s="149">
        <v>0.25</v>
      </c>
      <c r="AC1399" s="149">
        <v>0.75</v>
      </c>
      <c r="AD1399" s="147">
        <f>VLOOKUP(T1399,'既存・導入予定 (1)'!$E$33:$S$44,13,0)</f>
        <v>0.45</v>
      </c>
      <c r="AE1399" s="75">
        <f t="shared" si="53"/>
        <v>0.86199999999999999</v>
      </c>
    </row>
    <row r="1400" spans="20:31">
      <c r="T1400" s="196">
        <v>12</v>
      </c>
      <c r="U1400" s="196">
        <v>2013</v>
      </c>
      <c r="V1400" s="196" t="s">
        <v>21</v>
      </c>
      <c r="W1400" s="196" t="s">
        <v>619</v>
      </c>
      <c r="X1400" s="196" t="s">
        <v>3516</v>
      </c>
      <c r="Y1400" s="146" t="str">
        <f t="shared" si="52"/>
        <v>122013暖房設備用無し（一定速）</v>
      </c>
      <c r="Z1400" s="148">
        <v>0.25</v>
      </c>
      <c r="AA1400" s="148">
        <v>0.75</v>
      </c>
      <c r="AB1400" s="149">
        <v>0.25</v>
      </c>
      <c r="AC1400" s="149">
        <v>0.75</v>
      </c>
      <c r="AD1400" s="147">
        <f>VLOOKUP(T1400,'既存・導入予定 (1)'!$E$33:$S$44,13,0)</f>
        <v>0.45</v>
      </c>
      <c r="AE1400" s="75">
        <f t="shared" si="53"/>
        <v>0.86199999999999999</v>
      </c>
    </row>
    <row r="1401" spans="20:31">
      <c r="T1401" s="196">
        <v>12</v>
      </c>
      <c r="U1401" s="196">
        <v>2014</v>
      </c>
      <c r="V1401" s="196" t="s">
        <v>20</v>
      </c>
      <c r="W1401" s="196" t="s">
        <v>624</v>
      </c>
      <c r="X1401" s="196" t="s">
        <v>3363</v>
      </c>
      <c r="Y1401" s="146" t="str">
        <f t="shared" si="52"/>
        <v>122014冷房店舗用有り</v>
      </c>
      <c r="Z1401" s="148">
        <v>-1.46</v>
      </c>
      <c r="AA1401" s="148">
        <v>2.46</v>
      </c>
      <c r="AB1401" s="149">
        <v>1.06</v>
      </c>
      <c r="AC1401" s="149">
        <v>1.83</v>
      </c>
      <c r="AD1401" s="147">
        <f>VLOOKUP(T1401,'既存・導入予定 (1)'!$E$33:$S$44,13,0)</f>
        <v>0.45</v>
      </c>
      <c r="AE1401" s="75">
        <f t="shared" si="53"/>
        <v>1.8029999999999999</v>
      </c>
    </row>
    <row r="1402" spans="20:31">
      <c r="T1402" s="196">
        <v>12</v>
      </c>
      <c r="U1402" s="196">
        <v>2014</v>
      </c>
      <c r="V1402" s="196" t="s">
        <v>20</v>
      </c>
      <c r="W1402" s="196" t="s">
        <v>618</v>
      </c>
      <c r="X1402" s="196" t="s">
        <v>3363</v>
      </c>
      <c r="Y1402" s="146" t="str">
        <f t="shared" si="52"/>
        <v>122014冷房ビル用マルチ有り</v>
      </c>
      <c r="Z1402" s="148">
        <v>-1.52</v>
      </c>
      <c r="AA1402" s="148">
        <v>2.52</v>
      </c>
      <c r="AB1402" s="149">
        <v>1.0736000000000001</v>
      </c>
      <c r="AC1402" s="149">
        <v>1.8715999999999999</v>
      </c>
      <c r="AD1402" s="147">
        <f>VLOOKUP(T1402,'既存・導入予定 (1)'!$E$33:$S$44,13,0)</f>
        <v>0.45</v>
      </c>
      <c r="AE1402" s="75">
        <f t="shared" si="53"/>
        <v>1.8360000000000001</v>
      </c>
    </row>
    <row r="1403" spans="20:31">
      <c r="T1403" s="196">
        <v>12</v>
      </c>
      <c r="U1403" s="196">
        <v>2014</v>
      </c>
      <c r="V1403" s="196" t="s">
        <v>20</v>
      </c>
      <c r="W1403" s="196" t="s">
        <v>619</v>
      </c>
      <c r="X1403" s="196" t="s">
        <v>3363</v>
      </c>
      <c r="Y1403" s="146" t="str">
        <f t="shared" si="52"/>
        <v>122014冷房設備用有り</v>
      </c>
      <c r="Z1403" s="148">
        <v>-0.32</v>
      </c>
      <c r="AA1403" s="148">
        <v>1.32</v>
      </c>
      <c r="AB1403" s="149">
        <v>1.0385</v>
      </c>
      <c r="AC1403" s="149">
        <v>0.98040000000000005</v>
      </c>
      <c r="AD1403" s="147">
        <f>VLOOKUP(T1403,'既存・導入予定 (1)'!$E$33:$S$44,13,0)</f>
        <v>0.45</v>
      </c>
      <c r="AE1403" s="75">
        <f t="shared" si="53"/>
        <v>1.1759999999999999</v>
      </c>
    </row>
    <row r="1404" spans="20:31">
      <c r="T1404" s="196">
        <v>12</v>
      </c>
      <c r="U1404" s="196">
        <v>2014</v>
      </c>
      <c r="V1404" s="196" t="s">
        <v>20</v>
      </c>
      <c r="W1404" s="196" t="s">
        <v>624</v>
      </c>
      <c r="X1404" s="196" t="s">
        <v>3516</v>
      </c>
      <c r="Y1404" s="146" t="str">
        <f t="shared" si="52"/>
        <v>122014冷房店舗用無し（一定速）</v>
      </c>
      <c r="Z1404" s="148">
        <v>0.25</v>
      </c>
      <c r="AA1404" s="148">
        <v>0.75</v>
      </c>
      <c r="AB1404" s="149">
        <v>0.25</v>
      </c>
      <c r="AC1404" s="149">
        <v>0.75</v>
      </c>
      <c r="AD1404" s="147">
        <f>VLOOKUP(T1404,'既存・導入予定 (1)'!$E$33:$S$44,13,0)</f>
        <v>0.45</v>
      </c>
      <c r="AE1404" s="75">
        <f t="shared" si="53"/>
        <v>0.86199999999999999</v>
      </c>
    </row>
    <row r="1405" spans="20:31">
      <c r="T1405" s="196">
        <v>12</v>
      </c>
      <c r="U1405" s="196">
        <v>2014</v>
      </c>
      <c r="V1405" s="196" t="s">
        <v>20</v>
      </c>
      <c r="W1405" s="196" t="s">
        <v>618</v>
      </c>
      <c r="X1405" s="196" t="s">
        <v>3516</v>
      </c>
      <c r="Y1405" s="146" t="str">
        <f t="shared" si="52"/>
        <v>122014冷房ビル用マルチ無し（一定速）</v>
      </c>
      <c r="Z1405" s="148">
        <v>0.25</v>
      </c>
      <c r="AA1405" s="148">
        <v>0.75</v>
      </c>
      <c r="AB1405" s="149">
        <v>0.25</v>
      </c>
      <c r="AC1405" s="149">
        <v>0.75</v>
      </c>
      <c r="AD1405" s="147">
        <f>VLOOKUP(T1405,'既存・導入予定 (1)'!$E$33:$S$44,13,0)</f>
        <v>0.45</v>
      </c>
      <c r="AE1405" s="75">
        <f t="shared" si="53"/>
        <v>0.86199999999999999</v>
      </c>
    </row>
    <row r="1406" spans="20:31">
      <c r="T1406" s="196">
        <v>12</v>
      </c>
      <c r="U1406" s="196">
        <v>2014</v>
      </c>
      <c r="V1406" s="196" t="s">
        <v>20</v>
      </c>
      <c r="W1406" s="196" t="s">
        <v>619</v>
      </c>
      <c r="X1406" s="196" t="s">
        <v>3516</v>
      </c>
      <c r="Y1406" s="146" t="str">
        <f t="shared" si="52"/>
        <v>122014冷房設備用無し（一定速）</v>
      </c>
      <c r="Z1406" s="148">
        <v>0.25</v>
      </c>
      <c r="AA1406" s="148">
        <v>0.75</v>
      </c>
      <c r="AB1406" s="149">
        <v>0.25</v>
      </c>
      <c r="AC1406" s="149">
        <v>0.75</v>
      </c>
      <c r="AD1406" s="147">
        <f>VLOOKUP(T1406,'既存・導入予定 (1)'!$E$33:$S$44,13,0)</f>
        <v>0.45</v>
      </c>
      <c r="AE1406" s="75">
        <f t="shared" si="53"/>
        <v>0.86199999999999999</v>
      </c>
    </row>
    <row r="1407" spans="20:31">
      <c r="T1407" s="196">
        <v>12</v>
      </c>
      <c r="U1407" s="196">
        <v>2014</v>
      </c>
      <c r="V1407" s="196" t="s">
        <v>21</v>
      </c>
      <c r="W1407" s="196" t="s">
        <v>624</v>
      </c>
      <c r="X1407" s="196" t="s">
        <v>3363</v>
      </c>
      <c r="Y1407" s="146" t="str">
        <f t="shared" si="52"/>
        <v>122014暖房店舗用有り</v>
      </c>
      <c r="Z1407" s="148">
        <v>-0.94</v>
      </c>
      <c r="AA1407" s="148">
        <v>1.94</v>
      </c>
      <c r="AB1407" s="149">
        <v>1.0853999999999999</v>
      </c>
      <c r="AC1407" s="149">
        <v>1.4337</v>
      </c>
      <c r="AD1407" s="147">
        <f>VLOOKUP(T1407,'既存・導入予定 (1)'!$E$33:$S$44,13,0)</f>
        <v>0.45</v>
      </c>
      <c r="AE1407" s="75">
        <f t="shared" si="53"/>
        <v>1.5169999999999999</v>
      </c>
    </row>
    <row r="1408" spans="20:31">
      <c r="T1408" s="196">
        <v>12</v>
      </c>
      <c r="U1408" s="196">
        <v>2014</v>
      </c>
      <c r="V1408" s="196" t="s">
        <v>21</v>
      </c>
      <c r="W1408" s="196" t="s">
        <v>618</v>
      </c>
      <c r="X1408" s="196" t="s">
        <v>3363</v>
      </c>
      <c r="Y1408" s="146" t="str">
        <f t="shared" si="52"/>
        <v>122014暖房ビル用マルチ有り</v>
      </c>
      <c r="Z1408" s="148">
        <v>-0.96</v>
      </c>
      <c r="AA1408" s="148">
        <v>1.96</v>
      </c>
      <c r="AB1408" s="149">
        <v>1.0416000000000001</v>
      </c>
      <c r="AC1408" s="149">
        <v>1.4596</v>
      </c>
      <c r="AD1408" s="147">
        <f>VLOOKUP(T1408,'既存・導入予定 (1)'!$E$33:$S$44,13,0)</f>
        <v>0.45</v>
      </c>
      <c r="AE1408" s="75">
        <f t="shared" si="53"/>
        <v>1.528</v>
      </c>
    </row>
    <row r="1409" spans="20:31">
      <c r="T1409" s="196">
        <v>12</v>
      </c>
      <c r="U1409" s="196">
        <v>2014</v>
      </c>
      <c r="V1409" s="196" t="s">
        <v>21</v>
      </c>
      <c r="W1409" s="196" t="s">
        <v>619</v>
      </c>
      <c r="X1409" s="196" t="s">
        <v>3363</v>
      </c>
      <c r="Y1409" s="146" t="str">
        <f t="shared" si="52"/>
        <v>122014暖房設備用有り</v>
      </c>
      <c r="Z1409" s="148">
        <v>-0.36</v>
      </c>
      <c r="AA1409" s="148">
        <v>1.36</v>
      </c>
      <c r="AB1409" s="149">
        <v>1.0287999999999999</v>
      </c>
      <c r="AC1409" s="149">
        <v>1.0127999999999999</v>
      </c>
      <c r="AD1409" s="147">
        <f>VLOOKUP(T1409,'既存・導入予定 (1)'!$E$33:$S$44,13,0)</f>
        <v>0.45</v>
      </c>
      <c r="AE1409" s="75">
        <f t="shared" si="53"/>
        <v>1.198</v>
      </c>
    </row>
    <row r="1410" spans="20:31">
      <c r="T1410" s="196">
        <v>12</v>
      </c>
      <c r="U1410" s="196">
        <v>2014</v>
      </c>
      <c r="V1410" s="196" t="s">
        <v>21</v>
      </c>
      <c r="W1410" s="196" t="s">
        <v>624</v>
      </c>
      <c r="X1410" s="196" t="s">
        <v>3516</v>
      </c>
      <c r="Y1410" s="146" t="str">
        <f t="shared" si="52"/>
        <v>122014暖房店舗用無し（一定速）</v>
      </c>
      <c r="Z1410" s="148">
        <v>0.25</v>
      </c>
      <c r="AA1410" s="148">
        <v>0.75</v>
      </c>
      <c r="AB1410" s="149">
        <v>0.25</v>
      </c>
      <c r="AC1410" s="149">
        <v>0.75</v>
      </c>
      <c r="AD1410" s="147">
        <f>VLOOKUP(T1410,'既存・導入予定 (1)'!$E$33:$S$44,13,0)</f>
        <v>0.45</v>
      </c>
      <c r="AE1410" s="75">
        <f t="shared" si="53"/>
        <v>0.86199999999999999</v>
      </c>
    </row>
    <row r="1411" spans="20:31">
      <c r="T1411" s="196">
        <v>12</v>
      </c>
      <c r="U1411" s="196">
        <v>2014</v>
      </c>
      <c r="V1411" s="196" t="s">
        <v>21</v>
      </c>
      <c r="W1411" s="196" t="s">
        <v>618</v>
      </c>
      <c r="X1411" s="196" t="s">
        <v>3516</v>
      </c>
      <c r="Y1411" s="146" t="str">
        <f t="shared" si="52"/>
        <v>122014暖房ビル用マルチ無し（一定速）</v>
      </c>
      <c r="Z1411" s="148">
        <v>0.25</v>
      </c>
      <c r="AA1411" s="148">
        <v>0.75</v>
      </c>
      <c r="AB1411" s="149">
        <v>0.25</v>
      </c>
      <c r="AC1411" s="149">
        <v>0.75</v>
      </c>
      <c r="AD1411" s="147">
        <f>VLOOKUP(T1411,'既存・導入予定 (1)'!$E$33:$S$44,13,0)</f>
        <v>0.45</v>
      </c>
      <c r="AE1411" s="75">
        <f t="shared" si="53"/>
        <v>0.86199999999999999</v>
      </c>
    </row>
    <row r="1412" spans="20:31">
      <c r="T1412" s="196">
        <v>12</v>
      </c>
      <c r="U1412" s="196">
        <v>2014</v>
      </c>
      <c r="V1412" s="196" t="s">
        <v>21</v>
      </c>
      <c r="W1412" s="196" t="s">
        <v>619</v>
      </c>
      <c r="X1412" s="196" t="s">
        <v>3516</v>
      </c>
      <c r="Y1412" s="146" t="str">
        <f t="shared" si="52"/>
        <v>122014暖房設備用無し（一定速）</v>
      </c>
      <c r="Z1412" s="148">
        <v>0.25</v>
      </c>
      <c r="AA1412" s="148">
        <v>0.75</v>
      </c>
      <c r="AB1412" s="149">
        <v>0.25</v>
      </c>
      <c r="AC1412" s="149">
        <v>0.75</v>
      </c>
      <c r="AD1412" s="147">
        <f>VLOOKUP(T1412,'既存・導入予定 (1)'!$E$33:$S$44,13,0)</f>
        <v>0.45</v>
      </c>
      <c r="AE1412" s="75">
        <f t="shared" si="53"/>
        <v>0.86199999999999999</v>
      </c>
    </row>
    <row r="1413" spans="20:31">
      <c r="T1413" s="193">
        <v>12</v>
      </c>
      <c r="U1413" s="193">
        <v>2015</v>
      </c>
      <c r="V1413" s="193" t="s">
        <v>20</v>
      </c>
      <c r="W1413" s="193" t="s">
        <v>624</v>
      </c>
      <c r="X1413" s="193" t="s">
        <v>3363</v>
      </c>
      <c r="Y1413" s="66" t="str">
        <f t="shared" si="52"/>
        <v>122015冷房店舗用有り</v>
      </c>
      <c r="Z1413" s="191">
        <v>-1.38</v>
      </c>
      <c r="AA1413" s="191">
        <v>2.38</v>
      </c>
      <c r="AB1413" s="192">
        <v>1.0581</v>
      </c>
      <c r="AC1413" s="192">
        <v>1.7705</v>
      </c>
      <c r="AD1413" s="69">
        <f>VLOOKUP(T1413,'既存・導入予定 (1)'!$E$33:$S$44,13,0)</f>
        <v>0.45</v>
      </c>
      <c r="AE1413" s="70">
        <f t="shared" si="53"/>
        <v>1.7589999999999999</v>
      </c>
    </row>
    <row r="1414" spans="20:31">
      <c r="T1414" s="193">
        <v>12</v>
      </c>
      <c r="U1414" s="193">
        <v>2015</v>
      </c>
      <c r="V1414" s="193" t="s">
        <v>20</v>
      </c>
      <c r="W1414" s="193" t="s">
        <v>618</v>
      </c>
      <c r="X1414" s="193" t="s">
        <v>3363</v>
      </c>
      <c r="Y1414" s="66" t="str">
        <f t="shared" si="52"/>
        <v>122015冷房ビル用マルチ有り</v>
      </c>
      <c r="Z1414" s="142">
        <v>-1.5740000000000001</v>
      </c>
      <c r="AA1414" s="142">
        <v>2.5739999999999998</v>
      </c>
      <c r="AB1414" s="143">
        <v>1.0751999999999999</v>
      </c>
      <c r="AC1414" s="143">
        <v>1.9117</v>
      </c>
      <c r="AD1414" s="69">
        <f>VLOOKUP(T1414,'既存・導入予定 (1)'!$E$33:$S$44,13,0)</f>
        <v>0.45</v>
      </c>
      <c r="AE1414" s="70">
        <f t="shared" si="53"/>
        <v>1.865</v>
      </c>
    </row>
    <row r="1415" spans="20:31">
      <c r="T1415" s="193">
        <v>12</v>
      </c>
      <c r="U1415" s="193">
        <v>2015</v>
      </c>
      <c r="V1415" s="193" t="s">
        <v>20</v>
      </c>
      <c r="W1415" s="193" t="s">
        <v>619</v>
      </c>
      <c r="X1415" s="193" t="s">
        <v>3363</v>
      </c>
      <c r="Y1415" s="66" t="str">
        <f t="shared" si="52"/>
        <v>122015冷房設備用有り</v>
      </c>
      <c r="Z1415" s="142">
        <v>-0.62</v>
      </c>
      <c r="AA1415" s="142">
        <v>1.62</v>
      </c>
      <c r="AB1415" s="143">
        <v>1.0472999999999999</v>
      </c>
      <c r="AC1415" s="143">
        <v>1.2032</v>
      </c>
      <c r="AD1415" s="69">
        <f>VLOOKUP(T1415,'既存・導入予定 (1)'!$E$33:$S$44,13,0)</f>
        <v>0.45</v>
      </c>
      <c r="AE1415" s="70">
        <f t="shared" si="53"/>
        <v>1.341</v>
      </c>
    </row>
    <row r="1416" spans="20:31">
      <c r="T1416" s="193">
        <v>12</v>
      </c>
      <c r="U1416" s="193">
        <v>2015</v>
      </c>
      <c r="V1416" s="193" t="s">
        <v>20</v>
      </c>
      <c r="W1416" s="193" t="s">
        <v>624</v>
      </c>
      <c r="X1416" s="193" t="s">
        <v>3516</v>
      </c>
      <c r="Y1416" s="66" t="str">
        <f t="shared" si="52"/>
        <v>122015冷房店舗用無し（一定速）</v>
      </c>
      <c r="Z1416" s="142">
        <v>0.25</v>
      </c>
      <c r="AA1416" s="142">
        <v>0.75</v>
      </c>
      <c r="AB1416" s="143">
        <v>0.25</v>
      </c>
      <c r="AC1416" s="143">
        <v>0.75</v>
      </c>
      <c r="AD1416" s="69">
        <f>VLOOKUP(T1416,'既存・導入予定 (1)'!$E$33:$S$44,13,0)</f>
        <v>0.45</v>
      </c>
      <c r="AE1416" s="70">
        <f t="shared" si="53"/>
        <v>0.86199999999999999</v>
      </c>
    </row>
    <row r="1417" spans="20:31">
      <c r="T1417" s="193">
        <v>12</v>
      </c>
      <c r="U1417" s="193">
        <v>2015</v>
      </c>
      <c r="V1417" s="193" t="s">
        <v>20</v>
      </c>
      <c r="W1417" s="193" t="s">
        <v>618</v>
      </c>
      <c r="X1417" s="193" t="s">
        <v>3516</v>
      </c>
      <c r="Y1417" s="66" t="str">
        <f t="shared" si="52"/>
        <v>122015冷房ビル用マルチ無し（一定速）</v>
      </c>
      <c r="Z1417" s="142">
        <v>0.25</v>
      </c>
      <c r="AA1417" s="142">
        <v>0.75</v>
      </c>
      <c r="AB1417" s="143">
        <v>0.25</v>
      </c>
      <c r="AC1417" s="143">
        <v>0.75</v>
      </c>
      <c r="AD1417" s="69">
        <f>VLOOKUP(T1417,'既存・導入予定 (1)'!$E$33:$S$44,13,0)</f>
        <v>0.45</v>
      </c>
      <c r="AE1417" s="70">
        <f t="shared" si="53"/>
        <v>0.86199999999999999</v>
      </c>
    </row>
    <row r="1418" spans="20:31">
      <c r="T1418" s="193">
        <v>12</v>
      </c>
      <c r="U1418" s="193">
        <v>2015</v>
      </c>
      <c r="V1418" s="193" t="s">
        <v>20</v>
      </c>
      <c r="W1418" s="193" t="s">
        <v>619</v>
      </c>
      <c r="X1418" s="193" t="s">
        <v>3516</v>
      </c>
      <c r="Y1418" s="66" t="str">
        <f t="shared" ref="Y1418:Y1448" si="54">T1418&amp;U1418&amp;V1418&amp;W1418&amp;X1418</f>
        <v>122015冷房設備用無し（一定速）</v>
      </c>
      <c r="Z1418" s="142">
        <v>0.25</v>
      </c>
      <c r="AA1418" s="142">
        <v>0.75</v>
      </c>
      <c r="AB1418" s="143">
        <v>0.25</v>
      </c>
      <c r="AC1418" s="143">
        <v>0.75</v>
      </c>
      <c r="AD1418" s="69">
        <f>VLOOKUP(T1418,'既存・導入予定 (1)'!$E$33:$S$44,13,0)</f>
        <v>0.45</v>
      </c>
      <c r="AE1418" s="70">
        <f t="shared" si="53"/>
        <v>0.86199999999999999</v>
      </c>
    </row>
    <row r="1419" spans="20:31">
      <c r="T1419" s="193">
        <v>12</v>
      </c>
      <c r="U1419" s="193">
        <v>2015</v>
      </c>
      <c r="V1419" s="193" t="s">
        <v>21</v>
      </c>
      <c r="W1419" s="193" t="s">
        <v>624</v>
      </c>
      <c r="X1419" s="193" t="s">
        <v>3363</v>
      </c>
      <c r="Y1419" s="66" t="str">
        <f t="shared" si="54"/>
        <v>122015暖房店舗用有り</v>
      </c>
      <c r="Z1419" s="142">
        <v>-0.97</v>
      </c>
      <c r="AA1419" s="142">
        <v>1.97</v>
      </c>
      <c r="AB1419" s="143">
        <v>1.0867</v>
      </c>
      <c r="AC1419" s="143">
        <v>1.4558</v>
      </c>
      <c r="AD1419" s="69">
        <f>VLOOKUP(T1419,'既存・導入予定 (1)'!$E$33:$S$44,13,0)</f>
        <v>0.45</v>
      </c>
      <c r="AE1419" s="70">
        <f t="shared" si="53"/>
        <v>1.5329999999999999</v>
      </c>
    </row>
    <row r="1420" spans="20:31">
      <c r="T1420" s="193">
        <v>12</v>
      </c>
      <c r="U1420" s="193">
        <v>2015</v>
      </c>
      <c r="V1420" s="193" t="s">
        <v>21</v>
      </c>
      <c r="W1420" s="193" t="s">
        <v>618</v>
      </c>
      <c r="X1420" s="193" t="s">
        <v>3363</v>
      </c>
      <c r="Y1420" s="66" t="str">
        <f t="shared" si="54"/>
        <v>122015暖房ビル用マルチ有り</v>
      </c>
      <c r="Z1420" s="142">
        <v>-0.876</v>
      </c>
      <c r="AA1420" s="142">
        <v>1.8759999999999999</v>
      </c>
      <c r="AB1420" s="143">
        <v>1.0398000000000001</v>
      </c>
      <c r="AC1420" s="143">
        <v>1.3971</v>
      </c>
      <c r="AD1420" s="69">
        <f>VLOOKUP(T1420,'既存・導入予定 (1)'!$E$33:$S$44,13,0)</f>
        <v>0.45</v>
      </c>
      <c r="AE1420" s="70">
        <f t="shared" si="53"/>
        <v>1.4810000000000001</v>
      </c>
    </row>
    <row r="1421" spans="20:31">
      <c r="T1421" s="193">
        <v>12</v>
      </c>
      <c r="U1421" s="193">
        <v>2015</v>
      </c>
      <c r="V1421" s="193" t="s">
        <v>21</v>
      </c>
      <c r="W1421" s="193" t="s">
        <v>619</v>
      </c>
      <c r="X1421" s="193" t="s">
        <v>3363</v>
      </c>
      <c r="Y1421" s="66" t="str">
        <f t="shared" si="54"/>
        <v>122015暖房設備用有り</v>
      </c>
      <c r="Z1421" s="142">
        <v>-0.59799999999999998</v>
      </c>
      <c r="AA1421" s="142">
        <v>1.5980000000000001</v>
      </c>
      <c r="AB1421" s="143">
        <v>1.0339</v>
      </c>
      <c r="AC1421" s="143">
        <v>1.19</v>
      </c>
      <c r="AD1421" s="69">
        <f>VLOOKUP(T1421,'既存・導入予定 (1)'!$E$33:$S$44,13,0)</f>
        <v>0.45</v>
      </c>
      <c r="AE1421" s="70">
        <f t="shared" si="53"/>
        <v>1.3280000000000001</v>
      </c>
    </row>
    <row r="1422" spans="20:31">
      <c r="T1422" s="193">
        <v>12</v>
      </c>
      <c r="U1422" s="193">
        <v>2015</v>
      </c>
      <c r="V1422" s="193" t="s">
        <v>21</v>
      </c>
      <c r="W1422" s="193" t="s">
        <v>624</v>
      </c>
      <c r="X1422" s="193" t="s">
        <v>3516</v>
      </c>
      <c r="Y1422" s="66" t="str">
        <f t="shared" si="54"/>
        <v>122015暖房店舗用無し（一定速）</v>
      </c>
      <c r="Z1422" s="142">
        <v>0.25</v>
      </c>
      <c r="AA1422" s="142">
        <v>0.75</v>
      </c>
      <c r="AB1422" s="143">
        <v>0.25</v>
      </c>
      <c r="AC1422" s="143">
        <v>0.75</v>
      </c>
      <c r="AD1422" s="69">
        <f>VLOOKUP(T1422,'既存・導入予定 (1)'!$E$33:$S$44,13,0)</f>
        <v>0.45</v>
      </c>
      <c r="AE1422" s="70">
        <f t="shared" si="53"/>
        <v>0.86199999999999999</v>
      </c>
    </row>
    <row r="1423" spans="20:31">
      <c r="T1423" s="193">
        <v>12</v>
      </c>
      <c r="U1423" s="193">
        <v>2015</v>
      </c>
      <c r="V1423" s="193" t="s">
        <v>21</v>
      </c>
      <c r="W1423" s="193" t="s">
        <v>618</v>
      </c>
      <c r="X1423" s="193" t="s">
        <v>3516</v>
      </c>
      <c r="Y1423" s="66" t="str">
        <f t="shared" si="54"/>
        <v>122015暖房ビル用マルチ無し（一定速）</v>
      </c>
      <c r="Z1423" s="142">
        <v>0.25</v>
      </c>
      <c r="AA1423" s="142">
        <v>0.75</v>
      </c>
      <c r="AB1423" s="143">
        <v>0.25</v>
      </c>
      <c r="AC1423" s="143">
        <v>0.75</v>
      </c>
      <c r="AD1423" s="69">
        <f>VLOOKUP(T1423,'既存・導入予定 (1)'!$E$33:$S$44,13,0)</f>
        <v>0.45</v>
      </c>
      <c r="AE1423" s="70">
        <f t="shared" si="53"/>
        <v>0.86199999999999999</v>
      </c>
    </row>
    <row r="1424" spans="20:31">
      <c r="T1424" s="193">
        <v>12</v>
      </c>
      <c r="U1424" s="193">
        <v>2015</v>
      </c>
      <c r="V1424" s="193" t="s">
        <v>21</v>
      </c>
      <c r="W1424" s="193" t="s">
        <v>619</v>
      </c>
      <c r="X1424" s="193" t="s">
        <v>3516</v>
      </c>
      <c r="Y1424" s="66" t="str">
        <f t="shared" si="54"/>
        <v>122015暖房設備用無し（一定速）</v>
      </c>
      <c r="Z1424" s="142">
        <v>0.25</v>
      </c>
      <c r="AA1424" s="142">
        <v>0.75</v>
      </c>
      <c r="AB1424" s="143">
        <v>0.25</v>
      </c>
      <c r="AC1424" s="143">
        <v>0.75</v>
      </c>
      <c r="AD1424" s="69">
        <f>VLOOKUP(T1424,'既存・導入予定 (1)'!$E$33:$S$44,13,0)</f>
        <v>0.45</v>
      </c>
      <c r="AE1424" s="70">
        <f t="shared" si="53"/>
        <v>0.86199999999999999</v>
      </c>
    </row>
    <row r="1425" spans="20:31">
      <c r="T1425" s="193">
        <v>12</v>
      </c>
      <c r="U1425" s="193">
        <v>2020</v>
      </c>
      <c r="V1425" s="193" t="s">
        <v>626</v>
      </c>
      <c r="W1425" s="193" t="s">
        <v>624</v>
      </c>
      <c r="X1425" s="193" t="s">
        <v>3363</v>
      </c>
      <c r="Y1425" s="66" t="str">
        <f t="shared" si="54"/>
        <v>122020冷房店舗用有り</v>
      </c>
      <c r="Z1425" s="142">
        <v>-1.38</v>
      </c>
      <c r="AA1425" s="142">
        <v>2.38</v>
      </c>
      <c r="AB1425" s="143">
        <v>1.0581</v>
      </c>
      <c r="AC1425" s="143">
        <v>1.7705</v>
      </c>
      <c r="AD1425" s="69">
        <f>VLOOKUP(T1425,'既存・導入予定 (1)'!$E$33:$S$44,13,0)</f>
        <v>0.45</v>
      </c>
      <c r="AE1425" s="70">
        <f t="shared" si="53"/>
        <v>1.7589999999999999</v>
      </c>
    </row>
    <row r="1426" spans="20:31">
      <c r="T1426" s="193">
        <v>12</v>
      </c>
      <c r="U1426" s="193">
        <v>2020</v>
      </c>
      <c r="V1426" s="193" t="s">
        <v>626</v>
      </c>
      <c r="W1426" s="193" t="s">
        <v>618</v>
      </c>
      <c r="X1426" s="193" t="s">
        <v>3363</v>
      </c>
      <c r="Y1426" s="66" t="str">
        <f t="shared" si="54"/>
        <v>122020冷房ビル用マルチ有り</v>
      </c>
      <c r="Z1426" s="142">
        <v>-1.68</v>
      </c>
      <c r="AA1426" s="142">
        <v>2.68</v>
      </c>
      <c r="AB1426" s="143">
        <v>1.0788</v>
      </c>
      <c r="AC1426" s="143">
        <v>2.0053000000000001</v>
      </c>
      <c r="AD1426" s="69">
        <f>VLOOKUP(T1426,'既存・導入予定 (1)'!$E$33:$S$44,13,0)</f>
        <v>0.45</v>
      </c>
      <c r="AE1426" s="70">
        <f t="shared" si="53"/>
        <v>1.9239999999999999</v>
      </c>
    </row>
    <row r="1427" spans="20:31">
      <c r="T1427" s="193">
        <v>12</v>
      </c>
      <c r="U1427" s="193">
        <v>2020</v>
      </c>
      <c r="V1427" s="193" t="s">
        <v>626</v>
      </c>
      <c r="W1427" s="193" t="s">
        <v>619</v>
      </c>
      <c r="X1427" s="193" t="s">
        <v>3363</v>
      </c>
      <c r="Y1427" s="66" t="str">
        <f t="shared" si="54"/>
        <v>122020冷房設備用有り</v>
      </c>
      <c r="Z1427" s="142">
        <v>-0.62</v>
      </c>
      <c r="AA1427" s="142">
        <v>1.62</v>
      </c>
      <c r="AB1427" s="143">
        <v>1.0472999999999999</v>
      </c>
      <c r="AC1427" s="143">
        <v>1.2032</v>
      </c>
      <c r="AD1427" s="69">
        <f>VLOOKUP(T1427,'既存・導入予定 (1)'!$E$33:$S$44,13,0)</f>
        <v>0.45</v>
      </c>
      <c r="AE1427" s="70">
        <f t="shared" si="53"/>
        <v>1.341</v>
      </c>
    </row>
    <row r="1428" spans="20:31">
      <c r="T1428" s="193">
        <v>12</v>
      </c>
      <c r="U1428" s="193">
        <v>2020</v>
      </c>
      <c r="V1428" s="193" t="s">
        <v>626</v>
      </c>
      <c r="W1428" s="193" t="s">
        <v>624</v>
      </c>
      <c r="X1428" s="193" t="s">
        <v>3516</v>
      </c>
      <c r="Y1428" s="66" t="str">
        <f t="shared" si="54"/>
        <v>122020冷房店舗用無し（一定速）</v>
      </c>
      <c r="Z1428" s="142">
        <v>0.25</v>
      </c>
      <c r="AA1428" s="142">
        <v>0.75</v>
      </c>
      <c r="AB1428" s="143">
        <v>0.25</v>
      </c>
      <c r="AC1428" s="143">
        <v>0.75</v>
      </c>
      <c r="AD1428" s="69">
        <f>VLOOKUP(T1428,'既存・導入予定 (1)'!$E$33:$S$44,13,0)</f>
        <v>0.45</v>
      </c>
      <c r="AE1428" s="70">
        <f t="shared" si="53"/>
        <v>0.86199999999999999</v>
      </c>
    </row>
    <row r="1429" spans="20:31">
      <c r="T1429" s="193">
        <v>12</v>
      </c>
      <c r="U1429" s="193">
        <v>2020</v>
      </c>
      <c r="V1429" s="193" t="s">
        <v>626</v>
      </c>
      <c r="W1429" s="193" t="s">
        <v>618</v>
      </c>
      <c r="X1429" s="193" t="s">
        <v>3516</v>
      </c>
      <c r="Y1429" s="66" t="str">
        <f t="shared" si="54"/>
        <v>122020冷房ビル用マルチ無し（一定速）</v>
      </c>
      <c r="Z1429" s="142">
        <v>0.25</v>
      </c>
      <c r="AA1429" s="142">
        <v>0.75</v>
      </c>
      <c r="AB1429" s="143">
        <v>0.25</v>
      </c>
      <c r="AC1429" s="143">
        <v>0.75</v>
      </c>
      <c r="AD1429" s="69">
        <f>VLOOKUP(T1429,'既存・導入予定 (1)'!$E$33:$S$44,13,0)</f>
        <v>0.45</v>
      </c>
      <c r="AE1429" s="70">
        <f t="shared" si="53"/>
        <v>0.86199999999999999</v>
      </c>
    </row>
    <row r="1430" spans="20:31">
      <c r="T1430" s="193">
        <v>12</v>
      </c>
      <c r="U1430" s="193">
        <v>2020</v>
      </c>
      <c r="V1430" s="193" t="s">
        <v>626</v>
      </c>
      <c r="W1430" s="193" t="s">
        <v>619</v>
      </c>
      <c r="X1430" s="193" t="s">
        <v>3516</v>
      </c>
      <c r="Y1430" s="66" t="str">
        <f t="shared" si="54"/>
        <v>122020冷房設備用無し（一定速）</v>
      </c>
      <c r="Z1430" s="142">
        <v>0.25</v>
      </c>
      <c r="AA1430" s="142">
        <v>0.75</v>
      </c>
      <c r="AB1430" s="143">
        <v>0.25</v>
      </c>
      <c r="AC1430" s="143">
        <v>0.75</v>
      </c>
      <c r="AD1430" s="69">
        <f>VLOOKUP(T1430,'既存・導入予定 (1)'!$E$33:$S$44,13,0)</f>
        <v>0.45</v>
      </c>
      <c r="AE1430" s="70">
        <f t="shared" si="53"/>
        <v>0.86199999999999999</v>
      </c>
    </row>
    <row r="1431" spans="20:31">
      <c r="T1431" s="193">
        <v>12</v>
      </c>
      <c r="U1431" s="193">
        <v>2020</v>
      </c>
      <c r="V1431" s="193" t="s">
        <v>627</v>
      </c>
      <c r="W1431" s="193" t="s">
        <v>624</v>
      </c>
      <c r="X1431" s="193" t="s">
        <v>3363</v>
      </c>
      <c r="Y1431" s="66" t="str">
        <f t="shared" si="54"/>
        <v>122020暖房店舗用有り</v>
      </c>
      <c r="Z1431" s="142">
        <v>-0.96</v>
      </c>
      <c r="AA1431" s="142">
        <v>1.96</v>
      </c>
      <c r="AB1431" s="143">
        <v>1.0862000000000001</v>
      </c>
      <c r="AC1431" s="143">
        <v>1.4483999999999999</v>
      </c>
      <c r="AD1431" s="69">
        <f>VLOOKUP(T1431,'既存・導入予定 (1)'!$E$33:$S$44,13,0)</f>
        <v>0.45</v>
      </c>
      <c r="AE1431" s="70">
        <f t="shared" si="53"/>
        <v>1.528</v>
      </c>
    </row>
    <row r="1432" spans="20:31">
      <c r="T1432" s="193">
        <v>12</v>
      </c>
      <c r="U1432" s="193">
        <v>2020</v>
      </c>
      <c r="V1432" s="193" t="s">
        <v>627</v>
      </c>
      <c r="W1432" s="193" t="s">
        <v>618</v>
      </c>
      <c r="X1432" s="193" t="s">
        <v>3363</v>
      </c>
      <c r="Y1432" s="66" t="str">
        <f t="shared" si="54"/>
        <v>122020暖房ビル用マルチ有り</v>
      </c>
      <c r="Z1432" s="142">
        <v>-1.1000000000000001</v>
      </c>
      <c r="AA1432" s="142">
        <v>2.1</v>
      </c>
      <c r="AB1432" s="143">
        <v>1.0416000000000001</v>
      </c>
      <c r="AC1432" s="143">
        <v>1.4596</v>
      </c>
      <c r="AD1432" s="69">
        <f>VLOOKUP(T1432,'既存・導入予定 (1)'!$E$33:$S$44,13,0)</f>
        <v>0.45</v>
      </c>
      <c r="AE1432" s="70">
        <f t="shared" si="53"/>
        <v>1.605</v>
      </c>
    </row>
    <row r="1433" spans="20:31">
      <c r="T1433" s="193">
        <v>12</v>
      </c>
      <c r="U1433" s="193">
        <v>2020</v>
      </c>
      <c r="V1433" s="193" t="s">
        <v>627</v>
      </c>
      <c r="W1433" s="193" t="s">
        <v>619</v>
      </c>
      <c r="X1433" s="193" t="s">
        <v>3363</v>
      </c>
      <c r="Y1433" s="66" t="str">
        <f t="shared" si="54"/>
        <v>122020暖房設備用有り</v>
      </c>
      <c r="Z1433" s="142">
        <v>-0.46</v>
      </c>
      <c r="AA1433" s="142">
        <v>1.46</v>
      </c>
      <c r="AB1433" s="143">
        <v>0.94</v>
      </c>
      <c r="AC1433" s="143">
        <v>1.1100000000000001</v>
      </c>
      <c r="AD1433" s="69">
        <f>VLOOKUP(T1433,'既存・導入予定 (1)'!$E$33:$S$44,13,0)</f>
        <v>0.45</v>
      </c>
      <c r="AE1433" s="70">
        <f t="shared" ref="AE1433:AE1448" si="55">ROUNDDOWN(IF(AD1433&gt;=0.25,Z1433*AD1433+AA1433,AB1433*AD1433+AC1433),3)</f>
        <v>1.2529999999999999</v>
      </c>
    </row>
    <row r="1434" spans="20:31">
      <c r="T1434" s="193">
        <v>12</v>
      </c>
      <c r="U1434" s="193">
        <v>2020</v>
      </c>
      <c r="V1434" s="193" t="s">
        <v>627</v>
      </c>
      <c r="W1434" s="193" t="s">
        <v>624</v>
      </c>
      <c r="X1434" s="193" t="s">
        <v>3516</v>
      </c>
      <c r="Y1434" s="66" t="str">
        <f t="shared" si="54"/>
        <v>122020暖房店舗用無し（一定速）</v>
      </c>
      <c r="Z1434" s="142">
        <v>0.25</v>
      </c>
      <c r="AA1434" s="142">
        <v>0.75</v>
      </c>
      <c r="AB1434" s="143">
        <v>0.25</v>
      </c>
      <c r="AC1434" s="143">
        <v>0.75</v>
      </c>
      <c r="AD1434" s="69">
        <f>VLOOKUP(T1434,'既存・導入予定 (1)'!$E$33:$S$44,13,0)</f>
        <v>0.45</v>
      </c>
      <c r="AE1434" s="70">
        <f t="shared" si="55"/>
        <v>0.86199999999999999</v>
      </c>
    </row>
    <row r="1435" spans="20:31">
      <c r="T1435" s="193">
        <v>12</v>
      </c>
      <c r="U1435" s="193">
        <v>2020</v>
      </c>
      <c r="V1435" s="193" t="s">
        <v>627</v>
      </c>
      <c r="W1435" s="193" t="s">
        <v>618</v>
      </c>
      <c r="X1435" s="193" t="s">
        <v>3516</v>
      </c>
      <c r="Y1435" s="66" t="str">
        <f t="shared" si="54"/>
        <v>122020暖房ビル用マルチ無し（一定速）</v>
      </c>
      <c r="Z1435" s="142">
        <v>0.25</v>
      </c>
      <c r="AA1435" s="142">
        <v>0.75</v>
      </c>
      <c r="AB1435" s="143">
        <v>0.25</v>
      </c>
      <c r="AC1435" s="143">
        <v>0.75</v>
      </c>
      <c r="AD1435" s="69">
        <f>VLOOKUP(T1435,'既存・導入予定 (1)'!$E$33:$S$44,13,0)</f>
        <v>0.45</v>
      </c>
      <c r="AE1435" s="70">
        <f t="shared" si="55"/>
        <v>0.86199999999999999</v>
      </c>
    </row>
    <row r="1436" spans="20:31">
      <c r="T1436" s="193">
        <v>12</v>
      </c>
      <c r="U1436" s="193">
        <v>2020</v>
      </c>
      <c r="V1436" s="193" t="s">
        <v>627</v>
      </c>
      <c r="W1436" s="193" t="s">
        <v>619</v>
      </c>
      <c r="X1436" s="193" t="s">
        <v>3516</v>
      </c>
      <c r="Y1436" s="66" t="str">
        <f t="shared" si="54"/>
        <v>122020暖房設備用無し（一定速）</v>
      </c>
      <c r="Z1436" s="142">
        <v>0.25</v>
      </c>
      <c r="AA1436" s="142">
        <v>0.75</v>
      </c>
      <c r="AB1436" s="143">
        <v>0.25</v>
      </c>
      <c r="AC1436" s="143">
        <v>0.75</v>
      </c>
      <c r="AD1436" s="69">
        <f>VLOOKUP(T1436,'既存・導入予定 (1)'!$E$33:$S$44,13,0)</f>
        <v>0.45</v>
      </c>
      <c r="AE1436" s="70">
        <f t="shared" si="55"/>
        <v>0.86199999999999999</v>
      </c>
    </row>
    <row r="1437" spans="20:31">
      <c r="T1437" s="196">
        <v>12</v>
      </c>
      <c r="U1437" s="196">
        <v>2024</v>
      </c>
      <c r="V1437" s="196" t="s">
        <v>626</v>
      </c>
      <c r="W1437" s="196" t="s">
        <v>624</v>
      </c>
      <c r="X1437" s="196" t="s">
        <v>3363</v>
      </c>
      <c r="Y1437" s="146" t="str">
        <f t="shared" si="54"/>
        <v>122024冷房店舗用有り</v>
      </c>
      <c r="Z1437" s="148">
        <v>-1.58</v>
      </c>
      <c r="AA1437" s="148">
        <v>2.58</v>
      </c>
      <c r="AB1437" s="149">
        <v>1.0629999999999999</v>
      </c>
      <c r="AC1437" s="149">
        <v>1.9193</v>
      </c>
      <c r="AD1437" s="147">
        <f>VLOOKUP(T1437,'既存・導入予定 (1)'!$E$33:$S$44,13,0)</f>
        <v>0.45</v>
      </c>
      <c r="AE1437" s="75">
        <f t="shared" si="55"/>
        <v>1.869</v>
      </c>
    </row>
    <row r="1438" spans="20:31">
      <c r="T1438" s="196">
        <v>12</v>
      </c>
      <c r="U1438" s="196">
        <v>2024</v>
      </c>
      <c r="V1438" s="196" t="s">
        <v>626</v>
      </c>
      <c r="W1438" s="196" t="s">
        <v>618</v>
      </c>
      <c r="X1438" s="196" t="s">
        <v>3363</v>
      </c>
      <c r="Y1438" s="146" t="str">
        <f t="shared" si="54"/>
        <v>122024冷房ビル用マルチ有り</v>
      </c>
      <c r="Z1438" s="148">
        <v>-1.6</v>
      </c>
      <c r="AA1438" s="148">
        <v>2.6</v>
      </c>
      <c r="AB1438" s="149">
        <v>1.0759000000000001</v>
      </c>
      <c r="AC1438" s="149">
        <v>1.931</v>
      </c>
      <c r="AD1438" s="147">
        <f>VLOOKUP(T1438,'既存・導入予定 (1)'!$E$33:$S$44,13,0)</f>
        <v>0.45</v>
      </c>
      <c r="AE1438" s="75">
        <f t="shared" si="55"/>
        <v>1.88</v>
      </c>
    </row>
    <row r="1439" spans="20:31">
      <c r="T1439" s="196">
        <v>12</v>
      </c>
      <c r="U1439" s="196">
        <v>2024</v>
      </c>
      <c r="V1439" s="196" t="s">
        <v>626</v>
      </c>
      <c r="W1439" s="196" t="s">
        <v>619</v>
      </c>
      <c r="X1439" s="196" t="s">
        <v>3363</v>
      </c>
      <c r="Y1439" s="146" t="str">
        <f t="shared" si="54"/>
        <v>122024冷房設備用有り</v>
      </c>
      <c r="Z1439" s="148">
        <v>-0.6</v>
      </c>
      <c r="AA1439" s="148">
        <v>1.6</v>
      </c>
      <c r="AB1439" s="149">
        <v>1.0467</v>
      </c>
      <c r="AC1439" s="149">
        <v>1.1882999999999999</v>
      </c>
      <c r="AD1439" s="147">
        <f>VLOOKUP(T1439,'既存・導入予定 (1)'!$E$33:$S$44,13,0)</f>
        <v>0.45</v>
      </c>
      <c r="AE1439" s="75">
        <f t="shared" si="55"/>
        <v>1.33</v>
      </c>
    </row>
    <row r="1440" spans="20:31">
      <c r="T1440" s="196">
        <v>12</v>
      </c>
      <c r="U1440" s="196">
        <v>2024</v>
      </c>
      <c r="V1440" s="196" t="s">
        <v>626</v>
      </c>
      <c r="W1440" s="196" t="s">
        <v>624</v>
      </c>
      <c r="X1440" s="196" t="s">
        <v>3516</v>
      </c>
      <c r="Y1440" s="146" t="str">
        <f t="shared" si="54"/>
        <v>122024冷房店舗用無し（一定速）</v>
      </c>
      <c r="Z1440" s="148">
        <v>0.25</v>
      </c>
      <c r="AA1440" s="148">
        <v>0.75</v>
      </c>
      <c r="AB1440" s="149">
        <v>0.25</v>
      </c>
      <c r="AC1440" s="149">
        <v>0.75</v>
      </c>
      <c r="AD1440" s="147">
        <f>VLOOKUP(T1440,'既存・導入予定 (1)'!$E$33:$S$44,13,0)</f>
        <v>0.45</v>
      </c>
      <c r="AE1440" s="75">
        <f t="shared" si="55"/>
        <v>0.86199999999999999</v>
      </c>
    </row>
    <row r="1441" spans="20:31">
      <c r="T1441" s="196">
        <v>12</v>
      </c>
      <c r="U1441" s="196">
        <v>2024</v>
      </c>
      <c r="V1441" s="196" t="s">
        <v>626</v>
      </c>
      <c r="W1441" s="196" t="s">
        <v>618</v>
      </c>
      <c r="X1441" s="196" t="s">
        <v>3516</v>
      </c>
      <c r="Y1441" s="146" t="str">
        <f t="shared" si="54"/>
        <v>122024冷房ビル用マルチ無し（一定速）</v>
      </c>
      <c r="Z1441" s="148">
        <v>0.25</v>
      </c>
      <c r="AA1441" s="148">
        <v>0.75</v>
      </c>
      <c r="AB1441" s="149">
        <v>0.25</v>
      </c>
      <c r="AC1441" s="149">
        <v>0.75</v>
      </c>
      <c r="AD1441" s="147">
        <f>VLOOKUP(T1441,'既存・導入予定 (1)'!$E$33:$S$44,13,0)</f>
        <v>0.45</v>
      </c>
      <c r="AE1441" s="75">
        <f t="shared" si="55"/>
        <v>0.86199999999999999</v>
      </c>
    </row>
    <row r="1442" spans="20:31">
      <c r="T1442" s="196">
        <v>12</v>
      </c>
      <c r="U1442" s="196">
        <v>2024</v>
      </c>
      <c r="V1442" s="196" t="s">
        <v>626</v>
      </c>
      <c r="W1442" s="196" t="s">
        <v>619</v>
      </c>
      <c r="X1442" s="196" t="s">
        <v>3516</v>
      </c>
      <c r="Y1442" s="146" t="str">
        <f t="shared" si="54"/>
        <v>122024冷房設備用無し（一定速）</v>
      </c>
      <c r="Z1442" s="148">
        <v>0.25</v>
      </c>
      <c r="AA1442" s="148">
        <v>0.75</v>
      </c>
      <c r="AB1442" s="149">
        <v>0.25</v>
      </c>
      <c r="AC1442" s="149">
        <v>0.75</v>
      </c>
      <c r="AD1442" s="147">
        <f>VLOOKUP(T1442,'既存・導入予定 (1)'!$E$33:$S$44,13,0)</f>
        <v>0.45</v>
      </c>
      <c r="AE1442" s="75">
        <f t="shared" si="55"/>
        <v>0.86199999999999999</v>
      </c>
    </row>
    <row r="1443" spans="20:31">
      <c r="T1443" s="196">
        <v>12</v>
      </c>
      <c r="U1443" s="196">
        <v>2024</v>
      </c>
      <c r="V1443" s="196" t="s">
        <v>627</v>
      </c>
      <c r="W1443" s="196" t="s">
        <v>624</v>
      </c>
      <c r="X1443" s="196" t="s">
        <v>3363</v>
      </c>
      <c r="Y1443" s="146" t="str">
        <f t="shared" si="54"/>
        <v>122024暖房店舗用有り</v>
      </c>
      <c r="Z1443" s="148">
        <v>-1.04</v>
      </c>
      <c r="AA1443" s="148">
        <v>2.04</v>
      </c>
      <c r="AB1443" s="149">
        <v>1.0898000000000001</v>
      </c>
      <c r="AC1443" s="149">
        <v>1.5076000000000001</v>
      </c>
      <c r="AD1443" s="147">
        <f>VLOOKUP(T1443,'既存・導入予定 (1)'!$E$33:$S$44,13,0)</f>
        <v>0.45</v>
      </c>
      <c r="AE1443" s="75">
        <f t="shared" si="55"/>
        <v>1.5720000000000001</v>
      </c>
    </row>
    <row r="1444" spans="20:31">
      <c r="T1444" s="196">
        <v>12</v>
      </c>
      <c r="U1444" s="196">
        <v>2024</v>
      </c>
      <c r="V1444" s="196" t="s">
        <v>627</v>
      </c>
      <c r="W1444" s="196" t="s">
        <v>618</v>
      </c>
      <c r="X1444" s="196" t="s">
        <v>3363</v>
      </c>
      <c r="Y1444" s="146" t="str">
        <f t="shared" si="54"/>
        <v>122024暖房ビル用マルチ有り</v>
      </c>
      <c r="Z1444" s="148">
        <v>-1.1399999999999999</v>
      </c>
      <c r="AA1444" s="148">
        <v>2.14</v>
      </c>
      <c r="AB1444" s="149">
        <v>1.0454000000000001</v>
      </c>
      <c r="AC1444" s="149">
        <v>1.5936999999999999</v>
      </c>
      <c r="AD1444" s="147">
        <f>VLOOKUP(T1444,'既存・導入予定 (1)'!$E$33:$S$44,13,0)</f>
        <v>0.45</v>
      </c>
      <c r="AE1444" s="75">
        <f t="shared" si="55"/>
        <v>1.627</v>
      </c>
    </row>
    <row r="1445" spans="20:31">
      <c r="T1445" s="196">
        <v>12</v>
      </c>
      <c r="U1445" s="196">
        <v>2024</v>
      </c>
      <c r="V1445" s="196" t="s">
        <v>627</v>
      </c>
      <c r="W1445" s="196" t="s">
        <v>619</v>
      </c>
      <c r="X1445" s="196" t="s">
        <v>3363</v>
      </c>
      <c r="Y1445" s="146" t="str">
        <f t="shared" si="54"/>
        <v>122024暖房設備用有り</v>
      </c>
      <c r="Z1445" s="148">
        <v>-0.57999999999999996</v>
      </c>
      <c r="AA1445" s="148">
        <v>1.58</v>
      </c>
      <c r="AB1445" s="149">
        <v>1.0335000000000001</v>
      </c>
      <c r="AC1445" s="149">
        <v>1.1766000000000001</v>
      </c>
      <c r="AD1445" s="147">
        <f>VLOOKUP(T1445,'既存・導入予定 (1)'!$E$33:$S$44,13,0)</f>
        <v>0.45</v>
      </c>
      <c r="AE1445" s="75">
        <f t="shared" si="55"/>
        <v>1.319</v>
      </c>
    </row>
    <row r="1446" spans="20:31">
      <c r="T1446" s="196">
        <v>12</v>
      </c>
      <c r="U1446" s="196">
        <v>2024</v>
      </c>
      <c r="V1446" s="196" t="s">
        <v>627</v>
      </c>
      <c r="W1446" s="196" t="s">
        <v>624</v>
      </c>
      <c r="X1446" s="196" t="s">
        <v>3516</v>
      </c>
      <c r="Y1446" s="146" t="str">
        <f t="shared" si="54"/>
        <v>122024暖房店舗用無し（一定速）</v>
      </c>
      <c r="Z1446" s="148">
        <v>0.25</v>
      </c>
      <c r="AA1446" s="148">
        <v>0.75</v>
      </c>
      <c r="AB1446" s="149">
        <v>0.25</v>
      </c>
      <c r="AC1446" s="149">
        <v>0.75</v>
      </c>
      <c r="AD1446" s="147">
        <f>VLOOKUP(T1446,'既存・導入予定 (1)'!$E$33:$S$44,13,0)</f>
        <v>0.45</v>
      </c>
      <c r="AE1446" s="75">
        <f t="shared" si="55"/>
        <v>0.86199999999999999</v>
      </c>
    </row>
    <row r="1447" spans="20:31">
      <c r="T1447" s="196">
        <v>12</v>
      </c>
      <c r="U1447" s="196">
        <v>2024</v>
      </c>
      <c r="V1447" s="196" t="s">
        <v>627</v>
      </c>
      <c r="W1447" s="196" t="s">
        <v>618</v>
      </c>
      <c r="X1447" s="196" t="s">
        <v>3516</v>
      </c>
      <c r="Y1447" s="146" t="str">
        <f t="shared" si="54"/>
        <v>122024暖房ビル用マルチ無し（一定速）</v>
      </c>
      <c r="Z1447" s="148">
        <v>0.25</v>
      </c>
      <c r="AA1447" s="148">
        <v>0.75</v>
      </c>
      <c r="AB1447" s="149">
        <v>0.25</v>
      </c>
      <c r="AC1447" s="149">
        <v>0.75</v>
      </c>
      <c r="AD1447" s="147">
        <f>VLOOKUP(T1447,'既存・導入予定 (1)'!$E$33:$S$44,13,0)</f>
        <v>0.45</v>
      </c>
      <c r="AE1447" s="75">
        <f t="shared" si="55"/>
        <v>0.86199999999999999</v>
      </c>
    </row>
    <row r="1448" spans="20:31">
      <c r="T1448" s="196">
        <v>12</v>
      </c>
      <c r="U1448" s="196">
        <v>2024</v>
      </c>
      <c r="V1448" s="196" t="s">
        <v>627</v>
      </c>
      <c r="W1448" s="196" t="s">
        <v>619</v>
      </c>
      <c r="X1448" s="196" t="s">
        <v>3516</v>
      </c>
      <c r="Y1448" s="146" t="str">
        <f t="shared" si="54"/>
        <v>122024暖房設備用無し（一定速）</v>
      </c>
      <c r="Z1448" s="148">
        <v>0.25</v>
      </c>
      <c r="AA1448" s="148">
        <v>0.75</v>
      </c>
      <c r="AB1448" s="149">
        <v>0.25</v>
      </c>
      <c r="AC1448" s="149">
        <v>0.75</v>
      </c>
      <c r="AD1448" s="147">
        <f>VLOOKUP(T1448,'既存・導入予定 (1)'!$E$33:$S$44,13,0)</f>
        <v>0.45</v>
      </c>
      <c r="AE1448" s="75">
        <f t="shared" si="55"/>
        <v>0.86199999999999999</v>
      </c>
    </row>
  </sheetData>
  <sheetProtection selectLockedCells="1"/>
  <autoFilter ref="T8:AE1448" xr:uid="{3BE7F3DE-C86E-491E-91D8-277613267EE8}"/>
  <sortState xmlns:xlrd2="http://schemas.microsoft.com/office/spreadsheetml/2017/richdata2" ref="T442:AG585">
    <sortCondition ref="AF442:AF585"/>
  </sortState>
  <phoneticPr fontId="1"/>
  <pageMargins left="0.31496062992125984" right="0.31496062992125984" top="0" bottom="0" header="0.31496062992125984" footer="0.31496062992125984"/>
  <pageSetup paperSize="9"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H2728"/>
  <sheetViews>
    <sheetView showGridLines="0" zoomScaleNormal="100" zoomScaleSheetLayoutView="85" workbookViewId="0">
      <selection sqref="A1:AE1"/>
    </sheetView>
  </sheetViews>
  <sheetFormatPr defaultColWidth="3.08984375" defaultRowHeight="12"/>
  <cols>
    <col min="1" max="1" width="21.08984375" style="1" bestFit="1" customWidth="1"/>
    <col min="2" max="2" width="3.08984375" style="9"/>
    <col min="3" max="3" width="25.81640625" style="2" bestFit="1" customWidth="1"/>
    <col min="4" max="4" width="2.6328125" style="2" customWidth="1"/>
    <col min="5" max="5" width="22.90625" style="2" customWidth="1"/>
    <col min="6" max="6" width="11.6328125" style="9" bestFit="1" customWidth="1"/>
    <col min="7" max="7" width="26.08984375" style="9" bestFit="1" customWidth="1"/>
    <col min="8" max="8" width="7.90625" style="1" bestFit="1" customWidth="1"/>
    <col min="9" max="9" width="3.08984375" style="1"/>
    <col min="10" max="10" width="25.08984375" style="1" bestFit="1" customWidth="1"/>
    <col min="11" max="11" width="11.6328125" style="9" bestFit="1" customWidth="1"/>
    <col min="12" max="12" width="5.1796875" style="1" bestFit="1" customWidth="1"/>
    <col min="13" max="13" width="3.08984375" style="1"/>
    <col min="14" max="14" width="6.1796875" style="1" bestFit="1" customWidth="1"/>
    <col min="15" max="15" width="11.6328125" style="9" bestFit="1" customWidth="1"/>
    <col min="16" max="16" width="5.1796875" style="1" bestFit="1" customWidth="1"/>
    <col min="17" max="17" width="3.08984375" style="1"/>
    <col min="18" max="18" width="15.1796875" style="1" bestFit="1" customWidth="1"/>
    <col min="19" max="19" width="11.6328125" style="11" bestFit="1" customWidth="1"/>
    <col min="20" max="20" width="5.1796875" style="1" bestFit="1" customWidth="1"/>
    <col min="21" max="21" width="3.08984375" style="1"/>
    <col min="22" max="22" width="22.90625" style="1" bestFit="1" customWidth="1"/>
    <col min="23" max="23" width="25.81640625" style="1" bestFit="1" customWidth="1"/>
    <col min="24" max="24" width="4.6328125" style="9" bestFit="1" customWidth="1"/>
    <col min="25" max="28" width="3.08984375" style="1"/>
    <col min="29" max="29" width="3.08984375" style="9"/>
    <col min="30" max="33" width="3.08984375" style="1"/>
    <col min="34" max="34" width="3.08984375" style="9"/>
    <col min="35" max="16384" width="3.08984375" style="1"/>
  </cols>
  <sheetData>
    <row r="2" spans="1:34">
      <c r="A2" s="1" t="s">
        <v>642</v>
      </c>
      <c r="B2" s="2"/>
      <c r="C2" s="2" t="s">
        <v>643</v>
      </c>
      <c r="F2" s="1"/>
      <c r="G2" s="1"/>
      <c r="H2" s="9"/>
      <c r="I2" s="2"/>
      <c r="J2" s="2"/>
      <c r="K2" s="1"/>
      <c r="L2" s="9"/>
      <c r="O2" s="1"/>
      <c r="P2" s="9"/>
      <c r="S2" s="1"/>
      <c r="T2" s="9"/>
      <c r="X2" s="11"/>
    </row>
    <row r="3" spans="1:34">
      <c r="A3" s="4" t="s">
        <v>648</v>
      </c>
      <c r="B3" s="2"/>
      <c r="C3" s="4" t="s">
        <v>3357</v>
      </c>
      <c r="E3" s="23" t="s">
        <v>643</v>
      </c>
      <c r="F3" s="10" t="s">
        <v>638</v>
      </c>
      <c r="G3" s="10" t="s">
        <v>24</v>
      </c>
      <c r="H3" s="5" t="s">
        <v>639</v>
      </c>
      <c r="J3" s="6"/>
      <c r="N3" s="7"/>
      <c r="X3" s="1"/>
      <c r="AC3" s="1"/>
      <c r="AH3" s="1"/>
    </row>
    <row r="4" spans="1:34">
      <c r="B4" s="2"/>
      <c r="C4" s="3" t="s">
        <v>3358</v>
      </c>
      <c r="E4" s="13" t="s">
        <v>3356</v>
      </c>
      <c r="F4" s="18">
        <v>3.6</v>
      </c>
      <c r="G4" s="10" t="s">
        <v>659</v>
      </c>
      <c r="H4" s="5">
        <v>6</v>
      </c>
    </row>
    <row r="5" spans="1:34">
      <c r="C5" s="8" t="s">
        <v>3359</v>
      </c>
      <c r="E5" s="14" t="s">
        <v>649</v>
      </c>
      <c r="F5" s="18">
        <v>3.7</v>
      </c>
      <c r="G5" s="10" t="s">
        <v>660</v>
      </c>
      <c r="H5" s="5">
        <v>5.9916999999999998</v>
      </c>
    </row>
    <row r="6" spans="1:34">
      <c r="B6" s="1"/>
      <c r="C6" s="8" t="s">
        <v>646</v>
      </c>
      <c r="E6" s="14" t="s">
        <v>649</v>
      </c>
      <c r="F6" s="18">
        <v>3.8000000000000003</v>
      </c>
      <c r="G6" s="10" t="s">
        <v>661</v>
      </c>
      <c r="H6" s="5">
        <v>5.9833999999999996</v>
      </c>
      <c r="AC6" s="1"/>
      <c r="AH6" s="1"/>
    </row>
    <row r="7" spans="1:34">
      <c r="B7" s="2"/>
      <c r="C7" s="8" t="s">
        <v>647</v>
      </c>
      <c r="E7" s="14" t="s">
        <v>649</v>
      </c>
      <c r="F7" s="18">
        <v>3.9000000000000004</v>
      </c>
      <c r="G7" s="10" t="s">
        <v>662</v>
      </c>
      <c r="H7" s="5">
        <v>5.9751000000000003</v>
      </c>
      <c r="AC7" s="1"/>
      <c r="AH7" s="1"/>
    </row>
    <row r="8" spans="1:34">
      <c r="B8" s="2"/>
      <c r="C8" s="4" t="s">
        <v>644</v>
      </c>
      <c r="E8" s="14" t="s">
        <v>649</v>
      </c>
      <c r="F8" s="18">
        <v>4</v>
      </c>
      <c r="G8" s="10" t="s">
        <v>663</v>
      </c>
      <c r="H8" s="5">
        <v>5.9668000000000001</v>
      </c>
      <c r="AC8" s="1"/>
      <c r="AH8" s="1"/>
    </row>
    <row r="9" spans="1:34">
      <c r="B9" s="2"/>
      <c r="C9" s="4" t="s">
        <v>645</v>
      </c>
      <c r="E9" s="14" t="s">
        <v>649</v>
      </c>
      <c r="F9" s="18">
        <v>4.0999999999999996</v>
      </c>
      <c r="G9" s="10" t="s">
        <v>664</v>
      </c>
      <c r="H9" s="5">
        <v>5.9584999999999999</v>
      </c>
      <c r="AC9" s="1"/>
      <c r="AH9" s="1"/>
    </row>
    <row r="10" spans="1:34">
      <c r="B10" s="2"/>
      <c r="C10" s="4" t="s">
        <v>640</v>
      </c>
      <c r="E10" s="14" t="s">
        <v>649</v>
      </c>
      <c r="F10" s="18">
        <v>4.1999999999999993</v>
      </c>
      <c r="G10" s="10" t="s">
        <v>665</v>
      </c>
      <c r="H10" s="5">
        <v>5.9501999999999997</v>
      </c>
      <c r="AC10" s="1"/>
      <c r="AH10" s="1"/>
    </row>
    <row r="11" spans="1:34">
      <c r="B11" s="2"/>
      <c r="C11" s="4" t="s">
        <v>641</v>
      </c>
      <c r="E11" s="14" t="s">
        <v>649</v>
      </c>
      <c r="F11" s="18">
        <v>4.2999999999999989</v>
      </c>
      <c r="G11" s="10" t="s">
        <v>666</v>
      </c>
      <c r="H11" s="5">
        <v>5.9419000000000004</v>
      </c>
    </row>
    <row r="12" spans="1:34">
      <c r="B12" s="2"/>
      <c r="E12" s="14" t="s">
        <v>649</v>
      </c>
      <c r="F12" s="18">
        <v>4.3999999999999986</v>
      </c>
      <c r="G12" s="10" t="s">
        <v>667</v>
      </c>
      <c r="H12" s="5">
        <v>5.9336000000000002</v>
      </c>
    </row>
    <row r="13" spans="1:34">
      <c r="B13" s="2"/>
      <c r="E13" s="14" t="s">
        <v>649</v>
      </c>
      <c r="F13" s="18">
        <v>4.4999999999999982</v>
      </c>
      <c r="G13" s="10" t="s">
        <v>668</v>
      </c>
      <c r="H13" s="5">
        <v>5.9253</v>
      </c>
    </row>
    <row r="14" spans="1:34">
      <c r="B14" s="2"/>
      <c r="E14" s="14" t="s">
        <v>649</v>
      </c>
      <c r="F14" s="18">
        <v>4.5999999999999979</v>
      </c>
      <c r="G14" s="10" t="s">
        <v>669</v>
      </c>
      <c r="H14" s="5">
        <v>5.9169999999999998</v>
      </c>
    </row>
    <row r="15" spans="1:34">
      <c r="B15" s="2"/>
      <c r="E15" s="14" t="s">
        <v>649</v>
      </c>
      <c r="F15" s="18">
        <v>4.6999999999999975</v>
      </c>
      <c r="G15" s="10" t="s">
        <v>670</v>
      </c>
      <c r="H15" s="5">
        <v>5.9087000000000005</v>
      </c>
    </row>
    <row r="16" spans="1:34">
      <c r="B16" s="2"/>
      <c r="E16" s="14" t="s">
        <v>649</v>
      </c>
      <c r="F16" s="18">
        <v>4.7999999999999972</v>
      </c>
      <c r="G16" s="10" t="s">
        <v>671</v>
      </c>
      <c r="H16" s="5">
        <v>5.9004000000000003</v>
      </c>
    </row>
    <row r="17" spans="5:34">
      <c r="E17" s="14" t="s">
        <v>649</v>
      </c>
      <c r="F17" s="18">
        <v>4.8999999999999968</v>
      </c>
      <c r="G17" s="10" t="s">
        <v>672</v>
      </c>
      <c r="H17" s="5">
        <v>5.8921000000000001</v>
      </c>
    </row>
    <row r="18" spans="5:34">
      <c r="E18" s="14" t="s">
        <v>649</v>
      </c>
      <c r="F18" s="18">
        <v>4.9999999999999964</v>
      </c>
      <c r="G18" s="10" t="s">
        <v>673</v>
      </c>
      <c r="H18" s="5">
        <v>5.8837999999999999</v>
      </c>
    </row>
    <row r="19" spans="5:34">
      <c r="E19" s="14" t="s">
        <v>649</v>
      </c>
      <c r="F19" s="18">
        <v>5.0999999999999961</v>
      </c>
      <c r="G19" s="10" t="s">
        <v>674</v>
      </c>
      <c r="H19" s="5">
        <v>5.8755000000000006</v>
      </c>
      <c r="AC19" s="1"/>
      <c r="AH19" s="1"/>
    </row>
    <row r="20" spans="5:34">
      <c r="E20" s="14" t="s">
        <v>649</v>
      </c>
      <c r="F20" s="18">
        <v>5.1999999999999957</v>
      </c>
      <c r="G20" s="10" t="s">
        <v>675</v>
      </c>
      <c r="H20" s="5">
        <v>5.8672000000000004</v>
      </c>
      <c r="AC20" s="1"/>
      <c r="AH20" s="1"/>
    </row>
    <row r="21" spans="5:34">
      <c r="E21" s="14" t="s">
        <v>649</v>
      </c>
      <c r="F21" s="18">
        <v>5.2999999999999954</v>
      </c>
      <c r="G21" s="10" t="s">
        <v>676</v>
      </c>
      <c r="H21" s="5">
        <v>5.8589000000000002</v>
      </c>
      <c r="AC21" s="1"/>
    </row>
    <row r="22" spans="5:34">
      <c r="E22" s="14" t="s">
        <v>649</v>
      </c>
      <c r="F22" s="18">
        <v>5.399999999999995</v>
      </c>
      <c r="G22" s="10" t="s">
        <v>677</v>
      </c>
      <c r="H22" s="5">
        <v>5.8506</v>
      </c>
      <c r="AC22" s="1"/>
    </row>
    <row r="23" spans="5:34">
      <c r="E23" s="14" t="s">
        <v>649</v>
      </c>
      <c r="F23" s="18">
        <v>5.5</v>
      </c>
      <c r="G23" s="10" t="s">
        <v>678</v>
      </c>
      <c r="H23" s="5">
        <v>5.8422999999999998</v>
      </c>
      <c r="AC23" s="1"/>
    </row>
    <row r="24" spans="5:34">
      <c r="E24" s="14" t="s">
        <v>649</v>
      </c>
      <c r="F24" s="18">
        <v>5.6</v>
      </c>
      <c r="G24" s="10" t="s">
        <v>679</v>
      </c>
      <c r="H24" s="5">
        <v>5.8339999999999996</v>
      </c>
      <c r="AC24" s="1"/>
    </row>
    <row r="25" spans="5:34">
      <c r="E25" s="14" t="s">
        <v>649</v>
      </c>
      <c r="F25" s="18">
        <v>5.6999999999999993</v>
      </c>
      <c r="G25" s="10" t="s">
        <v>680</v>
      </c>
      <c r="H25" s="5">
        <v>5.8257000000000003</v>
      </c>
      <c r="AC25" s="1"/>
    </row>
    <row r="26" spans="5:34">
      <c r="E26" s="14" t="s">
        <v>649</v>
      </c>
      <c r="F26" s="18">
        <v>5.7999999999999989</v>
      </c>
      <c r="G26" s="10" t="s">
        <v>681</v>
      </c>
      <c r="H26" s="5">
        <v>5.8174000000000001</v>
      </c>
      <c r="X26" s="11"/>
    </row>
    <row r="27" spans="5:34">
      <c r="E27" s="14" t="s">
        <v>649</v>
      </c>
      <c r="F27" s="18">
        <v>5.8999999999999986</v>
      </c>
      <c r="G27" s="10" t="s">
        <v>682</v>
      </c>
      <c r="H27" s="5">
        <v>5.8090999999999999</v>
      </c>
      <c r="X27" s="11"/>
    </row>
    <row r="28" spans="5:34">
      <c r="E28" s="14" t="s">
        <v>649</v>
      </c>
      <c r="F28" s="18">
        <v>5.9999999999999982</v>
      </c>
      <c r="G28" s="10" t="s">
        <v>683</v>
      </c>
      <c r="H28" s="5">
        <v>5.8007999999999997</v>
      </c>
      <c r="X28" s="11"/>
    </row>
    <row r="29" spans="5:34">
      <c r="E29" s="14" t="s">
        <v>649</v>
      </c>
      <c r="F29" s="18">
        <v>6.0999999999999979</v>
      </c>
      <c r="G29" s="10" t="s">
        <v>684</v>
      </c>
      <c r="H29" s="5">
        <v>5.7925000000000004</v>
      </c>
      <c r="X29" s="11"/>
    </row>
    <row r="30" spans="5:34">
      <c r="E30" s="14" t="s">
        <v>649</v>
      </c>
      <c r="F30" s="18">
        <v>6.1999999999999975</v>
      </c>
      <c r="G30" s="10" t="s">
        <v>685</v>
      </c>
      <c r="H30" s="5">
        <v>5.7842000000000002</v>
      </c>
      <c r="X30" s="11"/>
    </row>
    <row r="31" spans="5:34">
      <c r="E31" s="14" t="s">
        <v>649</v>
      </c>
      <c r="F31" s="18">
        <v>6.2999999999999972</v>
      </c>
      <c r="G31" s="10" t="s">
        <v>686</v>
      </c>
      <c r="H31" s="5">
        <v>5.7759</v>
      </c>
      <c r="X31" s="11"/>
    </row>
    <row r="32" spans="5:34">
      <c r="E32" s="14" t="s">
        <v>649</v>
      </c>
      <c r="F32" s="18">
        <v>6.3999999999999968</v>
      </c>
      <c r="G32" s="10" t="s">
        <v>687</v>
      </c>
      <c r="H32" s="5">
        <v>5.7675999999999998</v>
      </c>
      <c r="X32" s="11"/>
    </row>
    <row r="33" spans="5:24">
      <c r="E33" s="14" t="s">
        <v>649</v>
      </c>
      <c r="F33" s="18">
        <v>6.4999999999999964</v>
      </c>
      <c r="G33" s="10" t="s">
        <v>688</v>
      </c>
      <c r="H33" s="5">
        <v>5.7593000000000005</v>
      </c>
      <c r="X33" s="11"/>
    </row>
    <row r="34" spans="5:24">
      <c r="E34" s="14" t="s">
        <v>649</v>
      </c>
      <c r="F34" s="18">
        <v>6.5999999999999961</v>
      </c>
      <c r="G34" s="10" t="s">
        <v>689</v>
      </c>
      <c r="H34" s="5">
        <v>5.7510000000000003</v>
      </c>
      <c r="S34" s="6"/>
      <c r="T34" s="9"/>
      <c r="X34" s="11"/>
    </row>
    <row r="35" spans="5:24">
      <c r="E35" s="14" t="s">
        <v>649</v>
      </c>
      <c r="F35" s="18">
        <v>6.6999999999999957</v>
      </c>
      <c r="G35" s="10" t="s">
        <v>690</v>
      </c>
      <c r="H35" s="5">
        <v>5.7427000000000001</v>
      </c>
      <c r="S35" s="6"/>
      <c r="T35" s="9"/>
      <c r="X35" s="11"/>
    </row>
    <row r="36" spans="5:24">
      <c r="E36" s="14" t="s">
        <v>649</v>
      </c>
      <c r="F36" s="18">
        <v>6.7999999999999954</v>
      </c>
      <c r="G36" s="10" t="s">
        <v>691</v>
      </c>
      <c r="H36" s="5">
        <v>5.7344000000000008</v>
      </c>
      <c r="S36" s="6"/>
      <c r="T36" s="9"/>
      <c r="X36" s="11"/>
    </row>
    <row r="37" spans="5:24">
      <c r="E37" s="14" t="s">
        <v>649</v>
      </c>
      <c r="F37" s="18">
        <v>6.899999999999995</v>
      </c>
      <c r="G37" s="10" t="s">
        <v>692</v>
      </c>
      <c r="H37" s="5">
        <v>5.7261000000000006</v>
      </c>
      <c r="S37" s="6"/>
      <c r="T37" s="9"/>
      <c r="X37" s="11"/>
    </row>
    <row r="38" spans="5:24">
      <c r="E38" s="14" t="s">
        <v>649</v>
      </c>
      <c r="F38" s="18">
        <v>7</v>
      </c>
      <c r="G38" s="10" t="s">
        <v>693</v>
      </c>
      <c r="H38" s="5">
        <v>5.7178000000000004</v>
      </c>
      <c r="S38" s="6"/>
      <c r="T38" s="9"/>
      <c r="X38" s="11"/>
    </row>
    <row r="39" spans="5:24">
      <c r="E39" s="14" t="s">
        <v>649</v>
      </c>
      <c r="F39" s="18">
        <v>7.1</v>
      </c>
      <c r="G39" s="10" t="s">
        <v>694</v>
      </c>
      <c r="H39" s="5">
        <v>5.7095000000000002</v>
      </c>
      <c r="S39" s="6"/>
      <c r="T39" s="9"/>
      <c r="X39" s="11"/>
    </row>
    <row r="40" spans="5:24">
      <c r="E40" s="14" t="s">
        <v>649</v>
      </c>
      <c r="F40" s="18">
        <v>7.1999999999999993</v>
      </c>
      <c r="G40" s="10" t="s">
        <v>695</v>
      </c>
      <c r="H40" s="5">
        <v>5.7012</v>
      </c>
      <c r="S40" s="6"/>
      <c r="T40" s="9"/>
      <c r="X40" s="11"/>
    </row>
    <row r="41" spans="5:24">
      <c r="E41" s="14" t="s">
        <v>649</v>
      </c>
      <c r="F41" s="18">
        <v>7.2999999999999989</v>
      </c>
      <c r="G41" s="10" t="s">
        <v>696</v>
      </c>
      <c r="H41" s="5">
        <v>5.6928999999999998</v>
      </c>
      <c r="S41" s="6"/>
      <c r="T41" s="9"/>
      <c r="X41" s="11"/>
    </row>
    <row r="42" spans="5:24">
      <c r="E42" s="14" t="s">
        <v>649</v>
      </c>
      <c r="F42" s="18">
        <v>7.3999999999999986</v>
      </c>
      <c r="G42" s="10" t="s">
        <v>697</v>
      </c>
      <c r="H42" s="5">
        <v>5.6845999999999997</v>
      </c>
      <c r="S42" s="6"/>
      <c r="T42" s="9"/>
      <c r="X42" s="11"/>
    </row>
    <row r="43" spans="5:24">
      <c r="E43" s="14" t="s">
        <v>649</v>
      </c>
      <c r="F43" s="18">
        <v>7.4999999999999982</v>
      </c>
      <c r="G43" s="10" t="s">
        <v>698</v>
      </c>
      <c r="H43" s="5">
        <v>5.6763000000000003</v>
      </c>
      <c r="S43" s="6"/>
      <c r="T43" s="9"/>
      <c r="X43" s="11"/>
    </row>
    <row r="44" spans="5:24">
      <c r="E44" s="14" t="s">
        <v>649</v>
      </c>
      <c r="F44" s="18">
        <v>7.5999999999999979</v>
      </c>
      <c r="G44" s="10" t="s">
        <v>699</v>
      </c>
      <c r="H44" s="5">
        <v>5.6680000000000001</v>
      </c>
      <c r="S44" s="6"/>
      <c r="T44" s="9"/>
      <c r="X44" s="11"/>
    </row>
    <row r="45" spans="5:24">
      <c r="E45" s="14" t="s">
        <v>649</v>
      </c>
      <c r="F45" s="18">
        <v>7.6999999999999975</v>
      </c>
      <c r="G45" s="10" t="s">
        <v>700</v>
      </c>
      <c r="H45" s="5">
        <v>5.6597</v>
      </c>
      <c r="S45" s="6"/>
      <c r="T45" s="9"/>
      <c r="X45" s="11"/>
    </row>
    <row r="46" spans="5:24">
      <c r="E46" s="14" t="s">
        <v>649</v>
      </c>
      <c r="F46" s="18">
        <v>7.7999999999999972</v>
      </c>
      <c r="G46" s="10" t="s">
        <v>701</v>
      </c>
      <c r="H46" s="5">
        <v>5.6514000000000006</v>
      </c>
      <c r="S46" s="6"/>
      <c r="T46" s="9"/>
      <c r="X46" s="11"/>
    </row>
    <row r="47" spans="5:24">
      <c r="E47" s="14" t="s">
        <v>649</v>
      </c>
      <c r="F47" s="18">
        <v>7.8999999999999968</v>
      </c>
      <c r="G47" s="10" t="s">
        <v>702</v>
      </c>
      <c r="H47" s="5">
        <v>5.6431000000000004</v>
      </c>
      <c r="S47" s="6"/>
      <c r="T47" s="9"/>
      <c r="X47" s="11"/>
    </row>
    <row r="48" spans="5:24">
      <c r="E48" s="14" t="s">
        <v>649</v>
      </c>
      <c r="F48" s="18">
        <v>7.9999999999999964</v>
      </c>
      <c r="G48" s="10" t="s">
        <v>703</v>
      </c>
      <c r="H48" s="5">
        <v>5.6348000000000003</v>
      </c>
      <c r="S48" s="6"/>
      <c r="T48" s="9"/>
      <c r="X48" s="11"/>
    </row>
    <row r="49" spans="5:24">
      <c r="E49" s="14" t="s">
        <v>649</v>
      </c>
      <c r="F49" s="18">
        <v>8.0999999999999961</v>
      </c>
      <c r="G49" s="10" t="s">
        <v>704</v>
      </c>
      <c r="H49" s="5">
        <v>5.6265000000000001</v>
      </c>
      <c r="S49" s="6"/>
      <c r="T49" s="9"/>
      <c r="X49" s="11"/>
    </row>
    <row r="50" spans="5:24">
      <c r="E50" s="14" t="s">
        <v>649</v>
      </c>
      <c r="F50" s="18">
        <v>8.1999999999999957</v>
      </c>
      <c r="G50" s="10" t="s">
        <v>705</v>
      </c>
      <c r="H50" s="5">
        <v>5.6181999999999999</v>
      </c>
      <c r="S50" s="6"/>
      <c r="T50" s="9"/>
      <c r="X50" s="11"/>
    </row>
    <row r="51" spans="5:24">
      <c r="E51" s="14" t="s">
        <v>649</v>
      </c>
      <c r="F51" s="18">
        <v>8.2999999999999954</v>
      </c>
      <c r="G51" s="10" t="s">
        <v>706</v>
      </c>
      <c r="H51" s="5">
        <v>5.6099000000000006</v>
      </c>
      <c r="S51" s="6"/>
      <c r="T51" s="9"/>
      <c r="X51" s="11"/>
    </row>
    <row r="52" spans="5:24">
      <c r="E52" s="14" t="s">
        <v>649</v>
      </c>
      <c r="F52" s="18">
        <v>8.399999999999995</v>
      </c>
      <c r="G52" s="10" t="s">
        <v>707</v>
      </c>
      <c r="H52" s="5">
        <v>5.6016000000000004</v>
      </c>
      <c r="S52" s="6"/>
      <c r="T52" s="9"/>
      <c r="X52" s="11"/>
    </row>
    <row r="53" spans="5:24">
      <c r="E53" s="14" t="s">
        <v>649</v>
      </c>
      <c r="F53" s="18">
        <v>8.5</v>
      </c>
      <c r="G53" s="10" t="s">
        <v>708</v>
      </c>
      <c r="H53" s="5">
        <v>5.5933000000000002</v>
      </c>
      <c r="S53" s="6"/>
      <c r="T53" s="9"/>
      <c r="X53" s="11"/>
    </row>
    <row r="54" spans="5:24">
      <c r="E54" s="14" t="s">
        <v>649</v>
      </c>
      <c r="F54" s="18">
        <v>8.6</v>
      </c>
      <c r="G54" s="10" t="s">
        <v>709</v>
      </c>
      <c r="H54" s="5">
        <v>5.585</v>
      </c>
      <c r="S54" s="6"/>
      <c r="T54" s="9"/>
      <c r="X54" s="11"/>
    </row>
    <row r="55" spans="5:24">
      <c r="E55" s="14" t="s">
        <v>649</v>
      </c>
      <c r="F55" s="18">
        <v>8.6999999999999993</v>
      </c>
      <c r="G55" s="10" t="s">
        <v>710</v>
      </c>
      <c r="H55" s="5">
        <v>5.5766999999999998</v>
      </c>
      <c r="S55" s="6"/>
      <c r="T55" s="9"/>
      <c r="X55" s="11"/>
    </row>
    <row r="56" spans="5:24">
      <c r="E56" s="14" t="s">
        <v>649</v>
      </c>
      <c r="F56" s="18">
        <v>8.7999999999999989</v>
      </c>
      <c r="G56" s="10" t="s">
        <v>711</v>
      </c>
      <c r="H56" s="5">
        <v>5.5684000000000005</v>
      </c>
      <c r="S56" s="6"/>
      <c r="T56" s="9"/>
      <c r="X56" s="11"/>
    </row>
    <row r="57" spans="5:24">
      <c r="E57" s="14" t="s">
        <v>649</v>
      </c>
      <c r="F57" s="18">
        <v>8.8999999999999986</v>
      </c>
      <c r="G57" s="10" t="s">
        <v>712</v>
      </c>
      <c r="H57" s="5">
        <v>5.5601000000000003</v>
      </c>
      <c r="S57" s="6"/>
      <c r="T57" s="9"/>
      <c r="X57" s="11"/>
    </row>
    <row r="58" spans="5:24">
      <c r="E58" s="14" t="s">
        <v>649</v>
      </c>
      <c r="F58" s="18">
        <v>8.9999999999999982</v>
      </c>
      <c r="G58" s="10" t="s">
        <v>713</v>
      </c>
      <c r="H58" s="5">
        <v>5.5518000000000001</v>
      </c>
      <c r="S58" s="6"/>
      <c r="T58" s="9"/>
      <c r="X58" s="11"/>
    </row>
    <row r="59" spans="5:24">
      <c r="E59" s="14" t="s">
        <v>649</v>
      </c>
      <c r="F59" s="18">
        <v>9.0999999999999979</v>
      </c>
      <c r="G59" s="10" t="s">
        <v>714</v>
      </c>
      <c r="H59" s="5">
        <v>5.5434999999999999</v>
      </c>
      <c r="S59" s="6"/>
      <c r="T59" s="9"/>
      <c r="X59" s="11"/>
    </row>
    <row r="60" spans="5:24">
      <c r="E60" s="14" t="s">
        <v>649</v>
      </c>
      <c r="F60" s="18">
        <v>9.1999999999999975</v>
      </c>
      <c r="G60" s="10" t="s">
        <v>715</v>
      </c>
      <c r="H60" s="5">
        <v>5.5352000000000006</v>
      </c>
      <c r="S60" s="6"/>
      <c r="T60" s="9"/>
      <c r="X60" s="11"/>
    </row>
    <row r="61" spans="5:24">
      <c r="E61" s="14" t="s">
        <v>649</v>
      </c>
      <c r="F61" s="18">
        <v>9.2999999999999972</v>
      </c>
      <c r="G61" s="10" t="s">
        <v>716</v>
      </c>
      <c r="H61" s="5">
        <v>5.5269000000000004</v>
      </c>
      <c r="S61" s="6"/>
      <c r="T61" s="9"/>
      <c r="X61" s="11"/>
    </row>
    <row r="62" spans="5:24">
      <c r="E62" s="14" t="s">
        <v>649</v>
      </c>
      <c r="F62" s="18">
        <v>9.3999999999999968</v>
      </c>
      <c r="G62" s="10" t="s">
        <v>717</v>
      </c>
      <c r="H62" s="5">
        <v>5.5186000000000002</v>
      </c>
      <c r="S62" s="6"/>
      <c r="T62" s="9"/>
      <c r="X62" s="11"/>
    </row>
    <row r="63" spans="5:24">
      <c r="E63" s="14" t="s">
        <v>649</v>
      </c>
      <c r="F63" s="18">
        <v>9.4999999999999964</v>
      </c>
      <c r="G63" s="10" t="s">
        <v>718</v>
      </c>
      <c r="H63" s="5">
        <v>5.5103</v>
      </c>
      <c r="S63" s="6"/>
      <c r="T63" s="9"/>
      <c r="X63" s="11"/>
    </row>
    <row r="64" spans="5:24">
      <c r="E64" s="14" t="s">
        <v>649</v>
      </c>
      <c r="F64" s="18">
        <v>9.5999999999999961</v>
      </c>
      <c r="G64" s="10" t="s">
        <v>719</v>
      </c>
      <c r="H64" s="5">
        <v>5.5020000000000007</v>
      </c>
      <c r="S64" s="6"/>
      <c r="T64" s="9"/>
      <c r="X64" s="11"/>
    </row>
    <row r="65" spans="5:24">
      <c r="E65" s="14" t="s">
        <v>649</v>
      </c>
      <c r="F65" s="18">
        <v>9.6999999999999957</v>
      </c>
      <c r="G65" s="10" t="s">
        <v>720</v>
      </c>
      <c r="H65" s="5">
        <v>5.4937000000000005</v>
      </c>
      <c r="S65" s="6"/>
      <c r="T65" s="9"/>
      <c r="X65" s="11"/>
    </row>
    <row r="66" spans="5:24">
      <c r="E66" s="14" t="s">
        <v>649</v>
      </c>
      <c r="F66" s="18">
        <v>9.7999999999999954</v>
      </c>
      <c r="G66" s="10" t="s">
        <v>721</v>
      </c>
      <c r="H66" s="5">
        <v>5.4854000000000003</v>
      </c>
      <c r="S66" s="6"/>
      <c r="T66" s="9"/>
      <c r="X66" s="11"/>
    </row>
    <row r="67" spans="5:24">
      <c r="E67" s="14" t="s">
        <v>649</v>
      </c>
      <c r="F67" s="18">
        <v>9.899999999999995</v>
      </c>
      <c r="G67" s="10" t="s">
        <v>722</v>
      </c>
      <c r="H67" s="5">
        <v>5.4771000000000001</v>
      </c>
      <c r="S67" s="6"/>
      <c r="T67" s="9"/>
      <c r="X67" s="11"/>
    </row>
    <row r="68" spans="5:24">
      <c r="E68" s="14" t="s">
        <v>649</v>
      </c>
      <c r="F68" s="18">
        <v>10</v>
      </c>
      <c r="G68" s="10" t="s">
        <v>723</v>
      </c>
      <c r="H68" s="5">
        <v>6</v>
      </c>
      <c r="S68" s="6"/>
      <c r="T68" s="9"/>
      <c r="X68" s="11"/>
    </row>
    <row r="69" spans="5:24">
      <c r="E69" s="14" t="s">
        <v>649</v>
      </c>
      <c r="F69" s="18">
        <v>10.1</v>
      </c>
      <c r="G69" s="10" t="s">
        <v>724</v>
      </c>
      <c r="H69" s="5">
        <v>5.9880000000000004</v>
      </c>
      <c r="S69" s="1"/>
      <c r="T69" s="9"/>
      <c r="X69" s="11"/>
    </row>
    <row r="70" spans="5:24">
      <c r="E70" s="14" t="s">
        <v>649</v>
      </c>
      <c r="F70" s="18">
        <v>10.199999999999999</v>
      </c>
      <c r="G70" s="10" t="s">
        <v>725</v>
      </c>
      <c r="H70" s="5">
        <v>5.976</v>
      </c>
      <c r="S70" s="1"/>
      <c r="T70" s="9"/>
      <c r="X70" s="11"/>
    </row>
    <row r="71" spans="5:24">
      <c r="E71" s="14" t="s">
        <v>649</v>
      </c>
      <c r="F71" s="18">
        <v>10.299999999999999</v>
      </c>
      <c r="G71" s="10" t="s">
        <v>726</v>
      </c>
      <c r="H71" s="5">
        <v>5.9640000000000004</v>
      </c>
      <c r="S71" s="1"/>
      <c r="T71" s="9"/>
      <c r="X71" s="11"/>
    </row>
    <row r="72" spans="5:24">
      <c r="E72" s="14" t="s">
        <v>649</v>
      </c>
      <c r="F72" s="18">
        <v>10.399999999999999</v>
      </c>
      <c r="G72" s="10" t="s">
        <v>727</v>
      </c>
      <c r="H72" s="5">
        <v>5.952</v>
      </c>
      <c r="S72" s="1"/>
      <c r="T72" s="9"/>
      <c r="X72" s="11"/>
    </row>
    <row r="73" spans="5:24">
      <c r="E73" s="14" t="s">
        <v>649</v>
      </c>
      <c r="F73" s="18">
        <v>10.499999999999998</v>
      </c>
      <c r="G73" s="10" t="s">
        <v>728</v>
      </c>
      <c r="H73" s="5">
        <v>5.94</v>
      </c>
      <c r="S73" s="1"/>
      <c r="T73" s="9"/>
      <c r="X73" s="11"/>
    </row>
    <row r="74" spans="5:24">
      <c r="E74" s="14" t="s">
        <v>649</v>
      </c>
      <c r="F74" s="18">
        <v>10.599999999999998</v>
      </c>
      <c r="G74" s="10" t="s">
        <v>729</v>
      </c>
      <c r="H74" s="5">
        <v>5.9279999999999999</v>
      </c>
      <c r="S74" s="1"/>
      <c r="T74" s="9"/>
      <c r="X74" s="11"/>
    </row>
    <row r="75" spans="5:24">
      <c r="E75" s="14" t="s">
        <v>649</v>
      </c>
      <c r="F75" s="18">
        <v>10.699999999999998</v>
      </c>
      <c r="G75" s="10" t="s">
        <v>730</v>
      </c>
      <c r="H75" s="5">
        <v>5.9160000000000004</v>
      </c>
      <c r="S75" s="1"/>
      <c r="T75" s="9"/>
      <c r="X75" s="11"/>
    </row>
    <row r="76" spans="5:24">
      <c r="E76" s="14" t="s">
        <v>649</v>
      </c>
      <c r="F76" s="18">
        <v>10.799999999999997</v>
      </c>
      <c r="G76" s="10" t="s">
        <v>731</v>
      </c>
      <c r="H76" s="5">
        <v>5.9039999999999999</v>
      </c>
      <c r="S76" s="1"/>
      <c r="T76" s="9"/>
      <c r="X76" s="11"/>
    </row>
    <row r="77" spans="5:24">
      <c r="E77" s="14" t="s">
        <v>649</v>
      </c>
      <c r="F77" s="18">
        <v>10.899999999999997</v>
      </c>
      <c r="G77" s="10" t="s">
        <v>732</v>
      </c>
      <c r="H77" s="5">
        <v>5.8920000000000003</v>
      </c>
      <c r="S77" s="1"/>
      <c r="T77" s="9"/>
      <c r="X77" s="11"/>
    </row>
    <row r="78" spans="5:24">
      <c r="E78" s="14" t="s">
        <v>649</v>
      </c>
      <c r="F78" s="18">
        <v>10.999999999999996</v>
      </c>
      <c r="G78" s="10" t="s">
        <v>733</v>
      </c>
      <c r="H78" s="5">
        <v>5.8800000000000008</v>
      </c>
      <c r="S78" s="1"/>
      <c r="T78" s="9"/>
      <c r="X78" s="11"/>
    </row>
    <row r="79" spans="5:24">
      <c r="E79" s="14" t="s">
        <v>649</v>
      </c>
      <c r="F79" s="18">
        <v>11.099999999999996</v>
      </c>
      <c r="G79" s="10" t="s">
        <v>734</v>
      </c>
      <c r="H79" s="5">
        <v>5.8680000000000003</v>
      </c>
      <c r="S79" s="1"/>
      <c r="T79" s="9"/>
      <c r="X79" s="11"/>
    </row>
    <row r="80" spans="5:24">
      <c r="E80" s="14" t="s">
        <v>649</v>
      </c>
      <c r="F80" s="18">
        <v>11.199999999999996</v>
      </c>
      <c r="G80" s="10" t="s">
        <v>735</v>
      </c>
      <c r="H80" s="5">
        <v>5.8560000000000008</v>
      </c>
      <c r="S80" s="1"/>
      <c r="T80" s="9"/>
      <c r="X80" s="11"/>
    </row>
    <row r="81" spans="5:24">
      <c r="E81" s="14" t="s">
        <v>649</v>
      </c>
      <c r="F81" s="18">
        <v>11.299999999999995</v>
      </c>
      <c r="G81" s="10" t="s">
        <v>736</v>
      </c>
      <c r="H81" s="5">
        <v>5.8440000000000003</v>
      </c>
      <c r="S81" s="1"/>
      <c r="T81" s="9"/>
      <c r="X81" s="11"/>
    </row>
    <row r="82" spans="5:24">
      <c r="E82" s="14" t="s">
        <v>649</v>
      </c>
      <c r="F82" s="18">
        <v>11.399999999999995</v>
      </c>
      <c r="G82" s="10" t="s">
        <v>737</v>
      </c>
      <c r="H82" s="5">
        <v>5.8320000000000007</v>
      </c>
      <c r="S82" s="1"/>
      <c r="T82" s="9"/>
      <c r="X82" s="11"/>
    </row>
    <row r="83" spans="5:24">
      <c r="E83" s="14" t="s">
        <v>649</v>
      </c>
      <c r="F83" s="18">
        <v>11.499999999999995</v>
      </c>
      <c r="G83" s="10" t="s">
        <v>738</v>
      </c>
      <c r="H83" s="5">
        <v>5.82</v>
      </c>
      <c r="S83" s="1"/>
      <c r="T83" s="9"/>
      <c r="X83" s="11"/>
    </row>
    <row r="84" spans="5:24">
      <c r="E84" s="14" t="s">
        <v>649</v>
      </c>
      <c r="F84" s="18">
        <v>11.599999999999994</v>
      </c>
      <c r="G84" s="10" t="s">
        <v>739</v>
      </c>
      <c r="H84" s="5">
        <v>5.8080000000000007</v>
      </c>
      <c r="S84" s="1"/>
      <c r="T84" s="9"/>
      <c r="X84" s="11"/>
    </row>
    <row r="85" spans="5:24">
      <c r="E85" s="14" t="s">
        <v>649</v>
      </c>
      <c r="F85" s="18">
        <v>11.699999999999994</v>
      </c>
      <c r="G85" s="10" t="s">
        <v>740</v>
      </c>
      <c r="H85" s="5">
        <v>5.7960000000000012</v>
      </c>
      <c r="S85" s="1"/>
      <c r="T85" s="9"/>
      <c r="X85" s="11"/>
    </row>
    <row r="86" spans="5:24">
      <c r="E86" s="14" t="s">
        <v>649</v>
      </c>
      <c r="F86" s="18">
        <v>11.799999999999994</v>
      </c>
      <c r="G86" s="10" t="s">
        <v>741</v>
      </c>
      <c r="H86" s="5">
        <v>5.7840000000000007</v>
      </c>
      <c r="S86" s="1"/>
      <c r="T86" s="9"/>
      <c r="X86" s="11"/>
    </row>
    <row r="87" spans="5:24">
      <c r="E87" s="14" t="s">
        <v>649</v>
      </c>
      <c r="F87" s="18">
        <v>11.899999999999993</v>
      </c>
      <c r="G87" s="10" t="s">
        <v>742</v>
      </c>
      <c r="H87" s="5">
        <v>5.7720000000000011</v>
      </c>
      <c r="S87" s="1"/>
      <c r="T87" s="9"/>
      <c r="X87" s="11"/>
    </row>
    <row r="88" spans="5:24">
      <c r="E88" s="14" t="s">
        <v>649</v>
      </c>
      <c r="F88" s="18">
        <v>11.999999999999993</v>
      </c>
      <c r="G88" s="10" t="s">
        <v>743</v>
      </c>
      <c r="H88" s="5">
        <v>5.7600000000000007</v>
      </c>
      <c r="S88" s="1"/>
      <c r="T88" s="9"/>
      <c r="X88" s="11"/>
    </row>
    <row r="89" spans="5:24">
      <c r="E89" s="14" t="s">
        <v>649</v>
      </c>
      <c r="F89" s="18">
        <v>12.099999999999993</v>
      </c>
      <c r="G89" s="10" t="s">
        <v>744</v>
      </c>
      <c r="H89" s="5">
        <v>5.7480000000000011</v>
      </c>
      <c r="S89" s="1"/>
      <c r="T89" s="9"/>
      <c r="X89" s="11"/>
    </row>
    <row r="90" spans="5:24">
      <c r="E90" s="14" t="s">
        <v>649</v>
      </c>
      <c r="F90" s="18">
        <v>12.199999999999992</v>
      </c>
      <c r="G90" s="10" t="s">
        <v>745</v>
      </c>
      <c r="H90" s="5">
        <v>5.7360000000000007</v>
      </c>
      <c r="S90" s="1"/>
      <c r="T90" s="9"/>
      <c r="X90" s="11"/>
    </row>
    <row r="91" spans="5:24">
      <c r="E91" s="14" t="s">
        <v>649</v>
      </c>
      <c r="F91" s="18">
        <v>12.299999999999992</v>
      </c>
      <c r="G91" s="10" t="s">
        <v>746</v>
      </c>
      <c r="H91" s="5">
        <v>5.7240000000000011</v>
      </c>
      <c r="S91" s="1"/>
      <c r="T91" s="9"/>
      <c r="X91" s="11"/>
    </row>
    <row r="92" spans="5:24">
      <c r="E92" s="14" t="s">
        <v>649</v>
      </c>
      <c r="F92" s="18">
        <v>12.399999999999991</v>
      </c>
      <c r="G92" s="10" t="s">
        <v>747</v>
      </c>
      <c r="H92" s="5">
        <v>5.7120000000000006</v>
      </c>
      <c r="S92" s="1"/>
      <c r="T92" s="9"/>
      <c r="X92" s="11"/>
    </row>
    <row r="93" spans="5:24">
      <c r="E93" s="14" t="s">
        <v>649</v>
      </c>
      <c r="F93" s="18">
        <v>12.499999999999991</v>
      </c>
      <c r="G93" s="10" t="s">
        <v>748</v>
      </c>
      <c r="H93" s="5">
        <v>5.7000000000000011</v>
      </c>
      <c r="S93" s="1"/>
      <c r="T93" s="9"/>
      <c r="X93" s="11"/>
    </row>
    <row r="94" spans="5:24">
      <c r="E94" s="14" t="s">
        <v>649</v>
      </c>
      <c r="F94" s="18">
        <v>12.599999999999991</v>
      </c>
      <c r="G94" s="10" t="s">
        <v>749</v>
      </c>
      <c r="H94" s="5">
        <v>5.6880000000000015</v>
      </c>
      <c r="S94" s="1"/>
      <c r="T94" s="9"/>
      <c r="X94" s="11"/>
    </row>
    <row r="95" spans="5:24">
      <c r="E95" s="14" t="s">
        <v>649</v>
      </c>
      <c r="F95" s="18">
        <v>12.69999999999999</v>
      </c>
      <c r="G95" s="10" t="s">
        <v>750</v>
      </c>
      <c r="H95" s="5">
        <v>5.676000000000001</v>
      </c>
      <c r="S95" s="1"/>
      <c r="T95" s="9"/>
      <c r="X95" s="11"/>
    </row>
    <row r="96" spans="5:24">
      <c r="E96" s="14" t="s">
        <v>649</v>
      </c>
      <c r="F96" s="18">
        <v>12.79999999999999</v>
      </c>
      <c r="G96" s="10" t="s">
        <v>751</v>
      </c>
      <c r="H96" s="5">
        <v>5.6640000000000015</v>
      </c>
      <c r="S96" s="1"/>
      <c r="T96" s="9"/>
      <c r="X96" s="11"/>
    </row>
    <row r="97" spans="5:24">
      <c r="E97" s="14" t="s">
        <v>649</v>
      </c>
      <c r="F97" s="18">
        <v>12.89999999999999</v>
      </c>
      <c r="G97" s="10" t="s">
        <v>752</v>
      </c>
      <c r="H97" s="5">
        <v>5.652000000000001</v>
      </c>
      <c r="S97" s="1"/>
      <c r="T97" s="9"/>
      <c r="X97" s="11"/>
    </row>
    <row r="98" spans="5:24">
      <c r="E98" s="14" t="s">
        <v>649</v>
      </c>
      <c r="F98" s="18">
        <v>12.999999999999989</v>
      </c>
      <c r="G98" s="10" t="s">
        <v>753</v>
      </c>
      <c r="H98" s="5">
        <v>5.6400000000000015</v>
      </c>
      <c r="S98" s="1"/>
      <c r="T98" s="9"/>
      <c r="X98" s="11"/>
    </row>
    <row r="99" spans="5:24">
      <c r="E99" s="14" t="s">
        <v>649</v>
      </c>
      <c r="F99" s="18">
        <v>13.099999999999989</v>
      </c>
      <c r="G99" s="10" t="s">
        <v>754</v>
      </c>
      <c r="H99" s="5">
        <v>5.628000000000001</v>
      </c>
      <c r="S99" s="1"/>
      <c r="T99" s="9"/>
      <c r="X99" s="11"/>
    </row>
    <row r="100" spans="5:24">
      <c r="E100" s="14" t="s">
        <v>649</v>
      </c>
      <c r="F100" s="18">
        <v>13.199999999999989</v>
      </c>
      <c r="G100" s="10" t="s">
        <v>755</v>
      </c>
      <c r="H100" s="5">
        <v>5.6160000000000014</v>
      </c>
      <c r="S100" s="1"/>
      <c r="T100" s="9"/>
      <c r="X100" s="11"/>
    </row>
    <row r="101" spans="5:24">
      <c r="E101" s="14" t="s">
        <v>649</v>
      </c>
      <c r="F101" s="18">
        <v>13.299999999999988</v>
      </c>
      <c r="G101" s="10" t="s">
        <v>756</v>
      </c>
      <c r="H101" s="5">
        <v>5.604000000000001</v>
      </c>
      <c r="S101" s="1"/>
      <c r="T101" s="9"/>
      <c r="X101" s="11"/>
    </row>
    <row r="102" spans="5:24">
      <c r="E102" s="14" t="s">
        <v>649</v>
      </c>
      <c r="F102" s="18">
        <v>13.399999999999988</v>
      </c>
      <c r="G102" s="10" t="s">
        <v>757</v>
      </c>
      <c r="H102" s="5">
        <v>5.5920000000000014</v>
      </c>
      <c r="S102" s="1"/>
      <c r="T102" s="9"/>
      <c r="X102" s="11"/>
    </row>
    <row r="103" spans="5:24">
      <c r="E103" s="14" t="s">
        <v>649</v>
      </c>
      <c r="F103" s="18">
        <v>13.499999999999988</v>
      </c>
      <c r="G103" s="10" t="s">
        <v>758</v>
      </c>
      <c r="H103" s="5">
        <v>5.5800000000000018</v>
      </c>
      <c r="S103" s="1"/>
      <c r="T103" s="9"/>
      <c r="X103" s="11"/>
    </row>
    <row r="104" spans="5:24">
      <c r="E104" s="14" t="s">
        <v>649</v>
      </c>
      <c r="F104" s="18">
        <v>13.599999999999987</v>
      </c>
      <c r="G104" s="10" t="s">
        <v>759</v>
      </c>
      <c r="H104" s="5">
        <v>5.5680000000000014</v>
      </c>
      <c r="S104" s="1"/>
      <c r="T104" s="9"/>
      <c r="X104" s="11"/>
    </row>
    <row r="105" spans="5:24">
      <c r="E105" s="14" t="s">
        <v>649</v>
      </c>
      <c r="F105" s="18">
        <v>13.699999999999987</v>
      </c>
      <c r="G105" s="10" t="s">
        <v>760</v>
      </c>
      <c r="H105" s="5">
        <v>5.5560000000000018</v>
      </c>
      <c r="S105" s="1"/>
      <c r="T105" s="9"/>
      <c r="X105" s="11"/>
    </row>
    <row r="106" spans="5:24">
      <c r="E106" s="14" t="s">
        <v>649</v>
      </c>
      <c r="F106" s="18">
        <v>13.799999999999986</v>
      </c>
      <c r="G106" s="10" t="s">
        <v>761</v>
      </c>
      <c r="H106" s="5">
        <v>5.5440000000000014</v>
      </c>
      <c r="S106" s="1"/>
      <c r="T106" s="9"/>
      <c r="X106" s="11"/>
    </row>
    <row r="107" spans="5:24">
      <c r="E107" s="14" t="s">
        <v>649</v>
      </c>
      <c r="F107" s="18">
        <v>13.899999999999986</v>
      </c>
      <c r="G107" s="10" t="s">
        <v>762</v>
      </c>
      <c r="H107" s="5">
        <v>5.5320000000000018</v>
      </c>
      <c r="S107" s="1"/>
      <c r="T107" s="9"/>
      <c r="X107" s="11"/>
    </row>
    <row r="108" spans="5:24">
      <c r="E108" s="14" t="s">
        <v>649</v>
      </c>
      <c r="F108" s="18">
        <v>13.999999999999986</v>
      </c>
      <c r="G108" s="10" t="s">
        <v>763</v>
      </c>
      <c r="H108" s="5">
        <v>5.5200000000000014</v>
      </c>
      <c r="S108" s="1"/>
      <c r="T108" s="9"/>
      <c r="X108" s="11"/>
    </row>
    <row r="109" spans="5:24">
      <c r="E109" s="14" t="s">
        <v>649</v>
      </c>
      <c r="F109" s="18">
        <v>14.099999999999985</v>
      </c>
      <c r="G109" s="10" t="s">
        <v>764</v>
      </c>
      <c r="H109" s="5">
        <v>5.5080000000000018</v>
      </c>
      <c r="S109" s="1"/>
      <c r="T109" s="9"/>
      <c r="X109" s="11"/>
    </row>
    <row r="110" spans="5:24">
      <c r="E110" s="14" t="s">
        <v>649</v>
      </c>
      <c r="F110" s="18">
        <v>14.199999999999985</v>
      </c>
      <c r="G110" s="10" t="s">
        <v>765</v>
      </c>
      <c r="H110" s="5">
        <v>5.4960000000000022</v>
      </c>
      <c r="S110" s="1"/>
      <c r="T110" s="9"/>
      <c r="X110" s="11"/>
    </row>
    <row r="111" spans="5:24">
      <c r="E111" s="14" t="s">
        <v>649</v>
      </c>
      <c r="F111" s="18">
        <v>14.299999999999985</v>
      </c>
      <c r="G111" s="10" t="s">
        <v>766</v>
      </c>
      <c r="H111" s="5">
        <v>5.4840000000000018</v>
      </c>
      <c r="S111" s="1"/>
      <c r="T111" s="9"/>
      <c r="X111" s="11"/>
    </row>
    <row r="112" spans="5:24">
      <c r="E112" s="14" t="s">
        <v>649</v>
      </c>
      <c r="F112" s="18">
        <v>14.399999999999984</v>
      </c>
      <c r="G112" s="10" t="s">
        <v>767</v>
      </c>
      <c r="H112" s="5">
        <v>5.4720000000000022</v>
      </c>
      <c r="S112" s="1"/>
      <c r="T112" s="9"/>
      <c r="X112" s="11"/>
    </row>
    <row r="113" spans="5:24">
      <c r="E113" s="14" t="s">
        <v>649</v>
      </c>
      <c r="F113" s="18">
        <v>14.499999999999984</v>
      </c>
      <c r="G113" s="10" t="s">
        <v>768</v>
      </c>
      <c r="H113" s="5">
        <v>5.4600000000000017</v>
      </c>
      <c r="S113" s="1"/>
      <c r="T113" s="9"/>
      <c r="X113" s="11"/>
    </row>
    <row r="114" spans="5:24">
      <c r="E114" s="14" t="s">
        <v>649</v>
      </c>
      <c r="F114" s="18">
        <v>14.599999999999984</v>
      </c>
      <c r="G114" s="10" t="s">
        <v>769</v>
      </c>
      <c r="H114" s="5">
        <v>5.4480000000000022</v>
      </c>
      <c r="S114" s="1"/>
      <c r="T114" s="9"/>
      <c r="X114" s="11"/>
    </row>
    <row r="115" spans="5:24">
      <c r="E115" s="14" t="s">
        <v>649</v>
      </c>
      <c r="F115" s="18">
        <v>14.699999999999983</v>
      </c>
      <c r="G115" s="10" t="s">
        <v>770</v>
      </c>
      <c r="H115" s="5">
        <v>5.4360000000000017</v>
      </c>
      <c r="S115" s="1"/>
      <c r="T115" s="9"/>
      <c r="X115" s="11"/>
    </row>
    <row r="116" spans="5:24">
      <c r="E116" s="14" t="s">
        <v>649</v>
      </c>
      <c r="F116" s="18">
        <v>14.799999999999983</v>
      </c>
      <c r="G116" s="10" t="s">
        <v>771</v>
      </c>
      <c r="H116" s="5">
        <v>5.4240000000000022</v>
      </c>
      <c r="S116" s="1"/>
      <c r="T116" s="9"/>
      <c r="X116" s="11"/>
    </row>
    <row r="117" spans="5:24">
      <c r="E117" s="14" t="s">
        <v>649</v>
      </c>
      <c r="F117" s="18">
        <v>14.899999999999983</v>
      </c>
      <c r="G117" s="10" t="s">
        <v>772</v>
      </c>
      <c r="H117" s="5">
        <v>5.4120000000000026</v>
      </c>
      <c r="S117" s="1"/>
      <c r="T117" s="9"/>
      <c r="X117" s="11"/>
    </row>
    <row r="118" spans="5:24">
      <c r="E118" s="14" t="s">
        <v>649</v>
      </c>
      <c r="F118" s="18">
        <v>14.999999999999982</v>
      </c>
      <c r="G118" s="10" t="s">
        <v>773</v>
      </c>
      <c r="H118" s="5">
        <v>5.4000000000000021</v>
      </c>
      <c r="S118" s="1"/>
      <c r="T118" s="9"/>
      <c r="X118" s="11"/>
    </row>
    <row r="119" spans="5:24">
      <c r="E119" s="14" t="s">
        <v>649</v>
      </c>
      <c r="F119" s="18">
        <v>15.099999999999982</v>
      </c>
      <c r="G119" s="10" t="s">
        <v>774</v>
      </c>
      <c r="H119" s="5">
        <v>5.3880000000000026</v>
      </c>
      <c r="S119" s="1"/>
      <c r="T119" s="9"/>
      <c r="X119" s="11"/>
    </row>
    <row r="120" spans="5:24">
      <c r="E120" s="14" t="s">
        <v>649</v>
      </c>
      <c r="F120" s="18">
        <v>15.199999999999982</v>
      </c>
      <c r="G120" s="10" t="s">
        <v>775</v>
      </c>
      <c r="H120" s="5">
        <v>5.3760000000000021</v>
      </c>
      <c r="S120" s="1"/>
      <c r="T120" s="9"/>
      <c r="X120" s="11"/>
    </row>
    <row r="121" spans="5:24">
      <c r="E121" s="14" t="s">
        <v>649</v>
      </c>
      <c r="F121" s="18">
        <v>15.299999999999981</v>
      </c>
      <c r="G121" s="10" t="s">
        <v>776</v>
      </c>
      <c r="H121" s="5">
        <v>5.3640000000000025</v>
      </c>
      <c r="S121" s="1"/>
      <c r="T121" s="9"/>
      <c r="X121" s="11"/>
    </row>
    <row r="122" spans="5:24">
      <c r="E122" s="14" t="s">
        <v>649</v>
      </c>
      <c r="F122" s="18">
        <v>15.399999999999981</v>
      </c>
      <c r="G122" s="10" t="s">
        <v>777</v>
      </c>
      <c r="H122" s="5">
        <v>5.3520000000000021</v>
      </c>
      <c r="S122" s="1"/>
      <c r="T122" s="9"/>
      <c r="X122" s="11"/>
    </row>
    <row r="123" spans="5:24">
      <c r="E123" s="14" t="s">
        <v>649</v>
      </c>
      <c r="F123" s="18">
        <v>15.49999999999998</v>
      </c>
      <c r="G123" s="10" t="s">
        <v>778</v>
      </c>
      <c r="H123" s="5">
        <v>5.3400000000000025</v>
      </c>
      <c r="S123" s="1"/>
      <c r="T123" s="9"/>
      <c r="X123" s="11"/>
    </row>
    <row r="124" spans="5:24">
      <c r="E124" s="14" t="s">
        <v>649</v>
      </c>
      <c r="F124" s="18">
        <v>15.59999999999998</v>
      </c>
      <c r="G124" s="10" t="s">
        <v>779</v>
      </c>
      <c r="H124" s="5">
        <v>5.3280000000000021</v>
      </c>
      <c r="S124" s="1"/>
      <c r="T124" s="9"/>
      <c r="X124" s="11"/>
    </row>
    <row r="125" spans="5:24">
      <c r="E125" s="14" t="s">
        <v>649</v>
      </c>
      <c r="F125" s="18">
        <v>15.69999999999998</v>
      </c>
      <c r="G125" s="10" t="s">
        <v>780</v>
      </c>
      <c r="H125" s="5">
        <v>5.3160000000000025</v>
      </c>
      <c r="S125" s="1"/>
      <c r="T125" s="9"/>
      <c r="X125" s="11"/>
    </row>
    <row r="126" spans="5:24">
      <c r="E126" s="14" t="s">
        <v>649</v>
      </c>
      <c r="F126" s="18">
        <v>15.799999999999979</v>
      </c>
      <c r="G126" s="10" t="s">
        <v>781</v>
      </c>
      <c r="H126" s="5">
        <v>5.304000000000002</v>
      </c>
      <c r="S126" s="1"/>
      <c r="T126" s="9"/>
      <c r="X126" s="11"/>
    </row>
    <row r="127" spans="5:24">
      <c r="E127" s="14" t="s">
        <v>649</v>
      </c>
      <c r="F127" s="18">
        <v>15.899999999999979</v>
      </c>
      <c r="G127" s="10" t="s">
        <v>782</v>
      </c>
      <c r="H127" s="5">
        <v>5.2920000000000025</v>
      </c>
      <c r="S127" s="1"/>
      <c r="T127" s="9"/>
      <c r="X127" s="11"/>
    </row>
    <row r="128" spans="5:24">
      <c r="E128" s="14" t="s">
        <v>649</v>
      </c>
      <c r="F128" s="18">
        <v>15.999999999999979</v>
      </c>
      <c r="G128" s="10" t="s">
        <v>783</v>
      </c>
      <c r="H128" s="5">
        <v>5.2800000000000029</v>
      </c>
      <c r="S128" s="1"/>
      <c r="T128" s="9"/>
      <c r="X128" s="11"/>
    </row>
    <row r="129" spans="5:24">
      <c r="E129" s="14" t="s">
        <v>649</v>
      </c>
      <c r="F129" s="18">
        <v>16.09999999999998</v>
      </c>
      <c r="G129" s="10" t="s">
        <v>784</v>
      </c>
      <c r="H129" s="5">
        <v>5.2680000000000025</v>
      </c>
      <c r="S129" s="1"/>
      <c r="T129" s="9"/>
      <c r="X129" s="11"/>
    </row>
    <row r="130" spans="5:24">
      <c r="E130" s="14" t="s">
        <v>649</v>
      </c>
      <c r="F130" s="18">
        <v>16.199999999999982</v>
      </c>
      <c r="G130" s="10" t="s">
        <v>785</v>
      </c>
      <c r="H130" s="5">
        <v>5.256000000000002</v>
      </c>
      <c r="S130" s="1"/>
      <c r="T130" s="9"/>
      <c r="X130" s="11"/>
    </row>
    <row r="131" spans="5:24">
      <c r="E131" s="14" t="s">
        <v>649</v>
      </c>
      <c r="F131" s="18">
        <v>16.299999999999983</v>
      </c>
      <c r="G131" s="10" t="s">
        <v>786</v>
      </c>
      <c r="H131" s="5">
        <v>5.2440000000000024</v>
      </c>
      <c r="S131" s="1"/>
      <c r="T131" s="9"/>
      <c r="X131" s="11"/>
    </row>
    <row r="132" spans="5:24">
      <c r="E132" s="14" t="s">
        <v>649</v>
      </c>
      <c r="F132" s="18">
        <v>16.399999999999984</v>
      </c>
      <c r="G132" s="10" t="s">
        <v>787</v>
      </c>
      <c r="H132" s="5">
        <v>5.232000000000002</v>
      </c>
      <c r="S132" s="1"/>
      <c r="T132" s="9"/>
      <c r="X132" s="11"/>
    </row>
    <row r="133" spans="5:24">
      <c r="E133" s="14" t="s">
        <v>649</v>
      </c>
      <c r="F133" s="18">
        <v>16.499999999999986</v>
      </c>
      <c r="G133" s="10" t="s">
        <v>788</v>
      </c>
      <c r="H133" s="5">
        <v>5.2200000000000015</v>
      </c>
      <c r="S133" s="1"/>
      <c r="T133" s="9"/>
      <c r="X133" s="11"/>
    </row>
    <row r="134" spans="5:24">
      <c r="E134" s="14" t="s">
        <v>649</v>
      </c>
      <c r="F134" s="18">
        <v>16.599999999999987</v>
      </c>
      <c r="G134" s="10" t="s">
        <v>789</v>
      </c>
      <c r="H134" s="5">
        <v>5.208000000000002</v>
      </c>
      <c r="S134" s="1"/>
      <c r="T134" s="9"/>
      <c r="X134" s="11"/>
    </row>
    <row r="135" spans="5:24">
      <c r="E135" s="14" t="s">
        <v>649</v>
      </c>
      <c r="F135" s="18">
        <v>16.699999999999989</v>
      </c>
      <c r="G135" s="10" t="s">
        <v>790</v>
      </c>
      <c r="H135" s="5">
        <v>5.1960000000000015</v>
      </c>
      <c r="S135" s="1"/>
      <c r="T135" s="9"/>
      <c r="X135" s="11"/>
    </row>
    <row r="136" spans="5:24">
      <c r="E136" s="14" t="s">
        <v>649</v>
      </c>
      <c r="F136" s="18">
        <v>16.79999999999999</v>
      </c>
      <c r="G136" s="10" t="s">
        <v>791</v>
      </c>
      <c r="H136" s="5">
        <v>5.1840000000000011</v>
      </c>
      <c r="S136" s="1"/>
      <c r="T136" s="9"/>
      <c r="X136" s="11"/>
    </row>
    <row r="137" spans="5:24">
      <c r="E137" s="14" t="s">
        <v>649</v>
      </c>
      <c r="F137" s="18">
        <v>16.899999999999991</v>
      </c>
      <c r="G137" s="10" t="s">
        <v>792</v>
      </c>
      <c r="H137" s="5">
        <v>5.1720000000000006</v>
      </c>
      <c r="S137" s="1"/>
      <c r="T137" s="9"/>
      <c r="X137" s="11"/>
    </row>
    <row r="138" spans="5:24">
      <c r="E138" s="14" t="s">
        <v>649</v>
      </c>
      <c r="F138" s="18">
        <v>16.999999999999993</v>
      </c>
      <c r="G138" s="10" t="s">
        <v>793</v>
      </c>
      <c r="H138" s="5">
        <v>5.160000000000001</v>
      </c>
      <c r="S138" s="1"/>
      <c r="T138" s="9"/>
      <c r="X138" s="11"/>
    </row>
    <row r="139" spans="5:24">
      <c r="E139" s="14" t="s">
        <v>649</v>
      </c>
      <c r="F139" s="18">
        <v>17.099999999999994</v>
      </c>
      <c r="G139" s="10" t="s">
        <v>794</v>
      </c>
      <c r="H139" s="5">
        <v>5.1480000000000006</v>
      </c>
      <c r="S139" s="1"/>
      <c r="T139" s="9"/>
      <c r="X139" s="11"/>
    </row>
    <row r="140" spans="5:24">
      <c r="E140" s="14" t="s">
        <v>649</v>
      </c>
      <c r="F140" s="18">
        <v>17.199999999999996</v>
      </c>
      <c r="G140" s="10" t="s">
        <v>795</v>
      </c>
      <c r="H140" s="5">
        <v>5.136000000000001</v>
      </c>
      <c r="S140" s="1"/>
      <c r="T140" s="9"/>
      <c r="X140" s="11"/>
    </row>
    <row r="141" spans="5:24">
      <c r="E141" s="14" t="s">
        <v>649</v>
      </c>
      <c r="F141" s="18">
        <v>17.299999999999997</v>
      </c>
      <c r="G141" s="10" t="s">
        <v>796</v>
      </c>
      <c r="H141" s="5">
        <v>5.1240000000000006</v>
      </c>
      <c r="S141" s="1"/>
      <c r="T141" s="9"/>
      <c r="X141" s="11"/>
    </row>
    <row r="142" spans="5:24">
      <c r="E142" s="14" t="s">
        <v>649</v>
      </c>
      <c r="F142" s="18">
        <v>17.399999999999999</v>
      </c>
      <c r="G142" s="10" t="s">
        <v>797</v>
      </c>
      <c r="H142" s="5">
        <v>5.1120000000000001</v>
      </c>
      <c r="S142" s="1"/>
      <c r="T142" s="9"/>
      <c r="X142" s="11"/>
    </row>
    <row r="143" spans="5:24">
      <c r="E143" s="14" t="s">
        <v>649</v>
      </c>
      <c r="F143" s="18">
        <v>17.5</v>
      </c>
      <c r="G143" s="10" t="s">
        <v>798</v>
      </c>
      <c r="H143" s="5">
        <v>5.0999999999999996</v>
      </c>
      <c r="S143" s="1"/>
      <c r="T143" s="9"/>
      <c r="X143" s="11"/>
    </row>
    <row r="144" spans="5:24">
      <c r="E144" s="14" t="s">
        <v>649</v>
      </c>
      <c r="F144" s="18">
        <v>17.600000000000001</v>
      </c>
      <c r="G144" s="10" t="s">
        <v>799</v>
      </c>
      <c r="H144" s="5">
        <v>5.0880000000000001</v>
      </c>
      <c r="S144" s="1"/>
      <c r="T144" s="9"/>
      <c r="X144" s="11"/>
    </row>
    <row r="145" spans="5:24">
      <c r="E145" s="14" t="s">
        <v>649</v>
      </c>
      <c r="F145" s="18">
        <v>17.700000000000003</v>
      </c>
      <c r="G145" s="10" t="s">
        <v>800</v>
      </c>
      <c r="H145" s="5">
        <v>5.0759999999999996</v>
      </c>
      <c r="S145" s="1"/>
      <c r="T145" s="9"/>
      <c r="X145" s="11"/>
    </row>
    <row r="146" spans="5:24">
      <c r="E146" s="14" t="s">
        <v>649</v>
      </c>
      <c r="F146" s="18">
        <v>17.800000000000004</v>
      </c>
      <c r="G146" s="10" t="s">
        <v>801</v>
      </c>
      <c r="H146" s="5">
        <v>5.0639999999999992</v>
      </c>
      <c r="S146" s="1"/>
      <c r="T146" s="9"/>
      <c r="X146" s="11"/>
    </row>
    <row r="147" spans="5:24">
      <c r="E147" s="14" t="s">
        <v>649</v>
      </c>
      <c r="F147" s="18">
        <v>17.900000000000006</v>
      </c>
      <c r="G147" s="10" t="s">
        <v>802</v>
      </c>
      <c r="H147" s="5">
        <v>5.0519999999999996</v>
      </c>
      <c r="S147" s="1"/>
      <c r="T147" s="9"/>
      <c r="X147" s="11"/>
    </row>
    <row r="148" spans="5:24">
      <c r="E148" s="14" t="s">
        <v>649</v>
      </c>
      <c r="F148" s="18">
        <v>18.000000000000007</v>
      </c>
      <c r="G148" s="10" t="s">
        <v>803</v>
      </c>
      <c r="H148" s="5">
        <v>5.0399999999999991</v>
      </c>
      <c r="S148" s="1"/>
      <c r="T148" s="9"/>
      <c r="X148" s="11"/>
    </row>
    <row r="149" spans="5:24">
      <c r="E149" s="14" t="s">
        <v>649</v>
      </c>
      <c r="F149" s="18">
        <v>18.100000000000009</v>
      </c>
      <c r="G149" s="10" t="s">
        <v>804</v>
      </c>
      <c r="H149" s="5">
        <v>5.0279999999999987</v>
      </c>
      <c r="S149" s="1"/>
      <c r="T149" s="9"/>
      <c r="X149" s="11"/>
    </row>
    <row r="150" spans="5:24">
      <c r="E150" s="14" t="s">
        <v>649</v>
      </c>
      <c r="F150" s="18">
        <v>18.20000000000001</v>
      </c>
      <c r="G150" s="10" t="s">
        <v>805</v>
      </c>
      <c r="H150" s="5">
        <v>5.0159999999999991</v>
      </c>
      <c r="S150" s="1"/>
      <c r="T150" s="9"/>
      <c r="X150" s="11"/>
    </row>
    <row r="151" spans="5:24">
      <c r="E151" s="14" t="s">
        <v>649</v>
      </c>
      <c r="F151" s="18">
        <v>18.300000000000011</v>
      </c>
      <c r="G151" s="10" t="s">
        <v>806</v>
      </c>
      <c r="H151" s="5">
        <v>5.0039999999999987</v>
      </c>
      <c r="S151" s="1"/>
      <c r="T151" s="9"/>
      <c r="X151" s="11"/>
    </row>
    <row r="152" spans="5:24">
      <c r="E152" s="14" t="s">
        <v>649</v>
      </c>
      <c r="F152" s="18">
        <v>18.400000000000013</v>
      </c>
      <c r="G152" s="10" t="s">
        <v>807</v>
      </c>
      <c r="H152" s="5">
        <v>4.9919999999999982</v>
      </c>
      <c r="S152" s="1"/>
      <c r="T152" s="9"/>
      <c r="X152" s="11"/>
    </row>
    <row r="153" spans="5:24">
      <c r="E153" s="14" t="s">
        <v>649</v>
      </c>
      <c r="F153" s="18">
        <v>18.500000000000014</v>
      </c>
      <c r="G153" s="10" t="s">
        <v>808</v>
      </c>
      <c r="H153" s="5">
        <v>4.9799999999999986</v>
      </c>
      <c r="S153" s="1"/>
      <c r="T153" s="9"/>
      <c r="X153" s="11"/>
    </row>
    <row r="154" spans="5:24">
      <c r="E154" s="14" t="s">
        <v>649</v>
      </c>
      <c r="F154" s="18">
        <v>18.600000000000016</v>
      </c>
      <c r="G154" s="10" t="s">
        <v>809</v>
      </c>
      <c r="H154" s="5">
        <v>4.9679999999999982</v>
      </c>
      <c r="S154" s="1"/>
      <c r="T154" s="9"/>
      <c r="X154" s="11"/>
    </row>
    <row r="155" spans="5:24">
      <c r="E155" s="14" t="s">
        <v>649</v>
      </c>
      <c r="F155" s="18">
        <v>18.700000000000017</v>
      </c>
      <c r="G155" s="10" t="s">
        <v>810</v>
      </c>
      <c r="H155" s="5">
        <v>4.9559999999999977</v>
      </c>
      <c r="S155" s="1"/>
      <c r="T155" s="9"/>
      <c r="X155" s="11"/>
    </row>
    <row r="156" spans="5:24">
      <c r="E156" s="14" t="s">
        <v>649</v>
      </c>
      <c r="F156" s="18">
        <v>18.800000000000018</v>
      </c>
      <c r="G156" s="10" t="s">
        <v>811</v>
      </c>
      <c r="H156" s="5">
        <v>4.9439999999999973</v>
      </c>
      <c r="S156" s="1"/>
      <c r="T156" s="9"/>
      <c r="X156" s="11"/>
    </row>
    <row r="157" spans="5:24">
      <c r="E157" s="14" t="s">
        <v>649</v>
      </c>
      <c r="F157" s="18">
        <v>18.90000000000002</v>
      </c>
      <c r="G157" s="10" t="s">
        <v>812</v>
      </c>
      <c r="H157" s="5">
        <v>4.9319999999999977</v>
      </c>
      <c r="S157" s="1"/>
      <c r="T157" s="9"/>
      <c r="X157" s="11"/>
    </row>
    <row r="158" spans="5:24">
      <c r="E158" s="14" t="s">
        <v>649</v>
      </c>
      <c r="F158" s="18">
        <v>19.000000000000021</v>
      </c>
      <c r="G158" s="10" t="s">
        <v>813</v>
      </c>
      <c r="H158" s="5">
        <v>4.9199999999999973</v>
      </c>
      <c r="S158" s="1"/>
      <c r="T158" s="9"/>
      <c r="X158" s="11"/>
    </row>
    <row r="159" spans="5:24">
      <c r="E159" s="14" t="s">
        <v>649</v>
      </c>
      <c r="F159" s="18">
        <v>19.100000000000023</v>
      </c>
      <c r="G159" s="10" t="s">
        <v>814</v>
      </c>
      <c r="H159" s="5">
        <v>4.9079999999999977</v>
      </c>
      <c r="S159" s="1"/>
      <c r="T159" s="9"/>
      <c r="X159" s="11"/>
    </row>
    <row r="160" spans="5:24">
      <c r="E160" s="14" t="s">
        <v>649</v>
      </c>
      <c r="F160" s="18">
        <v>19.200000000000024</v>
      </c>
      <c r="G160" s="10" t="s">
        <v>815</v>
      </c>
      <c r="H160" s="5">
        <v>4.8959999999999972</v>
      </c>
      <c r="S160" s="1"/>
      <c r="T160" s="9"/>
      <c r="X160" s="11"/>
    </row>
    <row r="161" spans="5:24">
      <c r="E161" s="14" t="s">
        <v>649</v>
      </c>
      <c r="F161" s="18">
        <v>19.300000000000026</v>
      </c>
      <c r="G161" s="10" t="s">
        <v>816</v>
      </c>
      <c r="H161" s="5">
        <v>4.8839999999999968</v>
      </c>
      <c r="S161" s="1"/>
      <c r="T161" s="9"/>
      <c r="X161" s="11"/>
    </row>
    <row r="162" spans="5:24">
      <c r="E162" s="14" t="s">
        <v>649</v>
      </c>
      <c r="F162" s="18">
        <v>19.400000000000027</v>
      </c>
      <c r="G162" s="10" t="s">
        <v>817</v>
      </c>
      <c r="H162" s="5">
        <v>4.8719999999999963</v>
      </c>
      <c r="S162" s="1"/>
      <c r="T162" s="9"/>
      <c r="X162" s="11"/>
    </row>
    <row r="163" spans="5:24">
      <c r="E163" s="14" t="s">
        <v>649</v>
      </c>
      <c r="F163" s="18">
        <v>19.500000000000028</v>
      </c>
      <c r="G163" s="10" t="s">
        <v>818</v>
      </c>
      <c r="H163" s="5">
        <v>4.8599999999999968</v>
      </c>
      <c r="S163" s="1"/>
      <c r="T163" s="9"/>
      <c r="X163" s="11"/>
    </row>
    <row r="164" spans="5:24">
      <c r="E164" s="14" t="s">
        <v>649</v>
      </c>
      <c r="F164" s="18">
        <v>19.60000000000003</v>
      </c>
      <c r="G164" s="10" t="s">
        <v>819</v>
      </c>
      <c r="H164" s="5">
        <v>4.8479999999999963</v>
      </c>
      <c r="S164" s="1"/>
      <c r="T164" s="9"/>
      <c r="X164" s="11"/>
    </row>
    <row r="165" spans="5:24">
      <c r="E165" s="14" t="s">
        <v>649</v>
      </c>
      <c r="F165" s="18">
        <v>19.700000000000031</v>
      </c>
      <c r="G165" s="10" t="s">
        <v>820</v>
      </c>
      <c r="H165" s="5">
        <v>4.8359999999999967</v>
      </c>
      <c r="S165" s="1"/>
      <c r="T165" s="9"/>
      <c r="X165" s="11"/>
    </row>
    <row r="166" spans="5:24">
      <c r="E166" s="14" t="s">
        <v>649</v>
      </c>
      <c r="F166" s="18">
        <v>19.800000000000033</v>
      </c>
      <c r="G166" s="10" t="s">
        <v>821</v>
      </c>
      <c r="H166" s="5">
        <v>4.8239999999999963</v>
      </c>
      <c r="S166" s="1"/>
      <c r="T166" s="9"/>
      <c r="X166" s="11"/>
    </row>
    <row r="167" spans="5:24">
      <c r="E167" s="14" t="s">
        <v>649</v>
      </c>
      <c r="F167" s="18">
        <v>19.900000000000034</v>
      </c>
      <c r="G167" s="10" t="s">
        <v>822</v>
      </c>
      <c r="H167" s="5">
        <v>4.8119999999999958</v>
      </c>
      <c r="S167" s="1"/>
      <c r="T167" s="9"/>
      <c r="X167" s="11"/>
    </row>
    <row r="168" spans="5:24">
      <c r="E168" s="14" t="s">
        <v>649</v>
      </c>
      <c r="F168" s="18">
        <v>20.000000000000036</v>
      </c>
      <c r="G168" s="10" t="s">
        <v>823</v>
      </c>
      <c r="H168" s="5">
        <v>5.0999999999999979</v>
      </c>
      <c r="S168" s="1"/>
      <c r="T168" s="9"/>
      <c r="X168" s="11"/>
    </row>
    <row r="169" spans="5:24">
      <c r="E169" s="14" t="s">
        <v>649</v>
      </c>
      <c r="F169" s="18">
        <v>20.100000000000037</v>
      </c>
      <c r="G169" s="10" t="s">
        <v>824</v>
      </c>
      <c r="H169" s="5">
        <v>5.0939999999999976</v>
      </c>
      <c r="S169" s="1"/>
      <c r="T169" s="9"/>
      <c r="X169" s="11"/>
    </row>
    <row r="170" spans="5:24">
      <c r="E170" s="14" t="s">
        <v>649</v>
      </c>
      <c r="F170" s="18">
        <v>20.200000000000038</v>
      </c>
      <c r="G170" s="10" t="s">
        <v>825</v>
      </c>
      <c r="H170" s="5">
        <v>5.0879999999999974</v>
      </c>
      <c r="S170" s="1"/>
      <c r="T170" s="9"/>
      <c r="X170" s="11"/>
    </row>
    <row r="171" spans="5:24">
      <c r="E171" s="14" t="s">
        <v>649</v>
      </c>
      <c r="F171" s="18">
        <v>20.30000000000004</v>
      </c>
      <c r="G171" s="10" t="s">
        <v>826</v>
      </c>
      <c r="H171" s="5">
        <v>5.0819999999999972</v>
      </c>
      <c r="S171" s="1"/>
      <c r="T171" s="9"/>
      <c r="X171" s="11"/>
    </row>
    <row r="172" spans="5:24">
      <c r="E172" s="14" t="s">
        <v>649</v>
      </c>
      <c r="F172" s="18">
        <v>20.400000000000041</v>
      </c>
      <c r="G172" s="10" t="s">
        <v>827</v>
      </c>
      <c r="H172" s="5">
        <v>5.075999999999997</v>
      </c>
      <c r="S172" s="1"/>
      <c r="T172" s="9"/>
      <c r="X172" s="11"/>
    </row>
    <row r="173" spans="5:24">
      <c r="E173" s="14" t="s">
        <v>649</v>
      </c>
      <c r="F173" s="18">
        <v>20.500000000000043</v>
      </c>
      <c r="G173" s="10" t="s">
        <v>828</v>
      </c>
      <c r="H173" s="5">
        <v>5.0699999999999967</v>
      </c>
      <c r="S173" s="1"/>
      <c r="T173" s="9"/>
      <c r="X173" s="11"/>
    </row>
    <row r="174" spans="5:24">
      <c r="E174" s="14" t="s">
        <v>649</v>
      </c>
      <c r="F174" s="18">
        <v>20.600000000000044</v>
      </c>
      <c r="G174" s="10" t="s">
        <v>829</v>
      </c>
      <c r="H174" s="5">
        <v>5.0639999999999974</v>
      </c>
      <c r="S174" s="1"/>
      <c r="T174" s="9"/>
      <c r="X174" s="11"/>
    </row>
    <row r="175" spans="5:24">
      <c r="E175" s="14" t="s">
        <v>649</v>
      </c>
      <c r="F175" s="18">
        <v>20.700000000000045</v>
      </c>
      <c r="G175" s="10" t="s">
        <v>830</v>
      </c>
      <c r="H175" s="5">
        <v>5.0579999999999972</v>
      </c>
      <c r="S175" s="1"/>
      <c r="T175" s="9"/>
      <c r="X175" s="11"/>
    </row>
    <row r="176" spans="5:24">
      <c r="E176" s="14" t="s">
        <v>649</v>
      </c>
      <c r="F176" s="18">
        <v>20.800000000000047</v>
      </c>
      <c r="G176" s="10" t="s">
        <v>831</v>
      </c>
      <c r="H176" s="5">
        <v>5.0519999999999969</v>
      </c>
      <c r="S176" s="1"/>
      <c r="T176" s="9"/>
      <c r="X176" s="11"/>
    </row>
    <row r="177" spans="5:24">
      <c r="E177" s="14" t="s">
        <v>649</v>
      </c>
      <c r="F177" s="18">
        <v>20.900000000000048</v>
      </c>
      <c r="G177" s="10" t="s">
        <v>832</v>
      </c>
      <c r="H177" s="5">
        <v>5.0459999999999967</v>
      </c>
      <c r="S177" s="1"/>
      <c r="T177" s="9"/>
      <c r="X177" s="11"/>
    </row>
    <row r="178" spans="5:24">
      <c r="E178" s="14" t="s">
        <v>649</v>
      </c>
      <c r="F178" s="18">
        <v>21.00000000000005</v>
      </c>
      <c r="G178" s="10" t="s">
        <v>833</v>
      </c>
      <c r="H178" s="5">
        <v>5.0399999999999965</v>
      </c>
      <c r="S178" s="1"/>
      <c r="T178" s="9"/>
      <c r="X178" s="11"/>
    </row>
    <row r="179" spans="5:24">
      <c r="E179" s="14" t="s">
        <v>649</v>
      </c>
      <c r="F179" s="18">
        <v>21.1</v>
      </c>
      <c r="G179" s="10" t="s">
        <v>834</v>
      </c>
      <c r="H179" s="5">
        <v>5.0339999999999998</v>
      </c>
      <c r="S179" s="1"/>
      <c r="T179" s="9"/>
      <c r="X179" s="11"/>
    </row>
    <row r="180" spans="5:24">
      <c r="E180" s="14" t="s">
        <v>649</v>
      </c>
      <c r="F180" s="18">
        <v>21.200000000000003</v>
      </c>
      <c r="G180" s="10" t="s">
        <v>835</v>
      </c>
      <c r="H180" s="5">
        <v>5.0279999999999996</v>
      </c>
      <c r="S180" s="1"/>
      <c r="T180" s="9"/>
      <c r="X180" s="11"/>
    </row>
    <row r="181" spans="5:24">
      <c r="E181" s="14" t="s">
        <v>649</v>
      </c>
      <c r="F181" s="18">
        <v>21.300000000000004</v>
      </c>
      <c r="G181" s="10" t="s">
        <v>836</v>
      </c>
      <c r="H181" s="5">
        <v>5.0219999999999994</v>
      </c>
      <c r="S181" s="1"/>
      <c r="T181" s="9"/>
      <c r="X181" s="11"/>
    </row>
    <row r="182" spans="5:24">
      <c r="E182" s="14" t="s">
        <v>649</v>
      </c>
      <c r="F182" s="18">
        <v>21.400000000000006</v>
      </c>
      <c r="G182" s="10" t="s">
        <v>837</v>
      </c>
      <c r="H182" s="5">
        <v>5.0159999999999991</v>
      </c>
      <c r="S182" s="1"/>
      <c r="T182" s="9"/>
      <c r="X182" s="11"/>
    </row>
    <row r="183" spans="5:24">
      <c r="E183" s="14" t="s">
        <v>649</v>
      </c>
      <c r="F183" s="18">
        <v>21.500000000000007</v>
      </c>
      <c r="G183" s="10" t="s">
        <v>838</v>
      </c>
      <c r="H183" s="5">
        <v>5.0099999999999989</v>
      </c>
      <c r="S183" s="1"/>
      <c r="T183" s="9"/>
      <c r="X183" s="11"/>
    </row>
    <row r="184" spans="5:24">
      <c r="E184" s="14" t="s">
        <v>649</v>
      </c>
      <c r="F184" s="18">
        <v>21.600000000000009</v>
      </c>
      <c r="G184" s="10" t="s">
        <v>839</v>
      </c>
      <c r="H184" s="5">
        <v>5.0039999999999996</v>
      </c>
      <c r="S184" s="1"/>
      <c r="T184" s="9"/>
      <c r="X184" s="11"/>
    </row>
    <row r="185" spans="5:24">
      <c r="E185" s="14" t="s">
        <v>649</v>
      </c>
      <c r="F185" s="18">
        <v>21.70000000000001</v>
      </c>
      <c r="G185" s="10" t="s">
        <v>840</v>
      </c>
      <c r="H185" s="5">
        <v>4.9979999999999993</v>
      </c>
      <c r="S185" s="1"/>
      <c r="T185" s="9"/>
      <c r="X185" s="11"/>
    </row>
    <row r="186" spans="5:24">
      <c r="E186" s="14" t="s">
        <v>649</v>
      </c>
      <c r="F186" s="18">
        <v>21.800000000000011</v>
      </c>
      <c r="G186" s="10" t="s">
        <v>841</v>
      </c>
      <c r="H186" s="5">
        <v>4.9919999999999991</v>
      </c>
      <c r="S186" s="1"/>
      <c r="T186" s="9"/>
      <c r="X186" s="11"/>
    </row>
    <row r="187" spans="5:24">
      <c r="E187" s="14" t="s">
        <v>649</v>
      </c>
      <c r="F187" s="18">
        <v>21.900000000000013</v>
      </c>
      <c r="G187" s="10" t="s">
        <v>842</v>
      </c>
      <c r="H187" s="5">
        <v>4.9859999999999989</v>
      </c>
      <c r="S187" s="1"/>
      <c r="T187" s="9"/>
      <c r="X187" s="11"/>
    </row>
    <row r="188" spans="5:24">
      <c r="E188" s="14" t="s">
        <v>649</v>
      </c>
      <c r="F188" s="18">
        <v>22.000000000000014</v>
      </c>
      <c r="G188" s="10" t="s">
        <v>843</v>
      </c>
      <c r="H188" s="5">
        <v>4.9799999999999986</v>
      </c>
      <c r="S188" s="1"/>
      <c r="T188" s="9"/>
      <c r="X188" s="11"/>
    </row>
    <row r="189" spans="5:24">
      <c r="E189" s="14" t="s">
        <v>649</v>
      </c>
      <c r="F189" s="18">
        <v>22.100000000000016</v>
      </c>
      <c r="G189" s="10" t="s">
        <v>844</v>
      </c>
      <c r="H189" s="5">
        <v>4.9739999999999984</v>
      </c>
      <c r="S189" s="1"/>
      <c r="T189" s="9"/>
      <c r="X189" s="11"/>
    </row>
    <row r="190" spans="5:24">
      <c r="E190" s="14" t="s">
        <v>649</v>
      </c>
      <c r="F190" s="18">
        <v>22.200000000000017</v>
      </c>
      <c r="G190" s="10" t="s">
        <v>845</v>
      </c>
      <c r="H190" s="5">
        <v>4.9679999999999982</v>
      </c>
      <c r="S190" s="1"/>
      <c r="T190" s="9"/>
      <c r="X190" s="11"/>
    </row>
    <row r="191" spans="5:24">
      <c r="E191" s="14" t="s">
        <v>649</v>
      </c>
      <c r="F191" s="18">
        <v>22.300000000000018</v>
      </c>
      <c r="G191" s="10" t="s">
        <v>846</v>
      </c>
      <c r="H191" s="5">
        <v>4.9619999999999989</v>
      </c>
      <c r="S191" s="1"/>
      <c r="T191" s="9"/>
      <c r="X191" s="11"/>
    </row>
    <row r="192" spans="5:24">
      <c r="E192" s="14" t="s">
        <v>649</v>
      </c>
      <c r="F192" s="18">
        <v>22.40000000000002</v>
      </c>
      <c r="G192" s="10" t="s">
        <v>847</v>
      </c>
      <c r="H192" s="5">
        <v>4.9559999999999986</v>
      </c>
      <c r="S192" s="1"/>
      <c r="T192" s="9"/>
      <c r="X192" s="11"/>
    </row>
    <row r="193" spans="5:24">
      <c r="E193" s="14" t="s">
        <v>649</v>
      </c>
      <c r="F193" s="18">
        <v>22.500000000000021</v>
      </c>
      <c r="G193" s="10" t="s">
        <v>848</v>
      </c>
      <c r="H193" s="5">
        <v>4.9499999999999984</v>
      </c>
      <c r="S193" s="1"/>
      <c r="T193" s="9"/>
      <c r="X193" s="11"/>
    </row>
    <row r="194" spans="5:24">
      <c r="E194" s="14" t="s">
        <v>649</v>
      </c>
      <c r="F194" s="18">
        <v>22.600000000000023</v>
      </c>
      <c r="G194" s="10" t="s">
        <v>849</v>
      </c>
      <c r="H194" s="5">
        <v>4.9439999999999982</v>
      </c>
      <c r="S194" s="1"/>
      <c r="T194" s="9"/>
      <c r="X194" s="11"/>
    </row>
    <row r="195" spans="5:24">
      <c r="E195" s="14" t="s">
        <v>649</v>
      </c>
      <c r="F195" s="18">
        <v>22.700000000000024</v>
      </c>
      <c r="G195" s="10" t="s">
        <v>850</v>
      </c>
      <c r="H195" s="5">
        <v>4.9379999999999979</v>
      </c>
      <c r="S195" s="1"/>
      <c r="T195" s="9"/>
      <c r="X195" s="11"/>
    </row>
    <row r="196" spans="5:24">
      <c r="E196" s="14" t="s">
        <v>649</v>
      </c>
      <c r="F196" s="18">
        <v>22.800000000000026</v>
      </c>
      <c r="G196" s="10" t="s">
        <v>851</v>
      </c>
      <c r="H196" s="5">
        <v>4.9319999999999977</v>
      </c>
      <c r="S196" s="1"/>
      <c r="T196" s="9"/>
      <c r="X196" s="11"/>
    </row>
    <row r="197" spans="5:24">
      <c r="E197" s="14" t="s">
        <v>649</v>
      </c>
      <c r="F197" s="18">
        <v>22.900000000000027</v>
      </c>
      <c r="G197" s="10" t="s">
        <v>852</v>
      </c>
      <c r="H197" s="5">
        <v>4.9259999999999984</v>
      </c>
      <c r="S197" s="1"/>
      <c r="T197" s="9"/>
      <c r="X197" s="11"/>
    </row>
    <row r="198" spans="5:24">
      <c r="E198" s="14" t="s">
        <v>649</v>
      </c>
      <c r="F198" s="18">
        <v>23.000000000000028</v>
      </c>
      <c r="G198" s="10" t="s">
        <v>853</v>
      </c>
      <c r="H198" s="5">
        <v>4.9199999999999982</v>
      </c>
      <c r="S198" s="1"/>
      <c r="T198" s="9"/>
      <c r="X198" s="11"/>
    </row>
    <row r="199" spans="5:24">
      <c r="E199" s="14" t="s">
        <v>649</v>
      </c>
      <c r="F199" s="18">
        <v>23.10000000000003</v>
      </c>
      <c r="G199" s="10" t="s">
        <v>854</v>
      </c>
      <c r="H199" s="5">
        <v>4.9139999999999979</v>
      </c>
      <c r="S199" s="1"/>
      <c r="T199" s="9"/>
      <c r="X199" s="11"/>
    </row>
    <row r="200" spans="5:24">
      <c r="E200" s="14" t="s">
        <v>649</v>
      </c>
      <c r="F200" s="18">
        <v>23.200000000000031</v>
      </c>
      <c r="G200" s="10" t="s">
        <v>855</v>
      </c>
      <c r="H200" s="5">
        <v>4.9079999999999977</v>
      </c>
      <c r="S200" s="1"/>
      <c r="T200" s="9"/>
      <c r="X200" s="11"/>
    </row>
    <row r="201" spans="5:24">
      <c r="E201" s="14" t="s">
        <v>649</v>
      </c>
      <c r="F201" s="18">
        <v>23.300000000000033</v>
      </c>
      <c r="G201" s="10" t="s">
        <v>856</v>
      </c>
      <c r="H201" s="5">
        <v>4.9019999999999975</v>
      </c>
      <c r="S201" s="1"/>
      <c r="T201" s="9"/>
      <c r="X201" s="11"/>
    </row>
    <row r="202" spans="5:24">
      <c r="E202" s="14" t="s">
        <v>649</v>
      </c>
      <c r="F202" s="18">
        <v>23.400000000000034</v>
      </c>
      <c r="G202" s="10" t="s">
        <v>857</v>
      </c>
      <c r="H202" s="5">
        <v>4.8959999999999972</v>
      </c>
      <c r="S202" s="1"/>
      <c r="T202" s="9"/>
      <c r="X202" s="11"/>
    </row>
    <row r="203" spans="5:24">
      <c r="E203" s="14" t="s">
        <v>649</v>
      </c>
      <c r="F203" s="18">
        <v>23.500000000000036</v>
      </c>
      <c r="G203" s="10" t="s">
        <v>858</v>
      </c>
      <c r="H203" s="5">
        <v>4.8899999999999979</v>
      </c>
      <c r="S203" s="1"/>
      <c r="T203" s="9"/>
      <c r="X203" s="11"/>
    </row>
    <row r="204" spans="5:24">
      <c r="E204" s="14" t="s">
        <v>649</v>
      </c>
      <c r="F204" s="18">
        <v>23.600000000000037</v>
      </c>
      <c r="G204" s="10" t="s">
        <v>859</v>
      </c>
      <c r="H204" s="5">
        <v>4.8839999999999977</v>
      </c>
      <c r="S204" s="1"/>
      <c r="T204" s="9"/>
      <c r="X204" s="11"/>
    </row>
    <row r="205" spans="5:24">
      <c r="E205" s="14" t="s">
        <v>649</v>
      </c>
      <c r="F205" s="18">
        <v>23.700000000000038</v>
      </c>
      <c r="G205" s="10" t="s">
        <v>860</v>
      </c>
      <c r="H205" s="5">
        <v>4.8779999999999974</v>
      </c>
      <c r="S205" s="1"/>
      <c r="T205" s="9"/>
      <c r="X205" s="11"/>
    </row>
    <row r="206" spans="5:24">
      <c r="E206" s="14" t="s">
        <v>649</v>
      </c>
      <c r="F206" s="18">
        <v>23.80000000000004</v>
      </c>
      <c r="G206" s="10" t="s">
        <v>861</v>
      </c>
      <c r="H206" s="5">
        <v>4.8719999999999972</v>
      </c>
      <c r="S206" s="1"/>
      <c r="T206" s="9"/>
      <c r="X206" s="11"/>
    </row>
    <row r="207" spans="5:24">
      <c r="E207" s="14" t="s">
        <v>649</v>
      </c>
      <c r="F207" s="18">
        <v>23.900000000000041</v>
      </c>
      <c r="G207" s="10" t="s">
        <v>862</v>
      </c>
      <c r="H207" s="5">
        <v>4.865999999999997</v>
      </c>
      <c r="S207" s="1"/>
      <c r="T207" s="9"/>
      <c r="X207" s="11"/>
    </row>
    <row r="208" spans="5:24">
      <c r="E208" s="14" t="s">
        <v>649</v>
      </c>
      <c r="F208" s="18">
        <v>24.000000000000043</v>
      </c>
      <c r="G208" s="10" t="s">
        <v>863</v>
      </c>
      <c r="H208" s="5">
        <v>4.8599999999999968</v>
      </c>
      <c r="S208" s="1"/>
      <c r="T208" s="9"/>
      <c r="X208" s="11"/>
    </row>
    <row r="209" spans="5:24">
      <c r="E209" s="14" t="s">
        <v>649</v>
      </c>
      <c r="F209" s="18">
        <v>24.100000000000044</v>
      </c>
      <c r="G209" s="10" t="s">
        <v>864</v>
      </c>
      <c r="H209" s="5">
        <v>4.8539999999999974</v>
      </c>
      <c r="S209" s="1"/>
      <c r="T209" s="9"/>
      <c r="X209" s="11"/>
    </row>
    <row r="210" spans="5:24">
      <c r="E210" s="14" t="s">
        <v>649</v>
      </c>
      <c r="F210" s="18">
        <v>24.200000000000045</v>
      </c>
      <c r="G210" s="10" t="s">
        <v>865</v>
      </c>
      <c r="H210" s="5">
        <v>4.8479999999999972</v>
      </c>
      <c r="S210" s="1"/>
      <c r="T210" s="9"/>
      <c r="X210" s="11"/>
    </row>
    <row r="211" spans="5:24">
      <c r="E211" s="14" t="s">
        <v>649</v>
      </c>
      <c r="F211" s="18">
        <v>24.300000000000047</v>
      </c>
      <c r="G211" s="10" t="s">
        <v>866</v>
      </c>
      <c r="H211" s="5">
        <v>4.841999999999997</v>
      </c>
      <c r="S211" s="1"/>
      <c r="T211" s="9"/>
      <c r="X211" s="11"/>
    </row>
    <row r="212" spans="5:24">
      <c r="E212" s="14" t="s">
        <v>649</v>
      </c>
      <c r="F212" s="18">
        <v>24.400000000000048</v>
      </c>
      <c r="G212" s="10" t="s">
        <v>867</v>
      </c>
      <c r="H212" s="5">
        <v>4.8359999999999967</v>
      </c>
      <c r="S212" s="1"/>
      <c r="T212" s="9"/>
      <c r="X212" s="11"/>
    </row>
    <row r="213" spans="5:24">
      <c r="E213" s="14" t="s">
        <v>649</v>
      </c>
      <c r="F213" s="18">
        <v>24.50000000000005</v>
      </c>
      <c r="G213" s="10" t="s">
        <v>868</v>
      </c>
      <c r="H213" s="5">
        <v>4.8299999999999965</v>
      </c>
      <c r="S213" s="1"/>
      <c r="T213" s="9"/>
      <c r="X213" s="11"/>
    </row>
    <row r="214" spans="5:24">
      <c r="E214" s="14" t="s">
        <v>649</v>
      </c>
      <c r="F214" s="18">
        <v>24.6</v>
      </c>
      <c r="G214" s="10" t="s">
        <v>869</v>
      </c>
      <c r="H214" s="5">
        <v>4.8239999999999998</v>
      </c>
      <c r="S214" s="1"/>
      <c r="T214" s="9"/>
      <c r="X214" s="11"/>
    </row>
    <row r="215" spans="5:24">
      <c r="E215" s="14" t="s">
        <v>649</v>
      </c>
      <c r="F215" s="18">
        <v>24.700000000000003</v>
      </c>
      <c r="G215" s="10" t="s">
        <v>870</v>
      </c>
      <c r="H215" s="5">
        <v>4.8179999999999996</v>
      </c>
      <c r="S215" s="1"/>
      <c r="T215" s="9"/>
      <c r="X215" s="11"/>
    </row>
    <row r="216" spans="5:24">
      <c r="E216" s="14" t="s">
        <v>649</v>
      </c>
      <c r="F216" s="18">
        <v>24.800000000000004</v>
      </c>
      <c r="G216" s="10" t="s">
        <v>871</v>
      </c>
      <c r="H216" s="5">
        <v>4.8119999999999994</v>
      </c>
      <c r="S216" s="1"/>
      <c r="T216" s="9"/>
      <c r="X216" s="11"/>
    </row>
    <row r="217" spans="5:24">
      <c r="E217" s="14" t="s">
        <v>649</v>
      </c>
      <c r="F217" s="18">
        <v>24.900000000000006</v>
      </c>
      <c r="G217" s="10" t="s">
        <v>872</v>
      </c>
      <c r="H217" s="5">
        <v>4.8059999999999992</v>
      </c>
      <c r="S217" s="1"/>
      <c r="T217" s="9"/>
      <c r="X217" s="11"/>
    </row>
    <row r="218" spans="5:24">
      <c r="E218" s="14" t="s">
        <v>649</v>
      </c>
      <c r="F218" s="18">
        <v>25.000000000000007</v>
      </c>
      <c r="G218" s="10" t="s">
        <v>873</v>
      </c>
      <c r="H218" s="5">
        <v>4.7999999999999989</v>
      </c>
      <c r="S218" s="1"/>
      <c r="T218" s="9"/>
      <c r="X218" s="11"/>
    </row>
    <row r="219" spans="5:24">
      <c r="E219" s="14" t="s">
        <v>649</v>
      </c>
      <c r="F219" s="18">
        <v>25.100000000000009</v>
      </c>
      <c r="G219" s="10" t="s">
        <v>874</v>
      </c>
      <c r="H219" s="5">
        <v>4.7939999999999987</v>
      </c>
      <c r="S219" s="1"/>
      <c r="T219" s="9"/>
      <c r="X219" s="11"/>
    </row>
    <row r="220" spans="5:24">
      <c r="E220" s="14" t="s">
        <v>649</v>
      </c>
      <c r="F220" s="18">
        <v>25.20000000000001</v>
      </c>
      <c r="G220" s="10" t="s">
        <v>875</v>
      </c>
      <c r="H220" s="5">
        <v>4.7879999999999994</v>
      </c>
      <c r="S220" s="1"/>
      <c r="T220" s="9"/>
      <c r="X220" s="11"/>
    </row>
    <row r="221" spans="5:24">
      <c r="E221" s="14" t="s">
        <v>649</v>
      </c>
      <c r="F221" s="18">
        <v>25.300000000000011</v>
      </c>
      <c r="G221" s="10" t="s">
        <v>876</v>
      </c>
      <c r="H221" s="5">
        <v>4.7819999999999991</v>
      </c>
      <c r="S221" s="1"/>
      <c r="T221" s="9"/>
      <c r="X221" s="11"/>
    </row>
    <row r="222" spans="5:24">
      <c r="E222" s="14" t="s">
        <v>649</v>
      </c>
      <c r="F222" s="18">
        <v>25.400000000000013</v>
      </c>
      <c r="G222" s="10" t="s">
        <v>877</v>
      </c>
      <c r="H222" s="5">
        <v>4.7759999999999989</v>
      </c>
      <c r="S222" s="1"/>
      <c r="T222" s="9"/>
      <c r="X222" s="11"/>
    </row>
    <row r="223" spans="5:24">
      <c r="E223" s="14" t="s">
        <v>649</v>
      </c>
      <c r="F223" s="18">
        <v>25.500000000000014</v>
      </c>
      <c r="G223" s="10" t="s">
        <v>878</v>
      </c>
      <c r="H223" s="5">
        <v>4.7699999999999987</v>
      </c>
      <c r="S223" s="1"/>
      <c r="T223" s="9"/>
      <c r="X223" s="11"/>
    </row>
    <row r="224" spans="5:24">
      <c r="E224" s="14" t="s">
        <v>649</v>
      </c>
      <c r="F224" s="18">
        <v>25.600000000000016</v>
      </c>
      <c r="G224" s="10" t="s">
        <v>879</v>
      </c>
      <c r="H224" s="5">
        <v>4.7639999999999985</v>
      </c>
      <c r="S224" s="1"/>
      <c r="T224" s="9"/>
      <c r="X224" s="11"/>
    </row>
    <row r="225" spans="5:24">
      <c r="E225" s="14" t="s">
        <v>649</v>
      </c>
      <c r="F225" s="18">
        <v>25.700000000000017</v>
      </c>
      <c r="G225" s="10" t="s">
        <v>880</v>
      </c>
      <c r="H225" s="5">
        <v>4.7579999999999982</v>
      </c>
      <c r="S225" s="1"/>
      <c r="T225" s="9"/>
      <c r="X225" s="11"/>
    </row>
    <row r="226" spans="5:24">
      <c r="E226" s="14" t="s">
        <v>649</v>
      </c>
      <c r="F226" s="18">
        <v>25.800000000000018</v>
      </c>
      <c r="G226" s="10" t="s">
        <v>881</v>
      </c>
      <c r="H226" s="5">
        <v>4.7519999999999989</v>
      </c>
      <c r="S226" s="1"/>
      <c r="T226" s="9"/>
      <c r="X226" s="11"/>
    </row>
    <row r="227" spans="5:24">
      <c r="E227" s="14" t="s">
        <v>649</v>
      </c>
      <c r="F227" s="18">
        <v>25.90000000000002</v>
      </c>
      <c r="G227" s="10" t="s">
        <v>882</v>
      </c>
      <c r="H227" s="5">
        <v>4.7459999999999987</v>
      </c>
      <c r="S227" s="1"/>
      <c r="T227" s="9"/>
      <c r="X227" s="11"/>
    </row>
    <row r="228" spans="5:24">
      <c r="E228" s="14" t="s">
        <v>649</v>
      </c>
      <c r="F228" s="18">
        <v>26.000000000000021</v>
      </c>
      <c r="G228" s="10" t="s">
        <v>883</v>
      </c>
      <c r="H228" s="5">
        <v>4.7399999999999984</v>
      </c>
      <c r="S228" s="1"/>
      <c r="T228" s="9"/>
      <c r="X228" s="11"/>
    </row>
    <row r="229" spans="5:24">
      <c r="E229" s="14" t="s">
        <v>649</v>
      </c>
      <c r="F229" s="18">
        <v>26.100000000000023</v>
      </c>
      <c r="G229" s="10" t="s">
        <v>884</v>
      </c>
      <c r="H229" s="5">
        <v>4.7339999999999982</v>
      </c>
      <c r="S229" s="1"/>
      <c r="T229" s="9"/>
      <c r="X229" s="11"/>
    </row>
    <row r="230" spans="5:24">
      <c r="E230" s="14" t="s">
        <v>649</v>
      </c>
      <c r="F230" s="18">
        <v>26.200000000000024</v>
      </c>
      <c r="G230" s="10" t="s">
        <v>885</v>
      </c>
      <c r="H230" s="5">
        <v>4.727999999999998</v>
      </c>
      <c r="S230" s="1"/>
      <c r="T230" s="9"/>
      <c r="X230" s="11"/>
    </row>
    <row r="231" spans="5:24">
      <c r="E231" s="14" t="s">
        <v>649</v>
      </c>
      <c r="F231" s="18">
        <v>26.300000000000026</v>
      </c>
      <c r="G231" s="10" t="s">
        <v>886</v>
      </c>
      <c r="H231" s="5">
        <v>4.7219999999999978</v>
      </c>
      <c r="S231" s="1"/>
      <c r="T231" s="9"/>
      <c r="X231" s="11"/>
    </row>
    <row r="232" spans="5:24">
      <c r="E232" s="14" t="s">
        <v>649</v>
      </c>
      <c r="F232" s="18">
        <v>26.400000000000027</v>
      </c>
      <c r="G232" s="10" t="s">
        <v>887</v>
      </c>
      <c r="H232" s="5">
        <v>4.7159999999999984</v>
      </c>
      <c r="S232" s="1"/>
      <c r="T232" s="9"/>
      <c r="X232" s="11"/>
    </row>
    <row r="233" spans="5:24">
      <c r="E233" s="14" t="s">
        <v>649</v>
      </c>
      <c r="F233" s="18">
        <v>26.500000000000028</v>
      </c>
      <c r="G233" s="10" t="s">
        <v>888</v>
      </c>
      <c r="H233" s="5">
        <v>4.7099999999999982</v>
      </c>
      <c r="S233" s="1"/>
      <c r="T233" s="9"/>
      <c r="X233" s="11"/>
    </row>
    <row r="234" spans="5:24">
      <c r="E234" s="14" t="s">
        <v>649</v>
      </c>
      <c r="F234" s="18">
        <v>26.60000000000003</v>
      </c>
      <c r="G234" s="10" t="s">
        <v>889</v>
      </c>
      <c r="H234" s="5">
        <v>4.703999999999998</v>
      </c>
      <c r="S234" s="1"/>
      <c r="T234" s="9"/>
      <c r="X234" s="11"/>
    </row>
    <row r="235" spans="5:24">
      <c r="E235" s="14" t="s">
        <v>649</v>
      </c>
      <c r="F235" s="18">
        <v>26.700000000000031</v>
      </c>
      <c r="G235" s="10" t="s">
        <v>890</v>
      </c>
      <c r="H235" s="5">
        <v>4.6979999999999977</v>
      </c>
      <c r="S235" s="1"/>
      <c r="T235" s="9"/>
      <c r="X235" s="11"/>
    </row>
    <row r="236" spans="5:24">
      <c r="E236" s="14" t="s">
        <v>649</v>
      </c>
      <c r="F236" s="18">
        <v>26.800000000000033</v>
      </c>
      <c r="G236" s="10" t="s">
        <v>891</v>
      </c>
      <c r="H236" s="5">
        <v>4.6919999999999975</v>
      </c>
      <c r="S236" s="1"/>
      <c r="T236" s="9"/>
      <c r="X236" s="11"/>
    </row>
    <row r="237" spans="5:24">
      <c r="E237" s="14" t="s">
        <v>649</v>
      </c>
      <c r="F237" s="18">
        <v>26.900000000000034</v>
      </c>
      <c r="G237" s="10" t="s">
        <v>892</v>
      </c>
      <c r="H237" s="5">
        <v>4.6859999999999973</v>
      </c>
      <c r="S237" s="1"/>
      <c r="T237" s="9"/>
      <c r="X237" s="11"/>
    </row>
    <row r="238" spans="5:24">
      <c r="E238" s="14" t="s">
        <v>649</v>
      </c>
      <c r="F238" s="18">
        <v>27.000000000000036</v>
      </c>
      <c r="G238" s="10" t="s">
        <v>893</v>
      </c>
      <c r="H238" s="5">
        <v>4.6799999999999979</v>
      </c>
      <c r="S238" s="1"/>
      <c r="T238" s="9"/>
      <c r="X238" s="11"/>
    </row>
    <row r="239" spans="5:24">
      <c r="E239" s="14" t="s">
        <v>649</v>
      </c>
      <c r="F239" s="18">
        <v>27.100000000000037</v>
      </c>
      <c r="G239" s="10" t="s">
        <v>894</v>
      </c>
      <c r="H239" s="5">
        <v>4.6739999999999977</v>
      </c>
      <c r="S239" s="1"/>
      <c r="T239" s="9"/>
      <c r="X239" s="11"/>
    </row>
    <row r="240" spans="5:24">
      <c r="E240" s="14" t="s">
        <v>649</v>
      </c>
      <c r="F240" s="18">
        <v>27.200000000000038</v>
      </c>
      <c r="G240" s="10" t="s">
        <v>895</v>
      </c>
      <c r="H240" s="5">
        <v>4.6679999999999975</v>
      </c>
      <c r="S240" s="1"/>
      <c r="T240" s="9"/>
      <c r="X240" s="11"/>
    </row>
    <row r="241" spans="5:24">
      <c r="E241" s="14" t="s">
        <v>649</v>
      </c>
      <c r="F241" s="18">
        <v>27.30000000000004</v>
      </c>
      <c r="G241" s="10" t="s">
        <v>896</v>
      </c>
      <c r="H241" s="5">
        <v>4.6619999999999973</v>
      </c>
      <c r="S241" s="1"/>
      <c r="T241" s="9"/>
      <c r="X241" s="11"/>
    </row>
    <row r="242" spans="5:24">
      <c r="E242" s="14" t="s">
        <v>649</v>
      </c>
      <c r="F242" s="18">
        <v>27.400000000000041</v>
      </c>
      <c r="G242" s="10" t="s">
        <v>897</v>
      </c>
      <c r="H242" s="5">
        <v>4.655999999999997</v>
      </c>
      <c r="S242" s="1"/>
      <c r="T242" s="9"/>
      <c r="X242" s="11"/>
    </row>
    <row r="243" spans="5:24">
      <c r="E243" s="14" t="s">
        <v>649</v>
      </c>
      <c r="F243" s="18">
        <v>27.500000000000043</v>
      </c>
      <c r="G243" s="10" t="s">
        <v>898</v>
      </c>
      <c r="H243" s="5">
        <v>4.6499999999999968</v>
      </c>
      <c r="S243" s="1"/>
      <c r="T243" s="9"/>
      <c r="X243" s="11"/>
    </row>
    <row r="244" spans="5:24">
      <c r="E244" s="14" t="s">
        <v>649</v>
      </c>
      <c r="F244" s="18">
        <v>27.600000000000044</v>
      </c>
      <c r="G244" s="10" t="s">
        <v>899</v>
      </c>
      <c r="H244" s="5">
        <v>4.6439999999999966</v>
      </c>
      <c r="S244" s="1"/>
      <c r="T244" s="9"/>
      <c r="X244" s="11"/>
    </row>
    <row r="245" spans="5:24">
      <c r="E245" s="14" t="s">
        <v>649</v>
      </c>
      <c r="F245" s="18">
        <v>27.700000000000045</v>
      </c>
      <c r="G245" s="10" t="s">
        <v>900</v>
      </c>
      <c r="H245" s="5">
        <v>4.6379999999999972</v>
      </c>
      <c r="S245" s="1"/>
      <c r="T245" s="9"/>
      <c r="X245" s="11"/>
    </row>
    <row r="246" spans="5:24">
      <c r="E246" s="14" t="s">
        <v>649</v>
      </c>
      <c r="F246" s="18">
        <v>27.800000000000047</v>
      </c>
      <c r="G246" s="10" t="s">
        <v>901</v>
      </c>
      <c r="H246" s="5">
        <v>4.631999999999997</v>
      </c>
      <c r="S246" s="1"/>
      <c r="T246" s="9"/>
      <c r="X246" s="11"/>
    </row>
    <row r="247" spans="5:24">
      <c r="E247" s="14" t="s">
        <v>649</v>
      </c>
      <c r="F247" s="18">
        <v>27.900000000000048</v>
      </c>
      <c r="G247" s="10" t="s">
        <v>902</v>
      </c>
      <c r="H247" s="5">
        <v>4.6259999999999968</v>
      </c>
      <c r="S247" s="1"/>
      <c r="T247" s="9"/>
      <c r="X247" s="11"/>
    </row>
    <row r="248" spans="5:24">
      <c r="E248" s="14" t="s">
        <v>649</v>
      </c>
      <c r="F248" s="18">
        <v>28.00000000000005</v>
      </c>
      <c r="G248" s="10" t="s">
        <v>903</v>
      </c>
      <c r="H248" s="5">
        <v>4.6199999999999966</v>
      </c>
      <c r="S248" s="1"/>
      <c r="T248" s="9"/>
      <c r="X248" s="11"/>
    </row>
    <row r="249" spans="5:24">
      <c r="E249" s="13" t="s">
        <v>651</v>
      </c>
      <c r="F249" s="18">
        <v>3.6</v>
      </c>
      <c r="G249" s="10" t="s">
        <v>904</v>
      </c>
      <c r="H249" s="5">
        <v>5.0999999999999996</v>
      </c>
      <c r="I249" s="2"/>
      <c r="S249" s="1"/>
      <c r="T249" s="9"/>
      <c r="X249" s="11"/>
    </row>
    <row r="250" spans="5:24">
      <c r="E250" s="14" t="s">
        <v>650</v>
      </c>
      <c r="F250" s="18">
        <v>3.7</v>
      </c>
      <c r="G250" s="10" t="s">
        <v>905</v>
      </c>
      <c r="H250" s="5">
        <v>5.0916999999999994</v>
      </c>
      <c r="I250" s="2"/>
      <c r="J250" s="2"/>
      <c r="K250" s="1"/>
      <c r="L250" s="9"/>
      <c r="S250" s="1"/>
      <c r="T250" s="9"/>
      <c r="X250" s="11"/>
    </row>
    <row r="251" spans="5:24">
      <c r="E251" s="14" t="s">
        <v>650</v>
      </c>
      <c r="F251" s="18">
        <v>3.8000000000000003</v>
      </c>
      <c r="G251" s="10" t="s">
        <v>906</v>
      </c>
      <c r="H251" s="5">
        <v>5.0833999999999993</v>
      </c>
      <c r="I251" s="2"/>
      <c r="J251" s="2"/>
      <c r="K251" s="1"/>
      <c r="L251" s="9"/>
      <c r="S251" s="1"/>
      <c r="T251" s="9"/>
      <c r="X251" s="11"/>
    </row>
    <row r="252" spans="5:24">
      <c r="E252" s="14" t="s">
        <v>650</v>
      </c>
      <c r="F252" s="18">
        <v>3.9000000000000004</v>
      </c>
      <c r="G252" s="10" t="s">
        <v>907</v>
      </c>
      <c r="H252" s="5">
        <v>5.0750999999999999</v>
      </c>
      <c r="I252" s="2"/>
      <c r="J252" s="2"/>
      <c r="K252" s="1"/>
      <c r="L252" s="9"/>
      <c r="S252" s="1"/>
      <c r="T252" s="9"/>
      <c r="X252" s="11"/>
    </row>
    <row r="253" spans="5:24">
      <c r="E253" s="14" t="s">
        <v>650</v>
      </c>
      <c r="F253" s="18">
        <v>4</v>
      </c>
      <c r="G253" s="10" t="s">
        <v>908</v>
      </c>
      <c r="H253" s="5">
        <v>5.0667999999999997</v>
      </c>
      <c r="I253" s="2"/>
      <c r="J253" s="2"/>
      <c r="K253" s="1"/>
      <c r="L253" s="9"/>
      <c r="S253" s="1"/>
      <c r="T253" s="9"/>
      <c r="X253" s="11"/>
    </row>
    <row r="254" spans="5:24">
      <c r="E254" s="14" t="s">
        <v>650</v>
      </c>
      <c r="F254" s="18">
        <v>4.0999999999999996</v>
      </c>
      <c r="G254" s="10" t="s">
        <v>909</v>
      </c>
      <c r="H254" s="5">
        <v>5.0584999999999996</v>
      </c>
      <c r="I254" s="2"/>
      <c r="J254" s="2"/>
      <c r="K254" s="1"/>
      <c r="L254" s="9"/>
      <c r="S254" s="1"/>
      <c r="T254" s="9"/>
      <c r="X254" s="11"/>
    </row>
    <row r="255" spans="5:24">
      <c r="E255" s="14" t="s">
        <v>650</v>
      </c>
      <c r="F255" s="18">
        <v>4.1999999999999993</v>
      </c>
      <c r="G255" s="10" t="s">
        <v>910</v>
      </c>
      <c r="H255" s="5">
        <v>5.0501999999999994</v>
      </c>
      <c r="I255" s="2"/>
      <c r="J255" s="2"/>
      <c r="K255" s="1"/>
      <c r="L255" s="9"/>
      <c r="S255" s="1"/>
      <c r="T255" s="9"/>
      <c r="X255" s="11"/>
    </row>
    <row r="256" spans="5:24">
      <c r="E256" s="14" t="s">
        <v>650</v>
      </c>
      <c r="F256" s="18">
        <v>4.2999999999999989</v>
      </c>
      <c r="G256" s="10" t="s">
        <v>911</v>
      </c>
      <c r="H256" s="5">
        <v>5.0419</v>
      </c>
      <c r="I256" s="2"/>
      <c r="J256" s="2"/>
      <c r="K256" s="1"/>
      <c r="L256" s="9"/>
      <c r="S256" s="1"/>
      <c r="T256" s="9"/>
      <c r="X256" s="11"/>
    </row>
    <row r="257" spans="5:24">
      <c r="E257" s="14" t="s">
        <v>650</v>
      </c>
      <c r="F257" s="18">
        <v>4.3999999999999986</v>
      </c>
      <c r="G257" s="10" t="s">
        <v>912</v>
      </c>
      <c r="H257" s="5">
        <v>5.0335999999999999</v>
      </c>
      <c r="I257" s="2"/>
      <c r="J257" s="2"/>
      <c r="K257" s="1"/>
      <c r="L257" s="9"/>
      <c r="S257" s="1"/>
      <c r="T257" s="9"/>
      <c r="X257" s="11"/>
    </row>
    <row r="258" spans="5:24">
      <c r="E258" s="14" t="s">
        <v>650</v>
      </c>
      <c r="F258" s="18">
        <v>4.4999999999999982</v>
      </c>
      <c r="G258" s="10" t="s">
        <v>913</v>
      </c>
      <c r="H258" s="5">
        <v>5.0252999999999997</v>
      </c>
      <c r="I258" s="2"/>
      <c r="J258" s="2"/>
      <c r="K258" s="1"/>
      <c r="L258" s="9"/>
      <c r="S258" s="1"/>
      <c r="T258" s="9"/>
      <c r="X258" s="11"/>
    </row>
    <row r="259" spans="5:24">
      <c r="E259" s="14" t="s">
        <v>650</v>
      </c>
      <c r="F259" s="18">
        <v>4.5999999999999979</v>
      </c>
      <c r="G259" s="10" t="s">
        <v>914</v>
      </c>
      <c r="H259" s="5">
        <v>5.0169999999999995</v>
      </c>
      <c r="I259" s="2"/>
      <c r="J259" s="2"/>
      <c r="K259" s="1"/>
      <c r="L259" s="9"/>
      <c r="S259" s="1"/>
      <c r="T259" s="9"/>
      <c r="X259" s="11"/>
    </row>
    <row r="260" spans="5:24">
      <c r="E260" s="14" t="s">
        <v>650</v>
      </c>
      <c r="F260" s="18">
        <v>4.6999999999999975</v>
      </c>
      <c r="G260" s="10" t="s">
        <v>915</v>
      </c>
      <c r="H260" s="5">
        <v>5.0087000000000002</v>
      </c>
      <c r="I260" s="2"/>
      <c r="J260" s="2"/>
      <c r="K260" s="1"/>
      <c r="L260" s="9"/>
      <c r="S260" s="1"/>
      <c r="T260" s="9"/>
      <c r="X260" s="11"/>
    </row>
    <row r="261" spans="5:24">
      <c r="E261" s="14" t="s">
        <v>650</v>
      </c>
      <c r="F261" s="18">
        <v>4.7999999999999972</v>
      </c>
      <c r="G261" s="10" t="s">
        <v>916</v>
      </c>
      <c r="H261" s="5">
        <v>5.0004</v>
      </c>
      <c r="I261" s="2"/>
      <c r="J261" s="2"/>
      <c r="K261" s="1"/>
      <c r="L261" s="9"/>
      <c r="S261" s="1"/>
      <c r="T261" s="9"/>
      <c r="X261" s="11"/>
    </row>
    <row r="262" spans="5:24">
      <c r="E262" s="14" t="s">
        <v>650</v>
      </c>
      <c r="F262" s="18">
        <v>4.8999999999999968</v>
      </c>
      <c r="G262" s="10" t="s">
        <v>917</v>
      </c>
      <c r="H262" s="5">
        <v>4.9920999999999998</v>
      </c>
      <c r="I262" s="2"/>
      <c r="J262" s="2"/>
      <c r="K262" s="1"/>
      <c r="L262" s="9"/>
      <c r="S262" s="1"/>
      <c r="T262" s="9"/>
      <c r="X262" s="11"/>
    </row>
    <row r="263" spans="5:24">
      <c r="E263" s="14" t="s">
        <v>650</v>
      </c>
      <c r="F263" s="18">
        <v>4.9999999999999964</v>
      </c>
      <c r="G263" s="10" t="s">
        <v>918</v>
      </c>
      <c r="H263" s="5">
        <v>4.9837999999999996</v>
      </c>
      <c r="I263" s="2"/>
      <c r="J263" s="2"/>
      <c r="K263" s="1"/>
      <c r="L263" s="9"/>
      <c r="S263" s="1"/>
      <c r="T263" s="9"/>
      <c r="X263" s="11"/>
    </row>
    <row r="264" spans="5:24">
      <c r="E264" s="14" t="s">
        <v>650</v>
      </c>
      <c r="F264" s="18">
        <v>5.0999999999999961</v>
      </c>
      <c r="G264" s="10" t="s">
        <v>919</v>
      </c>
      <c r="H264" s="5">
        <v>4.9755000000000003</v>
      </c>
      <c r="I264" s="2"/>
      <c r="J264" s="2"/>
      <c r="K264" s="1"/>
      <c r="L264" s="9"/>
      <c r="S264" s="1"/>
      <c r="T264" s="9"/>
      <c r="X264" s="11"/>
    </row>
    <row r="265" spans="5:24">
      <c r="E265" s="14" t="s">
        <v>650</v>
      </c>
      <c r="F265" s="18">
        <v>5.1999999999999957</v>
      </c>
      <c r="G265" s="10" t="s">
        <v>920</v>
      </c>
      <c r="H265" s="5">
        <v>4.9672000000000001</v>
      </c>
      <c r="I265" s="2"/>
      <c r="J265" s="2"/>
      <c r="K265" s="1"/>
      <c r="L265" s="9"/>
      <c r="S265" s="1"/>
      <c r="T265" s="9"/>
      <c r="X265" s="11"/>
    </row>
    <row r="266" spans="5:24">
      <c r="E266" s="14" t="s">
        <v>650</v>
      </c>
      <c r="F266" s="18">
        <v>5.2999999999999954</v>
      </c>
      <c r="G266" s="10" t="s">
        <v>921</v>
      </c>
      <c r="H266" s="5">
        <v>4.9588999999999999</v>
      </c>
      <c r="I266" s="2"/>
      <c r="J266" s="2"/>
      <c r="K266" s="1"/>
      <c r="L266" s="9"/>
      <c r="S266" s="1"/>
      <c r="T266" s="9"/>
      <c r="X266" s="11"/>
    </row>
    <row r="267" spans="5:24">
      <c r="E267" s="14" t="s">
        <v>650</v>
      </c>
      <c r="F267" s="18">
        <v>5.399999999999995</v>
      </c>
      <c r="G267" s="10" t="s">
        <v>922</v>
      </c>
      <c r="H267" s="5">
        <v>4.9505999999999997</v>
      </c>
      <c r="I267" s="2"/>
      <c r="J267" s="2"/>
      <c r="K267" s="1"/>
      <c r="L267" s="9"/>
      <c r="S267" s="1"/>
      <c r="T267" s="9"/>
      <c r="X267" s="11"/>
    </row>
    <row r="268" spans="5:24">
      <c r="E268" s="14" t="s">
        <v>650</v>
      </c>
      <c r="F268" s="18">
        <v>5.5</v>
      </c>
      <c r="G268" s="10" t="s">
        <v>923</v>
      </c>
      <c r="H268" s="5">
        <v>4.9422999999999995</v>
      </c>
      <c r="I268" s="2"/>
      <c r="J268" s="2"/>
      <c r="K268" s="1"/>
      <c r="L268" s="9"/>
      <c r="S268" s="1"/>
      <c r="T268" s="9"/>
      <c r="X268" s="11"/>
    </row>
    <row r="269" spans="5:24">
      <c r="E269" s="14" t="s">
        <v>650</v>
      </c>
      <c r="F269" s="18">
        <v>5.6</v>
      </c>
      <c r="G269" s="10" t="s">
        <v>924</v>
      </c>
      <c r="H269" s="5">
        <v>4.9339999999999993</v>
      </c>
      <c r="I269" s="2"/>
      <c r="J269" s="2"/>
      <c r="K269" s="1"/>
      <c r="L269" s="9"/>
      <c r="S269" s="1"/>
      <c r="T269" s="9"/>
      <c r="X269" s="11"/>
    </row>
    <row r="270" spans="5:24">
      <c r="E270" s="14" t="s">
        <v>650</v>
      </c>
      <c r="F270" s="18">
        <v>5.6999999999999993</v>
      </c>
      <c r="G270" s="10" t="s">
        <v>925</v>
      </c>
      <c r="H270" s="5">
        <v>4.9257</v>
      </c>
      <c r="I270" s="2"/>
      <c r="J270" s="2"/>
      <c r="K270" s="1"/>
      <c r="L270" s="9"/>
      <c r="S270" s="1"/>
      <c r="T270" s="9"/>
      <c r="X270" s="11"/>
    </row>
    <row r="271" spans="5:24">
      <c r="E271" s="14" t="s">
        <v>650</v>
      </c>
      <c r="F271" s="18">
        <v>5.7999999999999989</v>
      </c>
      <c r="G271" s="10" t="s">
        <v>926</v>
      </c>
      <c r="H271" s="5">
        <v>4.9173999999999998</v>
      </c>
      <c r="I271" s="2"/>
      <c r="J271" s="2"/>
      <c r="K271" s="1"/>
      <c r="L271" s="9"/>
      <c r="S271" s="1"/>
      <c r="T271" s="9"/>
      <c r="X271" s="11"/>
    </row>
    <row r="272" spans="5:24">
      <c r="E272" s="14" t="s">
        <v>650</v>
      </c>
      <c r="F272" s="18">
        <v>5.8999999999999986</v>
      </c>
      <c r="G272" s="10" t="s">
        <v>927</v>
      </c>
      <c r="H272" s="5">
        <v>4.9090999999999996</v>
      </c>
      <c r="I272" s="2"/>
      <c r="J272" s="2"/>
      <c r="K272" s="1"/>
      <c r="L272" s="9"/>
      <c r="S272" s="1"/>
      <c r="T272" s="9"/>
      <c r="X272" s="11"/>
    </row>
    <row r="273" spans="5:24">
      <c r="E273" s="14" t="s">
        <v>650</v>
      </c>
      <c r="F273" s="18">
        <v>5.9999999999999982</v>
      </c>
      <c r="G273" s="10" t="s">
        <v>928</v>
      </c>
      <c r="H273" s="5">
        <v>4.9007999999999994</v>
      </c>
      <c r="I273" s="2"/>
      <c r="J273" s="2"/>
      <c r="K273" s="1"/>
      <c r="L273" s="9"/>
      <c r="S273" s="1"/>
      <c r="T273" s="9"/>
      <c r="X273" s="11"/>
    </row>
    <row r="274" spans="5:24">
      <c r="E274" s="14" t="s">
        <v>650</v>
      </c>
      <c r="F274" s="18">
        <v>6.0999999999999979</v>
      </c>
      <c r="G274" s="10" t="s">
        <v>929</v>
      </c>
      <c r="H274" s="5">
        <v>4.8925000000000001</v>
      </c>
      <c r="I274" s="2"/>
      <c r="J274" s="2"/>
      <c r="K274" s="1"/>
      <c r="L274" s="9"/>
      <c r="S274" s="1"/>
      <c r="T274" s="9"/>
      <c r="X274" s="11"/>
    </row>
    <row r="275" spans="5:24">
      <c r="E275" s="14" t="s">
        <v>650</v>
      </c>
      <c r="F275" s="18">
        <v>6.1999999999999975</v>
      </c>
      <c r="G275" s="10" t="s">
        <v>930</v>
      </c>
      <c r="H275" s="5">
        <v>4.8841999999999999</v>
      </c>
      <c r="I275" s="2"/>
      <c r="J275" s="2"/>
      <c r="K275" s="1"/>
      <c r="L275" s="9"/>
      <c r="S275" s="1"/>
      <c r="T275" s="9"/>
      <c r="X275" s="11"/>
    </row>
    <row r="276" spans="5:24">
      <c r="E276" s="14" t="s">
        <v>650</v>
      </c>
      <c r="F276" s="18">
        <v>6.2999999999999972</v>
      </c>
      <c r="G276" s="10" t="s">
        <v>931</v>
      </c>
      <c r="H276" s="5">
        <v>4.8758999999999997</v>
      </c>
      <c r="I276" s="2"/>
      <c r="J276" s="2"/>
      <c r="K276" s="1"/>
      <c r="L276" s="9"/>
      <c r="S276" s="1"/>
      <c r="T276" s="9"/>
      <c r="X276" s="11"/>
    </row>
    <row r="277" spans="5:24">
      <c r="E277" s="14" t="s">
        <v>650</v>
      </c>
      <c r="F277" s="18">
        <v>6.3999999999999968</v>
      </c>
      <c r="G277" s="10" t="s">
        <v>932</v>
      </c>
      <c r="H277" s="5">
        <v>4.8675999999999995</v>
      </c>
      <c r="I277" s="2"/>
      <c r="J277" s="2"/>
      <c r="K277" s="1"/>
      <c r="L277" s="9"/>
      <c r="S277" s="1"/>
      <c r="T277" s="9"/>
      <c r="X277" s="11"/>
    </row>
    <row r="278" spans="5:24">
      <c r="E278" s="14" t="s">
        <v>650</v>
      </c>
      <c r="F278" s="18">
        <v>6.4999999999999964</v>
      </c>
      <c r="G278" s="10" t="s">
        <v>933</v>
      </c>
      <c r="H278" s="5">
        <v>4.8593000000000002</v>
      </c>
      <c r="I278" s="2"/>
      <c r="J278" s="2"/>
      <c r="K278" s="1"/>
      <c r="L278" s="9"/>
      <c r="S278" s="1"/>
      <c r="T278" s="9"/>
      <c r="X278" s="11"/>
    </row>
    <row r="279" spans="5:24">
      <c r="E279" s="14" t="s">
        <v>650</v>
      </c>
      <c r="F279" s="18">
        <v>6.5999999999999961</v>
      </c>
      <c r="G279" s="10" t="s">
        <v>934</v>
      </c>
      <c r="H279" s="5">
        <v>4.851</v>
      </c>
      <c r="I279" s="2"/>
      <c r="J279" s="2"/>
      <c r="K279" s="1"/>
      <c r="L279" s="9"/>
      <c r="S279" s="1"/>
      <c r="T279" s="9"/>
      <c r="X279" s="11"/>
    </row>
    <row r="280" spans="5:24">
      <c r="E280" s="14" t="s">
        <v>650</v>
      </c>
      <c r="F280" s="18">
        <v>6.6999999999999957</v>
      </c>
      <c r="G280" s="10" t="s">
        <v>935</v>
      </c>
      <c r="H280" s="5">
        <v>4.8426999999999998</v>
      </c>
      <c r="I280" s="2"/>
      <c r="J280" s="2"/>
      <c r="K280" s="1"/>
      <c r="L280" s="9"/>
      <c r="S280" s="1"/>
      <c r="T280" s="9"/>
      <c r="X280" s="11"/>
    </row>
    <row r="281" spans="5:24">
      <c r="E281" s="14" t="s">
        <v>650</v>
      </c>
      <c r="F281" s="18">
        <v>6.7999999999999954</v>
      </c>
      <c r="G281" s="10" t="s">
        <v>936</v>
      </c>
      <c r="H281" s="5">
        <v>4.8344000000000005</v>
      </c>
      <c r="I281" s="2"/>
      <c r="J281" s="2"/>
      <c r="K281" s="1"/>
      <c r="L281" s="9"/>
      <c r="S281" s="1"/>
      <c r="T281" s="9"/>
      <c r="X281" s="11"/>
    </row>
    <row r="282" spans="5:24">
      <c r="E282" s="14" t="s">
        <v>650</v>
      </c>
      <c r="F282" s="18">
        <v>6.899999999999995</v>
      </c>
      <c r="G282" s="10" t="s">
        <v>937</v>
      </c>
      <c r="H282" s="5">
        <v>4.8261000000000003</v>
      </c>
      <c r="I282" s="2"/>
      <c r="J282" s="2"/>
      <c r="K282" s="1"/>
      <c r="L282" s="9"/>
      <c r="S282" s="1"/>
      <c r="T282" s="9"/>
      <c r="X282" s="11"/>
    </row>
    <row r="283" spans="5:24">
      <c r="E283" s="14" t="s">
        <v>650</v>
      </c>
      <c r="F283" s="18">
        <v>7</v>
      </c>
      <c r="G283" s="10" t="s">
        <v>938</v>
      </c>
      <c r="H283" s="5">
        <v>4.8178000000000001</v>
      </c>
      <c r="I283" s="2"/>
      <c r="J283" s="2"/>
      <c r="K283" s="1"/>
      <c r="L283" s="9"/>
      <c r="S283" s="1"/>
      <c r="T283" s="9"/>
      <c r="X283" s="11"/>
    </row>
    <row r="284" spans="5:24">
      <c r="E284" s="14" t="s">
        <v>650</v>
      </c>
      <c r="F284" s="18">
        <v>7.1</v>
      </c>
      <c r="G284" s="10" t="s">
        <v>939</v>
      </c>
      <c r="H284" s="5">
        <v>4.8094999999999999</v>
      </c>
      <c r="I284" s="2"/>
      <c r="J284" s="2"/>
      <c r="K284" s="1"/>
      <c r="L284" s="9"/>
      <c r="S284" s="1"/>
      <c r="T284" s="9"/>
      <c r="X284" s="11"/>
    </row>
    <row r="285" spans="5:24">
      <c r="E285" s="14" t="s">
        <v>650</v>
      </c>
      <c r="F285" s="18">
        <v>7.1999999999999993</v>
      </c>
      <c r="G285" s="10" t="s">
        <v>940</v>
      </c>
      <c r="H285" s="5">
        <v>4.8011999999999997</v>
      </c>
      <c r="I285" s="2"/>
      <c r="J285" s="2"/>
      <c r="K285" s="1"/>
      <c r="L285" s="9"/>
      <c r="S285" s="1"/>
      <c r="T285" s="9"/>
      <c r="X285" s="11"/>
    </row>
    <row r="286" spans="5:24">
      <c r="E286" s="14" t="s">
        <v>650</v>
      </c>
      <c r="F286" s="18">
        <v>7.2999999999999989</v>
      </c>
      <c r="G286" s="10" t="s">
        <v>941</v>
      </c>
      <c r="H286" s="5">
        <v>4.7928999999999995</v>
      </c>
      <c r="I286" s="2"/>
      <c r="J286" s="2"/>
      <c r="K286" s="1"/>
      <c r="L286" s="9"/>
      <c r="S286" s="1"/>
      <c r="T286" s="9"/>
      <c r="X286" s="11"/>
    </row>
    <row r="287" spans="5:24">
      <c r="E287" s="14" t="s">
        <v>650</v>
      </c>
      <c r="F287" s="18">
        <v>7.3999999999999986</v>
      </c>
      <c r="G287" s="10" t="s">
        <v>942</v>
      </c>
      <c r="H287" s="5">
        <v>4.7845999999999993</v>
      </c>
      <c r="I287" s="2"/>
      <c r="J287" s="2"/>
      <c r="K287" s="1"/>
      <c r="L287" s="9"/>
      <c r="S287" s="1"/>
      <c r="T287" s="9"/>
      <c r="X287" s="11"/>
    </row>
    <row r="288" spans="5:24">
      <c r="E288" s="14" t="s">
        <v>650</v>
      </c>
      <c r="F288" s="18">
        <v>7.4999999999999982</v>
      </c>
      <c r="G288" s="10" t="s">
        <v>943</v>
      </c>
      <c r="H288" s="5">
        <v>4.7763</v>
      </c>
      <c r="I288" s="2"/>
      <c r="J288" s="2"/>
      <c r="K288" s="1"/>
      <c r="L288" s="9"/>
      <c r="S288" s="1"/>
      <c r="T288" s="9"/>
      <c r="X288" s="11"/>
    </row>
    <row r="289" spans="5:24">
      <c r="E289" s="14" t="s">
        <v>650</v>
      </c>
      <c r="F289" s="18">
        <v>7.5999999999999979</v>
      </c>
      <c r="G289" s="10" t="s">
        <v>944</v>
      </c>
      <c r="H289" s="5">
        <v>4.7679999999999998</v>
      </c>
      <c r="I289" s="2"/>
      <c r="J289" s="2"/>
      <c r="K289" s="1"/>
      <c r="L289" s="9"/>
      <c r="S289" s="1"/>
      <c r="T289" s="9"/>
      <c r="X289" s="11"/>
    </row>
    <row r="290" spans="5:24">
      <c r="E290" s="14" t="s">
        <v>650</v>
      </c>
      <c r="F290" s="18">
        <v>7.6999999999999975</v>
      </c>
      <c r="G290" s="10" t="s">
        <v>945</v>
      </c>
      <c r="H290" s="5">
        <v>4.7596999999999996</v>
      </c>
      <c r="I290" s="2"/>
      <c r="J290" s="2"/>
      <c r="K290" s="1"/>
      <c r="L290" s="9"/>
      <c r="S290" s="1"/>
      <c r="T290" s="9"/>
      <c r="X290" s="11"/>
    </row>
    <row r="291" spans="5:24">
      <c r="E291" s="14" t="s">
        <v>650</v>
      </c>
      <c r="F291" s="18">
        <v>7.7999999999999972</v>
      </c>
      <c r="G291" s="10" t="s">
        <v>946</v>
      </c>
      <c r="H291" s="5">
        <v>4.7514000000000003</v>
      </c>
      <c r="I291" s="2"/>
      <c r="J291" s="2"/>
      <c r="K291" s="1"/>
      <c r="L291" s="9"/>
      <c r="S291" s="1"/>
      <c r="T291" s="9"/>
      <c r="X291" s="11"/>
    </row>
    <row r="292" spans="5:24">
      <c r="E292" s="14" t="s">
        <v>650</v>
      </c>
      <c r="F292" s="18">
        <v>7.8999999999999968</v>
      </c>
      <c r="G292" s="10" t="s">
        <v>947</v>
      </c>
      <c r="H292" s="5">
        <v>4.7431000000000001</v>
      </c>
      <c r="I292" s="2"/>
      <c r="J292" s="2"/>
      <c r="K292" s="1"/>
      <c r="L292" s="9"/>
      <c r="S292" s="1"/>
      <c r="T292" s="9"/>
      <c r="X292" s="11"/>
    </row>
    <row r="293" spans="5:24">
      <c r="E293" s="14" t="s">
        <v>650</v>
      </c>
      <c r="F293" s="18">
        <v>7.9999999999999964</v>
      </c>
      <c r="G293" s="10" t="s">
        <v>948</v>
      </c>
      <c r="H293" s="5">
        <v>4.7347999999999999</v>
      </c>
      <c r="I293" s="2"/>
      <c r="J293" s="2"/>
      <c r="K293" s="1"/>
      <c r="L293" s="9"/>
      <c r="S293" s="1"/>
      <c r="T293" s="9"/>
      <c r="X293" s="11"/>
    </row>
    <row r="294" spans="5:24">
      <c r="E294" s="14" t="s">
        <v>650</v>
      </c>
      <c r="F294" s="18">
        <v>8.0999999999999961</v>
      </c>
      <c r="G294" s="10" t="s">
        <v>949</v>
      </c>
      <c r="H294" s="5">
        <v>4.7264999999999997</v>
      </c>
      <c r="I294" s="2"/>
      <c r="J294" s="2"/>
      <c r="K294" s="1"/>
      <c r="L294" s="9"/>
      <c r="S294" s="1"/>
      <c r="T294" s="9"/>
      <c r="X294" s="11"/>
    </row>
    <row r="295" spans="5:24">
      <c r="E295" s="14" t="s">
        <v>650</v>
      </c>
      <c r="F295" s="18">
        <v>8.1999999999999957</v>
      </c>
      <c r="G295" s="10" t="s">
        <v>950</v>
      </c>
      <c r="H295" s="5">
        <v>4.7181999999999995</v>
      </c>
      <c r="I295" s="2"/>
      <c r="J295" s="2"/>
      <c r="K295" s="1"/>
      <c r="L295" s="9"/>
      <c r="S295" s="1"/>
      <c r="T295" s="9"/>
      <c r="X295" s="11"/>
    </row>
    <row r="296" spans="5:24">
      <c r="E296" s="14" t="s">
        <v>650</v>
      </c>
      <c r="F296" s="18">
        <v>8.2999999999999954</v>
      </c>
      <c r="G296" s="10" t="s">
        <v>951</v>
      </c>
      <c r="H296" s="5">
        <v>4.7099000000000002</v>
      </c>
      <c r="I296" s="2"/>
      <c r="J296" s="2"/>
      <c r="K296" s="1"/>
      <c r="L296" s="9"/>
      <c r="S296" s="1"/>
      <c r="T296" s="9"/>
      <c r="X296" s="11"/>
    </row>
    <row r="297" spans="5:24">
      <c r="E297" s="14" t="s">
        <v>650</v>
      </c>
      <c r="F297" s="18">
        <v>8.399999999999995</v>
      </c>
      <c r="G297" s="10" t="s">
        <v>952</v>
      </c>
      <c r="H297" s="5">
        <v>4.7016</v>
      </c>
      <c r="I297" s="2"/>
      <c r="J297" s="2"/>
      <c r="K297" s="1"/>
      <c r="L297" s="9"/>
      <c r="S297" s="1"/>
      <c r="T297" s="9"/>
      <c r="X297" s="11"/>
    </row>
    <row r="298" spans="5:24">
      <c r="E298" s="14" t="s">
        <v>650</v>
      </c>
      <c r="F298" s="18">
        <v>8.5</v>
      </c>
      <c r="G298" s="10" t="s">
        <v>953</v>
      </c>
      <c r="H298" s="5">
        <v>4.6932999999999998</v>
      </c>
      <c r="I298" s="2"/>
      <c r="J298" s="2"/>
      <c r="K298" s="1"/>
      <c r="L298" s="9"/>
      <c r="S298" s="1"/>
      <c r="T298" s="9"/>
      <c r="X298" s="11"/>
    </row>
    <row r="299" spans="5:24">
      <c r="E299" s="14" t="s">
        <v>650</v>
      </c>
      <c r="F299" s="18">
        <v>8.6</v>
      </c>
      <c r="G299" s="10" t="s">
        <v>954</v>
      </c>
      <c r="H299" s="5">
        <v>4.6849999999999996</v>
      </c>
      <c r="I299" s="2"/>
      <c r="J299" s="2"/>
      <c r="K299" s="1"/>
      <c r="L299" s="9"/>
      <c r="S299" s="1"/>
      <c r="T299" s="9"/>
      <c r="X299" s="11"/>
    </row>
    <row r="300" spans="5:24">
      <c r="E300" s="14" t="s">
        <v>650</v>
      </c>
      <c r="F300" s="18">
        <v>8.6999999999999993</v>
      </c>
      <c r="G300" s="10" t="s">
        <v>955</v>
      </c>
      <c r="H300" s="5">
        <v>4.6766999999999994</v>
      </c>
      <c r="I300" s="2"/>
      <c r="J300" s="2"/>
      <c r="K300" s="1"/>
      <c r="L300" s="9"/>
      <c r="S300" s="1"/>
      <c r="T300" s="9"/>
      <c r="X300" s="11"/>
    </row>
    <row r="301" spans="5:24">
      <c r="E301" s="14" t="s">
        <v>650</v>
      </c>
      <c r="F301" s="18">
        <v>8.7999999999999989</v>
      </c>
      <c r="G301" s="10" t="s">
        <v>956</v>
      </c>
      <c r="H301" s="5">
        <v>4.6684000000000001</v>
      </c>
      <c r="I301" s="2"/>
      <c r="J301" s="2"/>
      <c r="K301" s="1"/>
      <c r="L301" s="9"/>
      <c r="S301" s="1"/>
      <c r="T301" s="9"/>
      <c r="X301" s="11"/>
    </row>
    <row r="302" spans="5:24">
      <c r="E302" s="14" t="s">
        <v>650</v>
      </c>
      <c r="F302" s="18">
        <v>8.8999999999999986</v>
      </c>
      <c r="G302" s="10" t="s">
        <v>957</v>
      </c>
      <c r="H302" s="5">
        <v>4.6600999999999999</v>
      </c>
      <c r="I302" s="2"/>
      <c r="J302" s="2"/>
      <c r="K302" s="1"/>
      <c r="L302" s="9"/>
      <c r="S302" s="1"/>
      <c r="T302" s="9"/>
      <c r="X302" s="11"/>
    </row>
    <row r="303" spans="5:24">
      <c r="E303" s="14" t="s">
        <v>650</v>
      </c>
      <c r="F303" s="18">
        <v>8.9999999999999982</v>
      </c>
      <c r="G303" s="10" t="s">
        <v>958</v>
      </c>
      <c r="H303" s="5">
        <v>4.6517999999999997</v>
      </c>
      <c r="I303" s="2"/>
      <c r="J303" s="2"/>
      <c r="K303" s="1"/>
      <c r="L303" s="9"/>
      <c r="S303" s="1"/>
      <c r="T303" s="9"/>
      <c r="X303" s="11"/>
    </row>
    <row r="304" spans="5:24">
      <c r="E304" s="14" t="s">
        <v>650</v>
      </c>
      <c r="F304" s="18">
        <v>9.0999999999999979</v>
      </c>
      <c r="G304" s="10" t="s">
        <v>959</v>
      </c>
      <c r="H304" s="5">
        <v>4.6434999999999995</v>
      </c>
      <c r="I304" s="2"/>
      <c r="J304" s="2"/>
      <c r="K304" s="1"/>
      <c r="L304" s="9"/>
      <c r="S304" s="1"/>
      <c r="T304" s="9"/>
      <c r="X304" s="11"/>
    </row>
    <row r="305" spans="5:24">
      <c r="E305" s="14" t="s">
        <v>650</v>
      </c>
      <c r="F305" s="18">
        <v>9.1999999999999975</v>
      </c>
      <c r="G305" s="10" t="s">
        <v>960</v>
      </c>
      <c r="H305" s="5">
        <v>4.6352000000000002</v>
      </c>
      <c r="I305" s="2"/>
      <c r="J305" s="2"/>
      <c r="K305" s="1"/>
      <c r="L305" s="9"/>
      <c r="S305" s="1"/>
      <c r="T305" s="9"/>
      <c r="X305" s="11"/>
    </row>
    <row r="306" spans="5:24">
      <c r="E306" s="14" t="s">
        <v>650</v>
      </c>
      <c r="F306" s="18">
        <v>9.2999999999999972</v>
      </c>
      <c r="G306" s="10" t="s">
        <v>961</v>
      </c>
      <c r="H306" s="5">
        <v>4.6269</v>
      </c>
      <c r="I306" s="2"/>
      <c r="J306" s="2"/>
      <c r="K306" s="1"/>
      <c r="L306" s="9"/>
      <c r="S306" s="1"/>
      <c r="T306" s="9"/>
      <c r="X306" s="11"/>
    </row>
    <row r="307" spans="5:24">
      <c r="E307" s="14" t="s">
        <v>650</v>
      </c>
      <c r="F307" s="18">
        <v>9.3999999999999968</v>
      </c>
      <c r="G307" s="10" t="s">
        <v>962</v>
      </c>
      <c r="H307" s="5">
        <v>4.6185999999999998</v>
      </c>
      <c r="I307" s="2"/>
      <c r="J307" s="2"/>
      <c r="K307" s="1"/>
      <c r="L307" s="9"/>
      <c r="S307" s="1"/>
      <c r="T307" s="9"/>
      <c r="X307" s="11"/>
    </row>
    <row r="308" spans="5:24">
      <c r="E308" s="14" t="s">
        <v>650</v>
      </c>
      <c r="F308" s="18">
        <v>9.4999999999999964</v>
      </c>
      <c r="G308" s="10" t="s">
        <v>963</v>
      </c>
      <c r="H308" s="5">
        <v>4.6102999999999996</v>
      </c>
      <c r="I308" s="2"/>
      <c r="J308" s="2"/>
      <c r="K308" s="1"/>
      <c r="L308" s="9"/>
      <c r="S308" s="1"/>
      <c r="T308" s="9"/>
      <c r="X308" s="11"/>
    </row>
    <row r="309" spans="5:24">
      <c r="E309" s="14" t="s">
        <v>650</v>
      </c>
      <c r="F309" s="18">
        <v>9.5999999999999961</v>
      </c>
      <c r="G309" s="10" t="s">
        <v>964</v>
      </c>
      <c r="H309" s="5">
        <v>4.6020000000000003</v>
      </c>
      <c r="I309" s="2"/>
      <c r="J309" s="2"/>
      <c r="K309" s="1"/>
      <c r="L309" s="9"/>
      <c r="S309" s="1"/>
      <c r="T309" s="9"/>
      <c r="X309" s="11"/>
    </row>
    <row r="310" spans="5:24">
      <c r="E310" s="14" t="s">
        <v>650</v>
      </c>
      <c r="F310" s="18">
        <v>9.6999999999999957</v>
      </c>
      <c r="G310" s="10" t="s">
        <v>965</v>
      </c>
      <c r="H310" s="5">
        <v>4.5937000000000001</v>
      </c>
      <c r="I310" s="2"/>
      <c r="J310" s="2"/>
      <c r="K310" s="1"/>
      <c r="L310" s="9"/>
      <c r="S310" s="1"/>
      <c r="T310" s="9"/>
      <c r="X310" s="11"/>
    </row>
    <row r="311" spans="5:24">
      <c r="E311" s="14" t="s">
        <v>650</v>
      </c>
      <c r="F311" s="18">
        <v>9.7999999999999954</v>
      </c>
      <c r="G311" s="10" t="s">
        <v>966</v>
      </c>
      <c r="H311" s="5">
        <v>4.5853999999999999</v>
      </c>
      <c r="I311" s="2"/>
      <c r="J311" s="2"/>
      <c r="K311" s="1"/>
      <c r="L311" s="9"/>
      <c r="S311" s="1"/>
      <c r="T311" s="9"/>
      <c r="X311" s="11"/>
    </row>
    <row r="312" spans="5:24">
      <c r="E312" s="14" t="s">
        <v>650</v>
      </c>
      <c r="F312" s="18">
        <v>9.899999999999995</v>
      </c>
      <c r="G312" s="10" t="s">
        <v>967</v>
      </c>
      <c r="H312" s="5">
        <v>4.5770999999999997</v>
      </c>
      <c r="I312" s="2"/>
      <c r="J312" s="2"/>
      <c r="K312" s="1"/>
      <c r="L312" s="9"/>
      <c r="S312" s="1"/>
      <c r="T312" s="9"/>
      <c r="X312" s="11"/>
    </row>
    <row r="313" spans="5:24">
      <c r="E313" s="14" t="s">
        <v>650</v>
      </c>
      <c r="F313" s="18">
        <v>10</v>
      </c>
      <c r="G313" s="10" t="s">
        <v>968</v>
      </c>
      <c r="H313" s="5">
        <v>5.0999999999999996</v>
      </c>
      <c r="I313" s="2"/>
      <c r="J313" s="2"/>
      <c r="K313" s="1"/>
      <c r="L313" s="9"/>
      <c r="S313" s="1"/>
      <c r="T313" s="9"/>
      <c r="X313" s="11"/>
    </row>
    <row r="314" spans="5:24">
      <c r="E314" s="14" t="s">
        <v>650</v>
      </c>
      <c r="F314" s="18">
        <v>10.1</v>
      </c>
      <c r="G314" s="10" t="s">
        <v>969</v>
      </c>
      <c r="H314" s="5">
        <v>5.09</v>
      </c>
      <c r="I314" s="2"/>
      <c r="J314" s="2"/>
      <c r="K314" s="1"/>
      <c r="L314" s="9"/>
      <c r="S314" s="1"/>
      <c r="T314" s="9"/>
      <c r="X314" s="11"/>
    </row>
    <row r="315" spans="5:24">
      <c r="E315" s="14" t="s">
        <v>650</v>
      </c>
      <c r="F315" s="18">
        <v>10.199999999999999</v>
      </c>
      <c r="G315" s="10" t="s">
        <v>970</v>
      </c>
      <c r="H315" s="5">
        <v>5.08</v>
      </c>
      <c r="I315" s="2"/>
      <c r="J315" s="2"/>
      <c r="K315" s="1"/>
      <c r="L315" s="9"/>
      <c r="S315" s="1"/>
      <c r="T315" s="9"/>
      <c r="X315" s="11"/>
    </row>
    <row r="316" spans="5:24">
      <c r="E316" s="14" t="s">
        <v>650</v>
      </c>
      <c r="F316" s="18">
        <v>10.299999999999999</v>
      </c>
      <c r="G316" s="10" t="s">
        <v>971</v>
      </c>
      <c r="H316" s="5">
        <v>5.0699999999999994</v>
      </c>
      <c r="I316" s="2"/>
      <c r="J316" s="2"/>
      <c r="K316" s="1"/>
      <c r="L316" s="9"/>
      <c r="S316" s="1"/>
      <c r="T316" s="9"/>
      <c r="X316" s="11"/>
    </row>
    <row r="317" spans="5:24">
      <c r="E317" s="14" t="s">
        <v>650</v>
      </c>
      <c r="F317" s="18">
        <v>10.399999999999999</v>
      </c>
      <c r="G317" s="10" t="s">
        <v>972</v>
      </c>
      <c r="H317" s="5">
        <v>5.0599999999999996</v>
      </c>
      <c r="I317" s="2"/>
      <c r="J317" s="2"/>
      <c r="K317" s="1"/>
      <c r="L317" s="9"/>
      <c r="S317" s="1"/>
      <c r="T317" s="9"/>
      <c r="X317" s="11"/>
    </row>
    <row r="318" spans="5:24">
      <c r="E318" s="14" t="s">
        <v>650</v>
      </c>
      <c r="F318" s="18">
        <v>10.499999999999998</v>
      </c>
      <c r="G318" s="10" t="s">
        <v>973</v>
      </c>
      <c r="H318" s="5">
        <v>5.05</v>
      </c>
      <c r="I318" s="2"/>
      <c r="J318" s="2"/>
      <c r="K318" s="1"/>
      <c r="L318" s="9"/>
      <c r="S318" s="1"/>
      <c r="T318" s="9"/>
      <c r="X318" s="11"/>
    </row>
    <row r="319" spans="5:24">
      <c r="E319" s="14" t="s">
        <v>650</v>
      </c>
      <c r="F319" s="18">
        <v>10.599999999999998</v>
      </c>
      <c r="G319" s="10" t="s">
        <v>974</v>
      </c>
      <c r="H319" s="5">
        <v>5.04</v>
      </c>
      <c r="I319" s="2"/>
      <c r="J319" s="2"/>
      <c r="K319" s="1"/>
      <c r="L319" s="9"/>
      <c r="S319" s="1"/>
      <c r="T319" s="9"/>
      <c r="X319" s="11"/>
    </row>
    <row r="320" spans="5:24">
      <c r="E320" s="14" t="s">
        <v>650</v>
      </c>
      <c r="F320" s="18">
        <v>10.699999999999998</v>
      </c>
      <c r="G320" s="10" t="s">
        <v>975</v>
      </c>
      <c r="H320" s="5">
        <v>5.03</v>
      </c>
      <c r="I320" s="2"/>
      <c r="J320" s="2"/>
      <c r="K320" s="1"/>
      <c r="L320" s="9"/>
      <c r="S320" s="1"/>
      <c r="T320" s="9"/>
      <c r="X320" s="11"/>
    </row>
    <row r="321" spans="5:24">
      <c r="E321" s="14" t="s">
        <v>650</v>
      </c>
      <c r="F321" s="18">
        <v>10.799999999999997</v>
      </c>
      <c r="G321" s="10" t="s">
        <v>976</v>
      </c>
      <c r="H321" s="5">
        <v>5.0199999999999996</v>
      </c>
      <c r="I321" s="2"/>
      <c r="J321" s="2"/>
      <c r="K321" s="1"/>
      <c r="L321" s="9"/>
      <c r="S321" s="1"/>
      <c r="T321" s="9"/>
      <c r="X321" s="11"/>
    </row>
    <row r="322" spans="5:24">
      <c r="E322" s="14" t="s">
        <v>650</v>
      </c>
      <c r="F322" s="18">
        <v>10.899999999999997</v>
      </c>
      <c r="G322" s="10" t="s">
        <v>977</v>
      </c>
      <c r="H322" s="5">
        <v>5.01</v>
      </c>
      <c r="I322" s="2"/>
      <c r="J322" s="2"/>
      <c r="K322" s="1"/>
      <c r="L322" s="9"/>
      <c r="S322" s="1"/>
      <c r="T322" s="9"/>
      <c r="X322" s="11"/>
    </row>
    <row r="323" spans="5:24">
      <c r="E323" s="14" t="s">
        <v>650</v>
      </c>
      <c r="F323" s="18">
        <v>10.999999999999996</v>
      </c>
      <c r="G323" s="10" t="s">
        <v>978</v>
      </c>
      <c r="H323" s="5">
        <v>5</v>
      </c>
      <c r="I323" s="2"/>
      <c r="J323" s="2"/>
      <c r="K323" s="1"/>
      <c r="L323" s="9"/>
      <c r="S323" s="1"/>
      <c r="T323" s="9"/>
      <c r="X323" s="11"/>
    </row>
    <row r="324" spans="5:24">
      <c r="E324" s="14" t="s">
        <v>650</v>
      </c>
      <c r="F324" s="18">
        <v>11.099999999999996</v>
      </c>
      <c r="G324" s="10" t="s">
        <v>979</v>
      </c>
      <c r="H324" s="5">
        <v>4.99</v>
      </c>
      <c r="I324" s="2"/>
      <c r="J324" s="2"/>
      <c r="K324" s="1"/>
      <c r="L324" s="9"/>
      <c r="S324" s="1"/>
      <c r="T324" s="9"/>
      <c r="X324" s="11"/>
    </row>
    <row r="325" spans="5:24">
      <c r="E325" s="14" t="s">
        <v>650</v>
      </c>
      <c r="F325" s="18">
        <v>11.199999999999996</v>
      </c>
      <c r="G325" s="10" t="s">
        <v>980</v>
      </c>
      <c r="H325" s="5">
        <v>4.9800000000000004</v>
      </c>
      <c r="I325" s="2"/>
      <c r="J325" s="2"/>
      <c r="K325" s="1"/>
      <c r="L325" s="9"/>
      <c r="S325" s="1"/>
      <c r="T325" s="9"/>
      <c r="X325" s="11"/>
    </row>
    <row r="326" spans="5:24">
      <c r="E326" s="14" t="s">
        <v>650</v>
      </c>
      <c r="F326" s="18">
        <v>11.299999999999995</v>
      </c>
      <c r="G326" s="10" t="s">
        <v>981</v>
      </c>
      <c r="H326" s="5">
        <v>4.97</v>
      </c>
      <c r="I326" s="2"/>
      <c r="J326" s="2"/>
      <c r="K326" s="1"/>
      <c r="L326" s="9"/>
      <c r="S326" s="1"/>
      <c r="T326" s="9"/>
      <c r="X326" s="11"/>
    </row>
    <row r="327" spans="5:24">
      <c r="E327" s="14" t="s">
        <v>650</v>
      </c>
      <c r="F327" s="18">
        <v>11.399999999999995</v>
      </c>
      <c r="G327" s="10" t="s">
        <v>982</v>
      </c>
      <c r="H327" s="5">
        <v>4.96</v>
      </c>
      <c r="I327" s="2"/>
      <c r="J327" s="2"/>
      <c r="K327" s="1"/>
      <c r="L327" s="9"/>
      <c r="S327" s="1"/>
      <c r="T327" s="9"/>
      <c r="X327" s="11"/>
    </row>
    <row r="328" spans="5:24">
      <c r="E328" s="14" t="s">
        <v>650</v>
      </c>
      <c r="F328" s="18">
        <v>11.499999999999995</v>
      </c>
      <c r="G328" s="10" t="s">
        <v>983</v>
      </c>
      <c r="H328" s="5">
        <v>4.95</v>
      </c>
      <c r="I328" s="2"/>
      <c r="J328" s="2"/>
      <c r="K328" s="1"/>
      <c r="L328" s="9"/>
      <c r="S328" s="1"/>
      <c r="T328" s="9"/>
      <c r="X328" s="11"/>
    </row>
    <row r="329" spans="5:24">
      <c r="E329" s="14" t="s">
        <v>650</v>
      </c>
      <c r="F329" s="18">
        <v>11.599999999999994</v>
      </c>
      <c r="G329" s="10" t="s">
        <v>984</v>
      </c>
      <c r="H329" s="5">
        <v>4.9400000000000004</v>
      </c>
      <c r="I329" s="2"/>
      <c r="J329" s="2"/>
      <c r="K329" s="1"/>
      <c r="L329" s="9"/>
      <c r="S329" s="1"/>
      <c r="T329" s="9"/>
      <c r="X329" s="11"/>
    </row>
    <row r="330" spans="5:24">
      <c r="E330" s="14" t="s">
        <v>650</v>
      </c>
      <c r="F330" s="18">
        <v>11.699999999999994</v>
      </c>
      <c r="G330" s="10" t="s">
        <v>985</v>
      </c>
      <c r="H330" s="5">
        <v>4.9300000000000006</v>
      </c>
      <c r="I330" s="2"/>
      <c r="J330" s="2"/>
      <c r="K330" s="1"/>
      <c r="L330" s="9"/>
      <c r="S330" s="1"/>
      <c r="T330" s="9"/>
      <c r="X330" s="11"/>
    </row>
    <row r="331" spans="5:24">
      <c r="E331" s="14" t="s">
        <v>650</v>
      </c>
      <c r="F331" s="18">
        <v>11.799999999999994</v>
      </c>
      <c r="G331" s="10" t="s">
        <v>986</v>
      </c>
      <c r="H331" s="5">
        <v>4.92</v>
      </c>
      <c r="I331" s="2"/>
      <c r="J331" s="2"/>
      <c r="K331" s="1"/>
      <c r="L331" s="9"/>
      <c r="S331" s="1"/>
      <c r="T331" s="9"/>
      <c r="X331" s="11"/>
    </row>
    <row r="332" spans="5:24">
      <c r="E332" s="14" t="s">
        <v>650</v>
      </c>
      <c r="F332" s="18">
        <v>11.899999999999993</v>
      </c>
      <c r="G332" s="10" t="s">
        <v>987</v>
      </c>
      <c r="H332" s="5">
        <v>4.91</v>
      </c>
      <c r="I332" s="2"/>
      <c r="J332" s="2"/>
      <c r="K332" s="1"/>
      <c r="L332" s="9"/>
      <c r="S332" s="1"/>
      <c r="T332" s="9"/>
      <c r="X332" s="11"/>
    </row>
    <row r="333" spans="5:24">
      <c r="E333" s="14" t="s">
        <v>650</v>
      </c>
      <c r="F333" s="18">
        <v>11.999999999999993</v>
      </c>
      <c r="G333" s="10" t="s">
        <v>988</v>
      </c>
      <c r="H333" s="5">
        <v>4.9000000000000004</v>
      </c>
      <c r="I333" s="2"/>
      <c r="J333" s="2"/>
      <c r="K333" s="1"/>
      <c r="L333" s="9"/>
      <c r="S333" s="1"/>
      <c r="T333" s="9"/>
      <c r="X333" s="11"/>
    </row>
    <row r="334" spans="5:24">
      <c r="E334" s="14" t="s">
        <v>650</v>
      </c>
      <c r="F334" s="18">
        <v>12.099999999999993</v>
      </c>
      <c r="G334" s="10" t="s">
        <v>989</v>
      </c>
      <c r="H334" s="5">
        <v>4.8900000000000006</v>
      </c>
      <c r="I334" s="2"/>
      <c r="J334" s="2"/>
      <c r="K334" s="1"/>
      <c r="L334" s="9"/>
      <c r="S334" s="1"/>
      <c r="T334" s="9"/>
      <c r="X334" s="11"/>
    </row>
    <row r="335" spans="5:24">
      <c r="E335" s="14" t="s">
        <v>650</v>
      </c>
      <c r="F335" s="18">
        <v>12.199999999999992</v>
      </c>
      <c r="G335" s="10" t="s">
        <v>990</v>
      </c>
      <c r="H335" s="5">
        <v>4.8800000000000008</v>
      </c>
      <c r="I335" s="2"/>
      <c r="J335" s="2"/>
      <c r="K335" s="1"/>
      <c r="L335" s="9"/>
      <c r="S335" s="1"/>
      <c r="T335" s="9"/>
      <c r="X335" s="11"/>
    </row>
    <row r="336" spans="5:24">
      <c r="E336" s="14" t="s">
        <v>650</v>
      </c>
      <c r="F336" s="18">
        <v>12.299999999999992</v>
      </c>
      <c r="G336" s="10" t="s">
        <v>991</v>
      </c>
      <c r="H336" s="5">
        <v>4.87</v>
      </c>
      <c r="I336" s="2"/>
      <c r="J336" s="2"/>
      <c r="K336" s="1"/>
      <c r="L336" s="9"/>
      <c r="S336" s="1"/>
      <c r="T336" s="9"/>
      <c r="X336" s="11"/>
    </row>
    <row r="337" spans="5:24">
      <c r="E337" s="14" t="s">
        <v>650</v>
      </c>
      <c r="F337" s="18">
        <v>12.399999999999991</v>
      </c>
      <c r="G337" s="10" t="s">
        <v>992</v>
      </c>
      <c r="H337" s="5">
        <v>4.8600000000000003</v>
      </c>
      <c r="I337" s="2"/>
      <c r="J337" s="2"/>
      <c r="K337" s="1"/>
      <c r="L337" s="9"/>
      <c r="S337" s="1"/>
      <c r="T337" s="9"/>
      <c r="X337" s="11"/>
    </row>
    <row r="338" spans="5:24">
      <c r="E338" s="14" t="s">
        <v>650</v>
      </c>
      <c r="F338" s="18">
        <v>12.499999999999991</v>
      </c>
      <c r="G338" s="10" t="s">
        <v>993</v>
      </c>
      <c r="H338" s="5">
        <v>4.8500000000000005</v>
      </c>
      <c r="I338" s="2"/>
      <c r="J338" s="2"/>
      <c r="K338" s="1"/>
      <c r="L338" s="9"/>
      <c r="S338" s="1"/>
      <c r="T338" s="9"/>
      <c r="X338" s="11"/>
    </row>
    <row r="339" spans="5:24">
      <c r="E339" s="14" t="s">
        <v>650</v>
      </c>
      <c r="F339" s="18">
        <v>12.599999999999991</v>
      </c>
      <c r="G339" s="10" t="s">
        <v>994</v>
      </c>
      <c r="H339" s="5">
        <v>4.8400000000000007</v>
      </c>
      <c r="I339" s="2"/>
      <c r="J339" s="2"/>
      <c r="K339" s="1"/>
      <c r="L339" s="9"/>
      <c r="S339" s="1"/>
      <c r="T339" s="9"/>
      <c r="X339" s="11"/>
    </row>
    <row r="340" spans="5:24">
      <c r="E340" s="14" t="s">
        <v>650</v>
      </c>
      <c r="F340" s="18">
        <v>12.69999999999999</v>
      </c>
      <c r="G340" s="10" t="s">
        <v>995</v>
      </c>
      <c r="H340" s="5">
        <v>4.830000000000001</v>
      </c>
      <c r="I340" s="2"/>
      <c r="J340" s="2"/>
      <c r="K340" s="1"/>
      <c r="L340" s="9"/>
      <c r="S340" s="1"/>
      <c r="T340" s="9"/>
      <c r="X340" s="11"/>
    </row>
    <row r="341" spans="5:24">
      <c r="E341" s="14" t="s">
        <v>650</v>
      </c>
      <c r="F341" s="18">
        <v>12.79999999999999</v>
      </c>
      <c r="G341" s="10" t="s">
        <v>996</v>
      </c>
      <c r="H341" s="5">
        <v>4.82</v>
      </c>
      <c r="I341" s="2"/>
      <c r="J341" s="2"/>
      <c r="K341" s="1"/>
      <c r="L341" s="9"/>
      <c r="S341" s="1"/>
      <c r="T341" s="9"/>
      <c r="X341" s="11"/>
    </row>
    <row r="342" spans="5:24">
      <c r="E342" s="14" t="s">
        <v>650</v>
      </c>
      <c r="F342" s="18">
        <v>12.89999999999999</v>
      </c>
      <c r="G342" s="10" t="s">
        <v>997</v>
      </c>
      <c r="H342" s="5">
        <v>4.8100000000000005</v>
      </c>
      <c r="I342" s="2"/>
      <c r="J342" s="2"/>
      <c r="K342" s="1"/>
      <c r="L342" s="9"/>
      <c r="S342" s="1"/>
      <c r="T342" s="9"/>
      <c r="X342" s="11"/>
    </row>
    <row r="343" spans="5:24">
      <c r="E343" s="14" t="s">
        <v>650</v>
      </c>
      <c r="F343" s="18">
        <v>12.999999999999989</v>
      </c>
      <c r="G343" s="10" t="s">
        <v>998</v>
      </c>
      <c r="H343" s="5">
        <v>4.8000000000000007</v>
      </c>
      <c r="I343" s="2"/>
      <c r="J343" s="2"/>
      <c r="K343" s="1"/>
      <c r="L343" s="9"/>
      <c r="S343" s="1"/>
      <c r="T343" s="9"/>
      <c r="X343" s="11"/>
    </row>
    <row r="344" spans="5:24">
      <c r="E344" s="14" t="s">
        <v>650</v>
      </c>
      <c r="F344" s="18">
        <v>13.099999999999989</v>
      </c>
      <c r="G344" s="10" t="s">
        <v>999</v>
      </c>
      <c r="H344" s="5">
        <v>4.7900000000000009</v>
      </c>
      <c r="I344" s="2"/>
      <c r="J344" s="2"/>
      <c r="K344" s="1"/>
      <c r="L344" s="9"/>
      <c r="S344" s="1"/>
      <c r="T344" s="9"/>
      <c r="X344" s="11"/>
    </row>
    <row r="345" spans="5:24">
      <c r="E345" s="14" t="s">
        <v>650</v>
      </c>
      <c r="F345" s="18">
        <v>13.199999999999989</v>
      </c>
      <c r="G345" s="10" t="s">
        <v>1000</v>
      </c>
      <c r="H345" s="5">
        <v>4.7800000000000011</v>
      </c>
      <c r="I345" s="2"/>
      <c r="J345" s="2"/>
      <c r="K345" s="1"/>
      <c r="L345" s="9"/>
      <c r="S345" s="1"/>
      <c r="T345" s="9"/>
      <c r="X345" s="11"/>
    </row>
    <row r="346" spans="5:24">
      <c r="E346" s="14" t="s">
        <v>650</v>
      </c>
      <c r="F346" s="18">
        <v>13.299999999999988</v>
      </c>
      <c r="G346" s="10" t="s">
        <v>1001</v>
      </c>
      <c r="H346" s="5">
        <v>4.7700000000000005</v>
      </c>
      <c r="I346" s="2"/>
      <c r="J346" s="2"/>
      <c r="K346" s="1"/>
      <c r="L346" s="9"/>
      <c r="S346" s="1"/>
      <c r="T346" s="9"/>
      <c r="X346" s="11"/>
    </row>
    <row r="347" spans="5:24">
      <c r="E347" s="14" t="s">
        <v>650</v>
      </c>
      <c r="F347" s="18">
        <v>13.399999999999988</v>
      </c>
      <c r="G347" s="10" t="s">
        <v>1002</v>
      </c>
      <c r="H347" s="5">
        <v>4.7600000000000007</v>
      </c>
      <c r="I347" s="2"/>
      <c r="J347" s="2"/>
      <c r="K347" s="1"/>
      <c r="L347" s="9"/>
      <c r="S347" s="1"/>
      <c r="T347" s="9"/>
      <c r="X347" s="11"/>
    </row>
    <row r="348" spans="5:24">
      <c r="E348" s="14" t="s">
        <v>650</v>
      </c>
      <c r="F348" s="18">
        <v>13.499999999999988</v>
      </c>
      <c r="G348" s="10" t="s">
        <v>1003</v>
      </c>
      <c r="H348" s="5">
        <v>4.7500000000000009</v>
      </c>
      <c r="I348" s="2"/>
      <c r="J348" s="2"/>
      <c r="K348" s="1"/>
      <c r="L348" s="9"/>
      <c r="S348" s="1"/>
      <c r="T348" s="9"/>
      <c r="X348" s="11"/>
    </row>
    <row r="349" spans="5:24">
      <c r="E349" s="14" t="s">
        <v>650</v>
      </c>
      <c r="F349" s="18">
        <v>13.599999999999987</v>
      </c>
      <c r="G349" s="10" t="s">
        <v>1004</v>
      </c>
      <c r="H349" s="5">
        <v>4.7400000000000011</v>
      </c>
      <c r="I349" s="2"/>
      <c r="J349" s="2"/>
      <c r="K349" s="1"/>
      <c r="L349" s="9"/>
      <c r="S349" s="1"/>
      <c r="T349" s="9"/>
      <c r="X349" s="11"/>
    </row>
    <row r="350" spans="5:24">
      <c r="E350" s="14" t="s">
        <v>650</v>
      </c>
      <c r="F350" s="18">
        <v>13.699999999999987</v>
      </c>
      <c r="G350" s="10" t="s">
        <v>1005</v>
      </c>
      <c r="H350" s="5">
        <v>4.7300000000000013</v>
      </c>
      <c r="I350" s="2"/>
      <c r="J350" s="2"/>
      <c r="K350" s="1"/>
      <c r="L350" s="9"/>
      <c r="S350" s="1"/>
      <c r="T350" s="9"/>
      <c r="X350" s="11"/>
    </row>
    <row r="351" spans="5:24">
      <c r="E351" s="14" t="s">
        <v>650</v>
      </c>
      <c r="F351" s="18">
        <v>13.799999999999986</v>
      </c>
      <c r="G351" s="10" t="s">
        <v>1006</v>
      </c>
      <c r="H351" s="5">
        <v>4.7200000000000006</v>
      </c>
      <c r="I351" s="2"/>
      <c r="J351" s="2"/>
      <c r="K351" s="1"/>
      <c r="L351" s="9"/>
      <c r="O351" s="7"/>
      <c r="P351" s="9"/>
      <c r="S351" s="1"/>
      <c r="T351" s="9"/>
      <c r="X351" s="11"/>
    </row>
    <row r="352" spans="5:24">
      <c r="E352" s="14" t="s">
        <v>650</v>
      </c>
      <c r="F352" s="18">
        <v>13.899999999999986</v>
      </c>
      <c r="G352" s="10" t="s">
        <v>1007</v>
      </c>
      <c r="H352" s="5">
        <v>4.7100000000000009</v>
      </c>
      <c r="I352" s="2"/>
      <c r="J352" s="2"/>
      <c r="K352" s="1"/>
      <c r="L352" s="9"/>
      <c r="O352" s="7"/>
      <c r="P352" s="9"/>
      <c r="S352" s="1"/>
      <c r="T352" s="9"/>
      <c r="X352" s="11"/>
    </row>
    <row r="353" spans="5:24">
      <c r="E353" s="14" t="s">
        <v>650</v>
      </c>
      <c r="F353" s="18">
        <v>13.999999999999986</v>
      </c>
      <c r="G353" s="10" t="s">
        <v>1008</v>
      </c>
      <c r="H353" s="5">
        <v>4.7000000000000011</v>
      </c>
      <c r="I353" s="2"/>
      <c r="J353" s="2"/>
      <c r="K353" s="1"/>
      <c r="L353" s="9"/>
      <c r="O353" s="7"/>
      <c r="P353" s="9"/>
      <c r="S353" s="1"/>
      <c r="T353" s="9"/>
      <c r="X353" s="11"/>
    </row>
    <row r="354" spans="5:24">
      <c r="E354" s="14" t="s">
        <v>650</v>
      </c>
      <c r="F354" s="18">
        <v>14.099999999999985</v>
      </c>
      <c r="G354" s="10" t="s">
        <v>1009</v>
      </c>
      <c r="H354" s="5">
        <v>4.6900000000000013</v>
      </c>
      <c r="I354" s="2"/>
      <c r="J354" s="2"/>
      <c r="K354" s="1"/>
      <c r="L354" s="9"/>
      <c r="O354" s="7"/>
      <c r="P354" s="9"/>
      <c r="S354" s="1"/>
      <c r="T354" s="9"/>
      <c r="X354" s="11"/>
    </row>
    <row r="355" spans="5:24">
      <c r="E355" s="14" t="s">
        <v>650</v>
      </c>
      <c r="F355" s="18">
        <v>14.199999999999985</v>
      </c>
      <c r="G355" s="10" t="s">
        <v>1010</v>
      </c>
      <c r="H355" s="5">
        <v>4.6800000000000015</v>
      </c>
      <c r="I355" s="2"/>
      <c r="J355" s="2"/>
      <c r="K355" s="1"/>
      <c r="L355" s="9"/>
      <c r="O355" s="7"/>
      <c r="P355" s="9"/>
      <c r="S355" s="1"/>
      <c r="T355" s="9"/>
      <c r="X355" s="11"/>
    </row>
    <row r="356" spans="5:24">
      <c r="E356" s="14" t="s">
        <v>650</v>
      </c>
      <c r="F356" s="18">
        <v>14.299999999999985</v>
      </c>
      <c r="G356" s="10" t="s">
        <v>1011</v>
      </c>
      <c r="H356" s="5">
        <v>4.6700000000000008</v>
      </c>
      <c r="I356" s="2"/>
      <c r="J356" s="2"/>
      <c r="K356" s="1"/>
      <c r="L356" s="9"/>
      <c r="O356" s="7"/>
      <c r="P356" s="9"/>
      <c r="S356" s="1"/>
      <c r="T356" s="9"/>
      <c r="X356" s="11"/>
    </row>
    <row r="357" spans="5:24">
      <c r="E357" s="14" t="s">
        <v>650</v>
      </c>
      <c r="F357" s="18">
        <v>14.399999999999984</v>
      </c>
      <c r="G357" s="10" t="s">
        <v>1012</v>
      </c>
      <c r="H357" s="5">
        <v>4.660000000000001</v>
      </c>
      <c r="I357" s="2"/>
      <c r="J357" s="2"/>
      <c r="K357" s="1"/>
      <c r="L357" s="9"/>
      <c r="O357" s="7"/>
      <c r="P357" s="9"/>
      <c r="S357" s="1"/>
      <c r="T357" s="9"/>
      <c r="X357" s="11"/>
    </row>
    <row r="358" spans="5:24">
      <c r="E358" s="14" t="s">
        <v>650</v>
      </c>
      <c r="F358" s="18">
        <v>14.499999999999984</v>
      </c>
      <c r="G358" s="10" t="s">
        <v>1013</v>
      </c>
      <c r="H358" s="5">
        <v>4.6500000000000012</v>
      </c>
      <c r="I358" s="2"/>
      <c r="J358" s="2"/>
      <c r="K358" s="1"/>
      <c r="L358" s="9"/>
      <c r="O358" s="7"/>
      <c r="P358" s="9"/>
      <c r="S358" s="1"/>
      <c r="T358" s="9"/>
      <c r="X358" s="11"/>
    </row>
    <row r="359" spans="5:24">
      <c r="E359" s="14" t="s">
        <v>650</v>
      </c>
      <c r="F359" s="18">
        <v>14.599999999999984</v>
      </c>
      <c r="G359" s="10" t="s">
        <v>1014</v>
      </c>
      <c r="H359" s="5">
        <v>4.6400000000000015</v>
      </c>
      <c r="I359" s="2"/>
      <c r="J359" s="2"/>
      <c r="K359" s="1"/>
      <c r="L359" s="9"/>
      <c r="O359" s="7"/>
      <c r="P359" s="9"/>
      <c r="S359" s="1"/>
      <c r="T359" s="9"/>
      <c r="X359" s="11"/>
    </row>
    <row r="360" spans="5:24">
      <c r="E360" s="14" t="s">
        <v>650</v>
      </c>
      <c r="F360" s="18">
        <v>14.699999999999983</v>
      </c>
      <c r="G360" s="10" t="s">
        <v>1015</v>
      </c>
      <c r="H360" s="5">
        <v>4.6300000000000017</v>
      </c>
      <c r="I360" s="2"/>
      <c r="J360" s="2"/>
      <c r="K360" s="1"/>
      <c r="L360" s="9"/>
      <c r="O360" s="7"/>
      <c r="P360" s="9"/>
      <c r="S360" s="1"/>
      <c r="T360" s="9"/>
      <c r="X360" s="11"/>
    </row>
    <row r="361" spans="5:24">
      <c r="E361" s="14" t="s">
        <v>650</v>
      </c>
      <c r="F361" s="18">
        <v>14.799999999999983</v>
      </c>
      <c r="G361" s="10" t="s">
        <v>1016</v>
      </c>
      <c r="H361" s="5">
        <v>4.620000000000001</v>
      </c>
      <c r="I361" s="2"/>
      <c r="J361" s="2"/>
      <c r="K361" s="1"/>
      <c r="L361" s="9"/>
      <c r="O361" s="7"/>
      <c r="P361" s="9"/>
      <c r="S361" s="1"/>
      <c r="T361" s="9"/>
      <c r="X361" s="11"/>
    </row>
    <row r="362" spans="5:24">
      <c r="E362" s="14" t="s">
        <v>650</v>
      </c>
      <c r="F362" s="18">
        <v>14.899999999999983</v>
      </c>
      <c r="G362" s="10" t="s">
        <v>1017</v>
      </c>
      <c r="H362" s="5">
        <v>4.6100000000000012</v>
      </c>
      <c r="I362" s="2"/>
      <c r="J362" s="2"/>
      <c r="K362" s="1"/>
      <c r="L362" s="9"/>
      <c r="O362" s="7"/>
      <c r="P362" s="9"/>
      <c r="S362" s="1"/>
      <c r="T362" s="9"/>
      <c r="X362" s="11"/>
    </row>
    <row r="363" spans="5:24">
      <c r="E363" s="14" t="s">
        <v>650</v>
      </c>
      <c r="F363" s="18">
        <v>14.999999999999982</v>
      </c>
      <c r="G363" s="10" t="s">
        <v>1018</v>
      </c>
      <c r="H363" s="5">
        <v>4.6000000000000014</v>
      </c>
      <c r="I363" s="2"/>
      <c r="J363" s="2"/>
      <c r="K363" s="1"/>
      <c r="L363" s="9"/>
      <c r="O363" s="7"/>
      <c r="P363" s="9"/>
      <c r="S363" s="1"/>
      <c r="T363" s="9"/>
      <c r="X363" s="11"/>
    </row>
    <row r="364" spans="5:24">
      <c r="E364" s="14" t="s">
        <v>650</v>
      </c>
      <c r="F364" s="18">
        <v>15.099999999999982</v>
      </c>
      <c r="G364" s="10" t="s">
        <v>1019</v>
      </c>
      <c r="H364" s="5">
        <v>4.5900000000000016</v>
      </c>
      <c r="I364" s="2"/>
      <c r="J364" s="2"/>
      <c r="K364" s="1"/>
      <c r="L364" s="9"/>
      <c r="O364" s="7"/>
      <c r="P364" s="9"/>
      <c r="S364" s="1"/>
      <c r="T364" s="9"/>
      <c r="X364" s="11"/>
    </row>
    <row r="365" spans="5:24">
      <c r="E365" s="14" t="s">
        <v>650</v>
      </c>
      <c r="F365" s="18">
        <v>15.199999999999982</v>
      </c>
      <c r="G365" s="10" t="s">
        <v>1020</v>
      </c>
      <c r="H365" s="5">
        <v>4.5800000000000018</v>
      </c>
      <c r="I365" s="2"/>
      <c r="J365" s="2"/>
      <c r="K365" s="1"/>
      <c r="L365" s="9"/>
      <c r="O365" s="7"/>
      <c r="P365" s="9"/>
      <c r="S365" s="1"/>
      <c r="T365" s="9"/>
      <c r="X365" s="11"/>
    </row>
    <row r="366" spans="5:24">
      <c r="E366" s="14" t="s">
        <v>650</v>
      </c>
      <c r="F366" s="18">
        <v>15.299999999999981</v>
      </c>
      <c r="G366" s="10" t="s">
        <v>1021</v>
      </c>
      <c r="H366" s="5">
        <v>4.5700000000000012</v>
      </c>
      <c r="I366" s="2"/>
      <c r="J366" s="2"/>
      <c r="K366" s="1"/>
      <c r="L366" s="9"/>
      <c r="O366" s="7"/>
      <c r="P366" s="9"/>
      <c r="S366" s="1"/>
      <c r="T366" s="9"/>
      <c r="X366" s="11"/>
    </row>
    <row r="367" spans="5:24">
      <c r="E367" s="14" t="s">
        <v>650</v>
      </c>
      <c r="F367" s="18">
        <v>15.399999999999981</v>
      </c>
      <c r="G367" s="10" t="s">
        <v>1022</v>
      </c>
      <c r="H367" s="5">
        <v>4.5600000000000014</v>
      </c>
      <c r="I367" s="2"/>
      <c r="J367" s="2"/>
      <c r="K367" s="1"/>
      <c r="L367" s="9"/>
      <c r="O367" s="7"/>
      <c r="P367" s="9"/>
      <c r="S367" s="1"/>
      <c r="T367" s="9"/>
      <c r="X367" s="11"/>
    </row>
    <row r="368" spans="5:24">
      <c r="E368" s="14" t="s">
        <v>650</v>
      </c>
      <c r="F368" s="18">
        <v>15.49999999999998</v>
      </c>
      <c r="G368" s="10" t="s">
        <v>1023</v>
      </c>
      <c r="H368" s="5">
        <v>4.5500000000000016</v>
      </c>
      <c r="I368" s="2"/>
      <c r="J368" s="2"/>
      <c r="K368" s="1"/>
      <c r="L368" s="9"/>
      <c r="O368" s="7"/>
      <c r="P368" s="9"/>
      <c r="S368" s="1"/>
      <c r="T368" s="9"/>
      <c r="X368" s="11"/>
    </row>
    <row r="369" spans="5:24">
      <c r="E369" s="14" t="s">
        <v>650</v>
      </c>
      <c r="F369" s="18">
        <v>15.59999999999998</v>
      </c>
      <c r="G369" s="10" t="s">
        <v>1024</v>
      </c>
      <c r="H369" s="5">
        <v>4.5400000000000018</v>
      </c>
      <c r="I369" s="2"/>
      <c r="J369" s="2"/>
      <c r="K369" s="1"/>
      <c r="L369" s="9"/>
      <c r="O369" s="7"/>
      <c r="P369" s="9"/>
      <c r="S369" s="1"/>
      <c r="T369" s="9"/>
      <c r="X369" s="11"/>
    </row>
    <row r="370" spans="5:24">
      <c r="E370" s="14" t="s">
        <v>650</v>
      </c>
      <c r="F370" s="18">
        <v>15.69999999999998</v>
      </c>
      <c r="G370" s="10" t="s">
        <v>1025</v>
      </c>
      <c r="H370" s="5">
        <v>4.530000000000002</v>
      </c>
      <c r="I370" s="2"/>
      <c r="J370" s="2"/>
      <c r="K370" s="1"/>
      <c r="L370" s="9"/>
      <c r="O370" s="7"/>
      <c r="P370" s="9"/>
      <c r="S370" s="1"/>
      <c r="T370" s="9"/>
      <c r="X370" s="11"/>
    </row>
    <row r="371" spans="5:24">
      <c r="E371" s="14" t="s">
        <v>650</v>
      </c>
      <c r="F371" s="18">
        <v>15.799999999999979</v>
      </c>
      <c r="G371" s="10" t="s">
        <v>1026</v>
      </c>
      <c r="H371" s="5">
        <v>4.5200000000000014</v>
      </c>
      <c r="I371" s="2"/>
      <c r="J371" s="2"/>
      <c r="K371" s="1"/>
      <c r="L371" s="9"/>
      <c r="O371" s="7"/>
      <c r="P371" s="9"/>
      <c r="S371" s="1"/>
      <c r="T371" s="9"/>
      <c r="X371" s="11"/>
    </row>
    <row r="372" spans="5:24">
      <c r="E372" s="14" t="s">
        <v>650</v>
      </c>
      <c r="F372" s="18">
        <v>15.899999999999979</v>
      </c>
      <c r="G372" s="10" t="s">
        <v>1027</v>
      </c>
      <c r="H372" s="5">
        <v>4.5100000000000016</v>
      </c>
      <c r="I372" s="2"/>
      <c r="J372" s="2"/>
      <c r="K372" s="1"/>
      <c r="L372" s="9"/>
      <c r="O372" s="7"/>
      <c r="P372" s="9"/>
      <c r="S372" s="1"/>
      <c r="T372" s="9"/>
      <c r="X372" s="11"/>
    </row>
    <row r="373" spans="5:24">
      <c r="E373" s="14" t="s">
        <v>650</v>
      </c>
      <c r="F373" s="18">
        <v>15.999999999999979</v>
      </c>
      <c r="G373" s="10" t="s">
        <v>1028</v>
      </c>
      <c r="H373" s="5">
        <v>4.5000000000000018</v>
      </c>
      <c r="I373" s="2"/>
      <c r="J373" s="2"/>
      <c r="K373" s="1"/>
      <c r="L373" s="9"/>
      <c r="O373" s="7"/>
      <c r="P373" s="9"/>
      <c r="S373" s="1"/>
      <c r="T373" s="9"/>
      <c r="X373" s="11"/>
    </row>
    <row r="374" spans="5:24">
      <c r="E374" s="14" t="s">
        <v>650</v>
      </c>
      <c r="F374" s="18">
        <v>16.09999999999998</v>
      </c>
      <c r="G374" s="10" t="s">
        <v>1029</v>
      </c>
      <c r="H374" s="5">
        <v>4.490000000000002</v>
      </c>
      <c r="I374" s="2"/>
      <c r="J374" s="2"/>
      <c r="K374" s="1"/>
      <c r="L374" s="9"/>
      <c r="O374" s="7"/>
      <c r="P374" s="9"/>
      <c r="S374" s="1"/>
      <c r="T374" s="9"/>
      <c r="X374" s="11"/>
    </row>
    <row r="375" spans="5:24">
      <c r="E375" s="14" t="s">
        <v>650</v>
      </c>
      <c r="F375" s="18">
        <v>16.199999999999982</v>
      </c>
      <c r="G375" s="10" t="s">
        <v>1030</v>
      </c>
      <c r="H375" s="5">
        <v>4.4800000000000013</v>
      </c>
      <c r="I375" s="2"/>
      <c r="J375" s="2"/>
      <c r="K375" s="1"/>
      <c r="L375" s="9"/>
      <c r="O375" s="7"/>
      <c r="P375" s="9"/>
      <c r="S375" s="1"/>
      <c r="T375" s="9"/>
      <c r="X375" s="11"/>
    </row>
    <row r="376" spans="5:24">
      <c r="E376" s="14" t="s">
        <v>650</v>
      </c>
      <c r="F376" s="18">
        <v>16.299999999999983</v>
      </c>
      <c r="G376" s="10" t="s">
        <v>1031</v>
      </c>
      <c r="H376" s="5">
        <v>4.4700000000000015</v>
      </c>
      <c r="I376" s="2"/>
      <c r="J376" s="2"/>
      <c r="K376" s="1"/>
      <c r="L376" s="9"/>
      <c r="O376" s="7"/>
      <c r="P376" s="9"/>
      <c r="S376" s="1"/>
      <c r="T376" s="9"/>
      <c r="X376" s="11"/>
    </row>
    <row r="377" spans="5:24">
      <c r="E377" s="14" t="s">
        <v>650</v>
      </c>
      <c r="F377" s="18">
        <v>16.399999999999984</v>
      </c>
      <c r="G377" s="10" t="s">
        <v>1032</v>
      </c>
      <c r="H377" s="5">
        <v>4.4600000000000009</v>
      </c>
      <c r="I377" s="2"/>
      <c r="J377" s="2"/>
      <c r="K377" s="1"/>
      <c r="L377" s="9"/>
      <c r="O377" s="7"/>
      <c r="P377" s="9"/>
      <c r="S377" s="1"/>
      <c r="T377" s="9"/>
      <c r="X377" s="11"/>
    </row>
    <row r="378" spans="5:24">
      <c r="E378" s="14" t="s">
        <v>650</v>
      </c>
      <c r="F378" s="18">
        <v>16.499999999999986</v>
      </c>
      <c r="G378" s="10" t="s">
        <v>1033</v>
      </c>
      <c r="H378" s="5">
        <v>4.4500000000000011</v>
      </c>
      <c r="I378" s="2"/>
      <c r="J378" s="2"/>
      <c r="K378" s="1"/>
      <c r="L378" s="9"/>
      <c r="O378" s="7"/>
      <c r="P378" s="9"/>
      <c r="S378" s="1"/>
      <c r="T378" s="9"/>
      <c r="X378" s="11"/>
    </row>
    <row r="379" spans="5:24">
      <c r="E379" s="14" t="s">
        <v>650</v>
      </c>
      <c r="F379" s="18">
        <v>16.599999999999987</v>
      </c>
      <c r="G379" s="10" t="s">
        <v>1034</v>
      </c>
      <c r="H379" s="5">
        <v>4.4400000000000013</v>
      </c>
      <c r="I379" s="2"/>
      <c r="J379" s="2"/>
      <c r="K379" s="1"/>
      <c r="L379" s="9"/>
      <c r="O379" s="7"/>
      <c r="P379" s="9"/>
      <c r="S379" s="1"/>
      <c r="T379" s="9"/>
      <c r="X379" s="11"/>
    </row>
    <row r="380" spans="5:24">
      <c r="E380" s="14" t="s">
        <v>650</v>
      </c>
      <c r="F380" s="18">
        <v>16.699999999999989</v>
      </c>
      <c r="G380" s="10" t="s">
        <v>1035</v>
      </c>
      <c r="H380" s="5">
        <v>4.4300000000000006</v>
      </c>
      <c r="I380" s="2"/>
      <c r="J380" s="2"/>
      <c r="K380" s="1"/>
      <c r="L380" s="9"/>
      <c r="O380" s="7"/>
      <c r="P380" s="9"/>
      <c r="S380" s="1"/>
      <c r="T380" s="9"/>
      <c r="X380" s="11"/>
    </row>
    <row r="381" spans="5:24">
      <c r="E381" s="14" t="s">
        <v>650</v>
      </c>
      <c r="F381" s="18">
        <v>16.79999999999999</v>
      </c>
      <c r="G381" s="10" t="s">
        <v>1036</v>
      </c>
      <c r="H381" s="5">
        <v>4.4200000000000008</v>
      </c>
      <c r="I381" s="2"/>
      <c r="J381" s="2"/>
      <c r="K381" s="1"/>
      <c r="L381" s="9"/>
      <c r="O381" s="7"/>
      <c r="P381" s="9"/>
      <c r="S381" s="1"/>
      <c r="T381" s="9"/>
      <c r="X381" s="11"/>
    </row>
    <row r="382" spans="5:24">
      <c r="E382" s="14" t="s">
        <v>650</v>
      </c>
      <c r="F382" s="18">
        <v>16.899999999999991</v>
      </c>
      <c r="G382" s="10" t="s">
        <v>1037</v>
      </c>
      <c r="H382" s="5">
        <v>4.41</v>
      </c>
      <c r="I382" s="2"/>
      <c r="J382" s="2"/>
      <c r="K382" s="1"/>
      <c r="L382" s="9"/>
      <c r="O382" s="7"/>
      <c r="P382" s="9"/>
      <c r="S382" s="1"/>
      <c r="T382" s="9"/>
      <c r="X382" s="11"/>
    </row>
    <row r="383" spans="5:24">
      <c r="E383" s="14" t="s">
        <v>650</v>
      </c>
      <c r="F383" s="18">
        <v>16.999999999999993</v>
      </c>
      <c r="G383" s="10" t="s">
        <v>1038</v>
      </c>
      <c r="H383" s="5">
        <v>4.4000000000000004</v>
      </c>
      <c r="I383" s="2"/>
      <c r="J383" s="2"/>
      <c r="K383" s="1"/>
      <c r="L383" s="9"/>
      <c r="O383" s="7"/>
      <c r="P383" s="9"/>
      <c r="S383" s="1"/>
      <c r="T383" s="9"/>
      <c r="X383" s="11"/>
    </row>
    <row r="384" spans="5:24">
      <c r="E384" s="14" t="s">
        <v>650</v>
      </c>
      <c r="F384" s="18">
        <v>17.099999999999994</v>
      </c>
      <c r="G384" s="10" t="s">
        <v>1039</v>
      </c>
      <c r="H384" s="5">
        <v>4.3900000000000006</v>
      </c>
      <c r="I384" s="2"/>
      <c r="J384" s="2"/>
      <c r="K384" s="1"/>
      <c r="L384" s="9"/>
      <c r="O384" s="7"/>
      <c r="P384" s="9"/>
      <c r="S384" s="1"/>
      <c r="T384" s="9"/>
      <c r="X384" s="11"/>
    </row>
    <row r="385" spans="5:24">
      <c r="E385" s="14" t="s">
        <v>650</v>
      </c>
      <c r="F385" s="18">
        <v>17.199999999999996</v>
      </c>
      <c r="G385" s="10" t="s">
        <v>1040</v>
      </c>
      <c r="H385" s="5">
        <v>4.38</v>
      </c>
      <c r="I385" s="2"/>
      <c r="J385" s="2"/>
      <c r="K385" s="1"/>
      <c r="L385" s="9"/>
      <c r="O385" s="7"/>
      <c r="P385" s="9"/>
      <c r="S385" s="1"/>
      <c r="T385" s="9"/>
      <c r="X385" s="11"/>
    </row>
    <row r="386" spans="5:24">
      <c r="E386" s="14" t="s">
        <v>650</v>
      </c>
      <c r="F386" s="18">
        <v>17.299999999999997</v>
      </c>
      <c r="G386" s="10" t="s">
        <v>1041</v>
      </c>
      <c r="H386" s="5">
        <v>4.37</v>
      </c>
      <c r="I386" s="2"/>
      <c r="J386" s="2"/>
      <c r="K386" s="1"/>
      <c r="L386" s="9"/>
      <c r="O386" s="7"/>
      <c r="P386" s="9"/>
      <c r="S386" s="1"/>
      <c r="T386" s="9"/>
      <c r="X386" s="11"/>
    </row>
    <row r="387" spans="5:24">
      <c r="E387" s="14" t="s">
        <v>650</v>
      </c>
      <c r="F387" s="18">
        <v>17.399999999999999</v>
      </c>
      <c r="G387" s="10" t="s">
        <v>1042</v>
      </c>
      <c r="H387" s="5">
        <v>4.3599999999999994</v>
      </c>
      <c r="I387" s="2"/>
      <c r="J387" s="2"/>
      <c r="K387" s="1"/>
      <c r="L387" s="9"/>
      <c r="O387" s="7"/>
      <c r="P387" s="9"/>
      <c r="S387" s="1"/>
      <c r="T387" s="9"/>
      <c r="X387" s="11"/>
    </row>
    <row r="388" spans="5:24">
      <c r="E388" s="14" t="s">
        <v>650</v>
      </c>
      <c r="F388" s="18">
        <v>17.5</v>
      </c>
      <c r="G388" s="10" t="s">
        <v>1043</v>
      </c>
      <c r="H388" s="5">
        <v>4.3499999999999996</v>
      </c>
      <c r="I388" s="2"/>
      <c r="J388" s="2"/>
      <c r="K388" s="1"/>
      <c r="L388" s="9"/>
      <c r="O388" s="7"/>
      <c r="P388" s="9"/>
      <c r="S388" s="1"/>
      <c r="T388" s="9"/>
      <c r="X388" s="11"/>
    </row>
    <row r="389" spans="5:24">
      <c r="E389" s="14" t="s">
        <v>650</v>
      </c>
      <c r="F389" s="18">
        <v>17.600000000000001</v>
      </c>
      <c r="G389" s="10" t="s">
        <v>1044</v>
      </c>
      <c r="H389" s="5">
        <v>4.34</v>
      </c>
      <c r="I389" s="2"/>
      <c r="J389" s="2"/>
      <c r="K389" s="1"/>
      <c r="L389" s="9"/>
      <c r="O389" s="7"/>
      <c r="P389" s="9"/>
      <c r="S389" s="1"/>
      <c r="T389" s="9"/>
      <c r="X389" s="11"/>
    </row>
    <row r="390" spans="5:24">
      <c r="E390" s="14" t="s">
        <v>650</v>
      </c>
      <c r="F390" s="18">
        <v>17.700000000000003</v>
      </c>
      <c r="G390" s="10" t="s">
        <v>1045</v>
      </c>
      <c r="H390" s="5">
        <v>4.3299999999999992</v>
      </c>
      <c r="I390" s="2"/>
      <c r="J390" s="2"/>
      <c r="K390" s="1"/>
      <c r="L390" s="9"/>
      <c r="O390" s="7"/>
      <c r="P390" s="9"/>
      <c r="S390" s="1"/>
      <c r="T390" s="9"/>
      <c r="X390" s="11"/>
    </row>
    <row r="391" spans="5:24">
      <c r="E391" s="14" t="s">
        <v>650</v>
      </c>
      <c r="F391" s="18">
        <v>17.800000000000004</v>
      </c>
      <c r="G391" s="10" t="s">
        <v>1046</v>
      </c>
      <c r="H391" s="5">
        <v>4.3199999999999994</v>
      </c>
      <c r="I391" s="2"/>
      <c r="J391" s="2"/>
      <c r="K391" s="1"/>
      <c r="L391" s="9"/>
      <c r="O391" s="7"/>
      <c r="P391" s="9"/>
      <c r="S391" s="1"/>
      <c r="T391" s="9"/>
      <c r="X391" s="11"/>
    </row>
    <row r="392" spans="5:24">
      <c r="E392" s="14" t="s">
        <v>650</v>
      </c>
      <c r="F392" s="18">
        <v>17.900000000000006</v>
      </c>
      <c r="G392" s="10" t="s">
        <v>1047</v>
      </c>
      <c r="H392" s="5">
        <v>4.3099999999999987</v>
      </c>
      <c r="I392" s="2"/>
      <c r="J392" s="2"/>
      <c r="K392" s="1"/>
      <c r="L392" s="9"/>
      <c r="O392" s="7"/>
      <c r="P392" s="9"/>
      <c r="S392" s="1"/>
      <c r="T392" s="9"/>
      <c r="X392" s="11"/>
    </row>
    <row r="393" spans="5:24">
      <c r="E393" s="14" t="s">
        <v>650</v>
      </c>
      <c r="F393" s="18">
        <v>18.000000000000007</v>
      </c>
      <c r="G393" s="10" t="s">
        <v>1048</v>
      </c>
      <c r="H393" s="5">
        <v>4.2999999999999989</v>
      </c>
      <c r="I393" s="2"/>
      <c r="J393" s="2"/>
      <c r="K393" s="1"/>
      <c r="L393" s="9"/>
      <c r="O393" s="7"/>
      <c r="P393" s="9"/>
      <c r="S393" s="1"/>
      <c r="T393" s="9"/>
      <c r="X393" s="11"/>
    </row>
    <row r="394" spans="5:24">
      <c r="E394" s="14" t="s">
        <v>650</v>
      </c>
      <c r="F394" s="18">
        <v>18.100000000000009</v>
      </c>
      <c r="G394" s="10" t="s">
        <v>1049</v>
      </c>
      <c r="H394" s="5">
        <v>4.2899999999999991</v>
      </c>
      <c r="I394" s="2"/>
      <c r="J394" s="2"/>
      <c r="K394" s="1"/>
      <c r="L394" s="9"/>
      <c r="O394" s="7"/>
      <c r="P394" s="9"/>
      <c r="S394" s="1"/>
      <c r="T394" s="9"/>
      <c r="X394" s="11"/>
    </row>
    <row r="395" spans="5:24">
      <c r="E395" s="14" t="s">
        <v>650</v>
      </c>
      <c r="F395" s="18">
        <v>18.20000000000001</v>
      </c>
      <c r="G395" s="10" t="s">
        <v>1050</v>
      </c>
      <c r="H395" s="5">
        <v>4.2799999999999985</v>
      </c>
      <c r="I395" s="2"/>
      <c r="J395" s="2"/>
      <c r="K395" s="1"/>
      <c r="L395" s="9"/>
      <c r="O395" s="7"/>
      <c r="P395" s="9"/>
      <c r="S395" s="1"/>
      <c r="T395" s="9"/>
      <c r="X395" s="11"/>
    </row>
    <row r="396" spans="5:24">
      <c r="E396" s="14" t="s">
        <v>650</v>
      </c>
      <c r="F396" s="18">
        <v>18.300000000000011</v>
      </c>
      <c r="G396" s="10" t="s">
        <v>1051</v>
      </c>
      <c r="H396" s="5">
        <v>4.2699999999999987</v>
      </c>
      <c r="I396" s="2"/>
      <c r="J396" s="2"/>
      <c r="K396" s="1"/>
      <c r="L396" s="9"/>
      <c r="O396" s="7"/>
      <c r="P396" s="9"/>
      <c r="S396" s="1"/>
      <c r="T396" s="9"/>
      <c r="X396" s="11"/>
    </row>
    <row r="397" spans="5:24">
      <c r="E397" s="14" t="s">
        <v>650</v>
      </c>
      <c r="F397" s="18">
        <v>18.400000000000013</v>
      </c>
      <c r="G397" s="10" t="s">
        <v>1052</v>
      </c>
      <c r="H397" s="5">
        <v>4.259999999999998</v>
      </c>
      <c r="I397" s="2"/>
      <c r="J397" s="2"/>
      <c r="K397" s="1"/>
      <c r="L397" s="9"/>
      <c r="O397" s="7"/>
      <c r="P397" s="9"/>
      <c r="S397" s="1"/>
      <c r="T397" s="9"/>
      <c r="X397" s="11"/>
    </row>
    <row r="398" spans="5:24">
      <c r="E398" s="14" t="s">
        <v>650</v>
      </c>
      <c r="F398" s="18">
        <v>18.500000000000014</v>
      </c>
      <c r="G398" s="10" t="s">
        <v>1053</v>
      </c>
      <c r="H398" s="5">
        <v>4.2499999999999982</v>
      </c>
      <c r="I398" s="2"/>
      <c r="J398" s="2"/>
      <c r="K398" s="1"/>
      <c r="L398" s="9"/>
      <c r="O398" s="7"/>
      <c r="P398" s="9"/>
      <c r="S398" s="1"/>
      <c r="T398" s="9"/>
      <c r="X398" s="11"/>
    </row>
    <row r="399" spans="5:24">
      <c r="E399" s="14" t="s">
        <v>650</v>
      </c>
      <c r="F399" s="18">
        <v>18.600000000000016</v>
      </c>
      <c r="G399" s="10" t="s">
        <v>1054</v>
      </c>
      <c r="H399" s="5">
        <v>4.2399999999999984</v>
      </c>
      <c r="I399" s="2"/>
      <c r="J399" s="2"/>
      <c r="K399" s="1"/>
      <c r="L399" s="9"/>
      <c r="O399" s="7"/>
      <c r="P399" s="9"/>
      <c r="S399" s="1"/>
      <c r="T399" s="9"/>
      <c r="X399" s="11"/>
    </row>
    <row r="400" spans="5:24">
      <c r="E400" s="14" t="s">
        <v>650</v>
      </c>
      <c r="F400" s="18">
        <v>18.700000000000017</v>
      </c>
      <c r="G400" s="10" t="s">
        <v>1055</v>
      </c>
      <c r="H400" s="5">
        <v>4.2299999999999978</v>
      </c>
      <c r="I400" s="2"/>
      <c r="J400" s="2"/>
      <c r="K400" s="1"/>
      <c r="L400" s="9"/>
      <c r="O400" s="7"/>
      <c r="P400" s="9"/>
      <c r="S400" s="1"/>
      <c r="T400" s="9"/>
      <c r="X400" s="11"/>
    </row>
    <row r="401" spans="5:24">
      <c r="E401" s="14" t="s">
        <v>650</v>
      </c>
      <c r="F401" s="18">
        <v>18.800000000000018</v>
      </c>
      <c r="G401" s="10" t="s">
        <v>1056</v>
      </c>
      <c r="H401" s="5">
        <v>4.219999999999998</v>
      </c>
      <c r="I401" s="2"/>
      <c r="J401" s="2"/>
      <c r="K401" s="1"/>
      <c r="L401" s="9"/>
      <c r="O401" s="7"/>
      <c r="P401" s="9"/>
      <c r="S401" s="1"/>
      <c r="T401" s="9"/>
      <c r="X401" s="11"/>
    </row>
    <row r="402" spans="5:24">
      <c r="E402" s="14" t="s">
        <v>650</v>
      </c>
      <c r="F402" s="18">
        <v>18.90000000000002</v>
      </c>
      <c r="G402" s="10" t="s">
        <v>1057</v>
      </c>
      <c r="H402" s="5">
        <v>4.2099999999999973</v>
      </c>
      <c r="I402" s="2"/>
      <c r="J402" s="2"/>
      <c r="K402" s="1"/>
      <c r="L402" s="9"/>
      <c r="O402" s="7"/>
      <c r="P402" s="9"/>
      <c r="S402" s="1"/>
      <c r="T402" s="9"/>
      <c r="X402" s="11"/>
    </row>
    <row r="403" spans="5:24">
      <c r="E403" s="14" t="s">
        <v>650</v>
      </c>
      <c r="F403" s="18">
        <v>19.000000000000021</v>
      </c>
      <c r="G403" s="10" t="s">
        <v>1058</v>
      </c>
      <c r="H403" s="5">
        <v>4.1999999999999975</v>
      </c>
      <c r="I403" s="2"/>
      <c r="J403" s="2"/>
      <c r="K403" s="1"/>
      <c r="L403" s="9"/>
      <c r="O403" s="7"/>
      <c r="P403" s="9"/>
      <c r="S403" s="1"/>
      <c r="T403" s="9"/>
      <c r="X403" s="11"/>
    </row>
    <row r="404" spans="5:24">
      <c r="E404" s="14" t="s">
        <v>650</v>
      </c>
      <c r="F404" s="18">
        <v>19.100000000000023</v>
      </c>
      <c r="G404" s="10" t="s">
        <v>1059</v>
      </c>
      <c r="H404" s="5">
        <v>4.1899999999999977</v>
      </c>
      <c r="I404" s="2"/>
      <c r="J404" s="2"/>
      <c r="K404" s="1"/>
      <c r="L404" s="9"/>
      <c r="O404" s="7"/>
      <c r="P404" s="9"/>
      <c r="S404" s="1"/>
      <c r="T404" s="9"/>
      <c r="X404" s="11"/>
    </row>
    <row r="405" spans="5:24">
      <c r="E405" s="14" t="s">
        <v>650</v>
      </c>
      <c r="F405" s="18">
        <v>19.200000000000024</v>
      </c>
      <c r="G405" s="10" t="s">
        <v>1060</v>
      </c>
      <c r="H405" s="5">
        <v>4.1799999999999971</v>
      </c>
      <c r="I405" s="2"/>
      <c r="J405" s="2"/>
      <c r="K405" s="1"/>
      <c r="L405" s="9"/>
      <c r="O405" s="7"/>
      <c r="P405" s="9"/>
      <c r="S405" s="1"/>
      <c r="T405" s="9"/>
      <c r="X405" s="11"/>
    </row>
    <row r="406" spans="5:24">
      <c r="E406" s="14" t="s">
        <v>650</v>
      </c>
      <c r="F406" s="18">
        <v>19.300000000000026</v>
      </c>
      <c r="G406" s="10" t="s">
        <v>1061</v>
      </c>
      <c r="H406" s="5">
        <v>4.1699999999999973</v>
      </c>
      <c r="I406" s="2"/>
      <c r="J406" s="2"/>
      <c r="K406" s="1"/>
      <c r="L406" s="9"/>
      <c r="O406" s="7"/>
      <c r="P406" s="9"/>
      <c r="S406" s="1"/>
      <c r="T406" s="9"/>
      <c r="X406" s="11"/>
    </row>
    <row r="407" spans="5:24">
      <c r="E407" s="14" t="s">
        <v>650</v>
      </c>
      <c r="F407" s="18">
        <v>19.400000000000027</v>
      </c>
      <c r="G407" s="10" t="s">
        <v>1062</v>
      </c>
      <c r="H407" s="5">
        <v>4.1599999999999966</v>
      </c>
      <c r="I407" s="2"/>
      <c r="J407" s="2"/>
      <c r="K407" s="1"/>
      <c r="L407" s="9"/>
      <c r="O407" s="7"/>
      <c r="P407" s="9"/>
      <c r="S407" s="1"/>
      <c r="T407" s="9"/>
      <c r="X407" s="11"/>
    </row>
    <row r="408" spans="5:24">
      <c r="E408" s="14" t="s">
        <v>650</v>
      </c>
      <c r="F408" s="18">
        <v>19.500000000000028</v>
      </c>
      <c r="G408" s="10" t="s">
        <v>1063</v>
      </c>
      <c r="H408" s="5">
        <v>4.1499999999999968</v>
      </c>
      <c r="I408" s="2"/>
      <c r="J408" s="2"/>
      <c r="K408" s="1"/>
      <c r="L408" s="9"/>
      <c r="O408" s="7"/>
      <c r="P408" s="9"/>
      <c r="S408" s="1"/>
      <c r="T408" s="9"/>
      <c r="X408" s="11"/>
    </row>
    <row r="409" spans="5:24">
      <c r="E409" s="14" t="s">
        <v>650</v>
      </c>
      <c r="F409" s="18">
        <v>19.60000000000003</v>
      </c>
      <c r="G409" s="10" t="s">
        <v>1064</v>
      </c>
      <c r="H409" s="5">
        <v>4.139999999999997</v>
      </c>
      <c r="I409" s="2"/>
      <c r="J409" s="2"/>
      <c r="K409" s="1"/>
      <c r="L409" s="9"/>
      <c r="O409" s="6"/>
      <c r="P409" s="9"/>
      <c r="S409" s="1"/>
      <c r="T409" s="9"/>
      <c r="X409" s="11"/>
    </row>
    <row r="410" spans="5:24">
      <c r="E410" s="14" t="s">
        <v>650</v>
      </c>
      <c r="F410" s="18">
        <v>19.700000000000031</v>
      </c>
      <c r="G410" s="10" t="s">
        <v>1065</v>
      </c>
      <c r="H410" s="5">
        <v>4.1299999999999963</v>
      </c>
      <c r="I410" s="2"/>
      <c r="J410" s="2"/>
      <c r="K410" s="1"/>
      <c r="L410" s="9"/>
      <c r="O410" s="6"/>
      <c r="P410" s="9"/>
      <c r="S410" s="1"/>
      <c r="T410" s="9"/>
      <c r="X410" s="11"/>
    </row>
    <row r="411" spans="5:24">
      <c r="E411" s="14" t="s">
        <v>650</v>
      </c>
      <c r="F411" s="18">
        <v>19.800000000000033</v>
      </c>
      <c r="G411" s="10" t="s">
        <v>1066</v>
      </c>
      <c r="H411" s="5">
        <v>4.1199999999999966</v>
      </c>
      <c r="I411" s="2"/>
      <c r="J411" s="2"/>
      <c r="K411" s="1"/>
      <c r="L411" s="9"/>
      <c r="O411" s="6"/>
      <c r="P411" s="9"/>
      <c r="S411" s="1"/>
      <c r="T411" s="9"/>
      <c r="X411" s="11"/>
    </row>
    <row r="412" spans="5:24">
      <c r="E412" s="14" t="s">
        <v>650</v>
      </c>
      <c r="F412" s="18">
        <v>19.900000000000034</v>
      </c>
      <c r="G412" s="10" t="s">
        <v>1067</v>
      </c>
      <c r="H412" s="5">
        <v>4.1099999999999959</v>
      </c>
      <c r="I412" s="2"/>
      <c r="J412" s="2"/>
      <c r="K412" s="1"/>
      <c r="L412" s="9"/>
      <c r="O412" s="6"/>
      <c r="P412" s="9"/>
      <c r="S412" s="1"/>
      <c r="T412" s="9"/>
      <c r="X412" s="11"/>
    </row>
    <row r="413" spans="5:24">
      <c r="E413" s="14" t="s">
        <v>650</v>
      </c>
      <c r="F413" s="18">
        <v>20.000000000000036</v>
      </c>
      <c r="G413" s="10" t="s">
        <v>1068</v>
      </c>
      <c r="H413" s="5">
        <v>4.299999999999998</v>
      </c>
      <c r="I413" s="2"/>
      <c r="J413" s="2"/>
      <c r="K413" s="1"/>
      <c r="L413" s="9"/>
      <c r="O413" s="6"/>
      <c r="P413" s="9"/>
      <c r="S413" s="1"/>
      <c r="T413" s="9"/>
      <c r="X413" s="11"/>
    </row>
    <row r="414" spans="5:24">
      <c r="E414" s="14" t="s">
        <v>650</v>
      </c>
      <c r="F414" s="18">
        <v>20.100000000000037</v>
      </c>
      <c r="G414" s="10" t="s">
        <v>1069</v>
      </c>
      <c r="H414" s="5">
        <v>4.2949999999999982</v>
      </c>
      <c r="I414" s="2"/>
      <c r="J414" s="2"/>
      <c r="K414" s="1"/>
      <c r="L414" s="9"/>
      <c r="O414" s="6"/>
      <c r="P414" s="9"/>
      <c r="S414" s="1"/>
      <c r="T414" s="9"/>
      <c r="X414" s="11"/>
    </row>
    <row r="415" spans="5:24">
      <c r="E415" s="14" t="s">
        <v>650</v>
      </c>
      <c r="F415" s="18">
        <v>20.200000000000038</v>
      </c>
      <c r="G415" s="10" t="s">
        <v>1070</v>
      </c>
      <c r="H415" s="5">
        <v>4.2899999999999983</v>
      </c>
      <c r="I415" s="2"/>
      <c r="J415" s="2"/>
      <c r="K415" s="1"/>
      <c r="L415" s="9"/>
      <c r="O415" s="6"/>
      <c r="P415" s="9"/>
      <c r="S415" s="1"/>
      <c r="T415" s="9"/>
      <c r="X415" s="11"/>
    </row>
    <row r="416" spans="5:24">
      <c r="E416" s="14" t="s">
        <v>650</v>
      </c>
      <c r="F416" s="18">
        <v>20.30000000000004</v>
      </c>
      <c r="G416" s="10" t="s">
        <v>1071</v>
      </c>
      <c r="H416" s="5">
        <v>4.2849999999999975</v>
      </c>
      <c r="I416" s="2"/>
      <c r="J416" s="2"/>
      <c r="K416" s="1"/>
      <c r="L416" s="9"/>
      <c r="O416" s="6"/>
      <c r="P416" s="9"/>
      <c r="S416" s="1"/>
      <c r="T416" s="9"/>
      <c r="X416" s="11"/>
    </row>
    <row r="417" spans="5:24">
      <c r="E417" s="14" t="s">
        <v>650</v>
      </c>
      <c r="F417" s="18">
        <v>20.400000000000041</v>
      </c>
      <c r="G417" s="10" t="s">
        <v>1072</v>
      </c>
      <c r="H417" s="5">
        <v>4.2799999999999976</v>
      </c>
      <c r="I417" s="2"/>
      <c r="J417" s="2"/>
      <c r="K417" s="1"/>
      <c r="L417" s="9"/>
      <c r="O417" s="6"/>
      <c r="P417" s="9"/>
      <c r="S417" s="1"/>
      <c r="T417" s="9"/>
      <c r="X417" s="11"/>
    </row>
    <row r="418" spans="5:24">
      <c r="E418" s="14" t="s">
        <v>650</v>
      </c>
      <c r="F418" s="18">
        <v>20.500000000000043</v>
      </c>
      <c r="G418" s="10" t="s">
        <v>1073</v>
      </c>
      <c r="H418" s="5">
        <v>4.2749999999999977</v>
      </c>
      <c r="I418" s="2"/>
      <c r="J418" s="2"/>
      <c r="K418" s="1"/>
      <c r="L418" s="9"/>
      <c r="O418" s="6"/>
      <c r="P418" s="9"/>
      <c r="S418" s="1"/>
      <c r="T418" s="9"/>
      <c r="X418" s="11"/>
    </row>
    <row r="419" spans="5:24">
      <c r="E419" s="14" t="s">
        <v>650</v>
      </c>
      <c r="F419" s="18">
        <v>20.600000000000044</v>
      </c>
      <c r="G419" s="10" t="s">
        <v>1074</v>
      </c>
      <c r="H419" s="5">
        <v>4.2699999999999978</v>
      </c>
      <c r="I419" s="2"/>
      <c r="J419" s="2"/>
      <c r="K419" s="1"/>
      <c r="L419" s="9"/>
      <c r="O419" s="6"/>
      <c r="P419" s="9"/>
      <c r="S419" s="1"/>
      <c r="T419" s="9"/>
      <c r="X419" s="11"/>
    </row>
    <row r="420" spans="5:24">
      <c r="E420" s="14" t="s">
        <v>650</v>
      </c>
      <c r="F420" s="18">
        <v>20.700000000000045</v>
      </c>
      <c r="G420" s="10" t="s">
        <v>1075</v>
      </c>
      <c r="H420" s="5">
        <v>4.2649999999999979</v>
      </c>
      <c r="I420" s="2"/>
      <c r="J420" s="2"/>
      <c r="K420" s="1"/>
      <c r="L420" s="9"/>
      <c r="O420" s="6"/>
      <c r="P420" s="9"/>
      <c r="S420" s="1"/>
      <c r="T420" s="9"/>
      <c r="X420" s="11"/>
    </row>
    <row r="421" spans="5:24">
      <c r="E421" s="14" t="s">
        <v>650</v>
      </c>
      <c r="F421" s="18">
        <v>20.800000000000047</v>
      </c>
      <c r="G421" s="10" t="s">
        <v>1076</v>
      </c>
      <c r="H421" s="5">
        <v>4.2599999999999971</v>
      </c>
      <c r="I421" s="2"/>
      <c r="J421" s="2"/>
      <c r="K421" s="1"/>
      <c r="L421" s="9"/>
      <c r="O421" s="6"/>
      <c r="P421" s="9"/>
      <c r="S421" s="1"/>
      <c r="T421" s="9"/>
      <c r="X421" s="11"/>
    </row>
    <row r="422" spans="5:24">
      <c r="E422" s="14" t="s">
        <v>650</v>
      </c>
      <c r="F422" s="18">
        <v>20.900000000000048</v>
      </c>
      <c r="G422" s="10" t="s">
        <v>1077</v>
      </c>
      <c r="H422" s="5">
        <v>4.2549999999999972</v>
      </c>
      <c r="I422" s="2"/>
      <c r="J422" s="2"/>
      <c r="K422" s="1"/>
      <c r="L422" s="9"/>
      <c r="O422" s="6"/>
      <c r="P422" s="9"/>
      <c r="S422" s="1"/>
      <c r="T422" s="9"/>
      <c r="X422" s="11"/>
    </row>
    <row r="423" spans="5:24">
      <c r="E423" s="14" t="s">
        <v>650</v>
      </c>
      <c r="F423" s="18">
        <v>21.00000000000005</v>
      </c>
      <c r="G423" s="10" t="s">
        <v>1078</v>
      </c>
      <c r="H423" s="5">
        <v>4.2499999999999973</v>
      </c>
      <c r="I423" s="2"/>
      <c r="J423" s="2"/>
      <c r="K423" s="1"/>
      <c r="L423" s="9"/>
      <c r="O423" s="6"/>
      <c r="P423" s="9"/>
      <c r="S423" s="1"/>
      <c r="T423" s="9"/>
      <c r="X423" s="11"/>
    </row>
    <row r="424" spans="5:24">
      <c r="E424" s="14" t="s">
        <v>650</v>
      </c>
      <c r="F424" s="18">
        <v>21.1</v>
      </c>
      <c r="G424" s="10" t="s">
        <v>1079</v>
      </c>
      <c r="H424" s="5">
        <v>4.2450000000000001</v>
      </c>
      <c r="I424" s="2"/>
      <c r="J424" s="2"/>
      <c r="K424" s="1"/>
      <c r="L424" s="9"/>
      <c r="O424" s="6"/>
      <c r="P424" s="9"/>
      <c r="S424" s="1"/>
      <c r="T424" s="9"/>
      <c r="X424" s="11"/>
    </row>
    <row r="425" spans="5:24">
      <c r="E425" s="14" t="s">
        <v>650</v>
      </c>
      <c r="F425" s="18">
        <v>21.200000000000003</v>
      </c>
      <c r="G425" s="10" t="s">
        <v>1080</v>
      </c>
      <c r="H425" s="5">
        <v>4.2399999999999993</v>
      </c>
      <c r="I425" s="2"/>
      <c r="J425" s="2"/>
      <c r="K425" s="1"/>
      <c r="L425" s="9"/>
      <c r="O425" s="6"/>
      <c r="P425" s="9"/>
      <c r="S425" s="1"/>
      <c r="T425" s="9"/>
      <c r="X425" s="11"/>
    </row>
    <row r="426" spans="5:24">
      <c r="E426" s="14" t="s">
        <v>650</v>
      </c>
      <c r="F426" s="18">
        <v>21.300000000000004</v>
      </c>
      <c r="G426" s="10" t="s">
        <v>1081</v>
      </c>
      <c r="H426" s="5">
        <v>4.2349999999999994</v>
      </c>
      <c r="I426" s="2"/>
      <c r="J426" s="2"/>
      <c r="K426" s="1"/>
      <c r="L426" s="9"/>
      <c r="O426" s="6"/>
      <c r="P426" s="9"/>
      <c r="S426" s="1"/>
      <c r="T426" s="9"/>
      <c r="X426" s="11"/>
    </row>
    <row r="427" spans="5:24">
      <c r="E427" s="14" t="s">
        <v>650</v>
      </c>
      <c r="F427" s="18">
        <v>21.400000000000006</v>
      </c>
      <c r="G427" s="10" t="s">
        <v>1082</v>
      </c>
      <c r="H427" s="5">
        <v>4.2299999999999995</v>
      </c>
      <c r="I427" s="2"/>
      <c r="J427" s="2"/>
      <c r="K427" s="1"/>
      <c r="L427" s="9"/>
      <c r="O427" s="6"/>
      <c r="P427" s="9"/>
      <c r="S427" s="1"/>
      <c r="T427" s="9"/>
      <c r="X427" s="11"/>
    </row>
    <row r="428" spans="5:24">
      <c r="E428" s="14" t="s">
        <v>650</v>
      </c>
      <c r="F428" s="18">
        <v>21.500000000000007</v>
      </c>
      <c r="G428" s="10" t="s">
        <v>1083</v>
      </c>
      <c r="H428" s="5">
        <v>4.2249999999999996</v>
      </c>
      <c r="I428" s="2"/>
      <c r="J428" s="2"/>
      <c r="K428" s="1"/>
      <c r="L428" s="9"/>
      <c r="O428" s="6"/>
      <c r="P428" s="9"/>
      <c r="S428" s="1"/>
      <c r="T428" s="9"/>
      <c r="X428" s="11"/>
    </row>
    <row r="429" spans="5:24">
      <c r="E429" s="14" t="s">
        <v>650</v>
      </c>
      <c r="F429" s="18">
        <v>21.600000000000009</v>
      </c>
      <c r="G429" s="10" t="s">
        <v>1084</v>
      </c>
      <c r="H429" s="5">
        <v>4.22</v>
      </c>
      <c r="I429" s="2"/>
      <c r="J429" s="2"/>
      <c r="K429" s="1"/>
      <c r="L429" s="9"/>
      <c r="O429" s="6"/>
      <c r="P429" s="9"/>
      <c r="S429" s="1"/>
      <c r="T429" s="9"/>
      <c r="X429" s="11"/>
    </row>
    <row r="430" spans="5:24">
      <c r="E430" s="14" t="s">
        <v>650</v>
      </c>
      <c r="F430" s="18">
        <v>21.70000000000001</v>
      </c>
      <c r="G430" s="10" t="s">
        <v>1085</v>
      </c>
      <c r="H430" s="5">
        <v>4.214999999999999</v>
      </c>
      <c r="I430" s="2"/>
      <c r="J430" s="2"/>
      <c r="K430" s="1"/>
      <c r="L430" s="9"/>
      <c r="O430" s="6"/>
      <c r="P430" s="9"/>
      <c r="S430" s="1"/>
      <c r="T430" s="9"/>
      <c r="X430" s="11"/>
    </row>
    <row r="431" spans="5:24">
      <c r="E431" s="14" t="s">
        <v>650</v>
      </c>
      <c r="F431" s="18">
        <v>21.800000000000011</v>
      </c>
      <c r="G431" s="10" t="s">
        <v>1086</v>
      </c>
      <c r="H431" s="5">
        <v>4.2099999999999991</v>
      </c>
      <c r="I431" s="2"/>
      <c r="J431" s="2"/>
      <c r="K431" s="1"/>
      <c r="L431" s="9"/>
      <c r="O431" s="6"/>
      <c r="P431" s="9"/>
      <c r="S431" s="1"/>
      <c r="T431" s="9"/>
      <c r="X431" s="11"/>
    </row>
    <row r="432" spans="5:24">
      <c r="E432" s="14" t="s">
        <v>650</v>
      </c>
      <c r="F432" s="18">
        <v>21.900000000000013</v>
      </c>
      <c r="G432" s="10" t="s">
        <v>1087</v>
      </c>
      <c r="H432" s="5">
        <v>4.2049999999999992</v>
      </c>
      <c r="I432" s="2"/>
      <c r="J432" s="2"/>
      <c r="K432" s="1"/>
      <c r="L432" s="9"/>
      <c r="O432" s="6"/>
      <c r="P432" s="9"/>
      <c r="S432" s="1"/>
      <c r="T432" s="9"/>
      <c r="X432" s="11"/>
    </row>
    <row r="433" spans="5:24">
      <c r="E433" s="14" t="s">
        <v>650</v>
      </c>
      <c r="F433" s="18">
        <v>22.000000000000014</v>
      </c>
      <c r="G433" s="10" t="s">
        <v>1088</v>
      </c>
      <c r="H433" s="5">
        <v>4.1999999999999993</v>
      </c>
      <c r="I433" s="2"/>
      <c r="J433" s="2"/>
      <c r="K433" s="1"/>
      <c r="L433" s="9"/>
      <c r="O433" s="6"/>
      <c r="P433" s="9"/>
      <c r="S433" s="1"/>
      <c r="T433" s="9"/>
      <c r="X433" s="11"/>
    </row>
    <row r="434" spans="5:24">
      <c r="E434" s="14" t="s">
        <v>650</v>
      </c>
      <c r="F434" s="18">
        <v>22.100000000000016</v>
      </c>
      <c r="G434" s="10" t="s">
        <v>1089</v>
      </c>
      <c r="H434" s="5">
        <v>4.1949999999999994</v>
      </c>
      <c r="I434" s="2"/>
      <c r="J434" s="2"/>
      <c r="K434" s="1"/>
      <c r="L434" s="9"/>
      <c r="O434" s="6"/>
      <c r="P434" s="9"/>
      <c r="S434" s="1"/>
      <c r="T434" s="9"/>
      <c r="X434" s="11"/>
    </row>
    <row r="435" spans="5:24">
      <c r="E435" s="14" t="s">
        <v>650</v>
      </c>
      <c r="F435" s="18">
        <v>22.200000000000017</v>
      </c>
      <c r="G435" s="10" t="s">
        <v>1090</v>
      </c>
      <c r="H435" s="5">
        <v>4.1899999999999986</v>
      </c>
      <c r="I435" s="2"/>
      <c r="J435" s="2"/>
      <c r="K435" s="1"/>
      <c r="L435" s="9"/>
      <c r="O435" s="6"/>
      <c r="P435" s="9"/>
      <c r="S435" s="1"/>
      <c r="T435" s="9"/>
      <c r="X435" s="11"/>
    </row>
    <row r="436" spans="5:24">
      <c r="E436" s="14" t="s">
        <v>650</v>
      </c>
      <c r="F436" s="18">
        <v>22.300000000000018</v>
      </c>
      <c r="G436" s="10" t="s">
        <v>1091</v>
      </c>
      <c r="H436" s="5">
        <v>4.1849999999999987</v>
      </c>
      <c r="I436" s="2"/>
      <c r="J436" s="2"/>
      <c r="K436" s="1"/>
      <c r="L436" s="9"/>
      <c r="O436" s="6"/>
      <c r="P436" s="9"/>
      <c r="S436" s="1"/>
      <c r="T436" s="9"/>
      <c r="X436" s="11"/>
    </row>
    <row r="437" spans="5:24">
      <c r="E437" s="14" t="s">
        <v>650</v>
      </c>
      <c r="F437" s="18">
        <v>22.40000000000002</v>
      </c>
      <c r="G437" s="10" t="s">
        <v>1092</v>
      </c>
      <c r="H437" s="5">
        <v>4.1799999999999988</v>
      </c>
      <c r="I437" s="2"/>
      <c r="J437" s="2"/>
      <c r="K437" s="1"/>
      <c r="L437" s="9"/>
      <c r="O437" s="6"/>
      <c r="P437" s="9"/>
      <c r="S437" s="1"/>
      <c r="T437" s="9"/>
      <c r="X437" s="11"/>
    </row>
    <row r="438" spans="5:24">
      <c r="E438" s="14" t="s">
        <v>650</v>
      </c>
      <c r="F438" s="18">
        <v>22.500000000000021</v>
      </c>
      <c r="G438" s="10" t="s">
        <v>1093</v>
      </c>
      <c r="H438" s="5">
        <v>4.1749999999999989</v>
      </c>
      <c r="I438" s="2"/>
      <c r="J438" s="2"/>
      <c r="K438" s="1"/>
      <c r="L438" s="9"/>
      <c r="O438" s="6"/>
      <c r="P438" s="9"/>
      <c r="S438" s="1"/>
      <c r="T438" s="9"/>
      <c r="X438" s="11"/>
    </row>
    <row r="439" spans="5:24">
      <c r="E439" s="14" t="s">
        <v>650</v>
      </c>
      <c r="F439" s="18">
        <v>22.600000000000023</v>
      </c>
      <c r="G439" s="10" t="s">
        <v>1094</v>
      </c>
      <c r="H439" s="5">
        <v>4.169999999999999</v>
      </c>
      <c r="I439" s="2"/>
      <c r="J439" s="2"/>
      <c r="K439" s="1"/>
      <c r="L439" s="9"/>
      <c r="O439" s="6"/>
      <c r="P439" s="9"/>
      <c r="S439" s="1"/>
      <c r="T439" s="9"/>
    </row>
    <row r="440" spans="5:24">
      <c r="E440" s="14" t="s">
        <v>650</v>
      </c>
      <c r="F440" s="18">
        <v>22.700000000000024</v>
      </c>
      <c r="G440" s="10" t="s">
        <v>1095</v>
      </c>
      <c r="H440" s="5">
        <v>4.1649999999999983</v>
      </c>
      <c r="I440" s="2"/>
      <c r="J440" s="2"/>
      <c r="K440" s="1"/>
      <c r="L440" s="9"/>
      <c r="O440" s="6"/>
      <c r="P440" s="9"/>
      <c r="S440" s="1"/>
      <c r="T440" s="9"/>
    </row>
    <row r="441" spans="5:24">
      <c r="E441" s="14" t="s">
        <v>650</v>
      </c>
      <c r="F441" s="18">
        <v>22.800000000000026</v>
      </c>
      <c r="G441" s="10" t="s">
        <v>1096</v>
      </c>
      <c r="H441" s="5">
        <v>4.1599999999999984</v>
      </c>
      <c r="I441" s="2"/>
      <c r="J441" s="2"/>
      <c r="K441" s="1"/>
      <c r="L441" s="9"/>
      <c r="O441" s="6"/>
      <c r="P441" s="9"/>
      <c r="S441" s="1"/>
      <c r="T441" s="9"/>
    </row>
    <row r="442" spans="5:24">
      <c r="E442" s="14" t="s">
        <v>650</v>
      </c>
      <c r="F442" s="18">
        <v>22.900000000000027</v>
      </c>
      <c r="G442" s="10" t="s">
        <v>1097</v>
      </c>
      <c r="H442" s="5">
        <v>4.1549999999999985</v>
      </c>
      <c r="I442" s="2"/>
      <c r="J442" s="2"/>
      <c r="K442" s="1"/>
      <c r="L442" s="9"/>
      <c r="O442" s="6"/>
      <c r="P442" s="9"/>
      <c r="S442" s="1"/>
      <c r="T442" s="9"/>
    </row>
    <row r="443" spans="5:24">
      <c r="E443" s="14" t="s">
        <v>650</v>
      </c>
      <c r="F443" s="18">
        <v>23.000000000000028</v>
      </c>
      <c r="G443" s="10" t="s">
        <v>1098</v>
      </c>
      <c r="H443" s="5">
        <v>4.1499999999999986</v>
      </c>
      <c r="I443" s="2"/>
      <c r="J443" s="2"/>
      <c r="K443" s="1"/>
      <c r="L443" s="9"/>
      <c r="O443" s="6"/>
      <c r="P443" s="9"/>
      <c r="S443" s="1"/>
      <c r="T443" s="9"/>
    </row>
    <row r="444" spans="5:24">
      <c r="E444" s="14" t="s">
        <v>650</v>
      </c>
      <c r="F444" s="18">
        <v>23.10000000000003</v>
      </c>
      <c r="G444" s="10" t="s">
        <v>1099</v>
      </c>
      <c r="H444" s="5">
        <v>4.1449999999999987</v>
      </c>
      <c r="I444" s="2"/>
      <c r="J444" s="2"/>
      <c r="K444" s="1"/>
      <c r="L444" s="9"/>
      <c r="O444" s="6"/>
      <c r="P444" s="9"/>
      <c r="S444" s="1"/>
      <c r="T444" s="9"/>
    </row>
    <row r="445" spans="5:24">
      <c r="E445" s="14" t="s">
        <v>650</v>
      </c>
      <c r="F445" s="18">
        <v>23.200000000000031</v>
      </c>
      <c r="G445" s="10" t="s">
        <v>1100</v>
      </c>
      <c r="H445" s="5">
        <v>4.1399999999999979</v>
      </c>
      <c r="I445" s="2"/>
      <c r="J445" s="2"/>
      <c r="K445" s="1"/>
      <c r="L445" s="9"/>
      <c r="O445" s="6"/>
      <c r="P445" s="9"/>
    </row>
    <row r="446" spans="5:24">
      <c r="E446" s="14" t="s">
        <v>650</v>
      </c>
      <c r="F446" s="18">
        <v>23.300000000000033</v>
      </c>
      <c r="G446" s="10" t="s">
        <v>1101</v>
      </c>
      <c r="H446" s="5">
        <v>4.134999999999998</v>
      </c>
      <c r="I446" s="2"/>
      <c r="J446" s="2"/>
      <c r="K446" s="1"/>
      <c r="L446" s="9"/>
      <c r="O446" s="6"/>
      <c r="P446" s="9"/>
    </row>
    <row r="447" spans="5:24">
      <c r="E447" s="14" t="s">
        <v>650</v>
      </c>
      <c r="F447" s="18">
        <v>23.400000000000034</v>
      </c>
      <c r="G447" s="10" t="s">
        <v>1102</v>
      </c>
      <c r="H447" s="5">
        <v>4.1299999999999981</v>
      </c>
      <c r="I447" s="2"/>
      <c r="J447" s="2"/>
      <c r="K447" s="1"/>
      <c r="L447" s="9"/>
      <c r="O447" s="6"/>
      <c r="P447" s="9"/>
    </row>
    <row r="448" spans="5:24">
      <c r="E448" s="14" t="s">
        <v>650</v>
      </c>
      <c r="F448" s="18">
        <v>23.500000000000036</v>
      </c>
      <c r="G448" s="10" t="s">
        <v>1103</v>
      </c>
      <c r="H448" s="5">
        <v>4.1249999999999982</v>
      </c>
      <c r="I448" s="2"/>
      <c r="J448" s="2"/>
      <c r="K448" s="1"/>
      <c r="L448" s="9"/>
    </row>
    <row r="449" spans="5:8">
      <c r="E449" s="14" t="s">
        <v>650</v>
      </c>
      <c r="F449" s="18">
        <v>23.600000000000037</v>
      </c>
      <c r="G449" s="10" t="s">
        <v>1104</v>
      </c>
      <c r="H449" s="5">
        <v>4.1199999999999983</v>
      </c>
    </row>
    <row r="450" spans="5:8">
      <c r="E450" s="14" t="s">
        <v>650</v>
      </c>
      <c r="F450" s="18">
        <v>23.700000000000038</v>
      </c>
      <c r="G450" s="10" t="s">
        <v>1105</v>
      </c>
      <c r="H450" s="5">
        <v>4.1149999999999975</v>
      </c>
    </row>
    <row r="451" spans="5:8">
      <c r="E451" s="14" t="s">
        <v>650</v>
      </c>
      <c r="F451" s="18">
        <v>23.80000000000004</v>
      </c>
      <c r="G451" s="10" t="s">
        <v>1106</v>
      </c>
      <c r="H451" s="5">
        <v>4.1099999999999977</v>
      </c>
    </row>
    <row r="452" spans="5:8">
      <c r="E452" s="14" t="s">
        <v>650</v>
      </c>
      <c r="F452" s="18">
        <v>23.900000000000041</v>
      </c>
      <c r="G452" s="10" t="s">
        <v>1107</v>
      </c>
      <c r="H452" s="5">
        <v>4.1049999999999978</v>
      </c>
    </row>
    <row r="453" spans="5:8">
      <c r="E453" s="14" t="s">
        <v>650</v>
      </c>
      <c r="F453" s="18">
        <v>24.000000000000043</v>
      </c>
      <c r="G453" s="10" t="s">
        <v>1108</v>
      </c>
      <c r="H453" s="5">
        <v>4.0999999999999979</v>
      </c>
    </row>
    <row r="454" spans="5:8">
      <c r="E454" s="14" t="s">
        <v>650</v>
      </c>
      <c r="F454" s="18">
        <v>24.100000000000044</v>
      </c>
      <c r="G454" s="10" t="s">
        <v>1109</v>
      </c>
      <c r="H454" s="5">
        <v>4.094999999999998</v>
      </c>
    </row>
    <row r="455" spans="5:8">
      <c r="E455" s="14" t="s">
        <v>650</v>
      </c>
      <c r="F455" s="18">
        <v>24.200000000000045</v>
      </c>
      <c r="G455" s="10" t="s">
        <v>1110</v>
      </c>
      <c r="H455" s="5">
        <v>4.0899999999999972</v>
      </c>
    </row>
    <row r="456" spans="5:8">
      <c r="E456" s="14" t="s">
        <v>650</v>
      </c>
      <c r="F456" s="18">
        <v>24.300000000000047</v>
      </c>
      <c r="G456" s="10" t="s">
        <v>1111</v>
      </c>
      <c r="H456" s="5">
        <v>4.0849999999999973</v>
      </c>
    </row>
    <row r="457" spans="5:8">
      <c r="E457" s="14" t="s">
        <v>650</v>
      </c>
      <c r="F457" s="18">
        <v>24.400000000000048</v>
      </c>
      <c r="G457" s="10" t="s">
        <v>1112</v>
      </c>
      <c r="H457" s="5">
        <v>4.0799999999999974</v>
      </c>
    </row>
    <row r="458" spans="5:8">
      <c r="E458" s="14" t="s">
        <v>650</v>
      </c>
      <c r="F458" s="18">
        <v>24.50000000000005</v>
      </c>
      <c r="G458" s="10" t="s">
        <v>1113</v>
      </c>
      <c r="H458" s="5">
        <v>4.0749999999999975</v>
      </c>
    </row>
    <row r="459" spans="5:8">
      <c r="E459" s="14" t="s">
        <v>650</v>
      </c>
      <c r="F459" s="18">
        <v>24.6</v>
      </c>
      <c r="G459" s="10" t="s">
        <v>1114</v>
      </c>
      <c r="H459" s="5">
        <v>4.0699999999999994</v>
      </c>
    </row>
    <row r="460" spans="5:8">
      <c r="E460" s="14" t="s">
        <v>650</v>
      </c>
      <c r="F460" s="18">
        <v>24.700000000000003</v>
      </c>
      <c r="G460" s="10" t="s">
        <v>1115</v>
      </c>
      <c r="H460" s="5">
        <v>4.0649999999999995</v>
      </c>
    </row>
    <row r="461" spans="5:8">
      <c r="E461" s="14" t="s">
        <v>650</v>
      </c>
      <c r="F461" s="18">
        <v>24.800000000000004</v>
      </c>
      <c r="G461" s="10" t="s">
        <v>1116</v>
      </c>
      <c r="H461" s="5">
        <v>4.0599999999999996</v>
      </c>
    </row>
    <row r="462" spans="5:8">
      <c r="E462" s="14" t="s">
        <v>650</v>
      </c>
      <c r="F462" s="18">
        <v>24.900000000000006</v>
      </c>
      <c r="G462" s="10" t="s">
        <v>1117</v>
      </c>
      <c r="H462" s="5">
        <v>4.0549999999999997</v>
      </c>
    </row>
    <row r="463" spans="5:8">
      <c r="E463" s="14" t="s">
        <v>650</v>
      </c>
      <c r="F463" s="18">
        <v>25.000000000000007</v>
      </c>
      <c r="G463" s="10" t="s">
        <v>1118</v>
      </c>
      <c r="H463" s="5">
        <v>4.05</v>
      </c>
    </row>
    <row r="464" spans="5:8">
      <c r="E464" s="14" t="s">
        <v>650</v>
      </c>
      <c r="F464" s="18">
        <v>25.100000000000009</v>
      </c>
      <c r="G464" s="10" t="s">
        <v>1119</v>
      </c>
      <c r="H464" s="5">
        <v>4.044999999999999</v>
      </c>
    </row>
    <row r="465" spans="5:10">
      <c r="E465" s="14" t="s">
        <v>650</v>
      </c>
      <c r="F465" s="18">
        <v>25.20000000000001</v>
      </c>
      <c r="G465" s="10" t="s">
        <v>1120</v>
      </c>
      <c r="H465" s="5">
        <v>4.0399999999999991</v>
      </c>
      <c r="J465" s="6"/>
    </row>
    <row r="466" spans="5:10">
      <c r="E466" s="14" t="s">
        <v>650</v>
      </c>
      <c r="F466" s="18">
        <v>25.300000000000011</v>
      </c>
      <c r="G466" s="10" t="s">
        <v>1121</v>
      </c>
      <c r="H466" s="5">
        <v>4.0349999999999993</v>
      </c>
      <c r="J466" s="6"/>
    </row>
    <row r="467" spans="5:10">
      <c r="E467" s="14" t="s">
        <v>650</v>
      </c>
      <c r="F467" s="18">
        <v>25.400000000000013</v>
      </c>
      <c r="G467" s="10" t="s">
        <v>1122</v>
      </c>
      <c r="H467" s="5">
        <v>4.0299999999999994</v>
      </c>
      <c r="J467" s="6"/>
    </row>
    <row r="468" spans="5:10">
      <c r="E468" s="14" t="s">
        <v>650</v>
      </c>
      <c r="F468" s="18">
        <v>25.500000000000014</v>
      </c>
      <c r="G468" s="10" t="s">
        <v>1123</v>
      </c>
      <c r="H468" s="5">
        <v>4.0249999999999995</v>
      </c>
      <c r="J468" s="6"/>
    </row>
    <row r="469" spans="5:10">
      <c r="E469" s="14" t="s">
        <v>650</v>
      </c>
      <c r="F469" s="18">
        <v>25.600000000000016</v>
      </c>
      <c r="G469" s="10" t="s">
        <v>1124</v>
      </c>
      <c r="H469" s="5">
        <v>4.0199999999999987</v>
      </c>
      <c r="J469" s="6"/>
    </row>
    <row r="470" spans="5:10">
      <c r="E470" s="14" t="s">
        <v>650</v>
      </c>
      <c r="F470" s="18">
        <v>25.700000000000017</v>
      </c>
      <c r="G470" s="10" t="s">
        <v>1125</v>
      </c>
      <c r="H470" s="5">
        <v>4.0149999999999988</v>
      </c>
      <c r="J470" s="6"/>
    </row>
    <row r="471" spans="5:10">
      <c r="E471" s="14" t="s">
        <v>650</v>
      </c>
      <c r="F471" s="18">
        <v>25.800000000000018</v>
      </c>
      <c r="G471" s="10" t="s">
        <v>1126</v>
      </c>
      <c r="H471" s="5">
        <v>4.0099999999999989</v>
      </c>
      <c r="J471" s="6"/>
    </row>
    <row r="472" spans="5:10">
      <c r="E472" s="14" t="s">
        <v>650</v>
      </c>
      <c r="F472" s="18">
        <v>25.90000000000002</v>
      </c>
      <c r="G472" s="10" t="s">
        <v>1127</v>
      </c>
      <c r="H472" s="5">
        <v>4.004999999999999</v>
      </c>
      <c r="J472" s="6"/>
    </row>
    <row r="473" spans="5:10">
      <c r="E473" s="14" t="s">
        <v>650</v>
      </c>
      <c r="F473" s="18">
        <v>26.000000000000021</v>
      </c>
      <c r="G473" s="10" t="s">
        <v>1128</v>
      </c>
      <c r="H473" s="5">
        <v>3.9999999999999987</v>
      </c>
      <c r="J473" s="6"/>
    </row>
    <row r="474" spans="5:10">
      <c r="E474" s="14" t="s">
        <v>650</v>
      </c>
      <c r="F474" s="18">
        <v>26.100000000000023</v>
      </c>
      <c r="G474" s="10" t="s">
        <v>1129</v>
      </c>
      <c r="H474" s="5">
        <v>3.9949999999999988</v>
      </c>
      <c r="J474" s="6"/>
    </row>
    <row r="475" spans="5:10">
      <c r="E475" s="14" t="s">
        <v>650</v>
      </c>
      <c r="F475" s="18">
        <v>26.200000000000024</v>
      </c>
      <c r="G475" s="10" t="s">
        <v>1130</v>
      </c>
      <c r="H475" s="5">
        <v>3.9899999999999984</v>
      </c>
      <c r="J475" s="6"/>
    </row>
    <row r="476" spans="5:10">
      <c r="E476" s="14" t="s">
        <v>650</v>
      </c>
      <c r="F476" s="18">
        <v>26.300000000000026</v>
      </c>
      <c r="G476" s="10" t="s">
        <v>1131</v>
      </c>
      <c r="H476" s="5">
        <v>3.9849999999999985</v>
      </c>
      <c r="J476" s="6"/>
    </row>
    <row r="477" spans="5:10">
      <c r="E477" s="14" t="s">
        <v>650</v>
      </c>
      <c r="F477" s="18">
        <v>26.400000000000027</v>
      </c>
      <c r="G477" s="10" t="s">
        <v>1132</v>
      </c>
      <c r="H477" s="5">
        <v>3.9799999999999986</v>
      </c>
      <c r="J477" s="6"/>
    </row>
    <row r="478" spans="5:10">
      <c r="E478" s="14" t="s">
        <v>650</v>
      </c>
      <c r="F478" s="18">
        <v>26.500000000000028</v>
      </c>
      <c r="G478" s="10" t="s">
        <v>1133</v>
      </c>
      <c r="H478" s="5">
        <v>3.9749999999999983</v>
      </c>
      <c r="J478" s="6"/>
    </row>
    <row r="479" spans="5:10">
      <c r="E479" s="14" t="s">
        <v>650</v>
      </c>
      <c r="F479" s="18">
        <v>26.60000000000003</v>
      </c>
      <c r="G479" s="10" t="s">
        <v>1134</v>
      </c>
      <c r="H479" s="5">
        <v>3.9699999999999984</v>
      </c>
      <c r="J479" s="6"/>
    </row>
    <row r="480" spans="5:10">
      <c r="E480" s="14" t="s">
        <v>650</v>
      </c>
      <c r="F480" s="18">
        <v>26.700000000000031</v>
      </c>
      <c r="G480" s="10" t="s">
        <v>1135</v>
      </c>
      <c r="H480" s="5">
        <v>3.9649999999999981</v>
      </c>
      <c r="J480" s="6"/>
    </row>
    <row r="481" spans="5:10">
      <c r="E481" s="14" t="s">
        <v>650</v>
      </c>
      <c r="F481" s="18">
        <v>26.800000000000033</v>
      </c>
      <c r="G481" s="10" t="s">
        <v>1136</v>
      </c>
      <c r="H481" s="5">
        <v>3.9599999999999982</v>
      </c>
      <c r="J481" s="6"/>
    </row>
    <row r="482" spans="5:10">
      <c r="E482" s="14" t="s">
        <v>650</v>
      </c>
      <c r="F482" s="18">
        <v>26.900000000000034</v>
      </c>
      <c r="G482" s="10" t="s">
        <v>1137</v>
      </c>
      <c r="H482" s="5">
        <v>3.9549999999999983</v>
      </c>
      <c r="J482" s="6"/>
    </row>
    <row r="483" spans="5:10">
      <c r="E483" s="14" t="s">
        <v>650</v>
      </c>
      <c r="F483" s="18">
        <v>27.000000000000036</v>
      </c>
      <c r="G483" s="10" t="s">
        <v>1138</v>
      </c>
      <c r="H483" s="5">
        <v>3.949999999999998</v>
      </c>
      <c r="J483" s="6"/>
    </row>
    <row r="484" spans="5:10">
      <c r="E484" s="14" t="s">
        <v>650</v>
      </c>
      <c r="F484" s="18">
        <v>27.100000000000037</v>
      </c>
      <c r="G484" s="10" t="s">
        <v>1139</v>
      </c>
      <c r="H484" s="5">
        <v>3.9449999999999981</v>
      </c>
      <c r="J484" s="6"/>
    </row>
    <row r="485" spans="5:10">
      <c r="E485" s="14" t="s">
        <v>650</v>
      </c>
      <c r="F485" s="18">
        <v>27.200000000000038</v>
      </c>
      <c r="G485" s="10" t="s">
        <v>1140</v>
      </c>
      <c r="H485" s="5">
        <v>3.9399999999999977</v>
      </c>
      <c r="J485" s="6"/>
    </row>
    <row r="486" spans="5:10">
      <c r="E486" s="14" t="s">
        <v>650</v>
      </c>
      <c r="F486" s="18">
        <v>27.30000000000004</v>
      </c>
      <c r="G486" s="10" t="s">
        <v>1141</v>
      </c>
      <c r="H486" s="5">
        <v>3.9349999999999978</v>
      </c>
      <c r="J486" s="6"/>
    </row>
    <row r="487" spans="5:10">
      <c r="E487" s="14" t="s">
        <v>650</v>
      </c>
      <c r="F487" s="18">
        <v>27.400000000000041</v>
      </c>
      <c r="G487" s="10" t="s">
        <v>1142</v>
      </c>
      <c r="H487" s="5">
        <v>3.9299999999999979</v>
      </c>
      <c r="J487" s="6"/>
    </row>
    <row r="488" spans="5:10">
      <c r="E488" s="14" t="s">
        <v>650</v>
      </c>
      <c r="F488" s="18">
        <v>27.500000000000043</v>
      </c>
      <c r="G488" s="10" t="s">
        <v>1143</v>
      </c>
      <c r="H488" s="5">
        <v>3.9249999999999976</v>
      </c>
      <c r="J488" s="6"/>
    </row>
    <row r="489" spans="5:10">
      <c r="E489" s="14" t="s">
        <v>650</v>
      </c>
      <c r="F489" s="18">
        <v>27.600000000000044</v>
      </c>
      <c r="G489" s="10" t="s">
        <v>1144</v>
      </c>
      <c r="H489" s="5">
        <v>3.9199999999999977</v>
      </c>
      <c r="J489" s="6"/>
    </row>
    <row r="490" spans="5:10">
      <c r="E490" s="14" t="s">
        <v>650</v>
      </c>
      <c r="F490" s="18">
        <v>27.700000000000045</v>
      </c>
      <c r="G490" s="10" t="s">
        <v>1145</v>
      </c>
      <c r="H490" s="5">
        <v>3.9149999999999974</v>
      </c>
      <c r="J490" s="6"/>
    </row>
    <row r="491" spans="5:10">
      <c r="E491" s="14" t="s">
        <v>650</v>
      </c>
      <c r="F491" s="18">
        <v>27.800000000000047</v>
      </c>
      <c r="G491" s="10" t="s">
        <v>1146</v>
      </c>
      <c r="H491" s="5">
        <v>3.9099999999999975</v>
      </c>
    </row>
    <row r="492" spans="5:10">
      <c r="E492" s="14" t="s">
        <v>650</v>
      </c>
      <c r="F492" s="18">
        <v>27.900000000000048</v>
      </c>
      <c r="G492" s="10" t="s">
        <v>1147</v>
      </c>
      <c r="H492" s="5">
        <v>3.9049999999999976</v>
      </c>
    </row>
    <row r="493" spans="5:10">
      <c r="E493" s="14" t="s">
        <v>650</v>
      </c>
      <c r="F493" s="18">
        <v>28.00000000000005</v>
      </c>
      <c r="G493" s="10" t="s">
        <v>1148</v>
      </c>
      <c r="H493" s="5">
        <v>3.8999999999999972</v>
      </c>
    </row>
    <row r="494" spans="5:10">
      <c r="E494" s="12" t="s">
        <v>653</v>
      </c>
      <c r="F494" s="18">
        <v>3.6</v>
      </c>
      <c r="G494" s="10" t="s">
        <v>1149</v>
      </c>
      <c r="H494" s="5">
        <v>5.7</v>
      </c>
    </row>
    <row r="495" spans="5:10">
      <c r="E495" s="14" t="s">
        <v>652</v>
      </c>
      <c r="F495" s="18">
        <v>3.7</v>
      </c>
      <c r="G495" s="10" t="s">
        <v>1150</v>
      </c>
      <c r="H495" s="5">
        <v>5.7</v>
      </c>
    </row>
    <row r="496" spans="5:10">
      <c r="E496" s="14" t="s">
        <v>652</v>
      </c>
      <c r="F496" s="18">
        <v>3.8000000000000003</v>
      </c>
      <c r="G496" s="10" t="s">
        <v>1151</v>
      </c>
      <c r="H496" s="5">
        <v>5.7</v>
      </c>
    </row>
    <row r="497" spans="5:8">
      <c r="E497" s="14" t="s">
        <v>652</v>
      </c>
      <c r="F497" s="18">
        <v>3.9000000000000004</v>
      </c>
      <c r="G497" s="10" t="s">
        <v>1152</v>
      </c>
      <c r="H497" s="5">
        <v>5.7</v>
      </c>
    </row>
    <row r="498" spans="5:8">
      <c r="E498" s="14" t="s">
        <v>652</v>
      </c>
      <c r="F498" s="18">
        <v>4</v>
      </c>
      <c r="G498" s="10" t="s">
        <v>1153</v>
      </c>
      <c r="H498" s="5">
        <v>5.7</v>
      </c>
    </row>
    <row r="499" spans="5:8">
      <c r="E499" s="14" t="s">
        <v>652</v>
      </c>
      <c r="F499" s="18">
        <v>4.0999999999999996</v>
      </c>
      <c r="G499" s="10" t="s">
        <v>1154</v>
      </c>
      <c r="H499" s="5">
        <v>5.7</v>
      </c>
    </row>
    <row r="500" spans="5:8">
      <c r="E500" s="14" t="s">
        <v>652</v>
      </c>
      <c r="F500" s="18">
        <v>4.1999999999999993</v>
      </c>
      <c r="G500" s="10" t="s">
        <v>1155</v>
      </c>
      <c r="H500" s="5">
        <v>5.7</v>
      </c>
    </row>
    <row r="501" spans="5:8">
      <c r="E501" s="14" t="s">
        <v>652</v>
      </c>
      <c r="F501" s="18">
        <v>4.2999999999999989</v>
      </c>
      <c r="G501" s="10" t="s">
        <v>1156</v>
      </c>
      <c r="H501" s="5">
        <v>5.7</v>
      </c>
    </row>
    <row r="502" spans="5:8">
      <c r="E502" s="14" t="s">
        <v>652</v>
      </c>
      <c r="F502" s="18">
        <v>4.3999999999999986</v>
      </c>
      <c r="G502" s="10" t="s">
        <v>1157</v>
      </c>
      <c r="H502" s="5">
        <v>5.7</v>
      </c>
    </row>
    <row r="503" spans="5:8">
      <c r="E503" s="14" t="s">
        <v>652</v>
      </c>
      <c r="F503" s="18">
        <v>4.4999999999999982</v>
      </c>
      <c r="G503" s="10" t="s">
        <v>1158</v>
      </c>
      <c r="H503" s="5">
        <v>5.7</v>
      </c>
    </row>
    <row r="504" spans="5:8">
      <c r="E504" s="14" t="s">
        <v>652</v>
      </c>
      <c r="F504" s="18">
        <v>4.5999999999999979</v>
      </c>
      <c r="G504" s="10" t="s">
        <v>1159</v>
      </c>
      <c r="H504" s="5">
        <v>5.7</v>
      </c>
    </row>
    <row r="505" spans="5:8">
      <c r="E505" s="14" t="s">
        <v>652</v>
      </c>
      <c r="F505" s="18">
        <v>4.6999999999999975</v>
      </c>
      <c r="G505" s="10" t="s">
        <v>1160</v>
      </c>
      <c r="H505" s="5">
        <v>5.7</v>
      </c>
    </row>
    <row r="506" spans="5:8">
      <c r="E506" s="14" t="s">
        <v>652</v>
      </c>
      <c r="F506" s="18">
        <v>4.7999999999999972</v>
      </c>
      <c r="G506" s="10" t="s">
        <v>1161</v>
      </c>
      <c r="H506" s="5">
        <v>5.7</v>
      </c>
    </row>
    <row r="507" spans="5:8">
      <c r="E507" s="14" t="s">
        <v>652</v>
      </c>
      <c r="F507" s="18">
        <v>4.8999999999999968</v>
      </c>
      <c r="G507" s="10" t="s">
        <v>1162</v>
      </c>
      <c r="H507" s="5">
        <v>5.7</v>
      </c>
    </row>
    <row r="508" spans="5:8">
      <c r="E508" s="14" t="s">
        <v>652</v>
      </c>
      <c r="F508" s="18">
        <v>4.9999999999999964</v>
      </c>
      <c r="G508" s="10" t="s">
        <v>1163</v>
      </c>
      <c r="H508" s="5">
        <v>5.7</v>
      </c>
    </row>
    <row r="509" spans="5:8">
      <c r="E509" s="14" t="s">
        <v>652</v>
      </c>
      <c r="F509" s="18">
        <v>5.0999999999999961</v>
      </c>
      <c r="G509" s="10" t="s">
        <v>1164</v>
      </c>
      <c r="H509" s="5">
        <v>5.7</v>
      </c>
    </row>
    <row r="510" spans="5:8">
      <c r="E510" s="14" t="s">
        <v>652</v>
      </c>
      <c r="F510" s="18">
        <v>5.1999999999999957</v>
      </c>
      <c r="G510" s="10" t="s">
        <v>1165</v>
      </c>
      <c r="H510" s="5">
        <v>5.7</v>
      </c>
    </row>
    <row r="511" spans="5:8">
      <c r="E511" s="14" t="s">
        <v>652</v>
      </c>
      <c r="F511" s="18">
        <v>5.2999999999999954</v>
      </c>
      <c r="G511" s="10" t="s">
        <v>1166</v>
      </c>
      <c r="H511" s="5">
        <v>5.7</v>
      </c>
    </row>
    <row r="512" spans="5:8">
      <c r="E512" s="14" t="s">
        <v>652</v>
      </c>
      <c r="F512" s="18">
        <v>5.399999999999995</v>
      </c>
      <c r="G512" s="10" t="s">
        <v>1167</v>
      </c>
      <c r="H512" s="5">
        <v>5.7</v>
      </c>
    </row>
    <row r="513" spans="5:8">
      <c r="E513" s="14" t="s">
        <v>652</v>
      </c>
      <c r="F513" s="18">
        <v>5.5</v>
      </c>
      <c r="G513" s="10" t="s">
        <v>1168</v>
      </c>
      <c r="H513" s="5">
        <v>5.7</v>
      </c>
    </row>
    <row r="514" spans="5:8">
      <c r="E514" s="14" t="s">
        <v>652</v>
      </c>
      <c r="F514" s="18">
        <v>5.6</v>
      </c>
      <c r="G514" s="10" t="s">
        <v>1169</v>
      </c>
      <c r="H514" s="5">
        <v>5.7</v>
      </c>
    </row>
    <row r="515" spans="5:8">
      <c r="E515" s="14" t="s">
        <v>652</v>
      </c>
      <c r="F515" s="18">
        <v>5.6999999999999993</v>
      </c>
      <c r="G515" s="10" t="s">
        <v>1170</v>
      </c>
      <c r="H515" s="5">
        <v>5.7</v>
      </c>
    </row>
    <row r="516" spans="5:8">
      <c r="E516" s="14" t="s">
        <v>652</v>
      </c>
      <c r="F516" s="18">
        <v>5.7999999999999989</v>
      </c>
      <c r="G516" s="10" t="s">
        <v>1171</v>
      </c>
      <c r="H516" s="5">
        <v>5.7</v>
      </c>
    </row>
    <row r="517" spans="5:8">
      <c r="E517" s="14" t="s">
        <v>652</v>
      </c>
      <c r="F517" s="18">
        <v>5.8999999999999986</v>
      </c>
      <c r="G517" s="10" t="s">
        <v>1172</v>
      </c>
      <c r="H517" s="5">
        <v>5.7</v>
      </c>
    </row>
    <row r="518" spans="5:8">
      <c r="E518" s="14" t="s">
        <v>652</v>
      </c>
      <c r="F518" s="18">
        <v>5.9999999999999982</v>
      </c>
      <c r="G518" s="10" t="s">
        <v>1173</v>
      </c>
      <c r="H518" s="5">
        <v>5.7</v>
      </c>
    </row>
    <row r="519" spans="5:8">
      <c r="E519" s="14" t="s">
        <v>652</v>
      </c>
      <c r="F519" s="18">
        <v>6.0999999999999979</v>
      </c>
      <c r="G519" s="10" t="s">
        <v>1174</v>
      </c>
      <c r="H519" s="5">
        <v>5.7</v>
      </c>
    </row>
    <row r="520" spans="5:8">
      <c r="E520" s="14" t="s">
        <v>652</v>
      </c>
      <c r="F520" s="18">
        <v>6.1999999999999975</v>
      </c>
      <c r="G520" s="10" t="s">
        <v>1175</v>
      </c>
      <c r="H520" s="5">
        <v>5.7</v>
      </c>
    </row>
    <row r="521" spans="5:8">
      <c r="E521" s="14" t="s">
        <v>652</v>
      </c>
      <c r="F521" s="18">
        <v>6.2999999999999972</v>
      </c>
      <c r="G521" s="10" t="s">
        <v>1176</v>
      </c>
      <c r="H521" s="5">
        <v>5.7</v>
      </c>
    </row>
    <row r="522" spans="5:8">
      <c r="E522" s="14" t="s">
        <v>652</v>
      </c>
      <c r="F522" s="18">
        <v>6.3999999999999968</v>
      </c>
      <c r="G522" s="10" t="s">
        <v>1177</v>
      </c>
      <c r="H522" s="5">
        <v>5.7</v>
      </c>
    </row>
    <row r="523" spans="5:8">
      <c r="E523" s="14" t="s">
        <v>652</v>
      </c>
      <c r="F523" s="18">
        <v>6.4999999999999964</v>
      </c>
      <c r="G523" s="10" t="s">
        <v>1178</v>
      </c>
      <c r="H523" s="5">
        <v>5.7</v>
      </c>
    </row>
    <row r="524" spans="5:8">
      <c r="E524" s="14" t="s">
        <v>652</v>
      </c>
      <c r="F524" s="18">
        <v>6.5999999999999961</v>
      </c>
      <c r="G524" s="10" t="s">
        <v>1179</v>
      </c>
      <c r="H524" s="5">
        <v>5.7</v>
      </c>
    </row>
    <row r="525" spans="5:8">
      <c r="E525" s="14" t="s">
        <v>652</v>
      </c>
      <c r="F525" s="18">
        <v>6.6999999999999957</v>
      </c>
      <c r="G525" s="10" t="s">
        <v>1180</v>
      </c>
      <c r="H525" s="5">
        <v>5.7</v>
      </c>
    </row>
    <row r="526" spans="5:8">
      <c r="E526" s="14" t="s">
        <v>652</v>
      </c>
      <c r="F526" s="18">
        <v>6.7999999999999954</v>
      </c>
      <c r="G526" s="10" t="s">
        <v>1181</v>
      </c>
      <c r="H526" s="5">
        <v>5.7</v>
      </c>
    </row>
    <row r="527" spans="5:8">
      <c r="E527" s="14" t="s">
        <v>652</v>
      </c>
      <c r="F527" s="18">
        <v>6.899999999999995</v>
      </c>
      <c r="G527" s="10" t="s">
        <v>1182</v>
      </c>
      <c r="H527" s="5">
        <v>5.7</v>
      </c>
    </row>
    <row r="528" spans="5:8">
      <c r="E528" s="14" t="s">
        <v>652</v>
      </c>
      <c r="F528" s="18">
        <v>7</v>
      </c>
      <c r="G528" s="10" t="s">
        <v>1183</v>
      </c>
      <c r="H528" s="5">
        <v>5.7</v>
      </c>
    </row>
    <row r="529" spans="5:8">
      <c r="E529" s="14" t="s">
        <v>652</v>
      </c>
      <c r="F529" s="18">
        <v>7.1</v>
      </c>
      <c r="G529" s="10" t="s">
        <v>1184</v>
      </c>
      <c r="H529" s="5">
        <v>5.7</v>
      </c>
    </row>
    <row r="530" spans="5:8">
      <c r="E530" s="14" t="s">
        <v>652</v>
      </c>
      <c r="F530" s="18">
        <v>7.1999999999999993</v>
      </c>
      <c r="G530" s="10" t="s">
        <v>1185</v>
      </c>
      <c r="H530" s="5">
        <v>5.7</v>
      </c>
    </row>
    <row r="531" spans="5:8">
      <c r="E531" s="14" t="s">
        <v>652</v>
      </c>
      <c r="F531" s="18">
        <v>7.2999999999999989</v>
      </c>
      <c r="G531" s="10" t="s">
        <v>1186</v>
      </c>
      <c r="H531" s="5">
        <v>5.7</v>
      </c>
    </row>
    <row r="532" spans="5:8">
      <c r="E532" s="14" t="s">
        <v>652</v>
      </c>
      <c r="F532" s="18">
        <v>7.3999999999999986</v>
      </c>
      <c r="G532" s="10" t="s">
        <v>1187</v>
      </c>
      <c r="H532" s="5">
        <v>5.7</v>
      </c>
    </row>
    <row r="533" spans="5:8">
      <c r="E533" s="14" t="s">
        <v>652</v>
      </c>
      <c r="F533" s="18">
        <v>7.4999999999999982</v>
      </c>
      <c r="G533" s="10" t="s">
        <v>1188</v>
      </c>
      <c r="H533" s="5">
        <v>5.7</v>
      </c>
    </row>
    <row r="534" spans="5:8">
      <c r="E534" s="14" t="s">
        <v>652</v>
      </c>
      <c r="F534" s="18">
        <v>7.5999999999999979</v>
      </c>
      <c r="G534" s="10" t="s">
        <v>1189</v>
      </c>
      <c r="H534" s="5">
        <v>5.7</v>
      </c>
    </row>
    <row r="535" spans="5:8">
      <c r="E535" s="14" t="s">
        <v>652</v>
      </c>
      <c r="F535" s="18">
        <v>7.6999999999999975</v>
      </c>
      <c r="G535" s="10" t="s">
        <v>1190</v>
      </c>
      <c r="H535" s="5">
        <v>5.7</v>
      </c>
    </row>
    <row r="536" spans="5:8">
      <c r="E536" s="14" t="s">
        <v>652</v>
      </c>
      <c r="F536" s="18">
        <v>7.7999999999999972</v>
      </c>
      <c r="G536" s="10" t="s">
        <v>1191</v>
      </c>
      <c r="H536" s="5">
        <v>5.7</v>
      </c>
    </row>
    <row r="537" spans="5:8">
      <c r="E537" s="14" t="s">
        <v>652</v>
      </c>
      <c r="F537" s="18">
        <v>7.8999999999999968</v>
      </c>
      <c r="G537" s="10" t="s">
        <v>1192</v>
      </c>
      <c r="H537" s="5">
        <v>5.7</v>
      </c>
    </row>
    <row r="538" spans="5:8">
      <c r="E538" s="14" t="s">
        <v>652</v>
      </c>
      <c r="F538" s="18">
        <v>7.9999999999999964</v>
      </c>
      <c r="G538" s="10" t="s">
        <v>1193</v>
      </c>
      <c r="H538" s="5">
        <v>5.7</v>
      </c>
    </row>
    <row r="539" spans="5:8">
      <c r="E539" s="14" t="s">
        <v>652</v>
      </c>
      <c r="F539" s="18">
        <v>8.0999999999999961</v>
      </c>
      <c r="G539" s="10" t="s">
        <v>1194</v>
      </c>
      <c r="H539" s="5">
        <v>5.7</v>
      </c>
    </row>
    <row r="540" spans="5:8">
      <c r="E540" s="14" t="s">
        <v>652</v>
      </c>
      <c r="F540" s="18">
        <v>8.1999999999999957</v>
      </c>
      <c r="G540" s="10" t="s">
        <v>1195</v>
      </c>
      <c r="H540" s="5">
        <v>5.7</v>
      </c>
    </row>
    <row r="541" spans="5:8">
      <c r="E541" s="14" t="s">
        <v>652</v>
      </c>
      <c r="F541" s="18">
        <v>8.2999999999999954</v>
      </c>
      <c r="G541" s="10" t="s">
        <v>1196</v>
      </c>
      <c r="H541" s="5">
        <v>5.7</v>
      </c>
    </row>
    <row r="542" spans="5:8">
      <c r="E542" s="14" t="s">
        <v>652</v>
      </c>
      <c r="F542" s="18">
        <v>8.399999999999995</v>
      </c>
      <c r="G542" s="10" t="s">
        <v>1197</v>
      </c>
      <c r="H542" s="5">
        <v>5.7</v>
      </c>
    </row>
    <row r="543" spans="5:8">
      <c r="E543" s="14" t="s">
        <v>652</v>
      </c>
      <c r="F543" s="18">
        <v>8.5</v>
      </c>
      <c r="G543" s="10" t="s">
        <v>1198</v>
      </c>
      <c r="H543" s="5">
        <v>5.7</v>
      </c>
    </row>
    <row r="544" spans="5:8">
      <c r="E544" s="14" t="s">
        <v>652</v>
      </c>
      <c r="F544" s="18">
        <v>8.6</v>
      </c>
      <c r="G544" s="10" t="s">
        <v>1199</v>
      </c>
      <c r="H544" s="5">
        <v>5.7</v>
      </c>
    </row>
    <row r="545" spans="5:8">
      <c r="E545" s="14" t="s">
        <v>652</v>
      </c>
      <c r="F545" s="18">
        <v>8.6999999999999993</v>
      </c>
      <c r="G545" s="10" t="s">
        <v>1200</v>
      </c>
      <c r="H545" s="5">
        <v>5.7</v>
      </c>
    </row>
    <row r="546" spans="5:8">
      <c r="E546" s="14" t="s">
        <v>652</v>
      </c>
      <c r="F546" s="18">
        <v>8.7999999999999989</v>
      </c>
      <c r="G546" s="10" t="s">
        <v>1201</v>
      </c>
      <c r="H546" s="5">
        <v>5.7</v>
      </c>
    </row>
    <row r="547" spans="5:8">
      <c r="E547" s="14" t="s">
        <v>652</v>
      </c>
      <c r="F547" s="18">
        <v>8.8999999999999986</v>
      </c>
      <c r="G547" s="10" t="s">
        <v>1202</v>
      </c>
      <c r="H547" s="5">
        <v>5.7</v>
      </c>
    </row>
    <row r="548" spans="5:8">
      <c r="E548" s="14" t="s">
        <v>652</v>
      </c>
      <c r="F548" s="18">
        <v>8.9999999999999982</v>
      </c>
      <c r="G548" s="10" t="s">
        <v>1203</v>
      </c>
      <c r="H548" s="5">
        <v>5.7</v>
      </c>
    </row>
    <row r="549" spans="5:8">
      <c r="E549" s="14" t="s">
        <v>652</v>
      </c>
      <c r="F549" s="18">
        <v>9.0999999999999979</v>
      </c>
      <c r="G549" s="10" t="s">
        <v>1204</v>
      </c>
      <c r="H549" s="5">
        <v>5.7</v>
      </c>
    </row>
    <row r="550" spans="5:8">
      <c r="E550" s="14" t="s">
        <v>652</v>
      </c>
      <c r="F550" s="18">
        <v>9.1999999999999975</v>
      </c>
      <c r="G550" s="10" t="s">
        <v>1205</v>
      </c>
      <c r="H550" s="5">
        <v>5.7</v>
      </c>
    </row>
    <row r="551" spans="5:8">
      <c r="E551" s="14" t="s">
        <v>652</v>
      </c>
      <c r="F551" s="18">
        <v>9.2999999999999972</v>
      </c>
      <c r="G551" s="10" t="s">
        <v>1206</v>
      </c>
      <c r="H551" s="5">
        <v>5.7</v>
      </c>
    </row>
    <row r="552" spans="5:8">
      <c r="E552" s="14" t="s">
        <v>652</v>
      </c>
      <c r="F552" s="18">
        <v>9.3999999999999968</v>
      </c>
      <c r="G552" s="10" t="s">
        <v>1207</v>
      </c>
      <c r="H552" s="5">
        <v>5.7</v>
      </c>
    </row>
    <row r="553" spans="5:8">
      <c r="E553" s="14" t="s">
        <v>652</v>
      </c>
      <c r="F553" s="18">
        <v>9.4999999999999964</v>
      </c>
      <c r="G553" s="10" t="s">
        <v>1208</v>
      </c>
      <c r="H553" s="5">
        <v>5.7</v>
      </c>
    </row>
    <row r="554" spans="5:8">
      <c r="E554" s="14" t="s">
        <v>652</v>
      </c>
      <c r="F554" s="18">
        <v>9.5999999999999961</v>
      </c>
      <c r="G554" s="10" t="s">
        <v>1209</v>
      </c>
      <c r="H554" s="5">
        <v>5.7</v>
      </c>
    </row>
    <row r="555" spans="5:8">
      <c r="E555" s="14" t="s">
        <v>652</v>
      </c>
      <c r="F555" s="18">
        <v>9.6999999999999957</v>
      </c>
      <c r="G555" s="10" t="s">
        <v>1210</v>
      </c>
      <c r="H555" s="5">
        <v>5.7</v>
      </c>
    </row>
    <row r="556" spans="5:8">
      <c r="E556" s="14" t="s">
        <v>652</v>
      </c>
      <c r="F556" s="18">
        <v>9.7999999999999954</v>
      </c>
      <c r="G556" s="10" t="s">
        <v>1211</v>
      </c>
      <c r="H556" s="5">
        <v>5.7</v>
      </c>
    </row>
    <row r="557" spans="5:8">
      <c r="E557" s="14" t="s">
        <v>652</v>
      </c>
      <c r="F557" s="18">
        <v>9.899999999999995</v>
      </c>
      <c r="G557" s="10" t="s">
        <v>1212</v>
      </c>
      <c r="H557" s="5">
        <v>5.7</v>
      </c>
    </row>
    <row r="558" spans="5:8">
      <c r="E558" s="14" t="s">
        <v>652</v>
      </c>
      <c r="F558" s="18">
        <v>10</v>
      </c>
      <c r="G558" s="10" t="s">
        <v>1213</v>
      </c>
      <c r="H558" s="5">
        <v>5.7</v>
      </c>
    </row>
    <row r="559" spans="5:8">
      <c r="E559" s="14" t="s">
        <v>652</v>
      </c>
      <c r="F559" s="18">
        <v>10.099999999999978</v>
      </c>
      <c r="G559" s="10" t="s">
        <v>1214</v>
      </c>
      <c r="H559" s="5">
        <v>5.6890000000000027</v>
      </c>
    </row>
    <row r="560" spans="5:8">
      <c r="E560" s="14" t="s">
        <v>652</v>
      </c>
      <c r="F560" s="18">
        <v>10.199999999999978</v>
      </c>
      <c r="G560" s="10" t="s">
        <v>1215</v>
      </c>
      <c r="H560" s="5">
        <v>5.6780000000000026</v>
      </c>
    </row>
    <row r="561" spans="5:8">
      <c r="E561" s="14" t="s">
        <v>652</v>
      </c>
      <c r="F561" s="18">
        <v>10.299999999999978</v>
      </c>
      <c r="G561" s="10" t="s">
        <v>1216</v>
      </c>
      <c r="H561" s="5">
        <v>5.6670000000000025</v>
      </c>
    </row>
    <row r="562" spans="5:8">
      <c r="E562" s="14" t="s">
        <v>652</v>
      </c>
      <c r="F562" s="18">
        <v>10.399999999999977</v>
      </c>
      <c r="G562" s="10" t="s">
        <v>1217</v>
      </c>
      <c r="H562" s="5">
        <v>5.6560000000000024</v>
      </c>
    </row>
    <row r="563" spans="5:8">
      <c r="E563" s="14" t="s">
        <v>652</v>
      </c>
      <c r="F563" s="18">
        <v>10.499999999999977</v>
      </c>
      <c r="G563" s="10" t="s">
        <v>1218</v>
      </c>
      <c r="H563" s="5">
        <v>5.6450000000000031</v>
      </c>
    </row>
    <row r="564" spans="5:8">
      <c r="E564" s="14" t="s">
        <v>652</v>
      </c>
      <c r="F564" s="18">
        <v>10.599999999999977</v>
      </c>
      <c r="G564" s="10" t="s">
        <v>1219</v>
      </c>
      <c r="H564" s="5">
        <v>5.634000000000003</v>
      </c>
    </row>
    <row r="565" spans="5:8">
      <c r="E565" s="14" t="s">
        <v>652</v>
      </c>
      <c r="F565" s="18">
        <v>10.699999999999976</v>
      </c>
      <c r="G565" s="10" t="s">
        <v>1220</v>
      </c>
      <c r="H565" s="5">
        <v>5.6230000000000029</v>
      </c>
    </row>
    <row r="566" spans="5:8">
      <c r="E566" s="14" t="s">
        <v>652</v>
      </c>
      <c r="F566" s="18">
        <v>10.799999999999976</v>
      </c>
      <c r="G566" s="10" t="s">
        <v>1221</v>
      </c>
      <c r="H566" s="5">
        <v>5.6120000000000028</v>
      </c>
    </row>
    <row r="567" spans="5:8">
      <c r="E567" s="14" t="s">
        <v>652</v>
      </c>
      <c r="F567" s="18">
        <v>10.899999999999975</v>
      </c>
      <c r="G567" s="10" t="s">
        <v>1222</v>
      </c>
      <c r="H567" s="5">
        <v>5.6010000000000026</v>
      </c>
    </row>
    <row r="568" spans="5:8">
      <c r="E568" s="14" t="s">
        <v>652</v>
      </c>
      <c r="F568" s="18">
        <v>10.999999999999975</v>
      </c>
      <c r="G568" s="10" t="s">
        <v>1223</v>
      </c>
      <c r="H568" s="5">
        <v>5.5900000000000025</v>
      </c>
    </row>
    <row r="569" spans="5:8">
      <c r="E569" s="14" t="s">
        <v>652</v>
      </c>
      <c r="F569" s="18">
        <v>11.099999999999975</v>
      </c>
      <c r="G569" s="10" t="s">
        <v>1224</v>
      </c>
      <c r="H569" s="5">
        <v>5.5790000000000033</v>
      </c>
    </row>
    <row r="570" spans="5:8">
      <c r="E570" s="14" t="s">
        <v>652</v>
      </c>
      <c r="F570" s="18">
        <v>11.199999999999974</v>
      </c>
      <c r="G570" s="10" t="s">
        <v>1225</v>
      </c>
      <c r="H570" s="5">
        <v>5.5680000000000032</v>
      </c>
    </row>
    <row r="571" spans="5:8">
      <c r="E571" s="14" t="s">
        <v>652</v>
      </c>
      <c r="F571" s="18">
        <v>11.299999999999974</v>
      </c>
      <c r="G571" s="10" t="s">
        <v>1226</v>
      </c>
      <c r="H571" s="5">
        <v>5.557000000000003</v>
      </c>
    </row>
    <row r="572" spans="5:8">
      <c r="E572" s="14" t="s">
        <v>652</v>
      </c>
      <c r="F572" s="18">
        <v>11.399999999999974</v>
      </c>
      <c r="G572" s="10" t="s">
        <v>1227</v>
      </c>
      <c r="H572" s="5">
        <v>5.5460000000000029</v>
      </c>
    </row>
    <row r="573" spans="5:8">
      <c r="E573" s="14" t="s">
        <v>652</v>
      </c>
      <c r="F573" s="18">
        <v>11.499999999999973</v>
      </c>
      <c r="G573" s="10" t="s">
        <v>1228</v>
      </c>
      <c r="H573" s="5">
        <v>5.5350000000000028</v>
      </c>
    </row>
    <row r="574" spans="5:8">
      <c r="E574" s="14" t="s">
        <v>652</v>
      </c>
      <c r="F574" s="18">
        <v>11.599999999999973</v>
      </c>
      <c r="G574" s="10" t="s">
        <v>1229</v>
      </c>
      <c r="H574" s="5">
        <v>5.5240000000000036</v>
      </c>
    </row>
    <row r="575" spans="5:8">
      <c r="E575" s="14" t="s">
        <v>652</v>
      </c>
      <c r="F575" s="18">
        <v>11.699999999999973</v>
      </c>
      <c r="G575" s="10" t="s">
        <v>1230</v>
      </c>
      <c r="H575" s="5">
        <v>5.5130000000000035</v>
      </c>
    </row>
    <row r="576" spans="5:8">
      <c r="E576" s="14" t="s">
        <v>652</v>
      </c>
      <c r="F576" s="18">
        <v>11.799999999999972</v>
      </c>
      <c r="G576" s="10" t="s">
        <v>1231</v>
      </c>
      <c r="H576" s="5">
        <v>5.5020000000000033</v>
      </c>
    </row>
    <row r="577" spans="5:8">
      <c r="E577" s="14" t="s">
        <v>652</v>
      </c>
      <c r="F577" s="18">
        <v>11.899999999999972</v>
      </c>
      <c r="G577" s="10" t="s">
        <v>1232</v>
      </c>
      <c r="H577" s="5">
        <v>5.4910000000000032</v>
      </c>
    </row>
    <row r="578" spans="5:8">
      <c r="E578" s="14" t="s">
        <v>652</v>
      </c>
      <c r="F578" s="18">
        <v>11.999999999999972</v>
      </c>
      <c r="G578" s="10" t="s">
        <v>1233</v>
      </c>
      <c r="H578" s="5">
        <v>5.4800000000000031</v>
      </c>
    </row>
    <row r="579" spans="5:8">
      <c r="E579" s="14" t="s">
        <v>652</v>
      </c>
      <c r="F579" s="18">
        <v>12.099999999999971</v>
      </c>
      <c r="G579" s="10" t="s">
        <v>1234</v>
      </c>
      <c r="H579" s="5">
        <v>5.469000000000003</v>
      </c>
    </row>
    <row r="580" spans="5:8">
      <c r="E580" s="14" t="s">
        <v>652</v>
      </c>
      <c r="F580" s="18">
        <v>12.199999999999971</v>
      </c>
      <c r="G580" s="10" t="s">
        <v>1235</v>
      </c>
      <c r="H580" s="5">
        <v>5.4580000000000037</v>
      </c>
    </row>
    <row r="581" spans="5:8">
      <c r="E581" s="14" t="s">
        <v>652</v>
      </c>
      <c r="F581" s="18">
        <v>12.299999999999971</v>
      </c>
      <c r="G581" s="10" t="s">
        <v>1236</v>
      </c>
      <c r="H581" s="5">
        <v>5.4470000000000036</v>
      </c>
    </row>
    <row r="582" spans="5:8">
      <c r="E582" s="14" t="s">
        <v>652</v>
      </c>
      <c r="F582" s="18">
        <v>12.39999999999997</v>
      </c>
      <c r="G582" s="10" t="s">
        <v>1237</v>
      </c>
      <c r="H582" s="5">
        <v>5.4360000000000035</v>
      </c>
    </row>
    <row r="583" spans="5:8">
      <c r="E583" s="14" t="s">
        <v>652</v>
      </c>
      <c r="F583" s="18">
        <v>12.49999999999997</v>
      </c>
      <c r="G583" s="10" t="s">
        <v>1238</v>
      </c>
      <c r="H583" s="5">
        <v>5.4250000000000034</v>
      </c>
    </row>
    <row r="584" spans="5:8">
      <c r="E584" s="14" t="s">
        <v>652</v>
      </c>
      <c r="F584" s="18">
        <v>12.599999999999969</v>
      </c>
      <c r="G584" s="10" t="s">
        <v>1239</v>
      </c>
      <c r="H584" s="5">
        <v>5.4140000000000033</v>
      </c>
    </row>
    <row r="585" spans="5:8">
      <c r="E585" s="14" t="s">
        <v>652</v>
      </c>
      <c r="F585" s="18">
        <v>12.699999999999969</v>
      </c>
      <c r="G585" s="10" t="s">
        <v>1240</v>
      </c>
      <c r="H585" s="5">
        <v>5.403000000000004</v>
      </c>
    </row>
    <row r="586" spans="5:8">
      <c r="E586" s="14" t="s">
        <v>652</v>
      </c>
      <c r="F586" s="18">
        <v>12.799999999999969</v>
      </c>
      <c r="G586" s="10" t="s">
        <v>1241</v>
      </c>
      <c r="H586" s="5">
        <v>5.3920000000000039</v>
      </c>
    </row>
    <row r="587" spans="5:8">
      <c r="E587" s="14" t="s">
        <v>652</v>
      </c>
      <c r="F587" s="18">
        <v>12.899999999999968</v>
      </c>
      <c r="G587" s="10" t="s">
        <v>1242</v>
      </c>
      <c r="H587" s="5">
        <v>5.3810000000000038</v>
      </c>
    </row>
    <row r="588" spans="5:8">
      <c r="E588" s="14" t="s">
        <v>652</v>
      </c>
      <c r="F588" s="18">
        <v>12.999999999999968</v>
      </c>
      <c r="G588" s="10" t="s">
        <v>1243</v>
      </c>
      <c r="H588" s="5">
        <v>5.3700000000000037</v>
      </c>
    </row>
    <row r="589" spans="5:8">
      <c r="E589" s="14" t="s">
        <v>652</v>
      </c>
      <c r="F589" s="18">
        <v>13.099999999999968</v>
      </c>
      <c r="G589" s="10" t="s">
        <v>1244</v>
      </c>
      <c r="H589" s="5">
        <v>5.3590000000000035</v>
      </c>
    </row>
    <row r="590" spans="5:8">
      <c r="E590" s="14" t="s">
        <v>652</v>
      </c>
      <c r="F590" s="18">
        <v>13.199999999999967</v>
      </c>
      <c r="G590" s="10" t="s">
        <v>1245</v>
      </c>
      <c r="H590" s="5">
        <v>5.3480000000000034</v>
      </c>
    </row>
    <row r="591" spans="5:8">
      <c r="E591" s="14" t="s">
        <v>652</v>
      </c>
      <c r="F591" s="18">
        <v>13.299999999999967</v>
      </c>
      <c r="G591" s="10" t="s">
        <v>1246</v>
      </c>
      <c r="H591" s="5">
        <v>5.3370000000000042</v>
      </c>
    </row>
    <row r="592" spans="5:8">
      <c r="E592" s="14" t="s">
        <v>652</v>
      </c>
      <c r="F592" s="18">
        <v>13.399999999999967</v>
      </c>
      <c r="G592" s="10" t="s">
        <v>1247</v>
      </c>
      <c r="H592" s="5">
        <v>5.3260000000000041</v>
      </c>
    </row>
    <row r="593" spans="5:8">
      <c r="E593" s="14" t="s">
        <v>652</v>
      </c>
      <c r="F593" s="18">
        <v>13.499999999999966</v>
      </c>
      <c r="G593" s="10" t="s">
        <v>1248</v>
      </c>
      <c r="H593" s="5">
        <v>5.3150000000000039</v>
      </c>
    </row>
    <row r="594" spans="5:8">
      <c r="E594" s="14" t="s">
        <v>652</v>
      </c>
      <c r="F594" s="18">
        <v>13.599999999999966</v>
      </c>
      <c r="G594" s="10" t="s">
        <v>1249</v>
      </c>
      <c r="H594" s="5">
        <v>5.3040000000000038</v>
      </c>
    </row>
    <row r="595" spans="5:8">
      <c r="E595" s="14" t="s">
        <v>652</v>
      </c>
      <c r="F595" s="18">
        <v>13.699999999999966</v>
      </c>
      <c r="G595" s="10" t="s">
        <v>1250</v>
      </c>
      <c r="H595" s="5">
        <v>5.2930000000000037</v>
      </c>
    </row>
    <row r="596" spans="5:8">
      <c r="E596" s="14" t="s">
        <v>652</v>
      </c>
      <c r="F596" s="18">
        <v>13.799999999999965</v>
      </c>
      <c r="G596" s="10" t="s">
        <v>1251</v>
      </c>
      <c r="H596" s="5">
        <v>5.2820000000000036</v>
      </c>
    </row>
    <row r="597" spans="5:8">
      <c r="E597" s="14" t="s">
        <v>652</v>
      </c>
      <c r="F597" s="18">
        <v>13.899999999999965</v>
      </c>
      <c r="G597" s="10" t="s">
        <v>1252</v>
      </c>
      <c r="H597" s="5">
        <v>5.2710000000000043</v>
      </c>
    </row>
    <row r="598" spans="5:8">
      <c r="E598" s="14" t="s">
        <v>652</v>
      </c>
      <c r="F598" s="18">
        <v>13.999999999999964</v>
      </c>
      <c r="G598" s="10" t="s">
        <v>1253</v>
      </c>
      <c r="H598" s="5">
        <v>5.2600000000000042</v>
      </c>
    </row>
    <row r="599" spans="5:8">
      <c r="E599" s="14" t="s">
        <v>652</v>
      </c>
      <c r="F599" s="18">
        <v>14.099999999999964</v>
      </c>
      <c r="G599" s="10" t="s">
        <v>1254</v>
      </c>
      <c r="H599" s="5">
        <v>5.2490000000000041</v>
      </c>
    </row>
    <row r="600" spans="5:8">
      <c r="E600" s="14" t="s">
        <v>652</v>
      </c>
      <c r="F600" s="18">
        <v>14.199999999999964</v>
      </c>
      <c r="G600" s="10" t="s">
        <v>1255</v>
      </c>
      <c r="H600" s="5">
        <v>5.238000000000004</v>
      </c>
    </row>
    <row r="601" spans="5:8">
      <c r="E601" s="14" t="s">
        <v>652</v>
      </c>
      <c r="F601" s="18">
        <v>14.299999999999963</v>
      </c>
      <c r="G601" s="10" t="s">
        <v>1256</v>
      </c>
      <c r="H601" s="5">
        <v>5.2270000000000039</v>
      </c>
    </row>
    <row r="602" spans="5:8">
      <c r="E602" s="14" t="s">
        <v>652</v>
      </c>
      <c r="F602" s="18">
        <v>14.399999999999963</v>
      </c>
      <c r="G602" s="10" t="s">
        <v>1257</v>
      </c>
      <c r="H602" s="5">
        <v>5.2160000000000046</v>
      </c>
    </row>
    <row r="603" spans="5:8">
      <c r="E603" s="14" t="s">
        <v>652</v>
      </c>
      <c r="F603" s="18">
        <v>14.499999999999963</v>
      </c>
      <c r="G603" s="10" t="s">
        <v>1258</v>
      </c>
      <c r="H603" s="5">
        <v>5.2050000000000045</v>
      </c>
    </row>
    <row r="604" spans="5:8">
      <c r="E604" s="14" t="s">
        <v>652</v>
      </c>
      <c r="F604" s="18">
        <v>14.599999999999962</v>
      </c>
      <c r="G604" s="10" t="s">
        <v>1259</v>
      </c>
      <c r="H604" s="5">
        <v>5.1940000000000044</v>
      </c>
    </row>
    <row r="605" spans="5:8">
      <c r="E605" s="14" t="s">
        <v>652</v>
      </c>
      <c r="F605" s="18">
        <v>14.699999999999962</v>
      </c>
      <c r="G605" s="10" t="s">
        <v>1260</v>
      </c>
      <c r="H605" s="5">
        <v>5.1830000000000043</v>
      </c>
    </row>
    <row r="606" spans="5:8">
      <c r="E606" s="14" t="s">
        <v>652</v>
      </c>
      <c r="F606" s="18">
        <v>14.799999999999962</v>
      </c>
      <c r="G606" s="10" t="s">
        <v>1261</v>
      </c>
      <c r="H606" s="5">
        <v>5.1720000000000041</v>
      </c>
    </row>
    <row r="607" spans="5:8">
      <c r="E607" s="14" t="s">
        <v>652</v>
      </c>
      <c r="F607" s="18">
        <v>14.899999999999961</v>
      </c>
      <c r="G607" s="10" t="s">
        <v>1262</v>
      </c>
      <c r="H607" s="5">
        <v>5.1610000000000049</v>
      </c>
    </row>
    <row r="608" spans="5:8">
      <c r="E608" s="14" t="s">
        <v>652</v>
      </c>
      <c r="F608" s="18">
        <v>14.999999999999961</v>
      </c>
      <c r="G608" s="10" t="s">
        <v>1263</v>
      </c>
      <c r="H608" s="5">
        <v>5.1500000000000048</v>
      </c>
    </row>
    <row r="609" spans="5:8">
      <c r="E609" s="14" t="s">
        <v>652</v>
      </c>
      <c r="F609" s="18">
        <v>15.099999999999961</v>
      </c>
      <c r="G609" s="10" t="s">
        <v>1264</v>
      </c>
      <c r="H609" s="5">
        <v>5.1390000000000047</v>
      </c>
    </row>
    <row r="610" spans="5:8">
      <c r="E610" s="14" t="s">
        <v>652</v>
      </c>
      <c r="F610" s="18">
        <v>15.19999999999996</v>
      </c>
      <c r="G610" s="10" t="s">
        <v>1265</v>
      </c>
      <c r="H610" s="5">
        <v>5.1280000000000046</v>
      </c>
    </row>
    <row r="611" spans="5:8">
      <c r="E611" s="14" t="s">
        <v>652</v>
      </c>
      <c r="F611" s="18">
        <v>15.29999999999996</v>
      </c>
      <c r="G611" s="10" t="s">
        <v>1266</v>
      </c>
      <c r="H611" s="5">
        <v>5.1170000000000044</v>
      </c>
    </row>
    <row r="612" spans="5:8">
      <c r="E612" s="14" t="s">
        <v>652</v>
      </c>
      <c r="F612" s="18">
        <v>15.399999999999959</v>
      </c>
      <c r="G612" s="10" t="s">
        <v>1267</v>
      </c>
      <c r="H612" s="5">
        <v>5.1060000000000043</v>
      </c>
    </row>
    <row r="613" spans="5:8">
      <c r="E613" s="14" t="s">
        <v>652</v>
      </c>
      <c r="F613" s="18">
        <v>15.499999999999959</v>
      </c>
      <c r="G613" s="10" t="s">
        <v>1268</v>
      </c>
      <c r="H613" s="5">
        <v>5.0950000000000042</v>
      </c>
    </row>
    <row r="614" spans="5:8">
      <c r="E614" s="14" t="s">
        <v>652</v>
      </c>
      <c r="F614" s="18">
        <v>15.599999999999959</v>
      </c>
      <c r="G614" s="10" t="s">
        <v>1269</v>
      </c>
      <c r="H614" s="5">
        <v>5.084000000000005</v>
      </c>
    </row>
    <row r="615" spans="5:8">
      <c r="E615" s="14" t="s">
        <v>652</v>
      </c>
      <c r="F615" s="18">
        <v>15.699999999999958</v>
      </c>
      <c r="G615" s="10" t="s">
        <v>1270</v>
      </c>
      <c r="H615" s="5">
        <v>5.0730000000000048</v>
      </c>
    </row>
    <row r="616" spans="5:8">
      <c r="E616" s="14" t="s">
        <v>652</v>
      </c>
      <c r="F616" s="18">
        <v>15.799999999999958</v>
      </c>
      <c r="G616" s="10" t="s">
        <v>1271</v>
      </c>
      <c r="H616" s="5">
        <v>5.0620000000000047</v>
      </c>
    </row>
    <row r="617" spans="5:8">
      <c r="E617" s="14" t="s">
        <v>652</v>
      </c>
      <c r="F617" s="18">
        <v>15.899999999999958</v>
      </c>
      <c r="G617" s="10" t="s">
        <v>1272</v>
      </c>
      <c r="H617" s="5">
        <v>5.0510000000000046</v>
      </c>
    </row>
    <row r="618" spans="5:8">
      <c r="E618" s="14" t="s">
        <v>652</v>
      </c>
      <c r="F618" s="18">
        <v>15.999999999999957</v>
      </c>
      <c r="G618" s="10" t="s">
        <v>1273</v>
      </c>
      <c r="H618" s="5">
        <v>5.0400000000000045</v>
      </c>
    </row>
    <row r="619" spans="5:8">
      <c r="E619" s="14" t="s">
        <v>652</v>
      </c>
      <c r="F619" s="18">
        <v>16.099999999999959</v>
      </c>
      <c r="G619" s="10" t="s">
        <v>1274</v>
      </c>
      <c r="H619" s="5">
        <v>5.0290000000000044</v>
      </c>
    </row>
    <row r="620" spans="5:8">
      <c r="E620" s="14" t="s">
        <v>652</v>
      </c>
      <c r="F620" s="18">
        <v>16.19999999999996</v>
      </c>
      <c r="G620" s="10" t="s">
        <v>1275</v>
      </c>
      <c r="H620" s="5">
        <v>5.0180000000000042</v>
      </c>
    </row>
    <row r="621" spans="5:8">
      <c r="E621" s="14" t="s">
        <v>652</v>
      </c>
      <c r="F621" s="18">
        <v>16.299999999999962</v>
      </c>
      <c r="G621" s="10" t="s">
        <v>1276</v>
      </c>
      <c r="H621" s="5">
        <v>5.0070000000000041</v>
      </c>
    </row>
    <row r="622" spans="5:8">
      <c r="E622" s="14" t="s">
        <v>652</v>
      </c>
      <c r="F622" s="18">
        <v>16.399999999999963</v>
      </c>
      <c r="G622" s="10" t="s">
        <v>1277</v>
      </c>
      <c r="H622" s="5">
        <v>4.996000000000004</v>
      </c>
    </row>
    <row r="623" spans="5:8">
      <c r="E623" s="14" t="s">
        <v>652</v>
      </c>
      <c r="F623" s="18">
        <v>16.499999999999964</v>
      </c>
      <c r="G623" s="10" t="s">
        <v>1278</v>
      </c>
      <c r="H623" s="5">
        <v>4.9850000000000039</v>
      </c>
    </row>
    <row r="624" spans="5:8">
      <c r="E624" s="14" t="s">
        <v>652</v>
      </c>
      <c r="F624" s="18">
        <v>16.599999999999966</v>
      </c>
      <c r="G624" s="10" t="s">
        <v>1279</v>
      </c>
      <c r="H624" s="5">
        <v>4.9740000000000038</v>
      </c>
    </row>
    <row r="625" spans="5:8">
      <c r="E625" s="14" t="s">
        <v>652</v>
      </c>
      <c r="F625" s="18">
        <v>16.699999999999967</v>
      </c>
      <c r="G625" s="10" t="s">
        <v>1280</v>
      </c>
      <c r="H625" s="5">
        <v>4.9630000000000036</v>
      </c>
    </row>
    <row r="626" spans="5:8">
      <c r="E626" s="14" t="s">
        <v>652</v>
      </c>
      <c r="F626" s="18">
        <v>16.799999999999969</v>
      </c>
      <c r="G626" s="10" t="s">
        <v>1281</v>
      </c>
      <c r="H626" s="5">
        <v>4.9520000000000035</v>
      </c>
    </row>
    <row r="627" spans="5:8">
      <c r="E627" s="14" t="s">
        <v>652</v>
      </c>
      <c r="F627" s="18">
        <v>16.89999999999997</v>
      </c>
      <c r="G627" s="10" t="s">
        <v>1282</v>
      </c>
      <c r="H627" s="5">
        <v>4.9410000000000034</v>
      </c>
    </row>
    <row r="628" spans="5:8">
      <c r="E628" s="14" t="s">
        <v>652</v>
      </c>
      <c r="F628" s="18">
        <v>16.999999999999972</v>
      </c>
      <c r="G628" s="10" t="s">
        <v>1283</v>
      </c>
      <c r="H628" s="5">
        <v>4.9300000000000033</v>
      </c>
    </row>
    <row r="629" spans="5:8">
      <c r="E629" s="14" t="s">
        <v>652</v>
      </c>
      <c r="F629" s="18">
        <v>17.099999999999973</v>
      </c>
      <c r="G629" s="10" t="s">
        <v>1284</v>
      </c>
      <c r="H629" s="5">
        <v>4.9190000000000031</v>
      </c>
    </row>
    <row r="630" spans="5:8">
      <c r="E630" s="14" t="s">
        <v>652</v>
      </c>
      <c r="F630" s="18">
        <v>17.199999999999974</v>
      </c>
      <c r="G630" s="10" t="s">
        <v>1285</v>
      </c>
      <c r="H630" s="5">
        <v>4.908000000000003</v>
      </c>
    </row>
    <row r="631" spans="5:8">
      <c r="E631" s="14" t="s">
        <v>652</v>
      </c>
      <c r="F631" s="18">
        <v>17.299999999999976</v>
      </c>
      <c r="G631" s="10" t="s">
        <v>1286</v>
      </c>
      <c r="H631" s="5">
        <v>4.8970000000000029</v>
      </c>
    </row>
    <row r="632" spans="5:8">
      <c r="E632" s="14" t="s">
        <v>652</v>
      </c>
      <c r="F632" s="18">
        <v>17.399999999999977</v>
      </c>
      <c r="G632" s="10" t="s">
        <v>1287</v>
      </c>
      <c r="H632" s="5">
        <v>4.8860000000000028</v>
      </c>
    </row>
    <row r="633" spans="5:8">
      <c r="E633" s="14" t="s">
        <v>652</v>
      </c>
      <c r="F633" s="18">
        <v>17.499999999999979</v>
      </c>
      <c r="G633" s="10" t="s">
        <v>1288</v>
      </c>
      <c r="H633" s="5">
        <v>4.8750000000000027</v>
      </c>
    </row>
    <row r="634" spans="5:8">
      <c r="E634" s="14" t="s">
        <v>652</v>
      </c>
      <c r="F634" s="18">
        <v>17.59999999999998</v>
      </c>
      <c r="G634" s="10" t="s">
        <v>1289</v>
      </c>
      <c r="H634" s="5">
        <v>4.8640000000000025</v>
      </c>
    </row>
    <row r="635" spans="5:8">
      <c r="E635" s="14" t="s">
        <v>652</v>
      </c>
      <c r="F635" s="18">
        <v>17.699999999999982</v>
      </c>
      <c r="G635" s="10" t="s">
        <v>1290</v>
      </c>
      <c r="H635" s="5">
        <v>4.8530000000000024</v>
      </c>
    </row>
    <row r="636" spans="5:8">
      <c r="E636" s="14" t="s">
        <v>652</v>
      </c>
      <c r="F636" s="18">
        <v>17.799999999999983</v>
      </c>
      <c r="G636" s="10" t="s">
        <v>1291</v>
      </c>
      <c r="H636" s="5">
        <v>4.8420000000000023</v>
      </c>
    </row>
    <row r="637" spans="5:8">
      <c r="E637" s="14" t="s">
        <v>652</v>
      </c>
      <c r="F637" s="18">
        <v>17.899999999999984</v>
      </c>
      <c r="G637" s="10" t="s">
        <v>1292</v>
      </c>
      <c r="H637" s="5">
        <v>4.8310000000000022</v>
      </c>
    </row>
    <row r="638" spans="5:8">
      <c r="E638" s="14" t="s">
        <v>652</v>
      </c>
      <c r="F638" s="18">
        <v>17.999999999999986</v>
      </c>
      <c r="G638" s="10" t="s">
        <v>1293</v>
      </c>
      <c r="H638" s="5">
        <v>4.8200000000000021</v>
      </c>
    </row>
    <row r="639" spans="5:8">
      <c r="E639" s="14" t="s">
        <v>652</v>
      </c>
      <c r="F639" s="18">
        <v>18.099999999999987</v>
      </c>
      <c r="G639" s="10" t="s">
        <v>1294</v>
      </c>
      <c r="H639" s="5">
        <v>4.8090000000000019</v>
      </c>
    </row>
    <row r="640" spans="5:8">
      <c r="E640" s="14" t="s">
        <v>652</v>
      </c>
      <c r="F640" s="18">
        <v>18.199999999999989</v>
      </c>
      <c r="G640" s="10" t="s">
        <v>1295</v>
      </c>
      <c r="H640" s="5">
        <v>4.7980000000000018</v>
      </c>
    </row>
    <row r="641" spans="5:8">
      <c r="E641" s="14" t="s">
        <v>652</v>
      </c>
      <c r="F641" s="18">
        <v>18.29999999999999</v>
      </c>
      <c r="G641" s="10" t="s">
        <v>1296</v>
      </c>
      <c r="H641" s="5">
        <v>4.7870000000000008</v>
      </c>
    </row>
    <row r="642" spans="5:8">
      <c r="E642" s="14" t="s">
        <v>652</v>
      </c>
      <c r="F642" s="18">
        <v>18.399999999999991</v>
      </c>
      <c r="G642" s="10" t="s">
        <v>1297</v>
      </c>
      <c r="H642" s="5">
        <v>4.7760000000000016</v>
      </c>
    </row>
    <row r="643" spans="5:8">
      <c r="E643" s="14" t="s">
        <v>652</v>
      </c>
      <c r="F643" s="18">
        <v>18.499999999999993</v>
      </c>
      <c r="G643" s="10" t="s">
        <v>1298</v>
      </c>
      <c r="H643" s="5">
        <v>4.7650000000000006</v>
      </c>
    </row>
    <row r="644" spans="5:8">
      <c r="E644" s="14" t="s">
        <v>652</v>
      </c>
      <c r="F644" s="18">
        <v>18.599999999999994</v>
      </c>
      <c r="G644" s="10" t="s">
        <v>1299</v>
      </c>
      <c r="H644" s="5">
        <v>4.7540000000000004</v>
      </c>
    </row>
    <row r="645" spans="5:8">
      <c r="E645" s="14" t="s">
        <v>652</v>
      </c>
      <c r="F645" s="18">
        <v>18.699999999999996</v>
      </c>
      <c r="G645" s="10" t="s">
        <v>1300</v>
      </c>
      <c r="H645" s="5">
        <v>4.7430000000000003</v>
      </c>
    </row>
    <row r="646" spans="5:8">
      <c r="E646" s="14" t="s">
        <v>652</v>
      </c>
      <c r="F646" s="18">
        <v>18.799999999999997</v>
      </c>
      <c r="G646" s="10" t="s">
        <v>1301</v>
      </c>
      <c r="H646" s="5">
        <v>4.7320000000000002</v>
      </c>
    </row>
    <row r="647" spans="5:8">
      <c r="E647" s="14" t="s">
        <v>652</v>
      </c>
      <c r="F647" s="18">
        <v>18.899999999999999</v>
      </c>
      <c r="G647" s="10" t="s">
        <v>1302</v>
      </c>
      <c r="H647" s="5">
        <v>4.7210000000000001</v>
      </c>
    </row>
    <row r="648" spans="5:8">
      <c r="E648" s="14" t="s">
        <v>652</v>
      </c>
      <c r="F648" s="18">
        <v>19</v>
      </c>
      <c r="G648" s="10" t="s">
        <v>1303</v>
      </c>
      <c r="H648" s="5">
        <v>4.71</v>
      </c>
    </row>
    <row r="649" spans="5:8">
      <c r="E649" s="14" t="s">
        <v>652</v>
      </c>
      <c r="F649" s="18">
        <v>19.100000000000001</v>
      </c>
      <c r="G649" s="10" t="s">
        <v>1304</v>
      </c>
      <c r="H649" s="5">
        <v>4.6989999999999998</v>
      </c>
    </row>
    <row r="650" spans="5:8">
      <c r="E650" s="14" t="s">
        <v>652</v>
      </c>
      <c r="F650" s="18">
        <v>19.200000000000003</v>
      </c>
      <c r="G650" s="10" t="s">
        <v>1305</v>
      </c>
      <c r="H650" s="5">
        <v>4.6879999999999997</v>
      </c>
    </row>
    <row r="651" spans="5:8">
      <c r="E651" s="14" t="s">
        <v>652</v>
      </c>
      <c r="F651" s="18">
        <v>19.300000000000004</v>
      </c>
      <c r="G651" s="10" t="s">
        <v>1306</v>
      </c>
      <c r="H651" s="5">
        <v>4.6769999999999996</v>
      </c>
    </row>
    <row r="652" spans="5:8">
      <c r="E652" s="14" t="s">
        <v>652</v>
      </c>
      <c r="F652" s="18">
        <v>19.400000000000006</v>
      </c>
      <c r="G652" s="10" t="s">
        <v>1307</v>
      </c>
      <c r="H652" s="5">
        <v>4.6659999999999995</v>
      </c>
    </row>
    <row r="653" spans="5:8">
      <c r="E653" s="14" t="s">
        <v>652</v>
      </c>
      <c r="F653" s="18">
        <v>19.500000000000007</v>
      </c>
      <c r="G653" s="10" t="s">
        <v>1308</v>
      </c>
      <c r="H653" s="5">
        <v>4.6549999999999994</v>
      </c>
    </row>
    <row r="654" spans="5:8">
      <c r="E654" s="14" t="s">
        <v>652</v>
      </c>
      <c r="F654" s="18">
        <v>19.600000000000009</v>
      </c>
      <c r="G654" s="10" t="s">
        <v>1309</v>
      </c>
      <c r="H654" s="5">
        <v>4.6439999999999992</v>
      </c>
    </row>
    <row r="655" spans="5:8">
      <c r="E655" s="14" t="s">
        <v>652</v>
      </c>
      <c r="F655" s="18">
        <v>19.70000000000001</v>
      </c>
      <c r="G655" s="10" t="s">
        <v>1310</v>
      </c>
      <c r="H655" s="5">
        <v>4.6329999999999991</v>
      </c>
    </row>
    <row r="656" spans="5:8">
      <c r="E656" s="14" t="s">
        <v>652</v>
      </c>
      <c r="F656" s="18">
        <v>19.800000000000011</v>
      </c>
      <c r="G656" s="10" t="s">
        <v>1311</v>
      </c>
      <c r="H656" s="5">
        <v>4.621999999999999</v>
      </c>
    </row>
    <row r="657" spans="5:8">
      <c r="E657" s="14" t="s">
        <v>652</v>
      </c>
      <c r="F657" s="18">
        <v>19.900000000000013</v>
      </c>
      <c r="G657" s="10" t="s">
        <v>1312</v>
      </c>
      <c r="H657" s="5">
        <v>4.6109999999999989</v>
      </c>
    </row>
    <row r="658" spans="5:8">
      <c r="E658" s="14" t="s">
        <v>652</v>
      </c>
      <c r="F658" s="18">
        <v>20.000000000000014</v>
      </c>
      <c r="G658" s="10" t="s">
        <v>1313</v>
      </c>
      <c r="H658" s="5">
        <v>5.6999999999999993</v>
      </c>
    </row>
    <row r="659" spans="5:8">
      <c r="E659" s="14" t="s">
        <v>652</v>
      </c>
      <c r="F659" s="18">
        <v>20.100000000000016</v>
      </c>
      <c r="G659" s="10" t="s">
        <v>1314</v>
      </c>
      <c r="H659" s="5">
        <v>5.6934999999999993</v>
      </c>
    </row>
    <row r="660" spans="5:8">
      <c r="E660" s="14" t="s">
        <v>652</v>
      </c>
      <c r="F660" s="18">
        <v>20.200000000000017</v>
      </c>
      <c r="G660" s="10" t="s">
        <v>1315</v>
      </c>
      <c r="H660" s="5">
        <v>5.6869999999999994</v>
      </c>
    </row>
    <row r="661" spans="5:8">
      <c r="E661" s="14" t="s">
        <v>652</v>
      </c>
      <c r="F661" s="18">
        <v>20.300000000000018</v>
      </c>
      <c r="G661" s="10" t="s">
        <v>1316</v>
      </c>
      <c r="H661" s="5">
        <v>5.6804999999999986</v>
      </c>
    </row>
    <row r="662" spans="5:8">
      <c r="E662" s="14" t="s">
        <v>652</v>
      </c>
      <c r="F662" s="18">
        <v>20.40000000000002</v>
      </c>
      <c r="G662" s="10" t="s">
        <v>1317</v>
      </c>
      <c r="H662" s="5">
        <v>5.6739999999999986</v>
      </c>
    </row>
    <row r="663" spans="5:8">
      <c r="E663" s="14" t="s">
        <v>652</v>
      </c>
      <c r="F663" s="18">
        <v>20.500000000000021</v>
      </c>
      <c r="G663" s="10" t="s">
        <v>1318</v>
      </c>
      <c r="H663" s="5">
        <v>5.6674999999999986</v>
      </c>
    </row>
    <row r="664" spans="5:8">
      <c r="E664" s="14" t="s">
        <v>652</v>
      </c>
      <c r="F664" s="18">
        <v>20.600000000000023</v>
      </c>
      <c r="G664" s="10" t="s">
        <v>1319</v>
      </c>
      <c r="H664" s="5">
        <v>5.6609999999999987</v>
      </c>
    </row>
    <row r="665" spans="5:8">
      <c r="E665" s="14" t="s">
        <v>652</v>
      </c>
      <c r="F665" s="18">
        <v>20.700000000000024</v>
      </c>
      <c r="G665" s="10" t="s">
        <v>1320</v>
      </c>
      <c r="H665" s="5">
        <v>5.6544999999999987</v>
      </c>
    </row>
    <row r="666" spans="5:8">
      <c r="E666" s="14" t="s">
        <v>652</v>
      </c>
      <c r="F666" s="18">
        <v>20.800000000000026</v>
      </c>
      <c r="G666" s="10" t="s">
        <v>1321</v>
      </c>
      <c r="H666" s="5">
        <v>5.6479999999999988</v>
      </c>
    </row>
    <row r="667" spans="5:8">
      <c r="E667" s="14" t="s">
        <v>652</v>
      </c>
      <c r="F667" s="18">
        <v>20.900000000000027</v>
      </c>
      <c r="G667" s="10" t="s">
        <v>1322</v>
      </c>
      <c r="H667" s="5">
        <v>5.6414999999999988</v>
      </c>
    </row>
    <row r="668" spans="5:8">
      <c r="E668" s="14" t="s">
        <v>652</v>
      </c>
      <c r="F668" s="18">
        <v>21.000000000000028</v>
      </c>
      <c r="G668" s="10" t="s">
        <v>1323</v>
      </c>
      <c r="H668" s="5">
        <v>5.634999999999998</v>
      </c>
    </row>
    <row r="669" spans="5:8">
      <c r="E669" s="14" t="s">
        <v>652</v>
      </c>
      <c r="F669" s="18">
        <v>21.10000000000003</v>
      </c>
      <c r="G669" s="10" t="s">
        <v>1324</v>
      </c>
      <c r="H669" s="5">
        <v>5.6284999999999981</v>
      </c>
    </row>
    <row r="670" spans="5:8">
      <c r="E670" s="14" t="s">
        <v>652</v>
      </c>
      <c r="F670" s="18">
        <v>21.200000000000031</v>
      </c>
      <c r="G670" s="10" t="s">
        <v>1325</v>
      </c>
      <c r="H670" s="5">
        <v>5.6219999999999981</v>
      </c>
    </row>
    <row r="671" spans="5:8">
      <c r="E671" s="14" t="s">
        <v>652</v>
      </c>
      <c r="F671" s="18">
        <v>21.300000000000033</v>
      </c>
      <c r="G671" s="10" t="s">
        <v>1326</v>
      </c>
      <c r="H671" s="5">
        <v>5.6154999999999982</v>
      </c>
    </row>
    <row r="672" spans="5:8">
      <c r="E672" s="14" t="s">
        <v>652</v>
      </c>
      <c r="F672" s="18">
        <v>21.400000000000034</v>
      </c>
      <c r="G672" s="10" t="s">
        <v>1327</v>
      </c>
      <c r="H672" s="5">
        <v>5.6089999999999982</v>
      </c>
    </row>
    <row r="673" spans="5:8">
      <c r="E673" s="14" t="s">
        <v>652</v>
      </c>
      <c r="F673" s="18">
        <v>21.500000000000036</v>
      </c>
      <c r="G673" s="10" t="s">
        <v>1328</v>
      </c>
      <c r="H673" s="5">
        <v>5.6024999999999983</v>
      </c>
    </row>
    <row r="674" spans="5:8">
      <c r="E674" s="14" t="s">
        <v>652</v>
      </c>
      <c r="F674" s="18">
        <v>21.600000000000037</v>
      </c>
      <c r="G674" s="10" t="s">
        <v>1329</v>
      </c>
      <c r="H674" s="5">
        <v>5.5959999999999974</v>
      </c>
    </row>
    <row r="675" spans="5:8">
      <c r="E675" s="14" t="s">
        <v>652</v>
      </c>
      <c r="F675" s="18">
        <v>21.700000000000038</v>
      </c>
      <c r="G675" s="10" t="s">
        <v>1330</v>
      </c>
      <c r="H675" s="5">
        <v>5.5894999999999975</v>
      </c>
    </row>
    <row r="676" spans="5:8">
      <c r="E676" s="14" t="s">
        <v>652</v>
      </c>
      <c r="F676" s="18">
        <v>21.80000000000004</v>
      </c>
      <c r="G676" s="10" t="s">
        <v>1331</v>
      </c>
      <c r="H676" s="5">
        <v>5.5829999999999975</v>
      </c>
    </row>
    <row r="677" spans="5:8">
      <c r="E677" s="14" t="s">
        <v>652</v>
      </c>
      <c r="F677" s="18">
        <v>21.900000000000041</v>
      </c>
      <c r="G677" s="10" t="s">
        <v>1332</v>
      </c>
      <c r="H677" s="5">
        <v>5.5764999999999976</v>
      </c>
    </row>
    <row r="678" spans="5:8">
      <c r="E678" s="14" t="s">
        <v>652</v>
      </c>
      <c r="F678" s="18">
        <v>22.000000000000043</v>
      </c>
      <c r="G678" s="10" t="s">
        <v>1333</v>
      </c>
      <c r="H678" s="5">
        <v>5.5699999999999976</v>
      </c>
    </row>
    <row r="679" spans="5:8">
      <c r="E679" s="14" t="s">
        <v>652</v>
      </c>
      <c r="F679" s="18">
        <v>22.100000000000044</v>
      </c>
      <c r="G679" s="10" t="s">
        <v>1334</v>
      </c>
      <c r="H679" s="5">
        <v>5.5634999999999977</v>
      </c>
    </row>
    <row r="680" spans="5:8">
      <c r="E680" s="14" t="s">
        <v>652</v>
      </c>
      <c r="F680" s="18">
        <v>22.200000000000045</v>
      </c>
      <c r="G680" s="10" t="s">
        <v>1335</v>
      </c>
      <c r="H680" s="5">
        <v>5.5569999999999968</v>
      </c>
    </row>
    <row r="681" spans="5:8">
      <c r="E681" s="14" t="s">
        <v>652</v>
      </c>
      <c r="F681" s="18">
        <v>22.300000000000047</v>
      </c>
      <c r="G681" s="10" t="s">
        <v>1336</v>
      </c>
      <c r="H681" s="5">
        <v>5.5504999999999969</v>
      </c>
    </row>
    <row r="682" spans="5:8">
      <c r="E682" s="14" t="s">
        <v>652</v>
      </c>
      <c r="F682" s="18">
        <v>22.400000000000048</v>
      </c>
      <c r="G682" s="10" t="s">
        <v>1337</v>
      </c>
      <c r="H682" s="5">
        <v>5.5439999999999969</v>
      </c>
    </row>
    <row r="683" spans="5:8">
      <c r="E683" s="14" t="s">
        <v>652</v>
      </c>
      <c r="F683" s="18">
        <v>22.50000000000005</v>
      </c>
      <c r="G683" s="10" t="s">
        <v>1338</v>
      </c>
      <c r="H683" s="5">
        <v>5.537499999999997</v>
      </c>
    </row>
    <row r="684" spans="5:8">
      <c r="E684" s="14" t="s">
        <v>652</v>
      </c>
      <c r="F684" s="18">
        <v>22.6</v>
      </c>
      <c r="G684" s="10" t="s">
        <v>1339</v>
      </c>
      <c r="H684" s="5">
        <v>5.5309999999999997</v>
      </c>
    </row>
    <row r="685" spans="5:8">
      <c r="E685" s="14" t="s">
        <v>652</v>
      </c>
      <c r="F685" s="18">
        <v>22.700000000000003</v>
      </c>
      <c r="G685" s="10" t="s">
        <v>1340</v>
      </c>
      <c r="H685" s="5">
        <v>5.5244999999999997</v>
      </c>
    </row>
    <row r="686" spans="5:8">
      <c r="E686" s="14" t="s">
        <v>652</v>
      </c>
      <c r="F686" s="18">
        <v>22.800000000000004</v>
      </c>
      <c r="G686" s="10" t="s">
        <v>1341</v>
      </c>
      <c r="H686" s="5">
        <v>5.5179999999999998</v>
      </c>
    </row>
    <row r="687" spans="5:8">
      <c r="E687" s="14" t="s">
        <v>652</v>
      </c>
      <c r="F687" s="18">
        <v>22.900000000000006</v>
      </c>
      <c r="G687" s="10" t="s">
        <v>1342</v>
      </c>
      <c r="H687" s="5">
        <v>5.5114999999999998</v>
      </c>
    </row>
    <row r="688" spans="5:8">
      <c r="E688" s="14" t="s">
        <v>652</v>
      </c>
      <c r="F688" s="18">
        <v>23.000000000000007</v>
      </c>
      <c r="G688" s="10" t="s">
        <v>1343</v>
      </c>
      <c r="H688" s="5">
        <v>5.5049999999999999</v>
      </c>
    </row>
    <row r="689" spans="5:8">
      <c r="E689" s="14" t="s">
        <v>652</v>
      </c>
      <c r="F689" s="18">
        <v>23.100000000000009</v>
      </c>
      <c r="G689" s="10" t="s">
        <v>1344</v>
      </c>
      <c r="H689" s="5">
        <v>5.4984999999999999</v>
      </c>
    </row>
    <row r="690" spans="5:8">
      <c r="E690" s="14" t="s">
        <v>652</v>
      </c>
      <c r="F690" s="18">
        <v>23.20000000000001</v>
      </c>
      <c r="G690" s="10" t="s">
        <v>1345</v>
      </c>
      <c r="H690" s="5">
        <v>5.4919999999999991</v>
      </c>
    </row>
    <row r="691" spans="5:8">
      <c r="E691" s="14" t="s">
        <v>652</v>
      </c>
      <c r="F691" s="18">
        <v>23.300000000000011</v>
      </c>
      <c r="G691" s="10" t="s">
        <v>1346</v>
      </c>
      <c r="H691" s="5">
        <v>5.4854999999999992</v>
      </c>
    </row>
    <row r="692" spans="5:8">
      <c r="E692" s="14" t="s">
        <v>652</v>
      </c>
      <c r="F692" s="18">
        <v>23.400000000000013</v>
      </c>
      <c r="G692" s="10" t="s">
        <v>1347</v>
      </c>
      <c r="H692" s="5">
        <v>5.4789999999999992</v>
      </c>
    </row>
    <row r="693" spans="5:8">
      <c r="E693" s="14" t="s">
        <v>652</v>
      </c>
      <c r="F693" s="18">
        <v>23.500000000000014</v>
      </c>
      <c r="G693" s="10" t="s">
        <v>1348</v>
      </c>
      <c r="H693" s="5">
        <v>5.4724999999999993</v>
      </c>
    </row>
    <row r="694" spans="5:8">
      <c r="E694" s="14" t="s">
        <v>652</v>
      </c>
      <c r="F694" s="18">
        <v>23.600000000000016</v>
      </c>
      <c r="G694" s="10" t="s">
        <v>1349</v>
      </c>
      <c r="H694" s="5">
        <v>5.4659999999999993</v>
      </c>
    </row>
    <row r="695" spans="5:8">
      <c r="E695" s="14" t="s">
        <v>652</v>
      </c>
      <c r="F695" s="18">
        <v>23.700000000000017</v>
      </c>
      <c r="G695" s="10" t="s">
        <v>1350</v>
      </c>
      <c r="H695" s="5">
        <v>5.4594999999999994</v>
      </c>
    </row>
    <row r="696" spans="5:8">
      <c r="E696" s="14" t="s">
        <v>652</v>
      </c>
      <c r="F696" s="18">
        <v>23.800000000000018</v>
      </c>
      <c r="G696" s="10" t="s">
        <v>1351</v>
      </c>
      <c r="H696" s="5">
        <v>5.4529999999999994</v>
      </c>
    </row>
    <row r="697" spans="5:8">
      <c r="E697" s="14" t="s">
        <v>652</v>
      </c>
      <c r="F697" s="18">
        <v>23.90000000000002</v>
      </c>
      <c r="G697" s="10" t="s">
        <v>1352</v>
      </c>
      <c r="H697" s="5">
        <v>5.4464999999999986</v>
      </c>
    </row>
    <row r="698" spans="5:8">
      <c r="E698" s="14" t="s">
        <v>652</v>
      </c>
      <c r="F698" s="18">
        <v>24.000000000000021</v>
      </c>
      <c r="G698" s="10" t="s">
        <v>1353</v>
      </c>
      <c r="H698" s="5">
        <v>5.4399999999999986</v>
      </c>
    </row>
    <row r="699" spans="5:8">
      <c r="E699" s="14" t="s">
        <v>652</v>
      </c>
      <c r="F699" s="18">
        <v>24.100000000000023</v>
      </c>
      <c r="G699" s="10" t="s">
        <v>1354</v>
      </c>
      <c r="H699" s="5">
        <v>5.4334999999999987</v>
      </c>
    </row>
    <row r="700" spans="5:8">
      <c r="E700" s="14" t="s">
        <v>652</v>
      </c>
      <c r="F700" s="18">
        <v>24.200000000000024</v>
      </c>
      <c r="G700" s="10" t="s">
        <v>1355</v>
      </c>
      <c r="H700" s="5">
        <v>5.4269999999999987</v>
      </c>
    </row>
    <row r="701" spans="5:8">
      <c r="E701" s="14" t="s">
        <v>652</v>
      </c>
      <c r="F701" s="18">
        <v>24.300000000000026</v>
      </c>
      <c r="G701" s="10" t="s">
        <v>1356</v>
      </c>
      <c r="H701" s="5">
        <v>5.4204999999999988</v>
      </c>
    </row>
    <row r="702" spans="5:8">
      <c r="E702" s="14" t="s">
        <v>652</v>
      </c>
      <c r="F702" s="18">
        <v>24.400000000000027</v>
      </c>
      <c r="G702" s="10" t="s">
        <v>1357</v>
      </c>
      <c r="H702" s="5">
        <v>5.4139999999999988</v>
      </c>
    </row>
    <row r="703" spans="5:8">
      <c r="E703" s="14" t="s">
        <v>652</v>
      </c>
      <c r="F703" s="18">
        <v>24.500000000000028</v>
      </c>
      <c r="G703" s="10" t="s">
        <v>1358</v>
      </c>
      <c r="H703" s="5">
        <v>5.407499999999998</v>
      </c>
    </row>
    <row r="704" spans="5:8">
      <c r="E704" s="14" t="s">
        <v>652</v>
      </c>
      <c r="F704" s="18">
        <v>24.60000000000003</v>
      </c>
      <c r="G704" s="10" t="s">
        <v>1359</v>
      </c>
      <c r="H704" s="5">
        <v>5.400999999999998</v>
      </c>
    </row>
    <row r="705" spans="5:8">
      <c r="E705" s="14" t="s">
        <v>652</v>
      </c>
      <c r="F705" s="18">
        <v>24.700000000000031</v>
      </c>
      <c r="G705" s="10" t="s">
        <v>1360</v>
      </c>
      <c r="H705" s="5">
        <v>5.3944999999999981</v>
      </c>
    </row>
    <row r="706" spans="5:8">
      <c r="E706" s="14" t="s">
        <v>652</v>
      </c>
      <c r="F706" s="18">
        <v>24.800000000000033</v>
      </c>
      <c r="G706" s="10" t="s">
        <v>1361</v>
      </c>
      <c r="H706" s="5">
        <v>5.3879999999999981</v>
      </c>
    </row>
    <row r="707" spans="5:8">
      <c r="E707" s="14" t="s">
        <v>652</v>
      </c>
      <c r="F707" s="18">
        <v>24.900000000000034</v>
      </c>
      <c r="G707" s="10" t="s">
        <v>1362</v>
      </c>
      <c r="H707" s="5">
        <v>5.3814999999999982</v>
      </c>
    </row>
    <row r="708" spans="5:8">
      <c r="E708" s="14" t="s">
        <v>652</v>
      </c>
      <c r="F708" s="18">
        <v>25.000000000000036</v>
      </c>
      <c r="G708" s="10" t="s">
        <v>1363</v>
      </c>
      <c r="H708" s="5">
        <v>5.3749999999999982</v>
      </c>
    </row>
    <row r="709" spans="5:8">
      <c r="E709" s="14" t="s">
        <v>652</v>
      </c>
      <c r="F709" s="18">
        <v>25.100000000000037</v>
      </c>
      <c r="G709" s="10" t="s">
        <v>1364</v>
      </c>
      <c r="H709" s="5">
        <v>5.3684999999999974</v>
      </c>
    </row>
    <row r="710" spans="5:8">
      <c r="E710" s="14" t="s">
        <v>652</v>
      </c>
      <c r="F710" s="18">
        <v>25.200000000000038</v>
      </c>
      <c r="G710" s="10" t="s">
        <v>1365</v>
      </c>
      <c r="H710" s="5">
        <v>5.3619999999999974</v>
      </c>
    </row>
    <row r="711" spans="5:8">
      <c r="E711" s="14" t="s">
        <v>652</v>
      </c>
      <c r="F711" s="18">
        <v>25.30000000000004</v>
      </c>
      <c r="G711" s="10" t="s">
        <v>1366</v>
      </c>
      <c r="H711" s="5">
        <v>5.3554999999999975</v>
      </c>
    </row>
    <row r="712" spans="5:8">
      <c r="E712" s="14" t="s">
        <v>652</v>
      </c>
      <c r="F712" s="18">
        <v>25.400000000000041</v>
      </c>
      <c r="G712" s="10" t="s">
        <v>1367</v>
      </c>
      <c r="H712" s="5">
        <v>5.3489999999999975</v>
      </c>
    </row>
    <row r="713" spans="5:8">
      <c r="E713" s="14" t="s">
        <v>652</v>
      </c>
      <c r="F713" s="18">
        <v>25.500000000000043</v>
      </c>
      <c r="G713" s="10" t="s">
        <v>1368</v>
      </c>
      <c r="H713" s="5">
        <v>5.3424999999999976</v>
      </c>
    </row>
    <row r="714" spans="5:8">
      <c r="E714" s="14" t="s">
        <v>652</v>
      </c>
      <c r="F714" s="18">
        <v>25.600000000000044</v>
      </c>
      <c r="G714" s="10" t="s">
        <v>1369</v>
      </c>
      <c r="H714" s="5">
        <v>5.3359999999999976</v>
      </c>
    </row>
    <row r="715" spans="5:8">
      <c r="E715" s="14" t="s">
        <v>652</v>
      </c>
      <c r="F715" s="18">
        <v>25.700000000000045</v>
      </c>
      <c r="G715" s="10" t="s">
        <v>1370</v>
      </c>
      <c r="H715" s="5">
        <v>5.3294999999999968</v>
      </c>
    </row>
    <row r="716" spans="5:8">
      <c r="E716" s="14" t="s">
        <v>652</v>
      </c>
      <c r="F716" s="18">
        <v>25.800000000000047</v>
      </c>
      <c r="G716" s="10" t="s">
        <v>1371</v>
      </c>
      <c r="H716" s="5">
        <v>5.3229999999999968</v>
      </c>
    </row>
    <row r="717" spans="5:8">
      <c r="E717" s="14" t="s">
        <v>652</v>
      </c>
      <c r="F717" s="18">
        <v>25.900000000000048</v>
      </c>
      <c r="G717" s="10" t="s">
        <v>1372</v>
      </c>
      <c r="H717" s="5">
        <v>5.3164999999999969</v>
      </c>
    </row>
    <row r="718" spans="5:8">
      <c r="E718" s="14" t="s">
        <v>652</v>
      </c>
      <c r="F718" s="18">
        <v>26.00000000000005</v>
      </c>
      <c r="G718" s="10" t="s">
        <v>1373</v>
      </c>
      <c r="H718" s="5">
        <v>5.3099999999999969</v>
      </c>
    </row>
    <row r="719" spans="5:8">
      <c r="E719" s="14" t="s">
        <v>652</v>
      </c>
      <c r="F719" s="18">
        <v>26.1</v>
      </c>
      <c r="G719" s="10" t="s">
        <v>1374</v>
      </c>
      <c r="H719" s="5">
        <v>5.3034999999999997</v>
      </c>
    </row>
    <row r="720" spans="5:8">
      <c r="E720" s="14" t="s">
        <v>652</v>
      </c>
      <c r="F720" s="18">
        <v>26.200000000000003</v>
      </c>
      <c r="G720" s="10" t="s">
        <v>1375</v>
      </c>
      <c r="H720" s="5">
        <v>5.2969999999999997</v>
      </c>
    </row>
    <row r="721" spans="5:8">
      <c r="E721" s="14" t="s">
        <v>652</v>
      </c>
      <c r="F721" s="18">
        <v>26.300000000000004</v>
      </c>
      <c r="G721" s="10" t="s">
        <v>1376</v>
      </c>
      <c r="H721" s="5">
        <v>5.2904999999999998</v>
      </c>
    </row>
    <row r="722" spans="5:8">
      <c r="E722" s="14" t="s">
        <v>652</v>
      </c>
      <c r="F722" s="18">
        <v>26.400000000000006</v>
      </c>
      <c r="G722" s="10" t="s">
        <v>1377</v>
      </c>
      <c r="H722" s="5">
        <v>5.2839999999999998</v>
      </c>
    </row>
    <row r="723" spans="5:8">
      <c r="E723" s="14" t="s">
        <v>652</v>
      </c>
      <c r="F723" s="18">
        <v>26.500000000000007</v>
      </c>
      <c r="G723" s="10" t="s">
        <v>1378</v>
      </c>
      <c r="H723" s="5">
        <v>5.2774999999999999</v>
      </c>
    </row>
    <row r="724" spans="5:8">
      <c r="E724" s="14" t="s">
        <v>652</v>
      </c>
      <c r="F724" s="18">
        <v>26.600000000000009</v>
      </c>
      <c r="G724" s="10" t="s">
        <v>1379</v>
      </c>
      <c r="H724" s="5">
        <v>5.2709999999999999</v>
      </c>
    </row>
    <row r="725" spans="5:8">
      <c r="E725" s="14" t="s">
        <v>652</v>
      </c>
      <c r="F725" s="18">
        <v>26.70000000000001</v>
      </c>
      <c r="G725" s="10" t="s">
        <v>1380</v>
      </c>
      <c r="H725" s="5">
        <v>5.2645</v>
      </c>
    </row>
    <row r="726" spans="5:8">
      <c r="E726" s="14" t="s">
        <v>652</v>
      </c>
      <c r="F726" s="18">
        <v>26.800000000000011</v>
      </c>
      <c r="G726" s="10" t="s">
        <v>1381</v>
      </c>
      <c r="H726" s="5">
        <v>5.2579999999999991</v>
      </c>
    </row>
    <row r="727" spans="5:8">
      <c r="E727" s="14" t="s">
        <v>652</v>
      </c>
      <c r="F727" s="18">
        <v>26.900000000000013</v>
      </c>
      <c r="G727" s="10" t="s">
        <v>1382</v>
      </c>
      <c r="H727" s="5">
        <v>5.2514999999999992</v>
      </c>
    </row>
    <row r="728" spans="5:8">
      <c r="E728" s="14" t="s">
        <v>652</v>
      </c>
      <c r="F728" s="18">
        <v>27.000000000000014</v>
      </c>
      <c r="G728" s="10" t="s">
        <v>1383</v>
      </c>
      <c r="H728" s="5">
        <v>5.2449999999999992</v>
      </c>
    </row>
    <row r="729" spans="5:8">
      <c r="E729" s="14" t="s">
        <v>652</v>
      </c>
      <c r="F729" s="18">
        <v>27.100000000000016</v>
      </c>
      <c r="G729" s="10" t="s">
        <v>1384</v>
      </c>
      <c r="H729" s="5">
        <v>5.2384999999999993</v>
      </c>
    </row>
    <row r="730" spans="5:8">
      <c r="E730" s="14" t="s">
        <v>652</v>
      </c>
      <c r="F730" s="18">
        <v>27.200000000000017</v>
      </c>
      <c r="G730" s="10" t="s">
        <v>1385</v>
      </c>
      <c r="H730" s="5">
        <v>5.2319999999999993</v>
      </c>
    </row>
    <row r="731" spans="5:8">
      <c r="E731" s="14" t="s">
        <v>652</v>
      </c>
      <c r="F731" s="18">
        <v>27.300000000000018</v>
      </c>
      <c r="G731" s="10" t="s">
        <v>1386</v>
      </c>
      <c r="H731" s="5">
        <v>5.2254999999999994</v>
      </c>
    </row>
    <row r="732" spans="5:8">
      <c r="E732" s="14" t="s">
        <v>652</v>
      </c>
      <c r="F732" s="18">
        <v>27.40000000000002</v>
      </c>
      <c r="G732" s="10" t="s">
        <v>1387</v>
      </c>
      <c r="H732" s="5">
        <v>5.2189999999999985</v>
      </c>
    </row>
    <row r="733" spans="5:8">
      <c r="E733" s="14" t="s">
        <v>652</v>
      </c>
      <c r="F733" s="18">
        <v>27.500000000000021</v>
      </c>
      <c r="G733" s="10" t="s">
        <v>1388</v>
      </c>
      <c r="H733" s="5">
        <v>5.2124999999999986</v>
      </c>
    </row>
    <row r="734" spans="5:8">
      <c r="E734" s="14" t="s">
        <v>652</v>
      </c>
      <c r="F734" s="18">
        <v>27.600000000000023</v>
      </c>
      <c r="G734" s="10" t="s">
        <v>1389</v>
      </c>
      <c r="H734" s="5">
        <v>5.2059999999999986</v>
      </c>
    </row>
    <row r="735" spans="5:8">
      <c r="E735" s="14" t="s">
        <v>652</v>
      </c>
      <c r="F735" s="18">
        <v>27.700000000000024</v>
      </c>
      <c r="G735" s="10" t="s">
        <v>1390</v>
      </c>
      <c r="H735" s="5">
        <v>5.1994999999999987</v>
      </c>
    </row>
    <row r="736" spans="5:8">
      <c r="E736" s="14" t="s">
        <v>652</v>
      </c>
      <c r="F736" s="18">
        <v>27.800000000000026</v>
      </c>
      <c r="G736" s="10" t="s">
        <v>1391</v>
      </c>
      <c r="H736" s="5">
        <v>5.1929999999999987</v>
      </c>
    </row>
    <row r="737" spans="5:8">
      <c r="E737" s="14" t="s">
        <v>652</v>
      </c>
      <c r="F737" s="18">
        <v>27.900000000000027</v>
      </c>
      <c r="G737" s="10" t="s">
        <v>1392</v>
      </c>
      <c r="H737" s="5">
        <v>5.1864999999999988</v>
      </c>
    </row>
    <row r="738" spans="5:8">
      <c r="E738" s="14" t="s">
        <v>652</v>
      </c>
      <c r="F738" s="18">
        <v>28.000000000000028</v>
      </c>
      <c r="G738" s="10" t="s">
        <v>1393</v>
      </c>
      <c r="H738" s="5">
        <v>5.1799999999999979</v>
      </c>
    </row>
    <row r="739" spans="5:8">
      <c r="E739" s="14" t="s">
        <v>652</v>
      </c>
      <c r="F739" s="18">
        <v>28.10000000000003</v>
      </c>
      <c r="G739" s="10" t="s">
        <v>1394</v>
      </c>
      <c r="H739" s="5">
        <v>5.173499999999998</v>
      </c>
    </row>
    <row r="740" spans="5:8">
      <c r="E740" s="14" t="s">
        <v>652</v>
      </c>
      <c r="F740" s="18">
        <v>28.200000000000031</v>
      </c>
      <c r="G740" s="10" t="s">
        <v>1395</v>
      </c>
      <c r="H740" s="5">
        <v>5.166999999999998</v>
      </c>
    </row>
    <row r="741" spans="5:8">
      <c r="E741" s="14" t="s">
        <v>652</v>
      </c>
      <c r="F741" s="18">
        <v>28.300000000000033</v>
      </c>
      <c r="G741" s="10" t="s">
        <v>1396</v>
      </c>
      <c r="H741" s="5">
        <v>5.1604999999999981</v>
      </c>
    </row>
    <row r="742" spans="5:8">
      <c r="E742" s="14" t="s">
        <v>652</v>
      </c>
      <c r="F742" s="18">
        <v>28.400000000000034</v>
      </c>
      <c r="G742" s="10" t="s">
        <v>1397</v>
      </c>
      <c r="H742" s="5">
        <v>5.1539999999999981</v>
      </c>
    </row>
    <row r="743" spans="5:8">
      <c r="E743" s="14" t="s">
        <v>652</v>
      </c>
      <c r="F743" s="18">
        <v>28.500000000000036</v>
      </c>
      <c r="G743" s="10" t="s">
        <v>1398</v>
      </c>
      <c r="H743" s="5">
        <v>5.1474999999999982</v>
      </c>
    </row>
    <row r="744" spans="5:8">
      <c r="E744" s="14" t="s">
        <v>652</v>
      </c>
      <c r="F744" s="18">
        <v>28.600000000000037</v>
      </c>
      <c r="G744" s="10" t="s">
        <v>1399</v>
      </c>
      <c r="H744" s="5">
        <v>5.1409999999999982</v>
      </c>
    </row>
    <row r="745" spans="5:8">
      <c r="E745" s="14" t="s">
        <v>652</v>
      </c>
      <c r="F745" s="18">
        <v>28.700000000000038</v>
      </c>
      <c r="G745" s="10" t="s">
        <v>1400</v>
      </c>
      <c r="H745" s="5">
        <v>5.1344999999999974</v>
      </c>
    </row>
    <row r="746" spans="5:8">
      <c r="E746" s="14" t="s">
        <v>652</v>
      </c>
      <c r="F746" s="18">
        <v>28.80000000000004</v>
      </c>
      <c r="G746" s="10" t="s">
        <v>1401</v>
      </c>
      <c r="H746" s="5">
        <v>5.1279999999999974</v>
      </c>
    </row>
    <row r="747" spans="5:8">
      <c r="E747" s="14" t="s">
        <v>652</v>
      </c>
      <c r="F747" s="18">
        <v>28.900000000000041</v>
      </c>
      <c r="G747" s="10" t="s">
        <v>1402</v>
      </c>
      <c r="H747" s="5">
        <v>5.1214999999999975</v>
      </c>
    </row>
    <row r="748" spans="5:8">
      <c r="E748" s="14" t="s">
        <v>652</v>
      </c>
      <c r="F748" s="18">
        <v>29.000000000000043</v>
      </c>
      <c r="G748" s="10" t="s">
        <v>1403</v>
      </c>
      <c r="H748" s="5">
        <v>5.1149999999999975</v>
      </c>
    </row>
    <row r="749" spans="5:8">
      <c r="E749" s="14" t="s">
        <v>652</v>
      </c>
      <c r="F749" s="18">
        <v>29.100000000000044</v>
      </c>
      <c r="G749" s="10" t="s">
        <v>1404</v>
      </c>
      <c r="H749" s="5">
        <v>5.1084999999999976</v>
      </c>
    </row>
    <row r="750" spans="5:8">
      <c r="E750" s="14" t="s">
        <v>652</v>
      </c>
      <c r="F750" s="18">
        <v>29.200000000000045</v>
      </c>
      <c r="G750" s="10" t="s">
        <v>1405</v>
      </c>
      <c r="H750" s="5">
        <v>5.1019999999999968</v>
      </c>
    </row>
    <row r="751" spans="5:8">
      <c r="E751" s="14" t="s">
        <v>652</v>
      </c>
      <c r="F751" s="18">
        <v>29.300000000000047</v>
      </c>
      <c r="G751" s="10" t="s">
        <v>1406</v>
      </c>
      <c r="H751" s="5">
        <v>5.0954999999999968</v>
      </c>
    </row>
    <row r="752" spans="5:8">
      <c r="E752" s="14" t="s">
        <v>652</v>
      </c>
      <c r="F752" s="18">
        <v>29.400000000000048</v>
      </c>
      <c r="G752" s="10" t="s">
        <v>1407</v>
      </c>
      <c r="H752" s="5">
        <v>5.0889999999999969</v>
      </c>
    </row>
    <row r="753" spans="5:8">
      <c r="E753" s="14" t="s">
        <v>652</v>
      </c>
      <c r="F753" s="18">
        <v>29.50000000000005</v>
      </c>
      <c r="G753" s="10" t="s">
        <v>1408</v>
      </c>
      <c r="H753" s="5">
        <v>5.0824999999999969</v>
      </c>
    </row>
    <row r="754" spans="5:8">
      <c r="E754" s="14" t="s">
        <v>652</v>
      </c>
      <c r="F754" s="18">
        <v>29.6</v>
      </c>
      <c r="G754" s="10" t="s">
        <v>1409</v>
      </c>
      <c r="H754" s="5">
        <v>5.0760000000000005</v>
      </c>
    </row>
    <row r="755" spans="5:8">
      <c r="E755" s="14" t="s">
        <v>652</v>
      </c>
      <c r="F755" s="18">
        <v>29.700000000000003</v>
      </c>
      <c r="G755" s="10" t="s">
        <v>1410</v>
      </c>
      <c r="H755" s="5">
        <v>5.0694999999999997</v>
      </c>
    </row>
    <row r="756" spans="5:8">
      <c r="E756" s="14" t="s">
        <v>652</v>
      </c>
      <c r="F756" s="18">
        <v>29.800000000000004</v>
      </c>
      <c r="G756" s="10" t="s">
        <v>1411</v>
      </c>
      <c r="H756" s="5">
        <v>5.0629999999999997</v>
      </c>
    </row>
    <row r="757" spans="5:8">
      <c r="E757" s="14" t="s">
        <v>652</v>
      </c>
      <c r="F757" s="18">
        <v>29.900000000000006</v>
      </c>
      <c r="G757" s="10" t="s">
        <v>1412</v>
      </c>
      <c r="H757" s="5">
        <v>5.0564999999999998</v>
      </c>
    </row>
    <row r="758" spans="5:8">
      <c r="E758" s="14" t="s">
        <v>652</v>
      </c>
      <c r="F758" s="18">
        <v>30.000000000000007</v>
      </c>
      <c r="G758" s="10" t="s">
        <v>1413</v>
      </c>
      <c r="H758" s="5">
        <v>5.05</v>
      </c>
    </row>
    <row r="759" spans="5:8">
      <c r="E759" s="14" t="s">
        <v>652</v>
      </c>
      <c r="F759" s="18">
        <v>30.100000000000009</v>
      </c>
      <c r="G759" s="10" t="s">
        <v>1414</v>
      </c>
      <c r="H759" s="5">
        <v>5.0434999999999999</v>
      </c>
    </row>
    <row r="760" spans="5:8">
      <c r="E760" s="14" t="s">
        <v>652</v>
      </c>
      <c r="F760" s="18">
        <v>30.20000000000001</v>
      </c>
      <c r="G760" s="10" t="s">
        <v>1415</v>
      </c>
      <c r="H760" s="5">
        <v>5.036999999999999</v>
      </c>
    </row>
    <row r="761" spans="5:8">
      <c r="E761" s="14" t="s">
        <v>652</v>
      </c>
      <c r="F761" s="18">
        <v>30.300000000000011</v>
      </c>
      <c r="G761" s="10" t="s">
        <v>1416</v>
      </c>
      <c r="H761" s="5">
        <v>5.0304999999999991</v>
      </c>
    </row>
    <row r="762" spans="5:8">
      <c r="E762" s="14" t="s">
        <v>652</v>
      </c>
      <c r="F762" s="18">
        <v>30.400000000000013</v>
      </c>
      <c r="G762" s="10" t="s">
        <v>1417</v>
      </c>
      <c r="H762" s="5">
        <v>5.0239999999999991</v>
      </c>
    </row>
    <row r="763" spans="5:8">
      <c r="E763" s="14" t="s">
        <v>652</v>
      </c>
      <c r="F763" s="18">
        <v>30.500000000000014</v>
      </c>
      <c r="G763" s="10" t="s">
        <v>1418</v>
      </c>
      <c r="H763" s="5">
        <v>5.0174999999999992</v>
      </c>
    </row>
    <row r="764" spans="5:8">
      <c r="E764" s="14" t="s">
        <v>652</v>
      </c>
      <c r="F764" s="18">
        <v>30.600000000000016</v>
      </c>
      <c r="G764" s="10" t="s">
        <v>1419</v>
      </c>
      <c r="H764" s="5">
        <v>5.0109999999999992</v>
      </c>
    </row>
    <row r="765" spans="5:8">
      <c r="E765" s="14" t="s">
        <v>652</v>
      </c>
      <c r="F765" s="18">
        <v>30.700000000000017</v>
      </c>
      <c r="G765" s="10" t="s">
        <v>1420</v>
      </c>
      <c r="H765" s="5">
        <v>5.0044999999999993</v>
      </c>
    </row>
    <row r="766" spans="5:8">
      <c r="E766" s="14" t="s">
        <v>652</v>
      </c>
      <c r="F766" s="18">
        <v>30.800000000000018</v>
      </c>
      <c r="G766" s="10" t="s">
        <v>1421</v>
      </c>
      <c r="H766" s="5">
        <v>4.9979999999999993</v>
      </c>
    </row>
    <row r="767" spans="5:8">
      <c r="E767" s="14" t="s">
        <v>652</v>
      </c>
      <c r="F767" s="18">
        <v>30.90000000000002</v>
      </c>
      <c r="G767" s="10" t="s">
        <v>1422</v>
      </c>
      <c r="H767" s="5">
        <v>4.9914999999999985</v>
      </c>
    </row>
    <row r="768" spans="5:8">
      <c r="E768" s="14" t="s">
        <v>652</v>
      </c>
      <c r="F768" s="18">
        <v>31.000000000000021</v>
      </c>
      <c r="G768" s="10" t="s">
        <v>1423</v>
      </c>
      <c r="H768" s="5">
        <v>4.9849999999999985</v>
      </c>
    </row>
    <row r="769" spans="5:8">
      <c r="E769" s="14" t="s">
        <v>652</v>
      </c>
      <c r="F769" s="18">
        <v>31.100000000000023</v>
      </c>
      <c r="G769" s="10" t="s">
        <v>1424</v>
      </c>
      <c r="H769" s="5">
        <v>4.9784999999999986</v>
      </c>
    </row>
    <row r="770" spans="5:8">
      <c r="E770" s="14" t="s">
        <v>652</v>
      </c>
      <c r="F770" s="18">
        <v>31.200000000000024</v>
      </c>
      <c r="G770" s="10" t="s">
        <v>1425</v>
      </c>
      <c r="H770" s="5">
        <v>4.9719999999999986</v>
      </c>
    </row>
    <row r="771" spans="5:8">
      <c r="E771" s="14" t="s">
        <v>652</v>
      </c>
      <c r="F771" s="18">
        <v>31.300000000000026</v>
      </c>
      <c r="G771" s="10" t="s">
        <v>1426</v>
      </c>
      <c r="H771" s="5">
        <v>4.9654999999999987</v>
      </c>
    </row>
    <row r="772" spans="5:8">
      <c r="E772" s="14" t="s">
        <v>652</v>
      </c>
      <c r="F772" s="18">
        <v>31.400000000000027</v>
      </c>
      <c r="G772" s="10" t="s">
        <v>1427</v>
      </c>
      <c r="H772" s="5">
        <v>4.9589999999999987</v>
      </c>
    </row>
    <row r="773" spans="5:8">
      <c r="E773" s="14" t="s">
        <v>652</v>
      </c>
      <c r="F773" s="18">
        <v>31.500000000000028</v>
      </c>
      <c r="G773" s="10" t="s">
        <v>1428</v>
      </c>
      <c r="H773" s="5">
        <v>4.9524999999999988</v>
      </c>
    </row>
    <row r="774" spans="5:8">
      <c r="E774" s="14" t="s">
        <v>652</v>
      </c>
      <c r="F774" s="18">
        <v>31.60000000000003</v>
      </c>
      <c r="G774" s="10" t="s">
        <v>1429</v>
      </c>
      <c r="H774" s="5">
        <v>4.945999999999998</v>
      </c>
    </row>
    <row r="775" spans="5:8">
      <c r="E775" s="14" t="s">
        <v>652</v>
      </c>
      <c r="F775" s="18">
        <v>31.700000000000031</v>
      </c>
      <c r="G775" s="10" t="s">
        <v>1430</v>
      </c>
      <c r="H775" s="5">
        <v>4.939499999999998</v>
      </c>
    </row>
    <row r="776" spans="5:8">
      <c r="E776" s="14" t="s">
        <v>652</v>
      </c>
      <c r="F776" s="18">
        <v>31.800000000000033</v>
      </c>
      <c r="G776" s="10" t="s">
        <v>1431</v>
      </c>
      <c r="H776" s="5">
        <v>4.9329999999999981</v>
      </c>
    </row>
    <row r="777" spans="5:8">
      <c r="E777" s="14" t="s">
        <v>652</v>
      </c>
      <c r="F777" s="18">
        <v>31.900000000000034</v>
      </c>
      <c r="G777" s="10" t="s">
        <v>1432</v>
      </c>
      <c r="H777" s="5">
        <v>4.9264999999999981</v>
      </c>
    </row>
    <row r="778" spans="5:8">
      <c r="E778" s="14" t="s">
        <v>652</v>
      </c>
      <c r="F778" s="18">
        <v>32.000000000000036</v>
      </c>
      <c r="G778" s="10" t="s">
        <v>1433</v>
      </c>
      <c r="H778" s="5">
        <v>4.9199999999999982</v>
      </c>
    </row>
    <row r="779" spans="5:8">
      <c r="E779" s="14" t="s">
        <v>652</v>
      </c>
      <c r="F779" s="18">
        <v>32.100000000000037</v>
      </c>
      <c r="G779" s="10" t="s">
        <v>1434</v>
      </c>
      <c r="H779" s="5">
        <v>4.9134999999999973</v>
      </c>
    </row>
    <row r="780" spans="5:8">
      <c r="E780" s="14" t="s">
        <v>652</v>
      </c>
      <c r="F780" s="18">
        <v>32.200000000000038</v>
      </c>
      <c r="G780" s="10" t="s">
        <v>1435</v>
      </c>
      <c r="H780" s="5">
        <v>4.9069999999999974</v>
      </c>
    </row>
    <row r="781" spans="5:8">
      <c r="E781" s="14" t="s">
        <v>652</v>
      </c>
      <c r="F781" s="18">
        <v>32.30000000000004</v>
      </c>
      <c r="G781" s="10" t="s">
        <v>1436</v>
      </c>
      <c r="H781" s="5">
        <v>4.9004999999999974</v>
      </c>
    </row>
    <row r="782" spans="5:8">
      <c r="E782" s="14" t="s">
        <v>652</v>
      </c>
      <c r="F782" s="18">
        <v>32.400000000000041</v>
      </c>
      <c r="G782" s="10" t="s">
        <v>1437</v>
      </c>
      <c r="H782" s="5">
        <v>4.8939999999999975</v>
      </c>
    </row>
    <row r="783" spans="5:8">
      <c r="E783" s="14" t="s">
        <v>652</v>
      </c>
      <c r="F783" s="18">
        <v>32.500000000000043</v>
      </c>
      <c r="G783" s="10" t="s">
        <v>1438</v>
      </c>
      <c r="H783" s="5">
        <v>4.8874999999999975</v>
      </c>
    </row>
    <row r="784" spans="5:8">
      <c r="E784" s="14" t="s">
        <v>652</v>
      </c>
      <c r="F784" s="18">
        <v>32.600000000000044</v>
      </c>
      <c r="G784" s="10" t="s">
        <v>1439</v>
      </c>
      <c r="H784" s="5">
        <v>4.8809999999999976</v>
      </c>
    </row>
    <row r="785" spans="5:8">
      <c r="E785" s="14" t="s">
        <v>652</v>
      </c>
      <c r="F785" s="18">
        <v>32.700000000000045</v>
      </c>
      <c r="G785" s="10" t="s">
        <v>1440</v>
      </c>
      <c r="H785" s="5">
        <v>4.8744999999999976</v>
      </c>
    </row>
    <row r="786" spans="5:8">
      <c r="E786" s="14" t="s">
        <v>652</v>
      </c>
      <c r="F786" s="18">
        <v>32.800000000000047</v>
      </c>
      <c r="G786" s="10" t="s">
        <v>1441</v>
      </c>
      <c r="H786" s="5">
        <v>4.8679999999999968</v>
      </c>
    </row>
    <row r="787" spans="5:8">
      <c r="E787" s="14" t="s">
        <v>652</v>
      </c>
      <c r="F787" s="18">
        <v>32.900000000000048</v>
      </c>
      <c r="G787" s="10" t="s">
        <v>1442</v>
      </c>
      <c r="H787" s="5">
        <v>4.8614999999999968</v>
      </c>
    </row>
    <row r="788" spans="5:8">
      <c r="E788" s="14" t="s">
        <v>652</v>
      </c>
      <c r="F788" s="18">
        <v>33.00000000000005</v>
      </c>
      <c r="G788" s="10" t="s">
        <v>1443</v>
      </c>
      <c r="H788" s="5">
        <v>4.8549999999999969</v>
      </c>
    </row>
    <row r="789" spans="5:8">
      <c r="E789" s="14" t="s">
        <v>652</v>
      </c>
      <c r="F789" s="18">
        <v>33.1</v>
      </c>
      <c r="G789" s="10" t="s">
        <v>1444</v>
      </c>
      <c r="H789" s="5">
        <v>4.8484999999999996</v>
      </c>
    </row>
    <row r="790" spans="5:8">
      <c r="E790" s="14" t="s">
        <v>652</v>
      </c>
      <c r="F790" s="18">
        <v>33.200000000000003</v>
      </c>
      <c r="G790" s="10" t="s">
        <v>1445</v>
      </c>
      <c r="H790" s="5">
        <v>4.8419999999999996</v>
      </c>
    </row>
    <row r="791" spans="5:8">
      <c r="E791" s="14" t="s">
        <v>652</v>
      </c>
      <c r="F791" s="18">
        <v>33.300000000000004</v>
      </c>
      <c r="G791" s="10" t="s">
        <v>1446</v>
      </c>
      <c r="H791" s="5">
        <v>4.8354999999999997</v>
      </c>
    </row>
    <row r="792" spans="5:8">
      <c r="E792" s="14" t="s">
        <v>652</v>
      </c>
      <c r="F792" s="18">
        <v>33.400000000000006</v>
      </c>
      <c r="G792" s="10" t="s">
        <v>1447</v>
      </c>
      <c r="H792" s="5">
        <v>4.8289999999999997</v>
      </c>
    </row>
    <row r="793" spans="5:8">
      <c r="E793" s="14" t="s">
        <v>652</v>
      </c>
      <c r="F793" s="18">
        <v>33.500000000000007</v>
      </c>
      <c r="G793" s="10" t="s">
        <v>1448</v>
      </c>
      <c r="H793" s="5">
        <v>4.8224999999999998</v>
      </c>
    </row>
    <row r="794" spans="5:8">
      <c r="E794" s="14" t="s">
        <v>652</v>
      </c>
      <c r="F794" s="18">
        <v>33.600000000000009</v>
      </c>
      <c r="G794" s="10" t="s">
        <v>1449</v>
      </c>
      <c r="H794" s="5">
        <v>4.8159999999999998</v>
      </c>
    </row>
    <row r="795" spans="5:8">
      <c r="E795" s="14" t="s">
        <v>652</v>
      </c>
      <c r="F795" s="18">
        <v>33.70000000000001</v>
      </c>
      <c r="G795" s="10" t="s">
        <v>1450</v>
      </c>
      <c r="H795" s="5">
        <v>4.8094999999999999</v>
      </c>
    </row>
    <row r="796" spans="5:8">
      <c r="E796" s="14" t="s">
        <v>652</v>
      </c>
      <c r="F796" s="18">
        <v>33.800000000000011</v>
      </c>
      <c r="G796" s="10" t="s">
        <v>1451</v>
      </c>
      <c r="H796" s="5">
        <v>4.802999999999999</v>
      </c>
    </row>
    <row r="797" spans="5:8">
      <c r="E797" s="14" t="s">
        <v>652</v>
      </c>
      <c r="F797" s="18">
        <v>33.900000000000013</v>
      </c>
      <c r="G797" s="10" t="s">
        <v>1452</v>
      </c>
      <c r="H797" s="5">
        <v>4.7964999999999991</v>
      </c>
    </row>
    <row r="798" spans="5:8">
      <c r="E798" s="14" t="s">
        <v>652</v>
      </c>
      <c r="F798" s="18">
        <v>34.000000000000014</v>
      </c>
      <c r="G798" s="10" t="s">
        <v>1453</v>
      </c>
      <c r="H798" s="5">
        <v>4.7899999999999991</v>
      </c>
    </row>
    <row r="799" spans="5:8">
      <c r="E799" s="14" t="s">
        <v>652</v>
      </c>
      <c r="F799" s="18">
        <v>34.100000000000016</v>
      </c>
      <c r="G799" s="10" t="s">
        <v>1454</v>
      </c>
      <c r="H799" s="5">
        <v>4.7834999999999992</v>
      </c>
    </row>
    <row r="800" spans="5:8">
      <c r="E800" s="14" t="s">
        <v>652</v>
      </c>
      <c r="F800" s="18">
        <v>34.200000000000017</v>
      </c>
      <c r="G800" s="10" t="s">
        <v>1455</v>
      </c>
      <c r="H800" s="5">
        <v>4.7769999999999992</v>
      </c>
    </row>
    <row r="801" spans="5:8">
      <c r="E801" s="14" t="s">
        <v>652</v>
      </c>
      <c r="F801" s="18">
        <v>34.300000000000018</v>
      </c>
      <c r="G801" s="10" t="s">
        <v>1456</v>
      </c>
      <c r="H801" s="5">
        <v>4.7704999999999993</v>
      </c>
    </row>
    <row r="802" spans="5:8">
      <c r="E802" s="14" t="s">
        <v>652</v>
      </c>
      <c r="F802" s="18">
        <v>34.40000000000002</v>
      </c>
      <c r="G802" s="10" t="s">
        <v>1457</v>
      </c>
      <c r="H802" s="5">
        <v>4.7639999999999993</v>
      </c>
    </row>
    <row r="803" spans="5:8">
      <c r="E803" s="14" t="s">
        <v>652</v>
      </c>
      <c r="F803" s="18">
        <v>34.500000000000021</v>
      </c>
      <c r="G803" s="10" t="s">
        <v>1458</v>
      </c>
      <c r="H803" s="5">
        <v>4.7574999999999985</v>
      </c>
    </row>
    <row r="804" spans="5:8">
      <c r="E804" s="14" t="s">
        <v>652</v>
      </c>
      <c r="F804" s="18">
        <v>34.600000000000023</v>
      </c>
      <c r="G804" s="10" t="s">
        <v>1459</v>
      </c>
      <c r="H804" s="5">
        <v>4.7509999999999986</v>
      </c>
    </row>
    <row r="805" spans="5:8">
      <c r="E805" s="14" t="s">
        <v>652</v>
      </c>
      <c r="F805" s="18">
        <v>34.700000000000024</v>
      </c>
      <c r="G805" s="10" t="s">
        <v>1460</v>
      </c>
      <c r="H805" s="5">
        <v>4.7444999999999986</v>
      </c>
    </row>
    <row r="806" spans="5:8">
      <c r="E806" s="14" t="s">
        <v>652</v>
      </c>
      <c r="F806" s="18">
        <v>34.800000000000026</v>
      </c>
      <c r="G806" s="10" t="s">
        <v>1461</v>
      </c>
      <c r="H806" s="5">
        <v>4.7379999999999987</v>
      </c>
    </row>
    <row r="807" spans="5:8">
      <c r="E807" s="14" t="s">
        <v>652</v>
      </c>
      <c r="F807" s="18">
        <v>34.900000000000027</v>
      </c>
      <c r="G807" s="10" t="s">
        <v>1462</v>
      </c>
      <c r="H807" s="5">
        <v>4.7314999999999987</v>
      </c>
    </row>
    <row r="808" spans="5:8">
      <c r="E808" s="14" t="s">
        <v>652</v>
      </c>
      <c r="F808" s="18">
        <v>35.000000000000028</v>
      </c>
      <c r="G808" s="10" t="s">
        <v>1463</v>
      </c>
      <c r="H808" s="5">
        <v>4.7249999999999979</v>
      </c>
    </row>
    <row r="809" spans="5:8">
      <c r="E809" s="14" t="s">
        <v>652</v>
      </c>
      <c r="F809" s="18">
        <v>35.10000000000003</v>
      </c>
      <c r="G809" s="10" t="s">
        <v>1464</v>
      </c>
      <c r="H809" s="5">
        <v>4.7184999999999979</v>
      </c>
    </row>
    <row r="810" spans="5:8">
      <c r="E810" s="14" t="s">
        <v>652</v>
      </c>
      <c r="F810" s="18">
        <v>35.200000000000031</v>
      </c>
      <c r="G810" s="10" t="s">
        <v>1465</v>
      </c>
      <c r="H810" s="5">
        <v>4.711999999999998</v>
      </c>
    </row>
    <row r="811" spans="5:8">
      <c r="E811" s="14" t="s">
        <v>652</v>
      </c>
      <c r="F811" s="18">
        <v>35.300000000000033</v>
      </c>
      <c r="G811" s="10" t="s">
        <v>1466</v>
      </c>
      <c r="H811" s="5">
        <v>4.705499999999998</v>
      </c>
    </row>
    <row r="812" spans="5:8">
      <c r="E812" s="14" t="s">
        <v>652</v>
      </c>
      <c r="F812" s="18">
        <v>35.400000000000034</v>
      </c>
      <c r="G812" s="10" t="s">
        <v>1467</v>
      </c>
      <c r="H812" s="5">
        <v>4.6989999999999981</v>
      </c>
    </row>
    <row r="813" spans="5:8">
      <c r="E813" s="14" t="s">
        <v>652</v>
      </c>
      <c r="F813" s="18">
        <v>35.500000000000036</v>
      </c>
      <c r="G813" s="10" t="s">
        <v>1468</v>
      </c>
      <c r="H813" s="5">
        <v>4.6924999999999981</v>
      </c>
    </row>
    <row r="814" spans="5:8">
      <c r="E814" s="14" t="s">
        <v>652</v>
      </c>
      <c r="F814" s="18">
        <v>35.600000000000037</v>
      </c>
      <c r="G814" s="10" t="s">
        <v>1469</v>
      </c>
      <c r="H814" s="5">
        <v>4.6859999999999982</v>
      </c>
    </row>
    <row r="815" spans="5:8">
      <c r="E815" s="14" t="s">
        <v>652</v>
      </c>
      <c r="F815" s="18">
        <v>35.700000000000038</v>
      </c>
      <c r="G815" s="10" t="s">
        <v>1470</v>
      </c>
      <c r="H815" s="5">
        <v>4.6794999999999973</v>
      </c>
    </row>
    <row r="816" spans="5:8">
      <c r="E816" s="14" t="s">
        <v>652</v>
      </c>
      <c r="F816" s="18">
        <v>35.80000000000004</v>
      </c>
      <c r="G816" s="10" t="s">
        <v>1471</v>
      </c>
      <c r="H816" s="5">
        <v>4.6729999999999974</v>
      </c>
    </row>
    <row r="817" spans="5:8">
      <c r="E817" s="14" t="s">
        <v>652</v>
      </c>
      <c r="F817" s="18">
        <v>35.900000000000041</v>
      </c>
      <c r="G817" s="10" t="s">
        <v>1472</v>
      </c>
      <c r="H817" s="5">
        <v>4.6664999999999974</v>
      </c>
    </row>
    <row r="818" spans="5:8">
      <c r="E818" s="14" t="s">
        <v>652</v>
      </c>
      <c r="F818" s="18">
        <v>36.000000000000043</v>
      </c>
      <c r="G818" s="10" t="s">
        <v>1473</v>
      </c>
      <c r="H818" s="5">
        <v>4.6599999999999975</v>
      </c>
    </row>
    <row r="819" spans="5:8">
      <c r="E819" s="14" t="s">
        <v>652</v>
      </c>
      <c r="F819" s="18">
        <v>36.100000000000044</v>
      </c>
      <c r="G819" s="10" t="s">
        <v>1474</v>
      </c>
      <c r="H819" s="5">
        <v>4.6534999999999975</v>
      </c>
    </row>
    <row r="820" spans="5:8">
      <c r="E820" s="14" t="s">
        <v>652</v>
      </c>
      <c r="F820" s="18">
        <v>36.200000000000045</v>
      </c>
      <c r="G820" s="10" t="s">
        <v>1475</v>
      </c>
      <c r="H820" s="5">
        <v>4.6469999999999967</v>
      </c>
    </row>
    <row r="821" spans="5:8">
      <c r="E821" s="14" t="s">
        <v>652</v>
      </c>
      <c r="F821" s="18">
        <v>36.300000000000047</v>
      </c>
      <c r="G821" s="10" t="s">
        <v>1476</v>
      </c>
      <c r="H821" s="5">
        <v>4.6404999999999976</v>
      </c>
    </row>
    <row r="822" spans="5:8">
      <c r="E822" s="14" t="s">
        <v>652</v>
      </c>
      <c r="F822" s="18">
        <v>36.400000000000048</v>
      </c>
      <c r="G822" s="10" t="s">
        <v>1477</v>
      </c>
      <c r="H822" s="5">
        <v>4.6339999999999968</v>
      </c>
    </row>
    <row r="823" spans="5:8">
      <c r="E823" s="14" t="s">
        <v>652</v>
      </c>
      <c r="F823" s="18">
        <v>36.50000000000005</v>
      </c>
      <c r="G823" s="10" t="s">
        <v>1478</v>
      </c>
      <c r="H823" s="5">
        <v>4.6274999999999968</v>
      </c>
    </row>
    <row r="824" spans="5:8">
      <c r="E824" s="14" t="s">
        <v>652</v>
      </c>
      <c r="F824" s="18">
        <v>36.6</v>
      </c>
      <c r="G824" s="10" t="s">
        <v>1479</v>
      </c>
      <c r="H824" s="5">
        <v>4.6210000000000004</v>
      </c>
    </row>
    <row r="825" spans="5:8">
      <c r="E825" s="14" t="s">
        <v>652</v>
      </c>
      <c r="F825" s="18">
        <v>36.700000000000003</v>
      </c>
      <c r="G825" s="10" t="s">
        <v>1480</v>
      </c>
      <c r="H825" s="5">
        <v>4.6144999999999996</v>
      </c>
    </row>
    <row r="826" spans="5:8">
      <c r="E826" s="14" t="s">
        <v>652</v>
      </c>
      <c r="F826" s="18">
        <v>36.800000000000004</v>
      </c>
      <c r="G826" s="10" t="s">
        <v>1481</v>
      </c>
      <c r="H826" s="5">
        <v>4.6079999999999997</v>
      </c>
    </row>
    <row r="827" spans="5:8">
      <c r="E827" s="14" t="s">
        <v>652</v>
      </c>
      <c r="F827" s="18">
        <v>36.900000000000006</v>
      </c>
      <c r="G827" s="10" t="s">
        <v>1482</v>
      </c>
      <c r="H827" s="5">
        <v>4.6014999999999997</v>
      </c>
    </row>
    <row r="828" spans="5:8">
      <c r="E828" s="14" t="s">
        <v>652</v>
      </c>
      <c r="F828" s="18">
        <v>37.000000000000007</v>
      </c>
      <c r="G828" s="10" t="s">
        <v>1483</v>
      </c>
      <c r="H828" s="5">
        <v>4.5949999999999998</v>
      </c>
    </row>
    <row r="829" spans="5:8">
      <c r="E829" s="14" t="s">
        <v>652</v>
      </c>
      <c r="F829" s="18">
        <v>37.100000000000009</v>
      </c>
      <c r="G829" s="10" t="s">
        <v>1484</v>
      </c>
      <c r="H829" s="5">
        <v>4.5884999999999998</v>
      </c>
    </row>
    <row r="830" spans="5:8">
      <c r="E830" s="14" t="s">
        <v>652</v>
      </c>
      <c r="F830" s="18">
        <v>37.20000000000001</v>
      </c>
      <c r="G830" s="10" t="s">
        <v>1485</v>
      </c>
      <c r="H830" s="5">
        <v>4.581999999999999</v>
      </c>
    </row>
    <row r="831" spans="5:8">
      <c r="E831" s="14" t="s">
        <v>652</v>
      </c>
      <c r="F831" s="18">
        <v>37.300000000000011</v>
      </c>
      <c r="G831" s="10" t="s">
        <v>1486</v>
      </c>
      <c r="H831" s="5">
        <v>4.5754999999999999</v>
      </c>
    </row>
    <row r="832" spans="5:8">
      <c r="E832" s="14" t="s">
        <v>652</v>
      </c>
      <c r="F832" s="18">
        <v>37.400000000000013</v>
      </c>
      <c r="G832" s="10" t="s">
        <v>1487</v>
      </c>
      <c r="H832" s="5">
        <v>4.5689999999999991</v>
      </c>
    </row>
    <row r="833" spans="5:8">
      <c r="E833" s="14" t="s">
        <v>652</v>
      </c>
      <c r="F833" s="18">
        <v>37.500000000000014</v>
      </c>
      <c r="G833" s="10" t="s">
        <v>1488</v>
      </c>
      <c r="H833" s="5">
        <v>4.5624999999999991</v>
      </c>
    </row>
    <row r="834" spans="5:8">
      <c r="E834" s="14" t="s">
        <v>652</v>
      </c>
      <c r="F834" s="18">
        <v>37.600000000000016</v>
      </c>
      <c r="G834" s="10" t="s">
        <v>1489</v>
      </c>
      <c r="H834" s="5">
        <v>4.5559999999999992</v>
      </c>
    </row>
    <row r="835" spans="5:8">
      <c r="E835" s="14" t="s">
        <v>652</v>
      </c>
      <c r="F835" s="18">
        <v>37.700000000000017</v>
      </c>
      <c r="G835" s="10" t="s">
        <v>1490</v>
      </c>
      <c r="H835" s="5">
        <v>4.5494999999999992</v>
      </c>
    </row>
    <row r="836" spans="5:8">
      <c r="E836" s="14" t="s">
        <v>652</v>
      </c>
      <c r="F836" s="18">
        <v>37.800000000000018</v>
      </c>
      <c r="G836" s="10" t="s">
        <v>1491</v>
      </c>
      <c r="H836" s="5">
        <v>4.5429999999999993</v>
      </c>
    </row>
    <row r="837" spans="5:8">
      <c r="E837" s="14" t="s">
        <v>652</v>
      </c>
      <c r="F837" s="18">
        <v>37.90000000000002</v>
      </c>
      <c r="G837" s="10" t="s">
        <v>1492</v>
      </c>
      <c r="H837" s="5">
        <v>4.5364999999999984</v>
      </c>
    </row>
    <row r="838" spans="5:8">
      <c r="E838" s="14" t="s">
        <v>652</v>
      </c>
      <c r="F838" s="18">
        <v>38.000000000000021</v>
      </c>
      <c r="G838" s="10" t="s">
        <v>1493</v>
      </c>
      <c r="H838" s="5">
        <v>4.5299999999999985</v>
      </c>
    </row>
    <row r="839" spans="5:8">
      <c r="E839" s="14" t="s">
        <v>652</v>
      </c>
      <c r="F839" s="18">
        <v>38.100000000000023</v>
      </c>
      <c r="G839" s="10" t="s">
        <v>1494</v>
      </c>
      <c r="H839" s="5">
        <v>4.5234999999999985</v>
      </c>
    </row>
    <row r="840" spans="5:8">
      <c r="E840" s="14" t="s">
        <v>652</v>
      </c>
      <c r="F840" s="18">
        <v>38.200000000000024</v>
      </c>
      <c r="G840" s="10" t="s">
        <v>1495</v>
      </c>
      <c r="H840" s="5">
        <v>4.5169999999999986</v>
      </c>
    </row>
    <row r="841" spans="5:8">
      <c r="E841" s="14" t="s">
        <v>652</v>
      </c>
      <c r="F841" s="18">
        <v>38.300000000000026</v>
      </c>
      <c r="G841" s="10" t="s">
        <v>1496</v>
      </c>
      <c r="H841" s="5">
        <v>4.5104999999999986</v>
      </c>
    </row>
    <row r="842" spans="5:8">
      <c r="E842" s="14" t="s">
        <v>652</v>
      </c>
      <c r="F842" s="18">
        <v>38.400000000000027</v>
      </c>
      <c r="G842" s="10" t="s">
        <v>1497</v>
      </c>
      <c r="H842" s="5">
        <v>4.5039999999999987</v>
      </c>
    </row>
    <row r="843" spans="5:8">
      <c r="E843" s="14" t="s">
        <v>652</v>
      </c>
      <c r="F843" s="18">
        <v>38.500000000000028</v>
      </c>
      <c r="G843" s="10" t="s">
        <v>1498</v>
      </c>
      <c r="H843" s="5">
        <v>4.4974999999999987</v>
      </c>
    </row>
    <row r="844" spans="5:8">
      <c r="E844" s="14" t="s">
        <v>652</v>
      </c>
      <c r="F844" s="18">
        <v>38.60000000000003</v>
      </c>
      <c r="G844" s="10" t="s">
        <v>1499</v>
      </c>
      <c r="H844" s="5">
        <v>4.4909999999999979</v>
      </c>
    </row>
    <row r="845" spans="5:8">
      <c r="E845" s="14" t="s">
        <v>652</v>
      </c>
      <c r="F845" s="18">
        <v>38.700000000000031</v>
      </c>
      <c r="G845" s="10" t="s">
        <v>1500</v>
      </c>
      <c r="H845" s="5">
        <v>4.4844999999999979</v>
      </c>
    </row>
    <row r="846" spans="5:8">
      <c r="E846" s="14" t="s">
        <v>652</v>
      </c>
      <c r="F846" s="18">
        <v>38.800000000000033</v>
      </c>
      <c r="G846" s="10" t="s">
        <v>1501</v>
      </c>
      <c r="H846" s="5">
        <v>4.477999999999998</v>
      </c>
    </row>
    <row r="847" spans="5:8">
      <c r="E847" s="14" t="s">
        <v>652</v>
      </c>
      <c r="F847" s="18">
        <v>38.900000000000034</v>
      </c>
      <c r="G847" s="10" t="s">
        <v>1502</v>
      </c>
      <c r="H847" s="5">
        <v>4.471499999999998</v>
      </c>
    </row>
    <row r="848" spans="5:8">
      <c r="E848" s="14" t="s">
        <v>652</v>
      </c>
      <c r="F848" s="18">
        <v>39.000000000000036</v>
      </c>
      <c r="G848" s="10" t="s">
        <v>1503</v>
      </c>
      <c r="H848" s="5">
        <v>4.4649999999999981</v>
      </c>
    </row>
    <row r="849" spans="5:8">
      <c r="E849" s="14" t="s">
        <v>652</v>
      </c>
      <c r="F849" s="18">
        <v>39.100000000000037</v>
      </c>
      <c r="G849" s="10" t="s">
        <v>1504</v>
      </c>
      <c r="H849" s="5">
        <v>4.4584999999999972</v>
      </c>
    </row>
    <row r="850" spans="5:8">
      <c r="E850" s="14" t="s">
        <v>652</v>
      </c>
      <c r="F850" s="18">
        <v>39.200000000000038</v>
      </c>
      <c r="G850" s="10" t="s">
        <v>1505</v>
      </c>
      <c r="H850" s="5">
        <v>4.4519999999999982</v>
      </c>
    </row>
    <row r="851" spans="5:8">
      <c r="E851" s="14" t="s">
        <v>652</v>
      </c>
      <c r="F851" s="18">
        <v>39.30000000000004</v>
      </c>
      <c r="G851" s="10" t="s">
        <v>1506</v>
      </c>
      <c r="H851" s="5">
        <v>4.4454999999999973</v>
      </c>
    </row>
    <row r="852" spans="5:8">
      <c r="E852" s="14" t="s">
        <v>652</v>
      </c>
      <c r="F852" s="18">
        <v>39.400000000000041</v>
      </c>
      <c r="G852" s="10" t="s">
        <v>1507</v>
      </c>
      <c r="H852" s="5">
        <v>4.4389999999999974</v>
      </c>
    </row>
    <row r="853" spans="5:8">
      <c r="E853" s="14" t="s">
        <v>652</v>
      </c>
      <c r="F853" s="18">
        <v>39.500000000000043</v>
      </c>
      <c r="G853" s="10" t="s">
        <v>1508</v>
      </c>
      <c r="H853" s="5">
        <v>4.4324999999999974</v>
      </c>
    </row>
    <row r="854" spans="5:8">
      <c r="E854" s="14" t="s">
        <v>652</v>
      </c>
      <c r="F854" s="18">
        <v>39.600000000000044</v>
      </c>
      <c r="G854" s="10" t="s">
        <v>1509</v>
      </c>
      <c r="H854" s="5">
        <v>4.4259999999999975</v>
      </c>
    </row>
    <row r="855" spans="5:8">
      <c r="E855" s="14" t="s">
        <v>652</v>
      </c>
      <c r="F855" s="18">
        <v>39.700000000000045</v>
      </c>
      <c r="G855" s="10" t="s">
        <v>1510</v>
      </c>
      <c r="H855" s="5">
        <v>4.4194999999999975</v>
      </c>
    </row>
    <row r="856" spans="5:8">
      <c r="E856" s="14" t="s">
        <v>652</v>
      </c>
      <c r="F856" s="18">
        <v>39.800000000000047</v>
      </c>
      <c r="G856" s="10" t="s">
        <v>1511</v>
      </c>
      <c r="H856" s="5">
        <v>4.4129999999999967</v>
      </c>
    </row>
    <row r="857" spans="5:8">
      <c r="E857" s="14" t="s">
        <v>652</v>
      </c>
      <c r="F857" s="18">
        <v>39.900000000000048</v>
      </c>
      <c r="G857" s="10" t="s">
        <v>1512</v>
      </c>
      <c r="H857" s="5">
        <v>4.4064999999999968</v>
      </c>
    </row>
    <row r="858" spans="5:8">
      <c r="E858" s="14" t="s">
        <v>652</v>
      </c>
      <c r="F858" s="18">
        <v>40.00000000000005</v>
      </c>
      <c r="G858" s="10" t="s">
        <v>1513</v>
      </c>
      <c r="H858" s="5">
        <v>4.799999999999998</v>
      </c>
    </row>
    <row r="859" spans="5:8">
      <c r="E859" s="14" t="s">
        <v>652</v>
      </c>
      <c r="F859" s="18">
        <v>40.1</v>
      </c>
      <c r="G859" s="10" t="s">
        <v>1514</v>
      </c>
      <c r="H859" s="5">
        <v>4.7959999999999994</v>
      </c>
    </row>
    <row r="860" spans="5:8">
      <c r="E860" s="14" t="s">
        <v>652</v>
      </c>
      <c r="F860" s="18">
        <v>40.200000000000003</v>
      </c>
      <c r="G860" s="10" t="s">
        <v>1515</v>
      </c>
      <c r="H860" s="5">
        <v>4.7919999999999998</v>
      </c>
    </row>
    <row r="861" spans="5:8">
      <c r="E861" s="14" t="s">
        <v>652</v>
      </c>
      <c r="F861" s="18">
        <v>40.300000000000004</v>
      </c>
      <c r="G861" s="10" t="s">
        <v>1516</v>
      </c>
      <c r="H861" s="5">
        <v>4.7879999999999994</v>
      </c>
    </row>
    <row r="862" spans="5:8">
      <c r="E862" s="14" t="s">
        <v>652</v>
      </c>
      <c r="F862" s="18">
        <v>40.400000000000006</v>
      </c>
      <c r="G862" s="10" t="s">
        <v>1517</v>
      </c>
      <c r="H862" s="5">
        <v>4.7839999999999998</v>
      </c>
    </row>
    <row r="863" spans="5:8">
      <c r="E863" s="14" t="s">
        <v>652</v>
      </c>
      <c r="F863" s="18">
        <v>40.500000000000007</v>
      </c>
      <c r="G863" s="10" t="s">
        <v>1518</v>
      </c>
      <c r="H863" s="5">
        <v>4.7799999999999994</v>
      </c>
    </row>
    <row r="864" spans="5:8">
      <c r="E864" s="14" t="s">
        <v>652</v>
      </c>
      <c r="F864" s="18">
        <v>40.600000000000009</v>
      </c>
      <c r="G864" s="10" t="s">
        <v>1519</v>
      </c>
      <c r="H864" s="5">
        <v>4.7759999999999998</v>
      </c>
    </row>
    <row r="865" spans="5:8">
      <c r="E865" s="14" t="s">
        <v>652</v>
      </c>
      <c r="F865" s="18">
        <v>40.70000000000001</v>
      </c>
      <c r="G865" s="10" t="s">
        <v>1520</v>
      </c>
      <c r="H865" s="5">
        <v>4.7719999999999994</v>
      </c>
    </row>
    <row r="866" spans="5:8">
      <c r="E866" s="14" t="s">
        <v>652</v>
      </c>
      <c r="F866" s="18">
        <v>40.800000000000011</v>
      </c>
      <c r="G866" s="10" t="s">
        <v>1521</v>
      </c>
      <c r="H866" s="5">
        <v>4.7679999999999998</v>
      </c>
    </row>
    <row r="867" spans="5:8">
      <c r="E867" s="14" t="s">
        <v>652</v>
      </c>
      <c r="F867" s="18">
        <v>40.900000000000013</v>
      </c>
      <c r="G867" s="10" t="s">
        <v>1522</v>
      </c>
      <c r="H867" s="5">
        <v>4.7639999999999993</v>
      </c>
    </row>
    <row r="868" spans="5:8">
      <c r="E868" s="14" t="s">
        <v>652</v>
      </c>
      <c r="F868" s="18">
        <v>41.000000000000014</v>
      </c>
      <c r="G868" s="10" t="s">
        <v>1523</v>
      </c>
      <c r="H868" s="5">
        <v>4.7599999999999989</v>
      </c>
    </row>
    <row r="869" spans="5:8">
      <c r="E869" s="14" t="s">
        <v>652</v>
      </c>
      <c r="F869" s="18">
        <v>41.100000000000016</v>
      </c>
      <c r="G869" s="10" t="s">
        <v>1524</v>
      </c>
      <c r="H869" s="5">
        <v>4.7559999999999993</v>
      </c>
    </row>
    <row r="870" spans="5:8">
      <c r="E870" s="14" t="s">
        <v>652</v>
      </c>
      <c r="F870" s="18">
        <v>41.200000000000017</v>
      </c>
      <c r="G870" s="10" t="s">
        <v>1525</v>
      </c>
      <c r="H870" s="5">
        <v>4.7519999999999989</v>
      </c>
    </row>
    <row r="871" spans="5:8">
      <c r="E871" s="14" t="s">
        <v>652</v>
      </c>
      <c r="F871" s="18">
        <v>41.300000000000018</v>
      </c>
      <c r="G871" s="10" t="s">
        <v>1526</v>
      </c>
      <c r="H871" s="5">
        <v>4.7479999999999993</v>
      </c>
    </row>
    <row r="872" spans="5:8">
      <c r="E872" s="14" t="s">
        <v>652</v>
      </c>
      <c r="F872" s="18">
        <v>41.40000000000002</v>
      </c>
      <c r="G872" s="10" t="s">
        <v>1527</v>
      </c>
      <c r="H872" s="5">
        <v>4.7439999999999989</v>
      </c>
    </row>
    <row r="873" spans="5:8">
      <c r="E873" s="14" t="s">
        <v>652</v>
      </c>
      <c r="F873" s="18">
        <v>41.500000000000021</v>
      </c>
      <c r="G873" s="10" t="s">
        <v>1528</v>
      </c>
      <c r="H873" s="5">
        <v>4.7399999999999993</v>
      </c>
    </row>
    <row r="874" spans="5:8">
      <c r="E874" s="14" t="s">
        <v>652</v>
      </c>
      <c r="F874" s="18">
        <v>41.600000000000023</v>
      </c>
      <c r="G874" s="10" t="s">
        <v>1529</v>
      </c>
      <c r="H874" s="5">
        <v>4.7359999999999989</v>
      </c>
    </row>
    <row r="875" spans="5:8">
      <c r="E875" s="14" t="s">
        <v>652</v>
      </c>
      <c r="F875" s="18">
        <v>41.700000000000024</v>
      </c>
      <c r="G875" s="10" t="s">
        <v>1530</v>
      </c>
      <c r="H875" s="5">
        <v>4.7319999999999984</v>
      </c>
    </row>
    <row r="876" spans="5:8">
      <c r="E876" s="14" t="s">
        <v>652</v>
      </c>
      <c r="F876" s="18">
        <v>41.800000000000026</v>
      </c>
      <c r="G876" s="10" t="s">
        <v>1531</v>
      </c>
      <c r="H876" s="5">
        <v>4.7279999999999989</v>
      </c>
    </row>
    <row r="877" spans="5:8">
      <c r="E877" s="14" t="s">
        <v>652</v>
      </c>
      <c r="F877" s="18">
        <v>41.900000000000027</v>
      </c>
      <c r="G877" s="10" t="s">
        <v>1532</v>
      </c>
      <c r="H877" s="5">
        <v>4.7239999999999984</v>
      </c>
    </row>
    <row r="878" spans="5:8">
      <c r="E878" s="14" t="s">
        <v>652</v>
      </c>
      <c r="F878" s="18">
        <v>42.000000000000028</v>
      </c>
      <c r="G878" s="10" t="s">
        <v>1533</v>
      </c>
      <c r="H878" s="5">
        <v>4.7199999999999989</v>
      </c>
    </row>
    <row r="879" spans="5:8">
      <c r="E879" s="14" t="s">
        <v>652</v>
      </c>
      <c r="F879" s="18">
        <v>42.10000000000003</v>
      </c>
      <c r="G879" s="10" t="s">
        <v>1534</v>
      </c>
      <c r="H879" s="5">
        <v>4.7159999999999984</v>
      </c>
    </row>
    <row r="880" spans="5:8">
      <c r="E880" s="14" t="s">
        <v>652</v>
      </c>
      <c r="F880" s="18">
        <v>42.200000000000031</v>
      </c>
      <c r="G880" s="10" t="s">
        <v>1535</v>
      </c>
      <c r="H880" s="5">
        <v>4.7119999999999989</v>
      </c>
    </row>
    <row r="881" spans="5:8">
      <c r="E881" s="14" t="s">
        <v>652</v>
      </c>
      <c r="F881" s="18">
        <v>42.300000000000033</v>
      </c>
      <c r="G881" s="10" t="s">
        <v>1536</v>
      </c>
      <c r="H881" s="5">
        <v>4.7079999999999984</v>
      </c>
    </row>
    <row r="882" spans="5:8">
      <c r="E882" s="14" t="s">
        <v>652</v>
      </c>
      <c r="F882" s="18">
        <v>42.400000000000034</v>
      </c>
      <c r="G882" s="10" t="s">
        <v>1537</v>
      </c>
      <c r="H882" s="5">
        <v>4.7039999999999988</v>
      </c>
    </row>
    <row r="883" spans="5:8">
      <c r="E883" s="14" t="s">
        <v>652</v>
      </c>
      <c r="F883" s="18">
        <v>42.500000000000036</v>
      </c>
      <c r="G883" s="10" t="s">
        <v>1538</v>
      </c>
      <c r="H883" s="5">
        <v>4.6999999999999984</v>
      </c>
    </row>
    <row r="884" spans="5:8">
      <c r="E884" s="14" t="s">
        <v>652</v>
      </c>
      <c r="F884" s="18">
        <v>42.600000000000037</v>
      </c>
      <c r="G884" s="10" t="s">
        <v>1539</v>
      </c>
      <c r="H884" s="5">
        <v>4.695999999999998</v>
      </c>
    </row>
    <row r="885" spans="5:8">
      <c r="E885" s="14" t="s">
        <v>652</v>
      </c>
      <c r="F885" s="18">
        <v>42.700000000000038</v>
      </c>
      <c r="G885" s="10" t="s">
        <v>1540</v>
      </c>
      <c r="H885" s="5">
        <v>4.6919999999999984</v>
      </c>
    </row>
    <row r="886" spans="5:8">
      <c r="E886" s="14" t="s">
        <v>652</v>
      </c>
      <c r="F886" s="18">
        <v>42.80000000000004</v>
      </c>
      <c r="G886" s="10" t="s">
        <v>1541</v>
      </c>
      <c r="H886" s="5">
        <v>4.6879999999999979</v>
      </c>
    </row>
    <row r="887" spans="5:8">
      <c r="E887" s="14" t="s">
        <v>652</v>
      </c>
      <c r="F887" s="18">
        <v>42.900000000000041</v>
      </c>
      <c r="G887" s="10" t="s">
        <v>1542</v>
      </c>
      <c r="H887" s="5">
        <v>4.6839999999999984</v>
      </c>
    </row>
    <row r="888" spans="5:8">
      <c r="E888" s="14" t="s">
        <v>652</v>
      </c>
      <c r="F888" s="18">
        <v>43.000000000000043</v>
      </c>
      <c r="G888" s="10" t="s">
        <v>1543</v>
      </c>
      <c r="H888" s="5">
        <v>4.6799999999999979</v>
      </c>
    </row>
    <row r="889" spans="5:8">
      <c r="E889" s="14" t="s">
        <v>652</v>
      </c>
      <c r="F889" s="18">
        <v>43.100000000000044</v>
      </c>
      <c r="G889" s="10" t="s">
        <v>1544</v>
      </c>
      <c r="H889" s="5">
        <v>4.6759999999999984</v>
      </c>
    </row>
    <row r="890" spans="5:8">
      <c r="E890" s="14" t="s">
        <v>652</v>
      </c>
      <c r="F890" s="18">
        <v>43.200000000000045</v>
      </c>
      <c r="G890" s="10" t="s">
        <v>1545</v>
      </c>
      <c r="H890" s="5">
        <v>4.6719999999999979</v>
      </c>
    </row>
    <row r="891" spans="5:8">
      <c r="E891" s="14" t="s">
        <v>652</v>
      </c>
      <c r="F891" s="18">
        <v>43.300000000000047</v>
      </c>
      <c r="G891" s="10" t="s">
        <v>1546</v>
      </c>
      <c r="H891" s="5">
        <v>4.6679999999999984</v>
      </c>
    </row>
    <row r="892" spans="5:8">
      <c r="E892" s="14" t="s">
        <v>652</v>
      </c>
      <c r="F892" s="18">
        <v>43.400000000000048</v>
      </c>
      <c r="G892" s="10" t="s">
        <v>1547</v>
      </c>
      <c r="H892" s="5">
        <v>4.6639999999999979</v>
      </c>
    </row>
    <row r="893" spans="5:8">
      <c r="E893" s="14" t="s">
        <v>652</v>
      </c>
      <c r="F893" s="18">
        <v>43.50000000000005</v>
      </c>
      <c r="G893" s="10" t="s">
        <v>1548</v>
      </c>
      <c r="H893" s="5">
        <v>4.6599999999999975</v>
      </c>
    </row>
    <row r="894" spans="5:8">
      <c r="E894" s="14" t="s">
        <v>652</v>
      </c>
      <c r="F894" s="18">
        <v>43.4</v>
      </c>
      <c r="G894" s="10" t="s">
        <v>1547</v>
      </c>
      <c r="H894" s="5">
        <v>4.6639999999999997</v>
      </c>
    </row>
    <row r="895" spans="5:8">
      <c r="E895" s="14" t="s">
        <v>652</v>
      </c>
      <c r="F895" s="18">
        <v>43.5</v>
      </c>
      <c r="G895" s="10" t="s">
        <v>1548</v>
      </c>
      <c r="H895" s="5">
        <v>4.66</v>
      </c>
    </row>
    <row r="896" spans="5:8">
      <c r="E896" s="14" t="s">
        <v>652</v>
      </c>
      <c r="F896" s="18">
        <v>43.6</v>
      </c>
      <c r="G896" s="10" t="s">
        <v>1549</v>
      </c>
      <c r="H896" s="5">
        <v>4.6559999999999997</v>
      </c>
    </row>
    <row r="897" spans="5:8">
      <c r="E897" s="14" t="s">
        <v>652</v>
      </c>
      <c r="F897" s="18">
        <v>43.7</v>
      </c>
      <c r="G897" s="10" t="s">
        <v>1550</v>
      </c>
      <c r="H897" s="5">
        <v>4.6520000000000001</v>
      </c>
    </row>
    <row r="898" spans="5:8">
      <c r="E898" s="14" t="s">
        <v>652</v>
      </c>
      <c r="F898" s="18">
        <v>43.800000000000004</v>
      </c>
      <c r="G898" s="10" t="s">
        <v>1551</v>
      </c>
      <c r="H898" s="5">
        <v>4.6479999999999997</v>
      </c>
    </row>
    <row r="899" spans="5:8">
      <c r="E899" s="14" t="s">
        <v>652</v>
      </c>
      <c r="F899" s="18">
        <v>43.900000000000006</v>
      </c>
      <c r="G899" s="10" t="s">
        <v>1552</v>
      </c>
      <c r="H899" s="5">
        <v>4.6439999999999992</v>
      </c>
    </row>
    <row r="900" spans="5:8">
      <c r="E900" s="14" t="s">
        <v>652</v>
      </c>
      <c r="F900" s="18">
        <v>44.000000000000007</v>
      </c>
      <c r="G900" s="10" t="s">
        <v>1553</v>
      </c>
      <c r="H900" s="5">
        <v>4.6399999999999997</v>
      </c>
    </row>
    <row r="901" spans="5:8">
      <c r="E901" s="14" t="s">
        <v>652</v>
      </c>
      <c r="F901" s="18">
        <v>44.100000000000009</v>
      </c>
      <c r="G901" s="10" t="s">
        <v>1554</v>
      </c>
      <c r="H901" s="5">
        <v>4.6359999999999992</v>
      </c>
    </row>
    <row r="902" spans="5:8">
      <c r="E902" s="14" t="s">
        <v>652</v>
      </c>
      <c r="F902" s="18">
        <v>44.20000000000001</v>
      </c>
      <c r="G902" s="10" t="s">
        <v>1555</v>
      </c>
      <c r="H902" s="5">
        <v>4.6319999999999997</v>
      </c>
    </row>
    <row r="903" spans="5:8">
      <c r="E903" s="14" t="s">
        <v>652</v>
      </c>
      <c r="F903" s="18">
        <v>44.300000000000011</v>
      </c>
      <c r="G903" s="10" t="s">
        <v>1556</v>
      </c>
      <c r="H903" s="5">
        <v>4.6279999999999992</v>
      </c>
    </row>
    <row r="904" spans="5:8">
      <c r="E904" s="14" t="s">
        <v>652</v>
      </c>
      <c r="F904" s="18">
        <v>44.400000000000013</v>
      </c>
      <c r="G904" s="10" t="s">
        <v>1557</v>
      </c>
      <c r="H904" s="5">
        <v>4.6239999999999997</v>
      </c>
    </row>
    <row r="905" spans="5:8">
      <c r="E905" s="14" t="s">
        <v>652</v>
      </c>
      <c r="F905" s="18">
        <v>44.500000000000014</v>
      </c>
      <c r="G905" s="10" t="s">
        <v>1558</v>
      </c>
      <c r="H905" s="5">
        <v>4.6199999999999992</v>
      </c>
    </row>
    <row r="906" spans="5:8">
      <c r="E906" s="14" t="s">
        <v>652</v>
      </c>
      <c r="F906" s="18">
        <v>44.600000000000016</v>
      </c>
      <c r="G906" s="10" t="s">
        <v>1559</v>
      </c>
      <c r="H906" s="5">
        <v>4.6159999999999988</v>
      </c>
    </row>
    <row r="907" spans="5:8">
      <c r="E907" s="14" t="s">
        <v>652</v>
      </c>
      <c r="F907" s="18">
        <v>44.700000000000017</v>
      </c>
      <c r="G907" s="10" t="s">
        <v>1560</v>
      </c>
      <c r="H907" s="5">
        <v>4.6119999999999992</v>
      </c>
    </row>
    <row r="908" spans="5:8">
      <c r="E908" s="14" t="s">
        <v>652</v>
      </c>
      <c r="F908" s="18">
        <v>44.800000000000018</v>
      </c>
      <c r="G908" s="10" t="s">
        <v>1561</v>
      </c>
      <c r="H908" s="5">
        <v>4.6079999999999988</v>
      </c>
    </row>
    <row r="909" spans="5:8">
      <c r="E909" s="14" t="s">
        <v>652</v>
      </c>
      <c r="F909" s="18">
        <v>44.90000000000002</v>
      </c>
      <c r="G909" s="10" t="s">
        <v>1562</v>
      </c>
      <c r="H909" s="5">
        <v>4.6039999999999992</v>
      </c>
    </row>
    <row r="910" spans="5:8">
      <c r="E910" s="14" t="s">
        <v>652</v>
      </c>
      <c r="F910" s="18">
        <v>45.000000000000021</v>
      </c>
      <c r="G910" s="10" t="s">
        <v>1563</v>
      </c>
      <c r="H910" s="5">
        <v>4.5999999999999988</v>
      </c>
    </row>
    <row r="911" spans="5:8">
      <c r="E911" s="14" t="s">
        <v>652</v>
      </c>
      <c r="F911" s="18">
        <v>45.100000000000023</v>
      </c>
      <c r="G911" s="10" t="s">
        <v>1564</v>
      </c>
      <c r="H911" s="5">
        <v>4.5959999999999992</v>
      </c>
    </row>
    <row r="912" spans="5:8">
      <c r="E912" s="14" t="s">
        <v>652</v>
      </c>
      <c r="F912" s="18">
        <v>45.200000000000024</v>
      </c>
      <c r="G912" s="10" t="s">
        <v>1565</v>
      </c>
      <c r="H912" s="5">
        <v>4.5919999999999987</v>
      </c>
    </row>
    <row r="913" spans="5:8">
      <c r="E913" s="14" t="s">
        <v>652</v>
      </c>
      <c r="F913" s="18">
        <v>45.300000000000026</v>
      </c>
      <c r="G913" s="10" t="s">
        <v>1566</v>
      </c>
      <c r="H913" s="5">
        <v>4.5879999999999992</v>
      </c>
    </row>
    <row r="914" spans="5:8">
      <c r="E914" s="14" t="s">
        <v>652</v>
      </c>
      <c r="F914" s="18">
        <v>45.400000000000027</v>
      </c>
      <c r="G914" s="10" t="s">
        <v>1567</v>
      </c>
      <c r="H914" s="5">
        <v>4.5839999999999987</v>
      </c>
    </row>
    <row r="915" spans="5:8">
      <c r="E915" s="14" t="s">
        <v>652</v>
      </c>
      <c r="F915" s="18">
        <v>45.500000000000028</v>
      </c>
      <c r="G915" s="10" t="s">
        <v>1568</v>
      </c>
      <c r="H915" s="5">
        <v>4.5799999999999983</v>
      </c>
    </row>
    <row r="916" spans="5:8">
      <c r="E916" s="14" t="s">
        <v>652</v>
      </c>
      <c r="F916" s="18">
        <v>45.60000000000003</v>
      </c>
      <c r="G916" s="10" t="s">
        <v>1569</v>
      </c>
      <c r="H916" s="5">
        <v>4.5759999999999987</v>
      </c>
    </row>
    <row r="917" spans="5:8">
      <c r="E917" s="14" t="s">
        <v>652</v>
      </c>
      <c r="F917" s="18">
        <v>45.700000000000031</v>
      </c>
      <c r="G917" s="10" t="s">
        <v>1570</v>
      </c>
      <c r="H917" s="5">
        <v>4.5719999999999983</v>
      </c>
    </row>
    <row r="918" spans="5:8">
      <c r="E918" s="14" t="s">
        <v>652</v>
      </c>
      <c r="F918" s="18">
        <v>45.800000000000033</v>
      </c>
      <c r="G918" s="10" t="s">
        <v>1571</v>
      </c>
      <c r="H918" s="5">
        <v>4.5679999999999987</v>
      </c>
    </row>
    <row r="919" spans="5:8">
      <c r="E919" s="14" t="s">
        <v>652</v>
      </c>
      <c r="F919" s="18">
        <v>45.900000000000034</v>
      </c>
      <c r="G919" s="10" t="s">
        <v>1572</v>
      </c>
      <c r="H919" s="5">
        <v>4.5639999999999983</v>
      </c>
    </row>
    <row r="920" spans="5:8">
      <c r="E920" s="14" t="s">
        <v>652</v>
      </c>
      <c r="F920" s="18">
        <v>46.000000000000036</v>
      </c>
      <c r="G920" s="10" t="s">
        <v>1573</v>
      </c>
      <c r="H920" s="5">
        <v>4.5599999999999987</v>
      </c>
    </row>
    <row r="921" spans="5:8">
      <c r="E921" s="14" t="s">
        <v>652</v>
      </c>
      <c r="F921" s="18">
        <v>46.100000000000037</v>
      </c>
      <c r="G921" s="10" t="s">
        <v>1574</v>
      </c>
      <c r="H921" s="5">
        <v>4.5559999999999983</v>
      </c>
    </row>
    <row r="922" spans="5:8">
      <c r="E922" s="14" t="s">
        <v>652</v>
      </c>
      <c r="F922" s="18">
        <v>46.200000000000038</v>
      </c>
      <c r="G922" s="10" t="s">
        <v>1575</v>
      </c>
      <c r="H922" s="5">
        <v>4.5519999999999978</v>
      </c>
    </row>
    <row r="923" spans="5:8">
      <c r="E923" s="14" t="s">
        <v>652</v>
      </c>
      <c r="F923" s="18">
        <v>46.30000000000004</v>
      </c>
      <c r="G923" s="10" t="s">
        <v>1576</v>
      </c>
      <c r="H923" s="5">
        <v>4.5479999999999983</v>
      </c>
    </row>
    <row r="924" spans="5:8">
      <c r="E924" s="14" t="s">
        <v>652</v>
      </c>
      <c r="F924" s="18">
        <v>46.400000000000041</v>
      </c>
      <c r="G924" s="10" t="s">
        <v>1577</v>
      </c>
      <c r="H924" s="5">
        <v>4.5439999999999978</v>
      </c>
    </row>
    <row r="925" spans="5:8">
      <c r="E925" s="14" t="s">
        <v>652</v>
      </c>
      <c r="F925" s="18">
        <v>46.500000000000043</v>
      </c>
      <c r="G925" s="10" t="s">
        <v>1578</v>
      </c>
      <c r="H925" s="5">
        <v>4.5399999999999983</v>
      </c>
    </row>
    <row r="926" spans="5:8">
      <c r="E926" s="14" t="s">
        <v>652</v>
      </c>
      <c r="F926" s="18">
        <v>46.600000000000044</v>
      </c>
      <c r="G926" s="10" t="s">
        <v>1579</v>
      </c>
      <c r="H926" s="5">
        <v>4.5359999999999978</v>
      </c>
    </row>
    <row r="927" spans="5:8">
      <c r="E927" s="14" t="s">
        <v>652</v>
      </c>
      <c r="F927" s="18">
        <v>46.700000000000045</v>
      </c>
      <c r="G927" s="10" t="s">
        <v>1580</v>
      </c>
      <c r="H927" s="5">
        <v>4.5319999999999983</v>
      </c>
    </row>
    <row r="928" spans="5:8">
      <c r="E928" s="14" t="s">
        <v>652</v>
      </c>
      <c r="F928" s="18">
        <v>46.800000000000047</v>
      </c>
      <c r="G928" s="10" t="s">
        <v>1581</v>
      </c>
      <c r="H928" s="5">
        <v>4.5279999999999978</v>
      </c>
    </row>
    <row r="929" spans="5:8">
      <c r="E929" s="14" t="s">
        <v>652</v>
      </c>
      <c r="F929" s="18">
        <v>46.900000000000048</v>
      </c>
      <c r="G929" s="10" t="s">
        <v>1582</v>
      </c>
      <c r="H929" s="5">
        <v>4.5239999999999982</v>
      </c>
    </row>
    <row r="930" spans="5:8">
      <c r="E930" s="14" t="s">
        <v>652</v>
      </c>
      <c r="F930" s="18">
        <v>47.00000000000005</v>
      </c>
      <c r="G930" s="10" t="s">
        <v>1583</v>
      </c>
      <c r="H930" s="5">
        <v>4.5199999999999978</v>
      </c>
    </row>
    <row r="931" spans="5:8">
      <c r="E931" s="14" t="s">
        <v>652</v>
      </c>
      <c r="F931" s="18">
        <v>47.1</v>
      </c>
      <c r="G931" s="10" t="s">
        <v>1584</v>
      </c>
      <c r="H931" s="5">
        <v>4.516</v>
      </c>
    </row>
    <row r="932" spans="5:8">
      <c r="E932" s="14" t="s">
        <v>652</v>
      </c>
      <c r="F932" s="18">
        <v>47.2</v>
      </c>
      <c r="G932" s="10" t="s">
        <v>1585</v>
      </c>
      <c r="H932" s="5">
        <v>4.5119999999999996</v>
      </c>
    </row>
    <row r="933" spans="5:8">
      <c r="E933" s="14" t="s">
        <v>652</v>
      </c>
      <c r="F933" s="18">
        <v>47.300000000000004</v>
      </c>
      <c r="G933" s="10" t="s">
        <v>1586</v>
      </c>
      <c r="H933" s="5">
        <v>4.508</v>
      </c>
    </row>
    <row r="934" spans="5:8">
      <c r="E934" s="14" t="s">
        <v>652</v>
      </c>
      <c r="F934" s="18">
        <v>47.400000000000006</v>
      </c>
      <c r="G934" s="10" t="s">
        <v>1587</v>
      </c>
      <c r="H934" s="5">
        <v>4.5039999999999996</v>
      </c>
    </row>
    <row r="935" spans="5:8">
      <c r="E935" s="14" t="s">
        <v>652</v>
      </c>
      <c r="F935" s="18">
        <v>47.500000000000007</v>
      </c>
      <c r="G935" s="10" t="s">
        <v>1588</v>
      </c>
      <c r="H935" s="5">
        <v>4.5</v>
      </c>
    </row>
    <row r="936" spans="5:8">
      <c r="E936" s="14" t="s">
        <v>652</v>
      </c>
      <c r="F936" s="18">
        <v>47.600000000000009</v>
      </c>
      <c r="G936" s="10" t="s">
        <v>1589</v>
      </c>
      <c r="H936" s="5">
        <v>4.4959999999999996</v>
      </c>
    </row>
    <row r="937" spans="5:8">
      <c r="E937" s="14" t="s">
        <v>652</v>
      </c>
      <c r="F937" s="18">
        <v>47.70000000000001</v>
      </c>
      <c r="G937" s="10" t="s">
        <v>1590</v>
      </c>
      <c r="H937" s="5">
        <v>4.4919999999999991</v>
      </c>
    </row>
    <row r="938" spans="5:8">
      <c r="E938" s="14" t="s">
        <v>652</v>
      </c>
      <c r="F938" s="18">
        <v>47.800000000000011</v>
      </c>
      <c r="G938" s="10" t="s">
        <v>1591</v>
      </c>
      <c r="H938" s="5">
        <v>4.4879999999999995</v>
      </c>
    </row>
    <row r="939" spans="5:8">
      <c r="E939" s="14" t="s">
        <v>652</v>
      </c>
      <c r="F939" s="18">
        <v>47.900000000000013</v>
      </c>
      <c r="G939" s="10" t="s">
        <v>1592</v>
      </c>
      <c r="H939" s="5">
        <v>4.4839999999999991</v>
      </c>
    </row>
    <row r="940" spans="5:8">
      <c r="E940" s="14" t="s">
        <v>652</v>
      </c>
      <c r="F940" s="18">
        <v>48.000000000000014</v>
      </c>
      <c r="G940" s="10" t="s">
        <v>1593</v>
      </c>
      <c r="H940" s="5">
        <v>4.4799999999999995</v>
      </c>
    </row>
    <row r="941" spans="5:8">
      <c r="E941" s="14" t="s">
        <v>652</v>
      </c>
      <c r="F941" s="18">
        <v>48.100000000000016</v>
      </c>
      <c r="G941" s="10" t="s">
        <v>1594</v>
      </c>
      <c r="H941" s="5">
        <v>4.4759999999999991</v>
      </c>
    </row>
    <row r="942" spans="5:8">
      <c r="E942" s="14" t="s">
        <v>652</v>
      </c>
      <c r="F942" s="18">
        <v>48.200000000000017</v>
      </c>
      <c r="G942" s="10" t="s">
        <v>1595</v>
      </c>
      <c r="H942" s="5">
        <v>4.4719999999999995</v>
      </c>
    </row>
    <row r="943" spans="5:8">
      <c r="E943" s="14" t="s">
        <v>652</v>
      </c>
      <c r="F943" s="18">
        <v>48.300000000000018</v>
      </c>
      <c r="G943" s="10" t="s">
        <v>1596</v>
      </c>
      <c r="H943" s="5">
        <v>4.4679999999999991</v>
      </c>
    </row>
    <row r="944" spans="5:8">
      <c r="E944" s="14" t="s">
        <v>652</v>
      </c>
      <c r="F944" s="18">
        <v>48.40000000000002</v>
      </c>
      <c r="G944" s="10" t="s">
        <v>1597</v>
      </c>
      <c r="H944" s="5">
        <v>4.4639999999999986</v>
      </c>
    </row>
    <row r="945" spans="5:8">
      <c r="E945" s="14" t="s">
        <v>652</v>
      </c>
      <c r="F945" s="18">
        <v>48.500000000000021</v>
      </c>
      <c r="G945" s="10" t="s">
        <v>1598</v>
      </c>
      <c r="H945" s="5">
        <v>4.4599999999999991</v>
      </c>
    </row>
    <row r="946" spans="5:8">
      <c r="E946" s="14" t="s">
        <v>652</v>
      </c>
      <c r="F946" s="18">
        <v>48.600000000000023</v>
      </c>
      <c r="G946" s="10" t="s">
        <v>1599</v>
      </c>
      <c r="H946" s="5">
        <v>4.4559999999999986</v>
      </c>
    </row>
    <row r="947" spans="5:8">
      <c r="E947" s="14" t="s">
        <v>652</v>
      </c>
      <c r="F947" s="18">
        <v>48.700000000000024</v>
      </c>
      <c r="G947" s="10" t="s">
        <v>1600</v>
      </c>
      <c r="H947" s="5">
        <v>4.4519999999999991</v>
      </c>
    </row>
    <row r="948" spans="5:8">
      <c r="E948" s="14" t="s">
        <v>652</v>
      </c>
      <c r="F948" s="18">
        <v>48.800000000000026</v>
      </c>
      <c r="G948" s="10" t="s">
        <v>1601</v>
      </c>
      <c r="H948" s="5">
        <v>4.4479999999999986</v>
      </c>
    </row>
    <row r="949" spans="5:8">
      <c r="E949" s="14" t="s">
        <v>652</v>
      </c>
      <c r="F949" s="18">
        <v>48.900000000000027</v>
      </c>
      <c r="G949" s="10" t="s">
        <v>1602</v>
      </c>
      <c r="H949" s="5">
        <v>4.4439999999999991</v>
      </c>
    </row>
    <row r="950" spans="5:8">
      <c r="E950" s="14" t="s">
        <v>652</v>
      </c>
      <c r="F950" s="18">
        <v>49.000000000000028</v>
      </c>
      <c r="G950" s="10" t="s">
        <v>1603</v>
      </c>
      <c r="H950" s="5">
        <v>4.4399999999999986</v>
      </c>
    </row>
    <row r="951" spans="5:8">
      <c r="E951" s="14" t="s">
        <v>652</v>
      </c>
      <c r="F951" s="18">
        <v>49.10000000000003</v>
      </c>
      <c r="G951" s="10" t="s">
        <v>1604</v>
      </c>
      <c r="H951" s="5">
        <v>4.4359999999999982</v>
      </c>
    </row>
    <row r="952" spans="5:8">
      <c r="E952" s="14" t="s">
        <v>652</v>
      </c>
      <c r="F952" s="18">
        <v>49.200000000000031</v>
      </c>
      <c r="G952" s="10" t="s">
        <v>1605</v>
      </c>
      <c r="H952" s="5">
        <v>4.4319999999999986</v>
      </c>
    </row>
    <row r="953" spans="5:8">
      <c r="E953" s="14" t="s">
        <v>652</v>
      </c>
      <c r="F953" s="18">
        <v>49.300000000000033</v>
      </c>
      <c r="G953" s="10" t="s">
        <v>1606</v>
      </c>
      <c r="H953" s="5">
        <v>4.4279999999999982</v>
      </c>
    </row>
    <row r="954" spans="5:8">
      <c r="E954" s="14" t="s">
        <v>652</v>
      </c>
      <c r="F954" s="18">
        <v>49.400000000000034</v>
      </c>
      <c r="G954" s="10" t="s">
        <v>1607</v>
      </c>
      <c r="H954" s="5">
        <v>4.4239999999999986</v>
      </c>
    </row>
    <row r="955" spans="5:8">
      <c r="E955" s="14" t="s">
        <v>652</v>
      </c>
      <c r="F955" s="18">
        <v>49.500000000000036</v>
      </c>
      <c r="G955" s="10" t="s">
        <v>1608</v>
      </c>
      <c r="H955" s="5">
        <v>4.4199999999999982</v>
      </c>
    </row>
    <row r="956" spans="5:8">
      <c r="E956" s="14" t="s">
        <v>652</v>
      </c>
      <c r="F956" s="18">
        <v>49.600000000000037</v>
      </c>
      <c r="G956" s="10" t="s">
        <v>1609</v>
      </c>
      <c r="H956" s="5">
        <v>4.4159999999999986</v>
      </c>
    </row>
    <row r="957" spans="5:8">
      <c r="E957" s="14" t="s">
        <v>652</v>
      </c>
      <c r="F957" s="18">
        <v>49.700000000000038</v>
      </c>
      <c r="G957" s="10" t="s">
        <v>1610</v>
      </c>
      <c r="H957" s="5">
        <v>4.4119999999999981</v>
      </c>
    </row>
    <row r="958" spans="5:8">
      <c r="E958" s="14" t="s">
        <v>652</v>
      </c>
      <c r="F958" s="18">
        <v>49.80000000000004</v>
      </c>
      <c r="G958" s="10" t="s">
        <v>1611</v>
      </c>
      <c r="H958" s="5">
        <v>4.4079999999999986</v>
      </c>
    </row>
    <row r="959" spans="5:8">
      <c r="E959" s="14" t="s">
        <v>652</v>
      </c>
      <c r="F959" s="18">
        <v>49.900000000000041</v>
      </c>
      <c r="G959" s="10" t="s">
        <v>1612</v>
      </c>
      <c r="H959" s="5">
        <v>4.4039999999999981</v>
      </c>
    </row>
    <row r="960" spans="5:8">
      <c r="E960" s="14" t="s">
        <v>652</v>
      </c>
      <c r="F960" s="18">
        <v>50.000000000000043</v>
      </c>
      <c r="G960" s="10" t="s">
        <v>1613</v>
      </c>
      <c r="H960" s="5">
        <v>4.3999999999999986</v>
      </c>
    </row>
    <row r="961" spans="5:8">
      <c r="E961" s="14" t="s">
        <v>652</v>
      </c>
      <c r="F961" s="18">
        <v>50.100000000000044</v>
      </c>
      <c r="G961" s="10" t="s">
        <v>1614</v>
      </c>
      <c r="H961" s="5">
        <v>4.3959999999999981</v>
      </c>
    </row>
    <row r="962" spans="5:8">
      <c r="E962" s="14" t="s">
        <v>652</v>
      </c>
      <c r="F962" s="18">
        <v>50.2</v>
      </c>
      <c r="G962" s="10" t="s">
        <v>1615</v>
      </c>
      <c r="H962" s="5">
        <v>4.3919999999999995</v>
      </c>
    </row>
    <row r="963" spans="5:8">
      <c r="E963" s="14" t="s">
        <v>652</v>
      </c>
      <c r="F963" s="18">
        <v>50.3</v>
      </c>
      <c r="G963" s="10" t="s">
        <v>1616</v>
      </c>
      <c r="H963" s="5">
        <v>4.3879999999999999</v>
      </c>
    </row>
    <row r="964" spans="5:8">
      <c r="E964" s="14" t="s">
        <v>652</v>
      </c>
      <c r="F964" s="18">
        <v>50.4</v>
      </c>
      <c r="G964" s="10" t="s">
        <v>1617</v>
      </c>
      <c r="H964" s="5">
        <v>4.3840000000000003</v>
      </c>
    </row>
    <row r="965" spans="5:8">
      <c r="E965" s="12" t="s">
        <v>646</v>
      </c>
      <c r="F965" s="19">
        <v>3.6</v>
      </c>
      <c r="G965" s="10" t="s">
        <v>1618</v>
      </c>
      <c r="H965" s="5">
        <v>4.9000000000000004</v>
      </c>
    </row>
    <row r="966" spans="5:8">
      <c r="E966" s="14" t="s">
        <v>654</v>
      </c>
      <c r="F966" s="18">
        <v>3.7</v>
      </c>
      <c r="G966" s="10" t="s">
        <v>1619</v>
      </c>
      <c r="H966" s="5">
        <v>4.9000000000000004</v>
      </c>
    </row>
    <row r="967" spans="5:8">
      <c r="E967" s="14" t="s">
        <v>654</v>
      </c>
      <c r="F967" s="18">
        <v>3.8000000000000003</v>
      </c>
      <c r="G967" s="10" t="s">
        <v>1620</v>
      </c>
      <c r="H967" s="5">
        <v>4.9000000000000004</v>
      </c>
    </row>
    <row r="968" spans="5:8">
      <c r="E968" s="14" t="s">
        <v>654</v>
      </c>
      <c r="F968" s="18">
        <v>3.9000000000000004</v>
      </c>
      <c r="G968" s="10" t="s">
        <v>1621</v>
      </c>
      <c r="H968" s="5">
        <v>4.9000000000000004</v>
      </c>
    </row>
    <row r="969" spans="5:8">
      <c r="E969" s="14" t="s">
        <v>654</v>
      </c>
      <c r="F969" s="18">
        <v>4</v>
      </c>
      <c r="G969" s="10" t="s">
        <v>1622</v>
      </c>
      <c r="H969" s="5">
        <v>4.9000000000000004</v>
      </c>
    </row>
    <row r="970" spans="5:8">
      <c r="E970" s="14" t="s">
        <v>654</v>
      </c>
      <c r="F970" s="18">
        <v>4.0999999999999996</v>
      </c>
      <c r="G970" s="10" t="s">
        <v>1623</v>
      </c>
      <c r="H970" s="5">
        <v>4.9000000000000004</v>
      </c>
    </row>
    <row r="971" spans="5:8">
      <c r="E971" s="14" t="s">
        <v>654</v>
      </c>
      <c r="F971" s="18">
        <v>4.1999999999999993</v>
      </c>
      <c r="G971" s="10" t="s">
        <v>1624</v>
      </c>
      <c r="H971" s="5">
        <v>4.9000000000000004</v>
      </c>
    </row>
    <row r="972" spans="5:8">
      <c r="E972" s="14" t="s">
        <v>654</v>
      </c>
      <c r="F972" s="18">
        <v>4.2999999999999989</v>
      </c>
      <c r="G972" s="10" t="s">
        <v>1625</v>
      </c>
      <c r="H972" s="5">
        <v>4.9000000000000004</v>
      </c>
    </row>
    <row r="973" spans="5:8">
      <c r="E973" s="14" t="s">
        <v>654</v>
      </c>
      <c r="F973" s="18">
        <v>4.3999999999999986</v>
      </c>
      <c r="G973" s="10" t="s">
        <v>1626</v>
      </c>
      <c r="H973" s="5">
        <v>4.9000000000000004</v>
      </c>
    </row>
    <row r="974" spans="5:8">
      <c r="E974" s="14" t="s">
        <v>654</v>
      </c>
      <c r="F974" s="18">
        <v>4.4999999999999982</v>
      </c>
      <c r="G974" s="10" t="s">
        <v>1627</v>
      </c>
      <c r="H974" s="5">
        <v>4.9000000000000004</v>
      </c>
    </row>
    <row r="975" spans="5:8">
      <c r="E975" s="14" t="s">
        <v>654</v>
      </c>
      <c r="F975" s="18">
        <v>4.5999999999999979</v>
      </c>
      <c r="G975" s="10" t="s">
        <v>1628</v>
      </c>
      <c r="H975" s="5">
        <v>4.9000000000000004</v>
      </c>
    </row>
    <row r="976" spans="5:8">
      <c r="E976" s="14" t="s">
        <v>654</v>
      </c>
      <c r="F976" s="18">
        <v>4.6999999999999975</v>
      </c>
      <c r="G976" s="10" t="s">
        <v>1629</v>
      </c>
      <c r="H976" s="5">
        <v>4.9000000000000004</v>
      </c>
    </row>
    <row r="977" spans="5:8">
      <c r="E977" s="14" t="s">
        <v>654</v>
      </c>
      <c r="F977" s="18">
        <v>4.7999999999999972</v>
      </c>
      <c r="G977" s="10" t="s">
        <v>1630</v>
      </c>
      <c r="H977" s="5">
        <v>4.9000000000000004</v>
      </c>
    </row>
    <row r="978" spans="5:8">
      <c r="E978" s="14" t="s">
        <v>654</v>
      </c>
      <c r="F978" s="18">
        <v>4.8999999999999968</v>
      </c>
      <c r="G978" s="10" t="s">
        <v>1631</v>
      </c>
      <c r="H978" s="5">
        <v>4.9000000000000004</v>
      </c>
    </row>
    <row r="979" spans="5:8">
      <c r="E979" s="14" t="s">
        <v>654</v>
      </c>
      <c r="F979" s="18">
        <v>4.9999999999999964</v>
      </c>
      <c r="G979" s="10" t="s">
        <v>1632</v>
      </c>
      <c r="H979" s="5">
        <v>4.9000000000000004</v>
      </c>
    </row>
    <row r="980" spans="5:8">
      <c r="E980" s="14" t="s">
        <v>654</v>
      </c>
      <c r="F980" s="18">
        <v>5.0999999999999961</v>
      </c>
      <c r="G980" s="10" t="s">
        <v>1633</v>
      </c>
      <c r="H980" s="5">
        <v>4.9000000000000004</v>
      </c>
    </row>
    <row r="981" spans="5:8">
      <c r="E981" s="14" t="s">
        <v>654</v>
      </c>
      <c r="F981" s="18">
        <v>5.1999999999999957</v>
      </c>
      <c r="G981" s="10" t="s">
        <v>1634</v>
      </c>
      <c r="H981" s="5">
        <v>4.9000000000000004</v>
      </c>
    </row>
    <row r="982" spans="5:8">
      <c r="E982" s="14" t="s">
        <v>654</v>
      </c>
      <c r="F982" s="18">
        <v>5.2999999999999954</v>
      </c>
      <c r="G982" s="10" t="s">
        <v>1635</v>
      </c>
      <c r="H982" s="5">
        <v>4.9000000000000004</v>
      </c>
    </row>
    <row r="983" spans="5:8">
      <c r="E983" s="14" t="s">
        <v>654</v>
      </c>
      <c r="F983" s="18">
        <v>5.399999999999995</v>
      </c>
      <c r="G983" s="10" t="s">
        <v>1636</v>
      </c>
      <c r="H983" s="5">
        <v>4.9000000000000004</v>
      </c>
    </row>
    <row r="984" spans="5:8">
      <c r="E984" s="14" t="s">
        <v>654</v>
      </c>
      <c r="F984" s="18">
        <v>5.5</v>
      </c>
      <c r="G984" s="10" t="s">
        <v>1637</v>
      </c>
      <c r="H984" s="5">
        <v>4.9000000000000004</v>
      </c>
    </row>
    <row r="985" spans="5:8">
      <c r="E985" s="14" t="s">
        <v>654</v>
      </c>
      <c r="F985" s="18">
        <v>5.6</v>
      </c>
      <c r="G985" s="10" t="s">
        <v>1638</v>
      </c>
      <c r="H985" s="5">
        <v>4.9000000000000004</v>
      </c>
    </row>
    <row r="986" spans="5:8">
      <c r="E986" s="14" t="s">
        <v>654</v>
      </c>
      <c r="F986" s="18">
        <v>5.6999999999999993</v>
      </c>
      <c r="G986" s="10" t="s">
        <v>1639</v>
      </c>
      <c r="H986" s="5">
        <v>4.9000000000000004</v>
      </c>
    </row>
    <row r="987" spans="5:8">
      <c r="E987" s="14" t="s">
        <v>654</v>
      </c>
      <c r="F987" s="18">
        <v>5.7999999999999989</v>
      </c>
      <c r="G987" s="10" t="s">
        <v>1640</v>
      </c>
      <c r="H987" s="5">
        <v>4.9000000000000004</v>
      </c>
    </row>
    <row r="988" spans="5:8">
      <c r="E988" s="14" t="s">
        <v>654</v>
      </c>
      <c r="F988" s="18">
        <v>5.8999999999999986</v>
      </c>
      <c r="G988" s="10" t="s">
        <v>1641</v>
      </c>
      <c r="H988" s="5">
        <v>4.9000000000000004</v>
      </c>
    </row>
    <row r="989" spans="5:8">
      <c r="E989" s="14" t="s">
        <v>654</v>
      </c>
      <c r="F989" s="18">
        <v>5.9999999999999982</v>
      </c>
      <c r="G989" s="10" t="s">
        <v>1642</v>
      </c>
      <c r="H989" s="5">
        <v>4.9000000000000004</v>
      </c>
    </row>
    <row r="990" spans="5:8">
      <c r="E990" s="14" t="s">
        <v>654</v>
      </c>
      <c r="F990" s="18">
        <v>6.0999999999999979</v>
      </c>
      <c r="G990" s="10" t="s">
        <v>1643</v>
      </c>
      <c r="H990" s="5">
        <v>4.9000000000000004</v>
      </c>
    </row>
    <row r="991" spans="5:8">
      <c r="E991" s="14" t="s">
        <v>654</v>
      </c>
      <c r="F991" s="18">
        <v>6.1999999999999975</v>
      </c>
      <c r="G991" s="10" t="s">
        <v>1644</v>
      </c>
      <c r="H991" s="5">
        <v>4.9000000000000004</v>
      </c>
    </row>
    <row r="992" spans="5:8">
      <c r="E992" s="14" t="s">
        <v>654</v>
      </c>
      <c r="F992" s="18">
        <v>6.2999999999999972</v>
      </c>
      <c r="G992" s="10" t="s">
        <v>1645</v>
      </c>
      <c r="H992" s="5">
        <v>4.9000000000000004</v>
      </c>
    </row>
    <row r="993" spans="5:8">
      <c r="E993" s="14" t="s">
        <v>654</v>
      </c>
      <c r="F993" s="18">
        <v>6.3999999999999968</v>
      </c>
      <c r="G993" s="10" t="s">
        <v>1646</v>
      </c>
      <c r="H993" s="5">
        <v>4.9000000000000004</v>
      </c>
    </row>
    <row r="994" spans="5:8">
      <c r="E994" s="14" t="s">
        <v>654</v>
      </c>
      <c r="F994" s="18">
        <v>6.4999999999999964</v>
      </c>
      <c r="G994" s="10" t="s">
        <v>1647</v>
      </c>
      <c r="H994" s="5">
        <v>4.9000000000000004</v>
      </c>
    </row>
    <row r="995" spans="5:8">
      <c r="E995" s="14" t="s">
        <v>654</v>
      </c>
      <c r="F995" s="18">
        <v>6.5999999999999961</v>
      </c>
      <c r="G995" s="10" t="s">
        <v>1648</v>
      </c>
      <c r="H995" s="5">
        <v>4.9000000000000004</v>
      </c>
    </row>
    <row r="996" spans="5:8">
      <c r="E996" s="14" t="s">
        <v>654</v>
      </c>
      <c r="F996" s="18">
        <v>6.6999999999999957</v>
      </c>
      <c r="G996" s="10" t="s">
        <v>1649</v>
      </c>
      <c r="H996" s="5">
        <v>4.9000000000000004</v>
      </c>
    </row>
    <row r="997" spans="5:8">
      <c r="E997" s="14" t="s">
        <v>654</v>
      </c>
      <c r="F997" s="18">
        <v>6.7999999999999954</v>
      </c>
      <c r="G997" s="10" t="s">
        <v>1650</v>
      </c>
      <c r="H997" s="5">
        <v>4.9000000000000004</v>
      </c>
    </row>
    <row r="998" spans="5:8">
      <c r="E998" s="14" t="s">
        <v>654</v>
      </c>
      <c r="F998" s="18">
        <v>6.899999999999995</v>
      </c>
      <c r="G998" s="10" t="s">
        <v>1651</v>
      </c>
      <c r="H998" s="5">
        <v>4.9000000000000004</v>
      </c>
    </row>
    <row r="999" spans="5:8">
      <c r="E999" s="14" t="s">
        <v>654</v>
      </c>
      <c r="F999" s="18">
        <v>7</v>
      </c>
      <c r="G999" s="10" t="s">
        <v>1652</v>
      </c>
      <c r="H999" s="5">
        <v>4.9000000000000004</v>
      </c>
    </row>
    <row r="1000" spans="5:8">
      <c r="E1000" s="14" t="s">
        <v>654</v>
      </c>
      <c r="F1000" s="18">
        <v>7.1</v>
      </c>
      <c r="G1000" s="10" t="s">
        <v>1653</v>
      </c>
      <c r="H1000" s="5">
        <v>4.9000000000000004</v>
      </c>
    </row>
    <row r="1001" spans="5:8">
      <c r="E1001" s="14" t="s">
        <v>654</v>
      </c>
      <c r="F1001" s="18">
        <v>7.1999999999999993</v>
      </c>
      <c r="G1001" s="10" t="s">
        <v>1654</v>
      </c>
      <c r="H1001" s="5">
        <v>4.9000000000000004</v>
      </c>
    </row>
    <row r="1002" spans="5:8">
      <c r="E1002" s="14" t="s">
        <v>654</v>
      </c>
      <c r="F1002" s="18">
        <v>7.2999999999999989</v>
      </c>
      <c r="G1002" s="10" t="s">
        <v>1655</v>
      </c>
      <c r="H1002" s="5">
        <v>4.9000000000000004</v>
      </c>
    </row>
    <row r="1003" spans="5:8">
      <c r="E1003" s="14" t="s">
        <v>654</v>
      </c>
      <c r="F1003" s="18">
        <v>7.3999999999999986</v>
      </c>
      <c r="G1003" s="10" t="s">
        <v>1656</v>
      </c>
      <c r="H1003" s="5">
        <v>4.9000000000000004</v>
      </c>
    </row>
    <row r="1004" spans="5:8">
      <c r="E1004" s="14" t="s">
        <v>654</v>
      </c>
      <c r="F1004" s="18">
        <v>7.4999999999999982</v>
      </c>
      <c r="G1004" s="10" t="s">
        <v>1657</v>
      </c>
      <c r="H1004" s="5">
        <v>4.9000000000000004</v>
      </c>
    </row>
    <row r="1005" spans="5:8">
      <c r="E1005" s="14" t="s">
        <v>654</v>
      </c>
      <c r="F1005" s="18">
        <v>7.5999999999999979</v>
      </c>
      <c r="G1005" s="10" t="s">
        <v>1658</v>
      </c>
      <c r="H1005" s="5">
        <v>4.9000000000000004</v>
      </c>
    </row>
    <row r="1006" spans="5:8">
      <c r="E1006" s="14" t="s">
        <v>654</v>
      </c>
      <c r="F1006" s="18">
        <v>7.6999999999999975</v>
      </c>
      <c r="G1006" s="10" t="s">
        <v>1659</v>
      </c>
      <c r="H1006" s="5">
        <v>4.9000000000000004</v>
      </c>
    </row>
    <row r="1007" spans="5:8">
      <c r="E1007" s="14" t="s">
        <v>654</v>
      </c>
      <c r="F1007" s="18">
        <v>7.7999999999999972</v>
      </c>
      <c r="G1007" s="10" t="s">
        <v>1660</v>
      </c>
      <c r="H1007" s="5">
        <v>4.9000000000000004</v>
      </c>
    </row>
    <row r="1008" spans="5:8">
      <c r="E1008" s="14" t="s">
        <v>654</v>
      </c>
      <c r="F1008" s="18">
        <v>7.8999999999999968</v>
      </c>
      <c r="G1008" s="10" t="s">
        <v>1661</v>
      </c>
      <c r="H1008" s="5">
        <v>4.9000000000000004</v>
      </c>
    </row>
    <row r="1009" spans="5:8">
      <c r="E1009" s="14" t="s">
        <v>654</v>
      </c>
      <c r="F1009" s="18">
        <v>7.9999999999999964</v>
      </c>
      <c r="G1009" s="10" t="s">
        <v>1662</v>
      </c>
      <c r="H1009" s="5">
        <v>4.9000000000000004</v>
      </c>
    </row>
    <row r="1010" spans="5:8">
      <c r="E1010" s="14" t="s">
        <v>654</v>
      </c>
      <c r="F1010" s="18">
        <v>8.0999999999999961</v>
      </c>
      <c r="G1010" s="10" t="s">
        <v>1663</v>
      </c>
      <c r="H1010" s="5">
        <v>4.9000000000000004</v>
      </c>
    </row>
    <row r="1011" spans="5:8">
      <c r="E1011" s="14" t="s">
        <v>654</v>
      </c>
      <c r="F1011" s="18">
        <v>8.1999999999999957</v>
      </c>
      <c r="G1011" s="10" t="s">
        <v>1664</v>
      </c>
      <c r="H1011" s="5">
        <v>4.9000000000000004</v>
      </c>
    </row>
    <row r="1012" spans="5:8">
      <c r="E1012" s="14" t="s">
        <v>654</v>
      </c>
      <c r="F1012" s="18">
        <v>8.2999999999999954</v>
      </c>
      <c r="G1012" s="10" t="s">
        <v>1665</v>
      </c>
      <c r="H1012" s="5">
        <v>4.9000000000000004</v>
      </c>
    </row>
    <row r="1013" spans="5:8">
      <c r="E1013" s="14" t="s">
        <v>654</v>
      </c>
      <c r="F1013" s="18">
        <v>8.399999999999995</v>
      </c>
      <c r="G1013" s="10" t="s">
        <v>1666</v>
      </c>
      <c r="H1013" s="5">
        <v>4.9000000000000004</v>
      </c>
    </row>
    <row r="1014" spans="5:8">
      <c r="E1014" s="14" t="s">
        <v>654</v>
      </c>
      <c r="F1014" s="18">
        <v>8.5</v>
      </c>
      <c r="G1014" s="10" t="s">
        <v>1667</v>
      </c>
      <c r="H1014" s="5">
        <v>4.9000000000000004</v>
      </c>
    </row>
    <row r="1015" spans="5:8">
      <c r="E1015" s="14" t="s">
        <v>654</v>
      </c>
      <c r="F1015" s="18">
        <v>8.6</v>
      </c>
      <c r="G1015" s="10" t="s">
        <v>1668</v>
      </c>
      <c r="H1015" s="5">
        <v>4.9000000000000004</v>
      </c>
    </row>
    <row r="1016" spans="5:8">
      <c r="E1016" s="14" t="s">
        <v>654</v>
      </c>
      <c r="F1016" s="18">
        <v>8.6999999999999993</v>
      </c>
      <c r="G1016" s="10" t="s">
        <v>1669</v>
      </c>
      <c r="H1016" s="5">
        <v>4.9000000000000004</v>
      </c>
    </row>
    <row r="1017" spans="5:8">
      <c r="E1017" s="14" t="s">
        <v>654</v>
      </c>
      <c r="F1017" s="18">
        <v>8.7999999999999989</v>
      </c>
      <c r="G1017" s="10" t="s">
        <v>1670</v>
      </c>
      <c r="H1017" s="5">
        <v>4.9000000000000004</v>
      </c>
    </row>
    <row r="1018" spans="5:8">
      <c r="E1018" s="14" t="s">
        <v>654</v>
      </c>
      <c r="F1018" s="18">
        <v>8.8999999999999986</v>
      </c>
      <c r="G1018" s="10" t="s">
        <v>1671</v>
      </c>
      <c r="H1018" s="5">
        <v>4.9000000000000004</v>
      </c>
    </row>
    <row r="1019" spans="5:8">
      <c r="E1019" s="14" t="s">
        <v>654</v>
      </c>
      <c r="F1019" s="18">
        <v>8.9999999999999982</v>
      </c>
      <c r="G1019" s="10" t="s">
        <v>1672</v>
      </c>
      <c r="H1019" s="5">
        <v>4.9000000000000004</v>
      </c>
    </row>
    <row r="1020" spans="5:8">
      <c r="E1020" s="14" t="s">
        <v>654</v>
      </c>
      <c r="F1020" s="18">
        <v>9.0999999999999979</v>
      </c>
      <c r="G1020" s="10" t="s">
        <v>1673</v>
      </c>
      <c r="H1020" s="5">
        <v>4.9000000000000004</v>
      </c>
    </row>
    <row r="1021" spans="5:8">
      <c r="E1021" s="14" t="s">
        <v>654</v>
      </c>
      <c r="F1021" s="18">
        <v>9.1999999999999975</v>
      </c>
      <c r="G1021" s="10" t="s">
        <v>1674</v>
      </c>
      <c r="H1021" s="5">
        <v>4.9000000000000004</v>
      </c>
    </row>
    <row r="1022" spans="5:8">
      <c r="E1022" s="14" t="s">
        <v>654</v>
      </c>
      <c r="F1022" s="18">
        <v>9.2999999999999972</v>
      </c>
      <c r="G1022" s="10" t="s">
        <v>1675</v>
      </c>
      <c r="H1022" s="5">
        <v>4.9000000000000004</v>
      </c>
    </row>
    <row r="1023" spans="5:8">
      <c r="E1023" s="14" t="s">
        <v>654</v>
      </c>
      <c r="F1023" s="18">
        <v>9.3999999999999968</v>
      </c>
      <c r="G1023" s="10" t="s">
        <v>1676</v>
      </c>
      <c r="H1023" s="5">
        <v>4.9000000000000004</v>
      </c>
    </row>
    <row r="1024" spans="5:8">
      <c r="E1024" s="14" t="s">
        <v>654</v>
      </c>
      <c r="F1024" s="18">
        <v>9.4999999999999964</v>
      </c>
      <c r="G1024" s="10" t="s">
        <v>1677</v>
      </c>
      <c r="H1024" s="5">
        <v>4.9000000000000004</v>
      </c>
    </row>
    <row r="1025" spans="5:8">
      <c r="E1025" s="14" t="s">
        <v>654</v>
      </c>
      <c r="F1025" s="18">
        <v>9.5999999999999961</v>
      </c>
      <c r="G1025" s="10" t="s">
        <v>1678</v>
      </c>
      <c r="H1025" s="5">
        <v>4.9000000000000004</v>
      </c>
    </row>
    <row r="1026" spans="5:8">
      <c r="E1026" s="14" t="s">
        <v>654</v>
      </c>
      <c r="F1026" s="18">
        <v>9.6999999999999957</v>
      </c>
      <c r="G1026" s="10" t="s">
        <v>1679</v>
      </c>
      <c r="H1026" s="5">
        <v>4.9000000000000004</v>
      </c>
    </row>
    <row r="1027" spans="5:8">
      <c r="E1027" s="14" t="s">
        <v>654</v>
      </c>
      <c r="F1027" s="18">
        <v>9.7999999999999954</v>
      </c>
      <c r="G1027" s="10" t="s">
        <v>1680</v>
      </c>
      <c r="H1027" s="5">
        <v>4.9000000000000004</v>
      </c>
    </row>
    <row r="1028" spans="5:8">
      <c r="E1028" s="14" t="s">
        <v>654</v>
      </c>
      <c r="F1028" s="18">
        <v>9.899999999999995</v>
      </c>
      <c r="G1028" s="10" t="s">
        <v>1681</v>
      </c>
      <c r="H1028" s="5">
        <v>4.9000000000000004</v>
      </c>
    </row>
    <row r="1029" spans="5:8">
      <c r="E1029" s="14" t="s">
        <v>654</v>
      </c>
      <c r="F1029" s="18">
        <v>10</v>
      </c>
      <c r="G1029" s="10" t="s">
        <v>1682</v>
      </c>
      <c r="H1029" s="5">
        <v>4.9000000000000004</v>
      </c>
    </row>
    <row r="1030" spans="5:8">
      <c r="E1030" s="14" t="s">
        <v>654</v>
      </c>
      <c r="F1030" s="18">
        <v>10.099999999999978</v>
      </c>
      <c r="G1030" s="10" t="s">
        <v>1683</v>
      </c>
      <c r="H1030" s="5">
        <v>4.9000000000000004</v>
      </c>
    </row>
    <row r="1031" spans="5:8">
      <c r="E1031" s="14" t="s">
        <v>654</v>
      </c>
      <c r="F1031" s="18">
        <v>10.199999999999978</v>
      </c>
      <c r="G1031" s="10" t="s">
        <v>1684</v>
      </c>
      <c r="H1031" s="5">
        <v>4.9000000000000004</v>
      </c>
    </row>
    <row r="1032" spans="5:8">
      <c r="E1032" s="14" t="s">
        <v>654</v>
      </c>
      <c r="F1032" s="18">
        <v>10.299999999999978</v>
      </c>
      <c r="G1032" s="10" t="s">
        <v>1685</v>
      </c>
      <c r="H1032" s="5">
        <v>4.9000000000000004</v>
      </c>
    </row>
    <row r="1033" spans="5:8">
      <c r="E1033" s="14" t="s">
        <v>654</v>
      </c>
      <c r="F1033" s="18">
        <v>10.399999999999977</v>
      </c>
      <c r="G1033" s="10" t="s">
        <v>1686</v>
      </c>
      <c r="H1033" s="5">
        <v>4.9000000000000004</v>
      </c>
    </row>
    <row r="1034" spans="5:8">
      <c r="E1034" s="14" t="s">
        <v>654</v>
      </c>
      <c r="F1034" s="18">
        <v>10.499999999999977</v>
      </c>
      <c r="G1034" s="10" t="s">
        <v>1687</v>
      </c>
      <c r="H1034" s="5">
        <v>4.9000000000000004</v>
      </c>
    </row>
    <row r="1035" spans="5:8">
      <c r="E1035" s="14" t="s">
        <v>654</v>
      </c>
      <c r="F1035" s="18">
        <v>10.599999999999977</v>
      </c>
      <c r="G1035" s="10" t="s">
        <v>1688</v>
      </c>
      <c r="H1035" s="5">
        <v>4.9000000000000004</v>
      </c>
    </row>
    <row r="1036" spans="5:8">
      <c r="E1036" s="14" t="s">
        <v>654</v>
      </c>
      <c r="F1036" s="18">
        <v>10.699999999999976</v>
      </c>
      <c r="G1036" s="10" t="s">
        <v>1689</v>
      </c>
      <c r="H1036" s="5">
        <v>4.9000000000000004</v>
      </c>
    </row>
    <row r="1037" spans="5:8">
      <c r="E1037" s="14" t="s">
        <v>654</v>
      </c>
      <c r="F1037" s="18">
        <v>10.799999999999976</v>
      </c>
      <c r="G1037" s="10" t="s">
        <v>1690</v>
      </c>
      <c r="H1037" s="5">
        <v>4.9000000000000004</v>
      </c>
    </row>
    <row r="1038" spans="5:8">
      <c r="E1038" s="14" t="s">
        <v>654</v>
      </c>
      <c r="F1038" s="18">
        <v>10.899999999999975</v>
      </c>
      <c r="G1038" s="10" t="s">
        <v>1691</v>
      </c>
      <c r="H1038" s="5">
        <v>4.9000000000000004</v>
      </c>
    </row>
    <row r="1039" spans="5:8">
      <c r="E1039" s="14" t="s">
        <v>654</v>
      </c>
      <c r="F1039" s="18">
        <v>10.999999999999975</v>
      </c>
      <c r="G1039" s="10" t="s">
        <v>1692</v>
      </c>
      <c r="H1039" s="5">
        <v>4.9000000000000004</v>
      </c>
    </row>
    <row r="1040" spans="5:8">
      <c r="E1040" s="14" t="s">
        <v>654</v>
      </c>
      <c r="F1040" s="18">
        <v>11.099999999999975</v>
      </c>
      <c r="G1040" s="10" t="s">
        <v>1693</v>
      </c>
      <c r="H1040" s="5">
        <v>4.9000000000000004</v>
      </c>
    </row>
    <row r="1041" spans="5:8">
      <c r="E1041" s="14" t="s">
        <v>654</v>
      </c>
      <c r="F1041" s="18">
        <v>11.199999999999974</v>
      </c>
      <c r="G1041" s="10" t="s">
        <v>1694</v>
      </c>
      <c r="H1041" s="5">
        <v>4.9000000000000004</v>
      </c>
    </row>
    <row r="1042" spans="5:8">
      <c r="E1042" s="14" t="s">
        <v>654</v>
      </c>
      <c r="F1042" s="18">
        <v>11.299999999999974</v>
      </c>
      <c r="G1042" s="10" t="s">
        <v>1695</v>
      </c>
      <c r="H1042" s="5">
        <v>4.9000000000000004</v>
      </c>
    </row>
    <row r="1043" spans="5:8">
      <c r="E1043" s="14" t="s">
        <v>654</v>
      </c>
      <c r="F1043" s="18">
        <v>11.399999999999974</v>
      </c>
      <c r="G1043" s="10" t="s">
        <v>1696</v>
      </c>
      <c r="H1043" s="5">
        <v>4.9000000000000004</v>
      </c>
    </row>
    <row r="1044" spans="5:8">
      <c r="E1044" s="14" t="s">
        <v>654</v>
      </c>
      <c r="F1044" s="18">
        <v>11.499999999999973</v>
      </c>
      <c r="G1044" s="10" t="s">
        <v>1697</v>
      </c>
      <c r="H1044" s="5">
        <v>4.9000000000000004</v>
      </c>
    </row>
    <row r="1045" spans="5:8">
      <c r="E1045" s="14" t="s">
        <v>654</v>
      </c>
      <c r="F1045" s="18">
        <v>11.599999999999973</v>
      </c>
      <c r="G1045" s="10" t="s">
        <v>1698</v>
      </c>
      <c r="H1045" s="5">
        <v>4.9000000000000004</v>
      </c>
    </row>
    <row r="1046" spans="5:8">
      <c r="E1046" s="14" t="s">
        <v>654</v>
      </c>
      <c r="F1046" s="18">
        <v>11.699999999999973</v>
      </c>
      <c r="G1046" s="10" t="s">
        <v>1699</v>
      </c>
      <c r="H1046" s="5">
        <v>4.9000000000000004</v>
      </c>
    </row>
    <row r="1047" spans="5:8">
      <c r="E1047" s="14" t="s">
        <v>654</v>
      </c>
      <c r="F1047" s="18">
        <v>11.799999999999972</v>
      </c>
      <c r="G1047" s="10" t="s">
        <v>1700</v>
      </c>
      <c r="H1047" s="5">
        <v>4.9000000000000004</v>
      </c>
    </row>
    <row r="1048" spans="5:8">
      <c r="E1048" s="14" t="s">
        <v>654</v>
      </c>
      <c r="F1048" s="18">
        <v>11.899999999999972</v>
      </c>
      <c r="G1048" s="10" t="s">
        <v>1701</v>
      </c>
      <c r="H1048" s="5">
        <v>4.9000000000000004</v>
      </c>
    </row>
    <row r="1049" spans="5:8">
      <c r="E1049" s="14" t="s">
        <v>654</v>
      </c>
      <c r="F1049" s="18">
        <v>11.999999999999972</v>
      </c>
      <c r="G1049" s="10" t="s">
        <v>1702</v>
      </c>
      <c r="H1049" s="5">
        <v>4.9000000000000004</v>
      </c>
    </row>
    <row r="1050" spans="5:8">
      <c r="E1050" s="14" t="s">
        <v>654</v>
      </c>
      <c r="F1050" s="18">
        <v>12.099999999999971</v>
      </c>
      <c r="G1050" s="10" t="s">
        <v>1703</v>
      </c>
      <c r="H1050" s="5">
        <v>4.9000000000000004</v>
      </c>
    </row>
    <row r="1051" spans="5:8">
      <c r="E1051" s="14" t="s">
        <v>654</v>
      </c>
      <c r="F1051" s="18">
        <v>12.199999999999971</v>
      </c>
      <c r="G1051" s="10" t="s">
        <v>1704</v>
      </c>
      <c r="H1051" s="5">
        <v>4.9000000000000004</v>
      </c>
    </row>
    <row r="1052" spans="5:8">
      <c r="E1052" s="14" t="s">
        <v>654</v>
      </c>
      <c r="F1052" s="18">
        <v>12.299999999999971</v>
      </c>
      <c r="G1052" s="10" t="s">
        <v>1705</v>
      </c>
      <c r="H1052" s="5">
        <v>4.9000000000000004</v>
      </c>
    </row>
    <row r="1053" spans="5:8">
      <c r="E1053" s="14" t="s">
        <v>654</v>
      </c>
      <c r="F1053" s="18">
        <v>12.39999999999997</v>
      </c>
      <c r="G1053" s="10" t="s">
        <v>1706</v>
      </c>
      <c r="H1053" s="5">
        <v>4.9000000000000004</v>
      </c>
    </row>
    <row r="1054" spans="5:8">
      <c r="E1054" s="14" t="s">
        <v>654</v>
      </c>
      <c r="F1054" s="18">
        <v>12.49999999999997</v>
      </c>
      <c r="G1054" s="10" t="s">
        <v>1707</v>
      </c>
      <c r="H1054" s="5">
        <v>4.9000000000000004</v>
      </c>
    </row>
    <row r="1055" spans="5:8">
      <c r="E1055" s="14" t="s">
        <v>654</v>
      </c>
      <c r="F1055" s="18">
        <v>12.599999999999969</v>
      </c>
      <c r="G1055" s="10" t="s">
        <v>1708</v>
      </c>
      <c r="H1055" s="5">
        <v>4.9000000000000004</v>
      </c>
    </row>
    <row r="1056" spans="5:8">
      <c r="E1056" s="14" t="s">
        <v>654</v>
      </c>
      <c r="F1056" s="18">
        <v>12.699999999999969</v>
      </c>
      <c r="G1056" s="10" t="s">
        <v>1709</v>
      </c>
      <c r="H1056" s="5">
        <v>4.9000000000000004</v>
      </c>
    </row>
    <row r="1057" spans="5:8">
      <c r="E1057" s="14" t="s">
        <v>654</v>
      </c>
      <c r="F1057" s="18">
        <v>12.799999999999969</v>
      </c>
      <c r="G1057" s="10" t="s">
        <v>1710</v>
      </c>
      <c r="H1057" s="5">
        <v>4.9000000000000004</v>
      </c>
    </row>
    <row r="1058" spans="5:8">
      <c r="E1058" s="14" t="s">
        <v>654</v>
      </c>
      <c r="F1058" s="18">
        <v>12.899999999999968</v>
      </c>
      <c r="G1058" s="10" t="s">
        <v>1711</v>
      </c>
      <c r="H1058" s="5">
        <v>4.9000000000000004</v>
      </c>
    </row>
    <row r="1059" spans="5:8">
      <c r="E1059" s="14" t="s">
        <v>654</v>
      </c>
      <c r="F1059" s="18">
        <v>12.999999999999968</v>
      </c>
      <c r="G1059" s="10" t="s">
        <v>1712</v>
      </c>
      <c r="H1059" s="5">
        <v>4.9000000000000004</v>
      </c>
    </row>
    <row r="1060" spans="5:8">
      <c r="E1060" s="14" t="s">
        <v>654</v>
      </c>
      <c r="F1060" s="18">
        <v>13.099999999999968</v>
      </c>
      <c r="G1060" s="10" t="s">
        <v>1713</v>
      </c>
      <c r="H1060" s="5">
        <v>4.9000000000000004</v>
      </c>
    </row>
    <row r="1061" spans="5:8">
      <c r="E1061" s="14" t="s">
        <v>654</v>
      </c>
      <c r="F1061" s="18">
        <v>13.199999999999967</v>
      </c>
      <c r="G1061" s="10" t="s">
        <v>1714</v>
      </c>
      <c r="H1061" s="5">
        <v>4.9000000000000004</v>
      </c>
    </row>
    <row r="1062" spans="5:8">
      <c r="E1062" s="14" t="s">
        <v>654</v>
      </c>
      <c r="F1062" s="18">
        <v>13.299999999999967</v>
      </c>
      <c r="G1062" s="10" t="s">
        <v>1715</v>
      </c>
      <c r="H1062" s="5">
        <v>4.9000000000000004</v>
      </c>
    </row>
    <row r="1063" spans="5:8">
      <c r="E1063" s="14" t="s">
        <v>654</v>
      </c>
      <c r="F1063" s="18">
        <v>13.399999999999967</v>
      </c>
      <c r="G1063" s="10" t="s">
        <v>1716</v>
      </c>
      <c r="H1063" s="5">
        <v>4.9000000000000004</v>
      </c>
    </row>
    <row r="1064" spans="5:8">
      <c r="E1064" s="14" t="s">
        <v>654</v>
      </c>
      <c r="F1064" s="18">
        <v>13.499999999999966</v>
      </c>
      <c r="G1064" s="10" t="s">
        <v>1717</v>
      </c>
      <c r="H1064" s="5">
        <v>4.9000000000000004</v>
      </c>
    </row>
    <row r="1065" spans="5:8">
      <c r="E1065" s="14" t="s">
        <v>654</v>
      </c>
      <c r="F1065" s="18">
        <v>13.599999999999966</v>
      </c>
      <c r="G1065" s="10" t="s">
        <v>1718</v>
      </c>
      <c r="H1065" s="5">
        <v>4.9000000000000004</v>
      </c>
    </row>
    <row r="1066" spans="5:8">
      <c r="E1066" s="14" t="s">
        <v>654</v>
      </c>
      <c r="F1066" s="18">
        <v>13.699999999999966</v>
      </c>
      <c r="G1066" s="10" t="s">
        <v>1719</v>
      </c>
      <c r="H1066" s="5">
        <v>4.9000000000000004</v>
      </c>
    </row>
    <row r="1067" spans="5:8">
      <c r="E1067" s="14" t="s">
        <v>654</v>
      </c>
      <c r="F1067" s="18">
        <v>13.799999999999965</v>
      </c>
      <c r="G1067" s="10" t="s">
        <v>1720</v>
      </c>
      <c r="H1067" s="5">
        <v>4.9000000000000004</v>
      </c>
    </row>
    <row r="1068" spans="5:8">
      <c r="E1068" s="14" t="s">
        <v>654</v>
      </c>
      <c r="F1068" s="18">
        <v>13.899999999999965</v>
      </c>
      <c r="G1068" s="10" t="s">
        <v>1721</v>
      </c>
      <c r="H1068" s="5">
        <v>4.9000000000000004</v>
      </c>
    </row>
    <row r="1069" spans="5:8">
      <c r="E1069" s="14" t="s">
        <v>654</v>
      </c>
      <c r="F1069" s="18">
        <v>13.999999999999964</v>
      </c>
      <c r="G1069" s="10" t="s">
        <v>1722</v>
      </c>
      <c r="H1069" s="5">
        <v>4.9000000000000004</v>
      </c>
    </row>
    <row r="1070" spans="5:8">
      <c r="E1070" s="14" t="s">
        <v>654</v>
      </c>
      <c r="F1070" s="18">
        <v>14.099999999999964</v>
      </c>
      <c r="G1070" s="10" t="s">
        <v>1723</v>
      </c>
      <c r="H1070" s="5">
        <v>4.9000000000000004</v>
      </c>
    </row>
    <row r="1071" spans="5:8">
      <c r="E1071" s="14" t="s">
        <v>654</v>
      </c>
      <c r="F1071" s="18">
        <v>14.199999999999964</v>
      </c>
      <c r="G1071" s="10" t="s">
        <v>1724</v>
      </c>
      <c r="H1071" s="5">
        <v>4.9000000000000004</v>
      </c>
    </row>
    <row r="1072" spans="5:8">
      <c r="E1072" s="14" t="s">
        <v>654</v>
      </c>
      <c r="F1072" s="18">
        <v>14.299999999999963</v>
      </c>
      <c r="G1072" s="10" t="s">
        <v>1725</v>
      </c>
      <c r="H1072" s="5">
        <v>4.9000000000000004</v>
      </c>
    </row>
    <row r="1073" spans="5:8">
      <c r="E1073" s="14" t="s">
        <v>654</v>
      </c>
      <c r="F1073" s="18">
        <v>14.399999999999963</v>
      </c>
      <c r="G1073" s="10" t="s">
        <v>1726</v>
      </c>
      <c r="H1073" s="5">
        <v>4.9000000000000004</v>
      </c>
    </row>
    <row r="1074" spans="5:8">
      <c r="E1074" s="14" t="s">
        <v>654</v>
      </c>
      <c r="F1074" s="18">
        <v>14.499999999999963</v>
      </c>
      <c r="G1074" s="10" t="s">
        <v>1727</v>
      </c>
      <c r="H1074" s="5">
        <v>4.9000000000000004</v>
      </c>
    </row>
    <row r="1075" spans="5:8">
      <c r="E1075" s="14" t="s">
        <v>654</v>
      </c>
      <c r="F1075" s="18">
        <v>14.599999999999962</v>
      </c>
      <c r="G1075" s="10" t="s">
        <v>1728</v>
      </c>
      <c r="H1075" s="5">
        <v>4.9000000000000004</v>
      </c>
    </row>
    <row r="1076" spans="5:8">
      <c r="E1076" s="14" t="s">
        <v>654</v>
      </c>
      <c r="F1076" s="18">
        <v>14.699999999999962</v>
      </c>
      <c r="G1076" s="10" t="s">
        <v>1729</v>
      </c>
      <c r="H1076" s="5">
        <v>4.9000000000000004</v>
      </c>
    </row>
    <row r="1077" spans="5:8">
      <c r="E1077" s="14" t="s">
        <v>654</v>
      </c>
      <c r="F1077" s="18">
        <v>14.799999999999962</v>
      </c>
      <c r="G1077" s="10" t="s">
        <v>1730</v>
      </c>
      <c r="H1077" s="5">
        <v>4.9000000000000004</v>
      </c>
    </row>
    <row r="1078" spans="5:8">
      <c r="E1078" s="14" t="s">
        <v>654</v>
      </c>
      <c r="F1078" s="18">
        <v>14.899999999999961</v>
      </c>
      <c r="G1078" s="10" t="s">
        <v>1731</v>
      </c>
      <c r="H1078" s="5">
        <v>4.9000000000000004</v>
      </c>
    </row>
    <row r="1079" spans="5:8">
      <c r="E1079" s="14" t="s">
        <v>654</v>
      </c>
      <c r="F1079" s="18">
        <v>14.999999999999961</v>
      </c>
      <c r="G1079" s="10" t="s">
        <v>1732</v>
      </c>
      <c r="H1079" s="5">
        <v>4.9000000000000004</v>
      </c>
    </row>
    <row r="1080" spans="5:8">
      <c r="E1080" s="14" t="s">
        <v>654</v>
      </c>
      <c r="F1080" s="18">
        <v>15.099999999999961</v>
      </c>
      <c r="G1080" s="10" t="s">
        <v>1733</v>
      </c>
      <c r="H1080" s="5">
        <v>4.9000000000000004</v>
      </c>
    </row>
    <row r="1081" spans="5:8">
      <c r="E1081" s="14" t="s">
        <v>654</v>
      </c>
      <c r="F1081" s="18">
        <v>15.19999999999996</v>
      </c>
      <c r="G1081" s="10" t="s">
        <v>1734</v>
      </c>
      <c r="H1081" s="5">
        <v>4.9000000000000004</v>
      </c>
    </row>
    <row r="1082" spans="5:8">
      <c r="E1082" s="14" t="s">
        <v>654</v>
      </c>
      <c r="F1082" s="18">
        <v>15.29999999999996</v>
      </c>
      <c r="G1082" s="10" t="s">
        <v>1735</v>
      </c>
      <c r="H1082" s="5">
        <v>4.9000000000000004</v>
      </c>
    </row>
    <row r="1083" spans="5:8">
      <c r="E1083" s="14" t="s">
        <v>654</v>
      </c>
      <c r="F1083" s="18">
        <v>15.399999999999959</v>
      </c>
      <c r="G1083" s="10" t="s">
        <v>1736</v>
      </c>
      <c r="H1083" s="5">
        <v>4.9000000000000004</v>
      </c>
    </row>
    <row r="1084" spans="5:8">
      <c r="E1084" s="14" t="s">
        <v>654</v>
      </c>
      <c r="F1084" s="18">
        <v>15.499999999999959</v>
      </c>
      <c r="G1084" s="10" t="s">
        <v>1737</v>
      </c>
      <c r="H1084" s="5">
        <v>4.9000000000000004</v>
      </c>
    </row>
    <row r="1085" spans="5:8">
      <c r="E1085" s="14" t="s">
        <v>654</v>
      </c>
      <c r="F1085" s="18">
        <v>15.599999999999959</v>
      </c>
      <c r="G1085" s="10" t="s">
        <v>1738</v>
      </c>
      <c r="H1085" s="5">
        <v>4.9000000000000004</v>
      </c>
    </row>
    <row r="1086" spans="5:8">
      <c r="E1086" s="14" t="s">
        <v>654</v>
      </c>
      <c r="F1086" s="18">
        <v>15.699999999999958</v>
      </c>
      <c r="G1086" s="10" t="s">
        <v>1739</v>
      </c>
      <c r="H1086" s="5">
        <v>4.9000000000000004</v>
      </c>
    </row>
    <row r="1087" spans="5:8">
      <c r="E1087" s="14" t="s">
        <v>654</v>
      </c>
      <c r="F1087" s="18">
        <v>15.799999999999958</v>
      </c>
      <c r="G1087" s="10" t="s">
        <v>1740</v>
      </c>
      <c r="H1087" s="5">
        <v>4.9000000000000004</v>
      </c>
    </row>
    <row r="1088" spans="5:8">
      <c r="E1088" s="14" t="s">
        <v>654</v>
      </c>
      <c r="F1088" s="18">
        <v>15.899999999999958</v>
      </c>
      <c r="G1088" s="10" t="s">
        <v>1741</v>
      </c>
      <c r="H1088" s="5">
        <v>4.9000000000000004</v>
      </c>
    </row>
    <row r="1089" spans="5:8">
      <c r="E1089" s="14" t="s">
        <v>654</v>
      </c>
      <c r="F1089" s="18">
        <v>15.999999999999957</v>
      </c>
      <c r="G1089" s="10" t="s">
        <v>1742</v>
      </c>
      <c r="H1089" s="5">
        <v>4.9000000000000004</v>
      </c>
    </row>
    <row r="1090" spans="5:8">
      <c r="E1090" s="14" t="s">
        <v>654</v>
      </c>
      <c r="F1090" s="18">
        <v>16.099999999999959</v>
      </c>
      <c r="G1090" s="10" t="s">
        <v>1743</v>
      </c>
      <c r="H1090" s="5">
        <v>4.9000000000000004</v>
      </c>
    </row>
    <row r="1091" spans="5:8">
      <c r="E1091" s="14" t="s">
        <v>654</v>
      </c>
      <c r="F1091" s="18">
        <v>16.19999999999996</v>
      </c>
      <c r="G1091" s="10" t="s">
        <v>1744</v>
      </c>
      <c r="H1091" s="5">
        <v>4.9000000000000004</v>
      </c>
    </row>
    <row r="1092" spans="5:8">
      <c r="E1092" s="14" t="s">
        <v>654</v>
      </c>
      <c r="F1092" s="18">
        <v>16.299999999999962</v>
      </c>
      <c r="G1092" s="10" t="s">
        <v>1745</v>
      </c>
      <c r="H1092" s="5">
        <v>4.9000000000000004</v>
      </c>
    </row>
    <row r="1093" spans="5:8">
      <c r="E1093" s="14" t="s">
        <v>654</v>
      </c>
      <c r="F1093" s="18">
        <v>16.399999999999963</v>
      </c>
      <c r="G1093" s="10" t="s">
        <v>1746</v>
      </c>
      <c r="H1093" s="5">
        <v>4.9000000000000004</v>
      </c>
    </row>
    <row r="1094" spans="5:8">
      <c r="E1094" s="14" t="s">
        <v>654</v>
      </c>
      <c r="F1094" s="18">
        <v>16.499999999999964</v>
      </c>
      <c r="G1094" s="10" t="s">
        <v>1747</v>
      </c>
      <c r="H1094" s="5">
        <v>4.9000000000000004</v>
      </c>
    </row>
    <row r="1095" spans="5:8">
      <c r="E1095" s="14" t="s">
        <v>654</v>
      </c>
      <c r="F1095" s="18">
        <v>16.599999999999966</v>
      </c>
      <c r="G1095" s="10" t="s">
        <v>1748</v>
      </c>
      <c r="H1095" s="5">
        <v>4.9000000000000004</v>
      </c>
    </row>
    <row r="1096" spans="5:8">
      <c r="E1096" s="14" t="s">
        <v>654</v>
      </c>
      <c r="F1096" s="18">
        <v>16.699999999999967</v>
      </c>
      <c r="G1096" s="10" t="s">
        <v>1749</v>
      </c>
      <c r="H1096" s="5">
        <v>4.9000000000000004</v>
      </c>
    </row>
    <row r="1097" spans="5:8">
      <c r="E1097" s="14" t="s">
        <v>654</v>
      </c>
      <c r="F1097" s="18">
        <v>16.799999999999969</v>
      </c>
      <c r="G1097" s="10" t="s">
        <v>1750</v>
      </c>
      <c r="H1097" s="5">
        <v>4.9000000000000004</v>
      </c>
    </row>
    <row r="1098" spans="5:8">
      <c r="E1098" s="14" t="s">
        <v>654</v>
      </c>
      <c r="F1098" s="18">
        <v>16.89999999999997</v>
      </c>
      <c r="G1098" s="10" t="s">
        <v>1751</v>
      </c>
      <c r="H1098" s="5">
        <v>4.9000000000000004</v>
      </c>
    </row>
    <row r="1099" spans="5:8">
      <c r="E1099" s="14" t="s">
        <v>654</v>
      </c>
      <c r="F1099" s="18">
        <v>16.999999999999972</v>
      </c>
      <c r="G1099" s="10" t="s">
        <v>1752</v>
      </c>
      <c r="H1099" s="5">
        <v>4.9000000000000004</v>
      </c>
    </row>
    <row r="1100" spans="5:8">
      <c r="E1100" s="14" t="s">
        <v>654</v>
      </c>
      <c r="F1100" s="18">
        <v>17.099999999999973</v>
      </c>
      <c r="G1100" s="10" t="s">
        <v>1753</v>
      </c>
      <c r="H1100" s="5">
        <v>4.9000000000000004</v>
      </c>
    </row>
    <row r="1101" spans="5:8">
      <c r="E1101" s="14" t="s">
        <v>654</v>
      </c>
      <c r="F1101" s="18">
        <v>17.199999999999974</v>
      </c>
      <c r="G1101" s="10" t="s">
        <v>1754</v>
      </c>
      <c r="H1101" s="5">
        <v>4.9000000000000004</v>
      </c>
    </row>
    <row r="1102" spans="5:8">
      <c r="E1102" s="14" t="s">
        <v>654</v>
      </c>
      <c r="F1102" s="18">
        <v>17.299999999999976</v>
      </c>
      <c r="G1102" s="10" t="s">
        <v>1755</v>
      </c>
      <c r="H1102" s="5">
        <v>4.9000000000000004</v>
      </c>
    </row>
    <row r="1103" spans="5:8">
      <c r="E1103" s="14" t="s">
        <v>654</v>
      </c>
      <c r="F1103" s="18">
        <v>17.399999999999977</v>
      </c>
      <c r="G1103" s="10" t="s">
        <v>1756</v>
      </c>
      <c r="H1103" s="5">
        <v>4.9000000000000004</v>
      </c>
    </row>
    <row r="1104" spans="5:8">
      <c r="E1104" s="14" t="s">
        <v>654</v>
      </c>
      <c r="F1104" s="18">
        <v>17.499999999999979</v>
      </c>
      <c r="G1104" s="10" t="s">
        <v>1757</v>
      </c>
      <c r="H1104" s="5">
        <v>4.9000000000000004</v>
      </c>
    </row>
    <row r="1105" spans="5:8">
      <c r="E1105" s="14" t="s">
        <v>654</v>
      </c>
      <c r="F1105" s="18">
        <v>17.59999999999998</v>
      </c>
      <c r="G1105" s="10" t="s">
        <v>1758</v>
      </c>
      <c r="H1105" s="5">
        <v>4.9000000000000004</v>
      </c>
    </row>
    <row r="1106" spans="5:8">
      <c r="E1106" s="14" t="s">
        <v>654</v>
      </c>
      <c r="F1106" s="18">
        <v>17.699999999999982</v>
      </c>
      <c r="G1106" s="10" t="s">
        <v>1759</v>
      </c>
      <c r="H1106" s="5">
        <v>4.9000000000000004</v>
      </c>
    </row>
    <row r="1107" spans="5:8">
      <c r="E1107" s="14" t="s">
        <v>654</v>
      </c>
      <c r="F1107" s="18">
        <v>17.799999999999983</v>
      </c>
      <c r="G1107" s="10" t="s">
        <v>1760</v>
      </c>
      <c r="H1107" s="5">
        <v>4.9000000000000004</v>
      </c>
    </row>
    <row r="1108" spans="5:8">
      <c r="E1108" s="14" t="s">
        <v>654</v>
      </c>
      <c r="F1108" s="18">
        <v>17.899999999999984</v>
      </c>
      <c r="G1108" s="10" t="s">
        <v>1761</v>
      </c>
      <c r="H1108" s="5">
        <v>4.9000000000000004</v>
      </c>
    </row>
    <row r="1109" spans="5:8">
      <c r="E1109" s="14" t="s">
        <v>654</v>
      </c>
      <c r="F1109" s="18">
        <v>17.999999999999986</v>
      </c>
      <c r="G1109" s="10" t="s">
        <v>1762</v>
      </c>
      <c r="H1109" s="5">
        <v>4.9000000000000004</v>
      </c>
    </row>
    <row r="1110" spans="5:8">
      <c r="E1110" s="14" t="s">
        <v>654</v>
      </c>
      <c r="F1110" s="18">
        <v>18.099999999999987</v>
      </c>
      <c r="G1110" s="10" t="s">
        <v>1763</v>
      </c>
      <c r="H1110" s="5">
        <v>4.9000000000000004</v>
      </c>
    </row>
    <row r="1111" spans="5:8">
      <c r="E1111" s="14" t="s">
        <v>654</v>
      </c>
      <c r="F1111" s="18">
        <v>18.199999999999989</v>
      </c>
      <c r="G1111" s="10" t="s">
        <v>1764</v>
      </c>
      <c r="H1111" s="5">
        <v>4.9000000000000004</v>
      </c>
    </row>
    <row r="1112" spans="5:8">
      <c r="E1112" s="14" t="s">
        <v>654</v>
      </c>
      <c r="F1112" s="18">
        <v>18.29999999999999</v>
      </c>
      <c r="G1112" s="10" t="s">
        <v>1765</v>
      </c>
      <c r="H1112" s="5">
        <v>4.9000000000000004</v>
      </c>
    </row>
    <row r="1113" spans="5:8">
      <c r="E1113" s="14" t="s">
        <v>654</v>
      </c>
      <c r="F1113" s="18">
        <v>18.399999999999991</v>
      </c>
      <c r="G1113" s="10" t="s">
        <v>1766</v>
      </c>
      <c r="H1113" s="5">
        <v>4.9000000000000004</v>
      </c>
    </row>
    <row r="1114" spans="5:8">
      <c r="E1114" s="14" t="s">
        <v>654</v>
      </c>
      <c r="F1114" s="18">
        <v>18.499999999999993</v>
      </c>
      <c r="G1114" s="10" t="s">
        <v>1767</v>
      </c>
      <c r="H1114" s="5">
        <v>4.9000000000000004</v>
      </c>
    </row>
    <row r="1115" spans="5:8">
      <c r="E1115" s="14" t="s">
        <v>654</v>
      </c>
      <c r="F1115" s="18">
        <v>18.599999999999994</v>
      </c>
      <c r="G1115" s="10" t="s">
        <v>1768</v>
      </c>
      <c r="H1115" s="5">
        <v>4.9000000000000004</v>
      </c>
    </row>
    <row r="1116" spans="5:8">
      <c r="E1116" s="14" t="s">
        <v>654</v>
      </c>
      <c r="F1116" s="18">
        <v>18.699999999999996</v>
      </c>
      <c r="G1116" s="10" t="s">
        <v>1769</v>
      </c>
      <c r="H1116" s="5">
        <v>4.9000000000000004</v>
      </c>
    </row>
    <row r="1117" spans="5:8">
      <c r="E1117" s="14" t="s">
        <v>654</v>
      </c>
      <c r="F1117" s="18">
        <v>18.799999999999997</v>
      </c>
      <c r="G1117" s="10" t="s">
        <v>1770</v>
      </c>
      <c r="H1117" s="5">
        <v>4.9000000000000004</v>
      </c>
    </row>
    <row r="1118" spans="5:8">
      <c r="E1118" s="14" t="s">
        <v>654</v>
      </c>
      <c r="F1118" s="18">
        <v>18.899999999999999</v>
      </c>
      <c r="G1118" s="10" t="s">
        <v>1771</v>
      </c>
      <c r="H1118" s="5">
        <v>4.9000000000000004</v>
      </c>
    </row>
    <row r="1119" spans="5:8">
      <c r="E1119" s="14" t="s">
        <v>654</v>
      </c>
      <c r="F1119" s="18">
        <v>19</v>
      </c>
      <c r="G1119" s="10" t="s">
        <v>1772</v>
      </c>
      <c r="H1119" s="5">
        <v>4.9000000000000004</v>
      </c>
    </row>
    <row r="1120" spans="5:8">
      <c r="E1120" s="14" t="s">
        <v>654</v>
      </c>
      <c r="F1120" s="18">
        <v>19.100000000000001</v>
      </c>
      <c r="G1120" s="10" t="s">
        <v>1773</v>
      </c>
      <c r="H1120" s="5">
        <v>4.9000000000000004</v>
      </c>
    </row>
    <row r="1121" spans="5:8">
      <c r="E1121" s="14" t="s">
        <v>654</v>
      </c>
      <c r="F1121" s="18">
        <v>19.200000000000003</v>
      </c>
      <c r="G1121" s="10" t="s">
        <v>1774</v>
      </c>
      <c r="H1121" s="5">
        <v>4.9000000000000004</v>
      </c>
    </row>
    <row r="1122" spans="5:8">
      <c r="E1122" s="14" t="s">
        <v>654</v>
      </c>
      <c r="F1122" s="18">
        <v>19.300000000000004</v>
      </c>
      <c r="G1122" s="10" t="s">
        <v>1775</v>
      </c>
      <c r="H1122" s="5">
        <v>4.9000000000000004</v>
      </c>
    </row>
    <row r="1123" spans="5:8">
      <c r="E1123" s="14" t="s">
        <v>654</v>
      </c>
      <c r="F1123" s="18">
        <v>19.400000000000006</v>
      </c>
      <c r="G1123" s="10" t="s">
        <v>1776</v>
      </c>
      <c r="H1123" s="5">
        <v>4.9000000000000004</v>
      </c>
    </row>
    <row r="1124" spans="5:8">
      <c r="E1124" s="14" t="s">
        <v>654</v>
      </c>
      <c r="F1124" s="18">
        <v>19.500000000000007</v>
      </c>
      <c r="G1124" s="10" t="s">
        <v>1777</v>
      </c>
      <c r="H1124" s="5">
        <v>4.9000000000000004</v>
      </c>
    </row>
    <row r="1125" spans="5:8">
      <c r="E1125" s="14" t="s">
        <v>654</v>
      </c>
      <c r="F1125" s="18">
        <v>19.600000000000009</v>
      </c>
      <c r="G1125" s="10" t="s">
        <v>1778</v>
      </c>
      <c r="H1125" s="5">
        <v>4.9000000000000004</v>
      </c>
    </row>
    <row r="1126" spans="5:8">
      <c r="E1126" s="14" t="s">
        <v>654</v>
      </c>
      <c r="F1126" s="18">
        <v>19.70000000000001</v>
      </c>
      <c r="G1126" s="10" t="s">
        <v>1779</v>
      </c>
      <c r="H1126" s="5">
        <v>4.9000000000000004</v>
      </c>
    </row>
    <row r="1127" spans="5:8">
      <c r="E1127" s="14" t="s">
        <v>654</v>
      </c>
      <c r="F1127" s="18">
        <v>19.800000000000011</v>
      </c>
      <c r="G1127" s="10" t="s">
        <v>1780</v>
      </c>
      <c r="H1127" s="5">
        <v>4.9000000000000004</v>
      </c>
    </row>
    <row r="1128" spans="5:8">
      <c r="E1128" s="14" t="s">
        <v>654</v>
      </c>
      <c r="F1128" s="18">
        <v>19.900000000000013</v>
      </c>
      <c r="G1128" s="10" t="s">
        <v>1781</v>
      </c>
      <c r="H1128" s="5">
        <v>4.9000000000000004</v>
      </c>
    </row>
    <row r="1129" spans="5:8">
      <c r="E1129" s="14" t="s">
        <v>654</v>
      </c>
      <c r="F1129" s="18">
        <v>20.000000000000014</v>
      </c>
      <c r="G1129" s="10" t="s">
        <v>1782</v>
      </c>
      <c r="H1129" s="5">
        <v>4.9000000000000004</v>
      </c>
    </row>
    <row r="1130" spans="5:8">
      <c r="E1130" s="14" t="s">
        <v>654</v>
      </c>
      <c r="F1130" s="18">
        <v>20.100000000000016</v>
      </c>
      <c r="G1130" s="10" t="s">
        <v>1783</v>
      </c>
      <c r="H1130" s="5">
        <v>4.9000000000000004</v>
      </c>
    </row>
    <row r="1131" spans="5:8">
      <c r="E1131" s="14" t="s">
        <v>654</v>
      </c>
      <c r="F1131" s="18">
        <v>20.200000000000017</v>
      </c>
      <c r="G1131" s="10" t="s">
        <v>1784</v>
      </c>
      <c r="H1131" s="5">
        <v>4.9000000000000004</v>
      </c>
    </row>
    <row r="1132" spans="5:8">
      <c r="E1132" s="14" t="s">
        <v>654</v>
      </c>
      <c r="F1132" s="18">
        <v>20.300000000000018</v>
      </c>
      <c r="G1132" s="10" t="s">
        <v>1785</v>
      </c>
      <c r="H1132" s="5">
        <v>4.9000000000000004</v>
      </c>
    </row>
    <row r="1133" spans="5:8">
      <c r="E1133" s="14" t="s">
        <v>654</v>
      </c>
      <c r="F1133" s="18">
        <v>20.40000000000002</v>
      </c>
      <c r="G1133" s="10" t="s">
        <v>1786</v>
      </c>
      <c r="H1133" s="5">
        <v>4.9000000000000004</v>
      </c>
    </row>
    <row r="1134" spans="5:8">
      <c r="E1134" s="14" t="s">
        <v>654</v>
      </c>
      <c r="F1134" s="18">
        <v>20.500000000000021</v>
      </c>
      <c r="G1134" s="10" t="s">
        <v>1787</v>
      </c>
      <c r="H1134" s="5">
        <v>4.9000000000000004</v>
      </c>
    </row>
    <row r="1135" spans="5:8">
      <c r="E1135" s="14" t="s">
        <v>654</v>
      </c>
      <c r="F1135" s="18">
        <v>20.600000000000023</v>
      </c>
      <c r="G1135" s="10" t="s">
        <v>1788</v>
      </c>
      <c r="H1135" s="5">
        <v>4.9000000000000004</v>
      </c>
    </row>
    <row r="1136" spans="5:8">
      <c r="E1136" s="14" t="s">
        <v>654</v>
      </c>
      <c r="F1136" s="18">
        <v>20.700000000000024</v>
      </c>
      <c r="G1136" s="10" t="s">
        <v>1789</v>
      </c>
      <c r="H1136" s="5">
        <v>4.9000000000000004</v>
      </c>
    </row>
    <row r="1137" spans="5:8">
      <c r="E1137" s="14" t="s">
        <v>654</v>
      </c>
      <c r="F1137" s="18">
        <v>20.800000000000026</v>
      </c>
      <c r="G1137" s="10" t="s">
        <v>1790</v>
      </c>
      <c r="H1137" s="5">
        <v>4.9000000000000004</v>
      </c>
    </row>
    <row r="1138" spans="5:8">
      <c r="E1138" s="14" t="s">
        <v>654</v>
      </c>
      <c r="F1138" s="18">
        <v>20.900000000000027</v>
      </c>
      <c r="G1138" s="10" t="s">
        <v>1791</v>
      </c>
      <c r="H1138" s="5">
        <v>4.9000000000000004</v>
      </c>
    </row>
    <row r="1139" spans="5:8">
      <c r="E1139" s="14" t="s">
        <v>654</v>
      </c>
      <c r="F1139" s="18">
        <v>21.000000000000028</v>
      </c>
      <c r="G1139" s="10" t="s">
        <v>1792</v>
      </c>
      <c r="H1139" s="5">
        <v>4.9000000000000004</v>
      </c>
    </row>
    <row r="1140" spans="5:8">
      <c r="E1140" s="14" t="s">
        <v>654</v>
      </c>
      <c r="F1140" s="18">
        <v>21.10000000000003</v>
      </c>
      <c r="G1140" s="10" t="s">
        <v>1793</v>
      </c>
      <c r="H1140" s="5">
        <v>4.9000000000000004</v>
      </c>
    </row>
    <row r="1141" spans="5:8">
      <c r="E1141" s="14" t="s">
        <v>654</v>
      </c>
      <c r="F1141" s="18">
        <v>21.200000000000031</v>
      </c>
      <c r="G1141" s="10" t="s">
        <v>1794</v>
      </c>
      <c r="H1141" s="5">
        <v>4.9000000000000004</v>
      </c>
    </row>
    <row r="1142" spans="5:8">
      <c r="E1142" s="14" t="s">
        <v>654</v>
      </c>
      <c r="F1142" s="18">
        <v>21.300000000000033</v>
      </c>
      <c r="G1142" s="10" t="s">
        <v>1795</v>
      </c>
      <c r="H1142" s="5">
        <v>4.9000000000000004</v>
      </c>
    </row>
    <row r="1143" spans="5:8">
      <c r="E1143" s="14" t="s">
        <v>654</v>
      </c>
      <c r="F1143" s="18">
        <v>21.400000000000034</v>
      </c>
      <c r="G1143" s="10" t="s">
        <v>1796</v>
      </c>
      <c r="H1143" s="5">
        <v>4.9000000000000004</v>
      </c>
    </row>
    <row r="1144" spans="5:8">
      <c r="E1144" s="14" t="s">
        <v>654</v>
      </c>
      <c r="F1144" s="18">
        <v>21.500000000000036</v>
      </c>
      <c r="G1144" s="10" t="s">
        <v>1797</v>
      </c>
      <c r="H1144" s="5">
        <v>4.9000000000000004</v>
      </c>
    </row>
    <row r="1145" spans="5:8">
      <c r="E1145" s="14" t="s">
        <v>654</v>
      </c>
      <c r="F1145" s="18">
        <v>21.600000000000037</v>
      </c>
      <c r="G1145" s="10" t="s">
        <v>1798</v>
      </c>
      <c r="H1145" s="5">
        <v>4.9000000000000004</v>
      </c>
    </row>
    <row r="1146" spans="5:8">
      <c r="E1146" s="14" t="s">
        <v>654</v>
      </c>
      <c r="F1146" s="18">
        <v>21.700000000000038</v>
      </c>
      <c r="G1146" s="10" t="s">
        <v>1799</v>
      </c>
      <c r="H1146" s="5">
        <v>4.9000000000000004</v>
      </c>
    </row>
    <row r="1147" spans="5:8">
      <c r="E1147" s="14" t="s">
        <v>654</v>
      </c>
      <c r="F1147" s="18">
        <v>21.80000000000004</v>
      </c>
      <c r="G1147" s="10" t="s">
        <v>1800</v>
      </c>
      <c r="H1147" s="5">
        <v>4.9000000000000004</v>
      </c>
    </row>
    <row r="1148" spans="5:8">
      <c r="E1148" s="14" t="s">
        <v>654</v>
      </c>
      <c r="F1148" s="18">
        <v>21.900000000000041</v>
      </c>
      <c r="G1148" s="10" t="s">
        <v>1801</v>
      </c>
      <c r="H1148" s="5">
        <v>4.9000000000000004</v>
      </c>
    </row>
    <row r="1149" spans="5:8">
      <c r="E1149" s="14" t="s">
        <v>654</v>
      </c>
      <c r="F1149" s="18">
        <v>22.000000000000043</v>
      </c>
      <c r="G1149" s="10" t="s">
        <v>1802</v>
      </c>
      <c r="H1149" s="5">
        <v>4.9000000000000004</v>
      </c>
    </row>
    <row r="1150" spans="5:8">
      <c r="E1150" s="14" t="s">
        <v>654</v>
      </c>
      <c r="F1150" s="18">
        <v>22.100000000000044</v>
      </c>
      <c r="G1150" s="10" t="s">
        <v>1803</v>
      </c>
      <c r="H1150" s="5">
        <v>4.9000000000000004</v>
      </c>
    </row>
    <row r="1151" spans="5:8">
      <c r="E1151" s="14" t="s">
        <v>654</v>
      </c>
      <c r="F1151" s="18">
        <v>22.200000000000045</v>
      </c>
      <c r="G1151" s="10" t="s">
        <v>1804</v>
      </c>
      <c r="H1151" s="5">
        <v>4.9000000000000004</v>
      </c>
    </row>
    <row r="1152" spans="5:8">
      <c r="E1152" s="14" t="s">
        <v>654</v>
      </c>
      <c r="F1152" s="18">
        <v>22.300000000000047</v>
      </c>
      <c r="G1152" s="10" t="s">
        <v>1805</v>
      </c>
      <c r="H1152" s="5">
        <v>4.9000000000000004</v>
      </c>
    </row>
    <row r="1153" spans="5:8">
      <c r="E1153" s="14" t="s">
        <v>654</v>
      </c>
      <c r="F1153" s="18">
        <v>22.400000000000048</v>
      </c>
      <c r="G1153" s="10" t="s">
        <v>1806</v>
      </c>
      <c r="H1153" s="5">
        <v>4.9000000000000004</v>
      </c>
    </row>
    <row r="1154" spans="5:8">
      <c r="E1154" s="14" t="s">
        <v>654</v>
      </c>
      <c r="F1154" s="18">
        <v>22.50000000000005</v>
      </c>
      <c r="G1154" s="10" t="s">
        <v>1807</v>
      </c>
      <c r="H1154" s="5">
        <v>4.9000000000000004</v>
      </c>
    </row>
    <row r="1155" spans="5:8">
      <c r="E1155" s="14" t="s">
        <v>654</v>
      </c>
      <c r="F1155" s="18">
        <v>22.6</v>
      </c>
      <c r="G1155" s="10" t="s">
        <v>1808</v>
      </c>
      <c r="H1155" s="5">
        <v>4.9000000000000004</v>
      </c>
    </row>
    <row r="1156" spans="5:8">
      <c r="E1156" s="14" t="s">
        <v>654</v>
      </c>
      <c r="F1156" s="18">
        <v>22.700000000000003</v>
      </c>
      <c r="G1156" s="10" t="s">
        <v>1809</v>
      </c>
      <c r="H1156" s="5">
        <v>4.9000000000000004</v>
      </c>
    </row>
    <row r="1157" spans="5:8">
      <c r="E1157" s="14" t="s">
        <v>654</v>
      </c>
      <c r="F1157" s="18">
        <v>22.800000000000004</v>
      </c>
      <c r="G1157" s="10" t="s">
        <v>1810</v>
      </c>
      <c r="H1157" s="5">
        <v>4.9000000000000004</v>
      </c>
    </row>
    <row r="1158" spans="5:8">
      <c r="E1158" s="14" t="s">
        <v>654</v>
      </c>
      <c r="F1158" s="18">
        <v>22.900000000000006</v>
      </c>
      <c r="G1158" s="10" t="s">
        <v>1811</v>
      </c>
      <c r="H1158" s="5">
        <v>4.9000000000000004</v>
      </c>
    </row>
    <row r="1159" spans="5:8">
      <c r="E1159" s="14" t="s">
        <v>654</v>
      </c>
      <c r="F1159" s="18">
        <v>23.000000000000007</v>
      </c>
      <c r="G1159" s="10" t="s">
        <v>1812</v>
      </c>
      <c r="H1159" s="5">
        <v>4.9000000000000004</v>
      </c>
    </row>
    <row r="1160" spans="5:8">
      <c r="E1160" s="14" t="s">
        <v>654</v>
      </c>
      <c r="F1160" s="18">
        <v>23.100000000000009</v>
      </c>
      <c r="G1160" s="10" t="s">
        <v>1813</v>
      </c>
      <c r="H1160" s="5">
        <v>4.9000000000000004</v>
      </c>
    </row>
    <row r="1161" spans="5:8">
      <c r="E1161" s="14" t="s">
        <v>654</v>
      </c>
      <c r="F1161" s="18">
        <v>23.20000000000001</v>
      </c>
      <c r="G1161" s="10" t="s">
        <v>1814</v>
      </c>
      <c r="H1161" s="5">
        <v>4.9000000000000004</v>
      </c>
    </row>
    <row r="1162" spans="5:8">
      <c r="E1162" s="14" t="s">
        <v>654</v>
      </c>
      <c r="F1162" s="18">
        <v>23.300000000000011</v>
      </c>
      <c r="G1162" s="10" t="s">
        <v>1815</v>
      </c>
      <c r="H1162" s="5">
        <v>4.9000000000000004</v>
      </c>
    </row>
    <row r="1163" spans="5:8">
      <c r="E1163" s="14" t="s">
        <v>654</v>
      </c>
      <c r="F1163" s="18">
        <v>23.400000000000013</v>
      </c>
      <c r="G1163" s="10" t="s">
        <v>1816</v>
      </c>
      <c r="H1163" s="5">
        <v>4.9000000000000004</v>
      </c>
    </row>
    <row r="1164" spans="5:8">
      <c r="E1164" s="14" t="s">
        <v>654</v>
      </c>
      <c r="F1164" s="18">
        <v>23.500000000000014</v>
      </c>
      <c r="G1164" s="10" t="s">
        <v>1817</v>
      </c>
      <c r="H1164" s="5">
        <v>4.9000000000000004</v>
      </c>
    </row>
    <row r="1165" spans="5:8">
      <c r="E1165" s="14" t="s">
        <v>654</v>
      </c>
      <c r="F1165" s="18">
        <v>23.600000000000016</v>
      </c>
      <c r="G1165" s="10" t="s">
        <v>1818</v>
      </c>
      <c r="H1165" s="5">
        <v>4.9000000000000004</v>
      </c>
    </row>
    <row r="1166" spans="5:8">
      <c r="E1166" s="14" t="s">
        <v>654</v>
      </c>
      <c r="F1166" s="18">
        <v>23.700000000000017</v>
      </c>
      <c r="G1166" s="10" t="s">
        <v>1819</v>
      </c>
      <c r="H1166" s="5">
        <v>4.9000000000000004</v>
      </c>
    </row>
    <row r="1167" spans="5:8">
      <c r="E1167" s="14" t="s">
        <v>654</v>
      </c>
      <c r="F1167" s="18">
        <v>23.800000000000018</v>
      </c>
      <c r="G1167" s="10" t="s">
        <v>1820</v>
      </c>
      <c r="H1167" s="5">
        <v>4.9000000000000004</v>
      </c>
    </row>
    <row r="1168" spans="5:8">
      <c r="E1168" s="14" t="s">
        <v>654</v>
      </c>
      <c r="F1168" s="18">
        <v>23.90000000000002</v>
      </c>
      <c r="G1168" s="10" t="s">
        <v>1821</v>
      </c>
      <c r="H1168" s="5">
        <v>4.9000000000000004</v>
      </c>
    </row>
    <row r="1169" spans="5:8">
      <c r="E1169" s="14" t="s">
        <v>654</v>
      </c>
      <c r="F1169" s="18">
        <v>24.000000000000021</v>
      </c>
      <c r="G1169" s="10" t="s">
        <v>1822</v>
      </c>
      <c r="H1169" s="5">
        <v>4.9000000000000004</v>
      </c>
    </row>
    <row r="1170" spans="5:8">
      <c r="E1170" s="14" t="s">
        <v>654</v>
      </c>
      <c r="F1170" s="18">
        <v>24.100000000000023</v>
      </c>
      <c r="G1170" s="10" t="s">
        <v>1823</v>
      </c>
      <c r="H1170" s="5">
        <v>4.9000000000000004</v>
      </c>
    </row>
    <row r="1171" spans="5:8">
      <c r="E1171" s="14" t="s">
        <v>654</v>
      </c>
      <c r="F1171" s="18">
        <v>24.200000000000024</v>
      </c>
      <c r="G1171" s="10" t="s">
        <v>1824</v>
      </c>
      <c r="H1171" s="5">
        <v>4.9000000000000004</v>
      </c>
    </row>
    <row r="1172" spans="5:8">
      <c r="E1172" s="14" t="s">
        <v>654</v>
      </c>
      <c r="F1172" s="18">
        <v>24.300000000000026</v>
      </c>
      <c r="G1172" s="10" t="s">
        <v>1825</v>
      </c>
      <c r="H1172" s="5">
        <v>4.9000000000000004</v>
      </c>
    </row>
    <row r="1173" spans="5:8">
      <c r="E1173" s="14" t="s">
        <v>654</v>
      </c>
      <c r="F1173" s="18">
        <v>24.400000000000027</v>
      </c>
      <c r="G1173" s="10" t="s">
        <v>1826</v>
      </c>
      <c r="H1173" s="5">
        <v>4.9000000000000004</v>
      </c>
    </row>
    <row r="1174" spans="5:8">
      <c r="E1174" s="14" t="s">
        <v>654</v>
      </c>
      <c r="F1174" s="18">
        <v>24.500000000000028</v>
      </c>
      <c r="G1174" s="10" t="s">
        <v>1827</v>
      </c>
      <c r="H1174" s="5">
        <v>4.9000000000000004</v>
      </c>
    </row>
    <row r="1175" spans="5:8">
      <c r="E1175" s="14" t="s">
        <v>654</v>
      </c>
      <c r="F1175" s="18">
        <v>24.60000000000003</v>
      </c>
      <c r="G1175" s="10" t="s">
        <v>1828</v>
      </c>
      <c r="H1175" s="5">
        <v>4.9000000000000004</v>
      </c>
    </row>
    <row r="1176" spans="5:8">
      <c r="E1176" s="14" t="s">
        <v>654</v>
      </c>
      <c r="F1176" s="18">
        <v>24.700000000000031</v>
      </c>
      <c r="G1176" s="10" t="s">
        <v>1829</v>
      </c>
      <c r="H1176" s="5">
        <v>4.9000000000000004</v>
      </c>
    </row>
    <row r="1177" spans="5:8">
      <c r="E1177" s="14" t="s">
        <v>654</v>
      </c>
      <c r="F1177" s="18">
        <v>24.800000000000033</v>
      </c>
      <c r="G1177" s="10" t="s">
        <v>1830</v>
      </c>
      <c r="H1177" s="5">
        <v>4.9000000000000004</v>
      </c>
    </row>
    <row r="1178" spans="5:8">
      <c r="E1178" s="14" t="s">
        <v>654</v>
      </c>
      <c r="F1178" s="18">
        <v>24.900000000000034</v>
      </c>
      <c r="G1178" s="10" t="s">
        <v>1831</v>
      </c>
      <c r="H1178" s="5">
        <v>4.9000000000000004</v>
      </c>
    </row>
    <row r="1179" spans="5:8">
      <c r="E1179" s="14" t="s">
        <v>654</v>
      </c>
      <c r="F1179" s="18">
        <v>25.000000000000036</v>
      </c>
      <c r="G1179" s="10" t="s">
        <v>1832</v>
      </c>
      <c r="H1179" s="5">
        <v>4.9000000000000004</v>
      </c>
    </row>
    <row r="1180" spans="5:8">
      <c r="E1180" s="14" t="s">
        <v>654</v>
      </c>
      <c r="F1180" s="18">
        <v>25.100000000000037</v>
      </c>
      <c r="G1180" s="10" t="s">
        <v>1833</v>
      </c>
      <c r="H1180" s="5">
        <v>4.9000000000000004</v>
      </c>
    </row>
    <row r="1181" spans="5:8">
      <c r="E1181" s="14" t="s">
        <v>654</v>
      </c>
      <c r="F1181" s="18">
        <v>25.200000000000038</v>
      </c>
      <c r="G1181" s="10" t="s">
        <v>1834</v>
      </c>
      <c r="H1181" s="5">
        <v>4.9000000000000004</v>
      </c>
    </row>
    <row r="1182" spans="5:8">
      <c r="E1182" s="14" t="s">
        <v>654</v>
      </c>
      <c r="F1182" s="18">
        <v>25.30000000000004</v>
      </c>
      <c r="G1182" s="10" t="s">
        <v>1835</v>
      </c>
      <c r="H1182" s="5">
        <v>4.9000000000000004</v>
      </c>
    </row>
    <row r="1183" spans="5:8">
      <c r="E1183" s="14" t="s">
        <v>654</v>
      </c>
      <c r="F1183" s="18">
        <v>25.400000000000041</v>
      </c>
      <c r="G1183" s="10" t="s">
        <v>1836</v>
      </c>
      <c r="H1183" s="5">
        <v>4.9000000000000004</v>
      </c>
    </row>
    <row r="1184" spans="5:8">
      <c r="E1184" s="14" t="s">
        <v>654</v>
      </c>
      <c r="F1184" s="18">
        <v>25.500000000000043</v>
      </c>
      <c r="G1184" s="10" t="s">
        <v>1837</v>
      </c>
      <c r="H1184" s="5">
        <v>4.9000000000000004</v>
      </c>
    </row>
    <row r="1185" spans="5:8">
      <c r="E1185" s="14" t="s">
        <v>654</v>
      </c>
      <c r="F1185" s="18">
        <v>25.600000000000044</v>
      </c>
      <c r="G1185" s="10" t="s">
        <v>1838</v>
      </c>
      <c r="H1185" s="5">
        <v>4.9000000000000004</v>
      </c>
    </row>
    <row r="1186" spans="5:8">
      <c r="E1186" s="14" t="s">
        <v>654</v>
      </c>
      <c r="F1186" s="18">
        <v>25.700000000000045</v>
      </c>
      <c r="G1186" s="10" t="s">
        <v>1839</v>
      </c>
      <c r="H1186" s="5">
        <v>4.9000000000000004</v>
      </c>
    </row>
    <row r="1187" spans="5:8">
      <c r="E1187" s="14" t="s">
        <v>654</v>
      </c>
      <c r="F1187" s="18">
        <v>25.800000000000047</v>
      </c>
      <c r="G1187" s="10" t="s">
        <v>1840</v>
      </c>
      <c r="H1187" s="5">
        <v>4.9000000000000004</v>
      </c>
    </row>
    <row r="1188" spans="5:8">
      <c r="E1188" s="14" t="s">
        <v>654</v>
      </c>
      <c r="F1188" s="18">
        <v>25.900000000000048</v>
      </c>
      <c r="G1188" s="10" t="s">
        <v>1841</v>
      </c>
      <c r="H1188" s="5">
        <v>4.9000000000000004</v>
      </c>
    </row>
    <row r="1189" spans="5:8">
      <c r="E1189" s="14" t="s">
        <v>654</v>
      </c>
      <c r="F1189" s="18">
        <v>26.00000000000005</v>
      </c>
      <c r="G1189" s="10" t="s">
        <v>1842</v>
      </c>
      <c r="H1189" s="5">
        <v>4.9000000000000004</v>
      </c>
    </row>
    <row r="1190" spans="5:8">
      <c r="E1190" s="14" t="s">
        <v>654</v>
      </c>
      <c r="F1190" s="18">
        <v>26.1</v>
      </c>
      <c r="G1190" s="10" t="s">
        <v>1843</v>
      </c>
      <c r="H1190" s="5">
        <v>4.9000000000000004</v>
      </c>
    </row>
    <row r="1191" spans="5:8">
      <c r="E1191" s="14" t="s">
        <v>654</v>
      </c>
      <c r="F1191" s="18">
        <v>26.200000000000003</v>
      </c>
      <c r="G1191" s="10" t="s">
        <v>1844</v>
      </c>
      <c r="H1191" s="5">
        <v>4.9000000000000004</v>
      </c>
    </row>
    <row r="1192" spans="5:8">
      <c r="E1192" s="14" t="s">
        <v>654</v>
      </c>
      <c r="F1192" s="18">
        <v>26.300000000000004</v>
      </c>
      <c r="G1192" s="10" t="s">
        <v>1845</v>
      </c>
      <c r="H1192" s="5">
        <v>4.9000000000000004</v>
      </c>
    </row>
    <row r="1193" spans="5:8">
      <c r="E1193" s="14" t="s">
        <v>654</v>
      </c>
      <c r="F1193" s="18">
        <v>26.400000000000006</v>
      </c>
      <c r="G1193" s="10" t="s">
        <v>1846</v>
      </c>
      <c r="H1193" s="5">
        <v>4.9000000000000004</v>
      </c>
    </row>
    <row r="1194" spans="5:8">
      <c r="E1194" s="14" t="s">
        <v>654</v>
      </c>
      <c r="F1194" s="18">
        <v>26.500000000000007</v>
      </c>
      <c r="G1194" s="10" t="s">
        <v>1847</v>
      </c>
      <c r="H1194" s="5">
        <v>4.9000000000000004</v>
      </c>
    </row>
    <row r="1195" spans="5:8">
      <c r="E1195" s="14" t="s">
        <v>654</v>
      </c>
      <c r="F1195" s="18">
        <v>26.600000000000009</v>
      </c>
      <c r="G1195" s="10" t="s">
        <v>1848</v>
      </c>
      <c r="H1195" s="5">
        <v>4.9000000000000004</v>
      </c>
    </row>
    <row r="1196" spans="5:8">
      <c r="E1196" s="14" t="s">
        <v>654</v>
      </c>
      <c r="F1196" s="18">
        <v>26.70000000000001</v>
      </c>
      <c r="G1196" s="10" t="s">
        <v>1849</v>
      </c>
      <c r="H1196" s="5">
        <v>4.9000000000000004</v>
      </c>
    </row>
    <row r="1197" spans="5:8">
      <c r="E1197" s="14" t="s">
        <v>654</v>
      </c>
      <c r="F1197" s="18">
        <v>26.800000000000011</v>
      </c>
      <c r="G1197" s="10" t="s">
        <v>1850</v>
      </c>
      <c r="H1197" s="5">
        <v>4.9000000000000004</v>
      </c>
    </row>
    <row r="1198" spans="5:8">
      <c r="E1198" s="14" t="s">
        <v>654</v>
      </c>
      <c r="F1198" s="18">
        <v>26.900000000000013</v>
      </c>
      <c r="G1198" s="10" t="s">
        <v>1851</v>
      </c>
      <c r="H1198" s="5">
        <v>4.9000000000000004</v>
      </c>
    </row>
    <row r="1199" spans="5:8">
      <c r="E1199" s="14" t="s">
        <v>654</v>
      </c>
      <c r="F1199" s="18">
        <v>27.000000000000014</v>
      </c>
      <c r="G1199" s="10" t="s">
        <v>1852</v>
      </c>
      <c r="H1199" s="5">
        <v>4.9000000000000004</v>
      </c>
    </row>
    <row r="1200" spans="5:8">
      <c r="E1200" s="14" t="s">
        <v>654</v>
      </c>
      <c r="F1200" s="18">
        <v>27.100000000000016</v>
      </c>
      <c r="G1200" s="10" t="s">
        <v>1853</v>
      </c>
      <c r="H1200" s="5">
        <v>4.9000000000000004</v>
      </c>
    </row>
    <row r="1201" spans="5:8">
      <c r="E1201" s="14" t="s">
        <v>654</v>
      </c>
      <c r="F1201" s="18">
        <v>27.200000000000017</v>
      </c>
      <c r="G1201" s="10" t="s">
        <v>1854</v>
      </c>
      <c r="H1201" s="5">
        <v>4.9000000000000004</v>
      </c>
    </row>
    <row r="1202" spans="5:8">
      <c r="E1202" s="14" t="s">
        <v>654</v>
      </c>
      <c r="F1202" s="18">
        <v>27.300000000000018</v>
      </c>
      <c r="G1202" s="10" t="s">
        <v>1855</v>
      </c>
      <c r="H1202" s="5">
        <v>4.9000000000000004</v>
      </c>
    </row>
    <row r="1203" spans="5:8">
      <c r="E1203" s="14" t="s">
        <v>654</v>
      </c>
      <c r="F1203" s="18">
        <v>27.40000000000002</v>
      </c>
      <c r="G1203" s="10" t="s">
        <v>1856</v>
      </c>
      <c r="H1203" s="5">
        <v>4.9000000000000004</v>
      </c>
    </row>
    <row r="1204" spans="5:8">
      <c r="E1204" s="14" t="s">
        <v>654</v>
      </c>
      <c r="F1204" s="18">
        <v>27.500000000000021</v>
      </c>
      <c r="G1204" s="10" t="s">
        <v>1857</v>
      </c>
      <c r="H1204" s="5">
        <v>4.9000000000000004</v>
      </c>
    </row>
    <row r="1205" spans="5:8">
      <c r="E1205" s="14" t="s">
        <v>654</v>
      </c>
      <c r="F1205" s="18">
        <v>27.600000000000023</v>
      </c>
      <c r="G1205" s="10" t="s">
        <v>1858</v>
      </c>
      <c r="H1205" s="5">
        <v>4.9000000000000004</v>
      </c>
    </row>
    <row r="1206" spans="5:8">
      <c r="E1206" s="14" t="s">
        <v>654</v>
      </c>
      <c r="F1206" s="18">
        <v>27.700000000000024</v>
      </c>
      <c r="G1206" s="10" t="s">
        <v>1859</v>
      </c>
      <c r="H1206" s="5">
        <v>4.9000000000000004</v>
      </c>
    </row>
    <row r="1207" spans="5:8">
      <c r="E1207" s="14" t="s">
        <v>654</v>
      </c>
      <c r="F1207" s="18">
        <v>27.800000000000026</v>
      </c>
      <c r="G1207" s="10" t="s">
        <v>1860</v>
      </c>
      <c r="H1207" s="5">
        <v>4.9000000000000004</v>
      </c>
    </row>
    <row r="1208" spans="5:8">
      <c r="E1208" s="14" t="s">
        <v>654</v>
      </c>
      <c r="F1208" s="18">
        <v>27.900000000000027</v>
      </c>
      <c r="G1208" s="10" t="s">
        <v>1861</v>
      </c>
      <c r="H1208" s="5">
        <v>4.9000000000000004</v>
      </c>
    </row>
    <row r="1209" spans="5:8">
      <c r="E1209" s="14" t="s">
        <v>654</v>
      </c>
      <c r="F1209" s="18">
        <v>28.000000000000028</v>
      </c>
      <c r="G1209" s="10" t="s">
        <v>1862</v>
      </c>
      <c r="H1209" s="5">
        <v>4.9000000000000004</v>
      </c>
    </row>
    <row r="1210" spans="5:8">
      <c r="E1210" s="14" t="s">
        <v>654</v>
      </c>
      <c r="F1210" s="19">
        <v>20.000000000000014</v>
      </c>
      <c r="G1210" s="10" t="s">
        <v>1782</v>
      </c>
      <c r="H1210" s="5">
        <v>4.9000000000000004</v>
      </c>
    </row>
    <row r="1211" spans="5:8">
      <c r="E1211" s="14" t="s">
        <v>654</v>
      </c>
      <c r="F1211" s="20">
        <v>28</v>
      </c>
      <c r="G1211" s="10" t="s">
        <v>1862</v>
      </c>
      <c r="H1211" s="5">
        <v>4.9000000000000004</v>
      </c>
    </row>
    <row r="1212" spans="5:8">
      <c r="E1212" s="12" t="s">
        <v>647</v>
      </c>
      <c r="F1212" s="19">
        <v>3.6</v>
      </c>
      <c r="G1212" s="10" t="s">
        <v>1863</v>
      </c>
      <c r="H1212" s="5">
        <v>4.7</v>
      </c>
    </row>
    <row r="1213" spans="5:8">
      <c r="E1213" s="14" t="s">
        <v>655</v>
      </c>
      <c r="F1213" s="18">
        <v>3.7</v>
      </c>
      <c r="G1213" s="10" t="s">
        <v>1864</v>
      </c>
      <c r="H1213" s="5">
        <v>4.7</v>
      </c>
    </row>
    <row r="1214" spans="5:8">
      <c r="E1214" s="14" t="s">
        <v>655</v>
      </c>
      <c r="F1214" s="18">
        <v>3.8000000000000003</v>
      </c>
      <c r="G1214" s="10" t="s">
        <v>1865</v>
      </c>
      <c r="H1214" s="5">
        <v>4.7</v>
      </c>
    </row>
    <row r="1215" spans="5:8">
      <c r="E1215" s="14" t="s">
        <v>655</v>
      </c>
      <c r="F1215" s="18">
        <v>3.9000000000000004</v>
      </c>
      <c r="G1215" s="10" t="s">
        <v>1866</v>
      </c>
      <c r="H1215" s="5">
        <v>4.7</v>
      </c>
    </row>
    <row r="1216" spans="5:8">
      <c r="E1216" s="14" t="s">
        <v>655</v>
      </c>
      <c r="F1216" s="18">
        <v>4</v>
      </c>
      <c r="G1216" s="10" t="s">
        <v>1867</v>
      </c>
      <c r="H1216" s="5">
        <v>4.7</v>
      </c>
    </row>
    <row r="1217" spans="5:8">
      <c r="E1217" s="14" t="s">
        <v>655</v>
      </c>
      <c r="F1217" s="18">
        <v>4.0999999999999996</v>
      </c>
      <c r="G1217" s="10" t="s">
        <v>1868</v>
      </c>
      <c r="H1217" s="5">
        <v>4.7</v>
      </c>
    </row>
    <row r="1218" spans="5:8">
      <c r="E1218" s="14" t="s">
        <v>655</v>
      </c>
      <c r="F1218" s="18">
        <v>4.1999999999999993</v>
      </c>
      <c r="G1218" s="10" t="s">
        <v>1869</v>
      </c>
      <c r="H1218" s="5">
        <v>4.7</v>
      </c>
    </row>
    <row r="1219" spans="5:8">
      <c r="E1219" s="14" t="s">
        <v>655</v>
      </c>
      <c r="F1219" s="18">
        <v>4.2999999999999989</v>
      </c>
      <c r="G1219" s="10" t="s">
        <v>1870</v>
      </c>
      <c r="H1219" s="5">
        <v>4.7</v>
      </c>
    </row>
    <row r="1220" spans="5:8">
      <c r="E1220" s="14" t="s">
        <v>655</v>
      </c>
      <c r="F1220" s="18">
        <v>4.3999999999999986</v>
      </c>
      <c r="G1220" s="10" t="s">
        <v>1871</v>
      </c>
      <c r="H1220" s="5">
        <v>4.7</v>
      </c>
    </row>
    <row r="1221" spans="5:8">
      <c r="E1221" s="14" t="s">
        <v>655</v>
      </c>
      <c r="F1221" s="18">
        <v>4.4999999999999982</v>
      </c>
      <c r="G1221" s="10" t="s">
        <v>1872</v>
      </c>
      <c r="H1221" s="5">
        <v>4.7</v>
      </c>
    </row>
    <row r="1222" spans="5:8">
      <c r="E1222" s="14" t="s">
        <v>655</v>
      </c>
      <c r="F1222" s="18">
        <v>4.5999999999999979</v>
      </c>
      <c r="G1222" s="10" t="s">
        <v>1873</v>
      </c>
      <c r="H1222" s="5">
        <v>4.7</v>
      </c>
    </row>
    <row r="1223" spans="5:8">
      <c r="E1223" s="14" t="s">
        <v>655</v>
      </c>
      <c r="F1223" s="18">
        <v>4.6999999999999975</v>
      </c>
      <c r="G1223" s="10" t="s">
        <v>1874</v>
      </c>
      <c r="H1223" s="5">
        <v>4.7</v>
      </c>
    </row>
    <row r="1224" spans="5:8">
      <c r="E1224" s="14" t="s">
        <v>655</v>
      </c>
      <c r="F1224" s="18">
        <v>4.7999999999999972</v>
      </c>
      <c r="G1224" s="10" t="s">
        <v>1875</v>
      </c>
      <c r="H1224" s="5">
        <v>4.7</v>
      </c>
    </row>
    <row r="1225" spans="5:8">
      <c r="E1225" s="14" t="s">
        <v>655</v>
      </c>
      <c r="F1225" s="18">
        <v>4.8999999999999968</v>
      </c>
      <c r="G1225" s="10" t="s">
        <v>1876</v>
      </c>
      <c r="H1225" s="5">
        <v>4.7</v>
      </c>
    </row>
    <row r="1226" spans="5:8">
      <c r="E1226" s="14" t="s">
        <v>655</v>
      </c>
      <c r="F1226" s="18">
        <v>4.9999999999999964</v>
      </c>
      <c r="G1226" s="10" t="s">
        <v>1877</v>
      </c>
      <c r="H1226" s="5">
        <v>4.7</v>
      </c>
    </row>
    <row r="1227" spans="5:8">
      <c r="E1227" s="14" t="s">
        <v>655</v>
      </c>
      <c r="F1227" s="18">
        <v>5.0999999999999961</v>
      </c>
      <c r="G1227" s="10" t="s">
        <v>1878</v>
      </c>
      <c r="H1227" s="5">
        <v>4.7</v>
      </c>
    </row>
    <row r="1228" spans="5:8">
      <c r="E1228" s="14" t="s">
        <v>655</v>
      </c>
      <c r="F1228" s="18">
        <v>5.1999999999999957</v>
      </c>
      <c r="G1228" s="10" t="s">
        <v>1879</v>
      </c>
      <c r="H1228" s="5">
        <v>4.7</v>
      </c>
    </row>
    <row r="1229" spans="5:8">
      <c r="E1229" s="14" t="s">
        <v>655</v>
      </c>
      <c r="F1229" s="18">
        <v>5.2999999999999954</v>
      </c>
      <c r="G1229" s="10" t="s">
        <v>1880</v>
      </c>
      <c r="H1229" s="5">
        <v>4.7</v>
      </c>
    </row>
    <row r="1230" spans="5:8">
      <c r="E1230" s="14" t="s">
        <v>655</v>
      </c>
      <c r="F1230" s="18">
        <v>5.399999999999995</v>
      </c>
      <c r="G1230" s="10" t="s">
        <v>1881</v>
      </c>
      <c r="H1230" s="5">
        <v>4.7</v>
      </c>
    </row>
    <row r="1231" spans="5:8">
      <c r="E1231" s="14" t="s">
        <v>655</v>
      </c>
      <c r="F1231" s="18">
        <v>5.5</v>
      </c>
      <c r="G1231" s="10" t="s">
        <v>1882</v>
      </c>
      <c r="H1231" s="5">
        <v>4.7</v>
      </c>
    </row>
    <row r="1232" spans="5:8">
      <c r="E1232" s="14" t="s">
        <v>655</v>
      </c>
      <c r="F1232" s="18">
        <v>5.6</v>
      </c>
      <c r="G1232" s="10" t="s">
        <v>1883</v>
      </c>
      <c r="H1232" s="5">
        <v>4.7</v>
      </c>
    </row>
    <row r="1233" spans="5:8">
      <c r="E1233" s="14" t="s">
        <v>655</v>
      </c>
      <c r="F1233" s="18">
        <v>5.6999999999999993</v>
      </c>
      <c r="G1233" s="10" t="s">
        <v>1884</v>
      </c>
      <c r="H1233" s="5">
        <v>4.7</v>
      </c>
    </row>
    <row r="1234" spans="5:8">
      <c r="E1234" s="14" t="s">
        <v>655</v>
      </c>
      <c r="F1234" s="18">
        <v>5.7999999999999989</v>
      </c>
      <c r="G1234" s="10" t="s">
        <v>1885</v>
      </c>
      <c r="H1234" s="5">
        <v>4.7</v>
      </c>
    </row>
    <row r="1235" spans="5:8">
      <c r="E1235" s="14" t="s">
        <v>655</v>
      </c>
      <c r="F1235" s="18">
        <v>5.8999999999999986</v>
      </c>
      <c r="G1235" s="10" t="s">
        <v>1886</v>
      </c>
      <c r="H1235" s="5">
        <v>4.7</v>
      </c>
    </row>
    <row r="1236" spans="5:8">
      <c r="E1236" s="14" t="s">
        <v>655</v>
      </c>
      <c r="F1236" s="18">
        <v>5.9999999999999982</v>
      </c>
      <c r="G1236" s="10" t="s">
        <v>1887</v>
      </c>
      <c r="H1236" s="5">
        <v>4.7</v>
      </c>
    </row>
    <row r="1237" spans="5:8">
      <c r="E1237" s="14" t="s">
        <v>655</v>
      </c>
      <c r="F1237" s="18">
        <v>6.0999999999999979</v>
      </c>
      <c r="G1237" s="10" t="s">
        <v>1888</v>
      </c>
      <c r="H1237" s="5">
        <v>4.7</v>
      </c>
    </row>
    <row r="1238" spans="5:8">
      <c r="E1238" s="14" t="s">
        <v>655</v>
      </c>
      <c r="F1238" s="18">
        <v>6.1999999999999975</v>
      </c>
      <c r="G1238" s="10" t="s">
        <v>1889</v>
      </c>
      <c r="H1238" s="5">
        <v>4.7</v>
      </c>
    </row>
    <row r="1239" spans="5:8">
      <c r="E1239" s="14" t="s">
        <v>655</v>
      </c>
      <c r="F1239" s="18">
        <v>6.2999999999999972</v>
      </c>
      <c r="G1239" s="10" t="s">
        <v>1890</v>
      </c>
      <c r="H1239" s="5">
        <v>4.7</v>
      </c>
    </row>
    <row r="1240" spans="5:8">
      <c r="E1240" s="14" t="s">
        <v>655</v>
      </c>
      <c r="F1240" s="18">
        <v>6.3999999999999968</v>
      </c>
      <c r="G1240" s="10" t="s">
        <v>1891</v>
      </c>
      <c r="H1240" s="5">
        <v>4.7</v>
      </c>
    </row>
    <row r="1241" spans="5:8">
      <c r="E1241" s="14" t="s">
        <v>655</v>
      </c>
      <c r="F1241" s="18">
        <v>6.4999999999999964</v>
      </c>
      <c r="G1241" s="10" t="s">
        <v>1892</v>
      </c>
      <c r="H1241" s="5">
        <v>4.7</v>
      </c>
    </row>
    <row r="1242" spans="5:8">
      <c r="E1242" s="14" t="s">
        <v>655</v>
      </c>
      <c r="F1242" s="18">
        <v>6.5999999999999961</v>
      </c>
      <c r="G1242" s="10" t="s">
        <v>1893</v>
      </c>
      <c r="H1242" s="5">
        <v>4.7</v>
      </c>
    </row>
    <row r="1243" spans="5:8">
      <c r="E1243" s="14" t="s">
        <v>655</v>
      </c>
      <c r="F1243" s="18">
        <v>6.6999999999999957</v>
      </c>
      <c r="G1243" s="10" t="s">
        <v>1894</v>
      </c>
      <c r="H1243" s="5">
        <v>4.7</v>
      </c>
    </row>
    <row r="1244" spans="5:8">
      <c r="E1244" s="14" t="s">
        <v>655</v>
      </c>
      <c r="F1244" s="18">
        <v>6.7999999999999954</v>
      </c>
      <c r="G1244" s="10" t="s">
        <v>1895</v>
      </c>
      <c r="H1244" s="5">
        <v>4.7</v>
      </c>
    </row>
    <row r="1245" spans="5:8">
      <c r="E1245" s="14" t="s">
        <v>655</v>
      </c>
      <c r="F1245" s="18">
        <v>6.899999999999995</v>
      </c>
      <c r="G1245" s="10" t="s">
        <v>1896</v>
      </c>
      <c r="H1245" s="5">
        <v>4.7</v>
      </c>
    </row>
    <row r="1246" spans="5:8">
      <c r="E1246" s="14" t="s">
        <v>655</v>
      </c>
      <c r="F1246" s="18">
        <v>7</v>
      </c>
      <c r="G1246" s="10" t="s">
        <v>1897</v>
      </c>
      <c r="H1246" s="5">
        <v>4.7</v>
      </c>
    </row>
    <row r="1247" spans="5:8">
      <c r="E1247" s="14" t="s">
        <v>655</v>
      </c>
      <c r="F1247" s="18">
        <v>7.1</v>
      </c>
      <c r="G1247" s="10" t="s">
        <v>1898</v>
      </c>
      <c r="H1247" s="5">
        <v>4.7</v>
      </c>
    </row>
    <row r="1248" spans="5:8">
      <c r="E1248" s="14" t="s">
        <v>655</v>
      </c>
      <c r="F1248" s="18">
        <v>7.1999999999999993</v>
      </c>
      <c r="G1248" s="10" t="s">
        <v>1899</v>
      </c>
      <c r="H1248" s="5">
        <v>4.7</v>
      </c>
    </row>
    <row r="1249" spans="5:8">
      <c r="E1249" s="14" t="s">
        <v>655</v>
      </c>
      <c r="F1249" s="18">
        <v>7.2999999999999989</v>
      </c>
      <c r="G1249" s="10" t="s">
        <v>1900</v>
      </c>
      <c r="H1249" s="5">
        <v>4.7</v>
      </c>
    </row>
    <row r="1250" spans="5:8">
      <c r="E1250" s="14" t="s">
        <v>655</v>
      </c>
      <c r="F1250" s="18">
        <v>7.3999999999999986</v>
      </c>
      <c r="G1250" s="10" t="s">
        <v>1901</v>
      </c>
      <c r="H1250" s="5">
        <v>4.7</v>
      </c>
    </row>
    <row r="1251" spans="5:8">
      <c r="E1251" s="14" t="s">
        <v>655</v>
      </c>
      <c r="F1251" s="18">
        <v>7.4999999999999982</v>
      </c>
      <c r="G1251" s="10" t="s">
        <v>1902</v>
      </c>
      <c r="H1251" s="5">
        <v>4.7</v>
      </c>
    </row>
    <row r="1252" spans="5:8">
      <c r="E1252" s="14" t="s">
        <v>655</v>
      </c>
      <c r="F1252" s="18">
        <v>7.5999999999999979</v>
      </c>
      <c r="G1252" s="10" t="s">
        <v>1903</v>
      </c>
      <c r="H1252" s="5">
        <v>4.7</v>
      </c>
    </row>
    <row r="1253" spans="5:8">
      <c r="E1253" s="14" t="s">
        <v>655</v>
      </c>
      <c r="F1253" s="18">
        <v>7.6999999999999975</v>
      </c>
      <c r="G1253" s="10" t="s">
        <v>1904</v>
      </c>
      <c r="H1253" s="5">
        <v>4.7</v>
      </c>
    </row>
    <row r="1254" spans="5:8">
      <c r="E1254" s="14" t="s">
        <v>655</v>
      </c>
      <c r="F1254" s="18">
        <v>7.7999999999999972</v>
      </c>
      <c r="G1254" s="10" t="s">
        <v>1905</v>
      </c>
      <c r="H1254" s="5">
        <v>4.7</v>
      </c>
    </row>
    <row r="1255" spans="5:8">
      <c r="E1255" s="14" t="s">
        <v>655</v>
      </c>
      <c r="F1255" s="18">
        <v>7.8999999999999968</v>
      </c>
      <c r="G1255" s="10" t="s">
        <v>1906</v>
      </c>
      <c r="H1255" s="5">
        <v>4.7</v>
      </c>
    </row>
    <row r="1256" spans="5:8">
      <c r="E1256" s="14" t="s">
        <v>655</v>
      </c>
      <c r="F1256" s="18">
        <v>7.9999999999999964</v>
      </c>
      <c r="G1256" s="10" t="s">
        <v>1907</v>
      </c>
      <c r="H1256" s="5">
        <v>4.7</v>
      </c>
    </row>
    <row r="1257" spans="5:8">
      <c r="E1257" s="14" t="s">
        <v>655</v>
      </c>
      <c r="F1257" s="18">
        <v>8.0999999999999961</v>
      </c>
      <c r="G1257" s="10" t="s">
        <v>1908</v>
      </c>
      <c r="H1257" s="5">
        <v>4.7</v>
      </c>
    </row>
    <row r="1258" spans="5:8">
      <c r="E1258" s="14" t="s">
        <v>655</v>
      </c>
      <c r="F1258" s="18">
        <v>8.1999999999999957</v>
      </c>
      <c r="G1258" s="10" t="s">
        <v>1909</v>
      </c>
      <c r="H1258" s="5">
        <v>4.7</v>
      </c>
    </row>
    <row r="1259" spans="5:8">
      <c r="E1259" s="14" t="s">
        <v>655</v>
      </c>
      <c r="F1259" s="18">
        <v>8.2999999999999954</v>
      </c>
      <c r="G1259" s="10" t="s">
        <v>1910</v>
      </c>
      <c r="H1259" s="5">
        <v>4.7</v>
      </c>
    </row>
    <row r="1260" spans="5:8">
      <c r="E1260" s="14" t="s">
        <v>655</v>
      </c>
      <c r="F1260" s="18">
        <v>8.399999999999995</v>
      </c>
      <c r="G1260" s="10" t="s">
        <v>1911</v>
      </c>
      <c r="H1260" s="5">
        <v>4.7</v>
      </c>
    </row>
    <row r="1261" spans="5:8">
      <c r="E1261" s="14" t="s">
        <v>655</v>
      </c>
      <c r="F1261" s="18">
        <v>8.5</v>
      </c>
      <c r="G1261" s="10" t="s">
        <v>1912</v>
      </c>
      <c r="H1261" s="5">
        <v>4.7</v>
      </c>
    </row>
    <row r="1262" spans="5:8">
      <c r="E1262" s="14" t="s">
        <v>655</v>
      </c>
      <c r="F1262" s="18">
        <v>8.6</v>
      </c>
      <c r="G1262" s="10" t="s">
        <v>1913</v>
      </c>
      <c r="H1262" s="5">
        <v>4.7</v>
      </c>
    </row>
    <row r="1263" spans="5:8">
      <c r="E1263" s="14" t="s">
        <v>655</v>
      </c>
      <c r="F1263" s="18">
        <v>8.6999999999999993</v>
      </c>
      <c r="G1263" s="10" t="s">
        <v>1914</v>
      </c>
      <c r="H1263" s="5">
        <v>4.7</v>
      </c>
    </row>
    <row r="1264" spans="5:8">
      <c r="E1264" s="14" t="s">
        <v>655</v>
      </c>
      <c r="F1264" s="18">
        <v>8.7999999999999989</v>
      </c>
      <c r="G1264" s="10" t="s">
        <v>1915</v>
      </c>
      <c r="H1264" s="5">
        <v>4.7</v>
      </c>
    </row>
    <row r="1265" spans="5:8">
      <c r="E1265" s="14" t="s">
        <v>655</v>
      </c>
      <c r="F1265" s="18">
        <v>8.8999999999999986</v>
      </c>
      <c r="G1265" s="10" t="s">
        <v>1916</v>
      </c>
      <c r="H1265" s="5">
        <v>4.7</v>
      </c>
    </row>
    <row r="1266" spans="5:8">
      <c r="E1266" s="14" t="s">
        <v>655</v>
      </c>
      <c r="F1266" s="18">
        <v>8.9999999999999982</v>
      </c>
      <c r="G1266" s="10" t="s">
        <v>1917</v>
      </c>
      <c r="H1266" s="5">
        <v>4.7</v>
      </c>
    </row>
    <row r="1267" spans="5:8">
      <c r="E1267" s="14" t="s">
        <v>655</v>
      </c>
      <c r="F1267" s="18">
        <v>9.0999999999999979</v>
      </c>
      <c r="G1267" s="10" t="s">
        <v>1918</v>
      </c>
      <c r="H1267" s="5">
        <v>4.7</v>
      </c>
    </row>
    <row r="1268" spans="5:8">
      <c r="E1268" s="14" t="s">
        <v>655</v>
      </c>
      <c r="F1268" s="18">
        <v>9.1999999999999975</v>
      </c>
      <c r="G1268" s="10" t="s">
        <v>1919</v>
      </c>
      <c r="H1268" s="5">
        <v>4.7</v>
      </c>
    </row>
    <row r="1269" spans="5:8">
      <c r="E1269" s="14" t="s">
        <v>655</v>
      </c>
      <c r="F1269" s="18">
        <v>9.2999999999999972</v>
      </c>
      <c r="G1269" s="10" t="s">
        <v>1920</v>
      </c>
      <c r="H1269" s="5">
        <v>4.7</v>
      </c>
    </row>
    <row r="1270" spans="5:8">
      <c r="E1270" s="14" t="s">
        <v>655</v>
      </c>
      <c r="F1270" s="18">
        <v>9.3999999999999968</v>
      </c>
      <c r="G1270" s="10" t="s">
        <v>1921</v>
      </c>
      <c r="H1270" s="5">
        <v>4.7</v>
      </c>
    </row>
    <row r="1271" spans="5:8">
      <c r="E1271" s="14" t="s">
        <v>655</v>
      </c>
      <c r="F1271" s="18">
        <v>9.4999999999999964</v>
      </c>
      <c r="G1271" s="10" t="s">
        <v>1922</v>
      </c>
      <c r="H1271" s="5">
        <v>4.7</v>
      </c>
    </row>
    <row r="1272" spans="5:8">
      <c r="E1272" s="14" t="s">
        <v>655</v>
      </c>
      <c r="F1272" s="18">
        <v>9.5999999999999961</v>
      </c>
      <c r="G1272" s="10" t="s">
        <v>1923</v>
      </c>
      <c r="H1272" s="5">
        <v>4.7</v>
      </c>
    </row>
    <row r="1273" spans="5:8">
      <c r="E1273" s="14" t="s">
        <v>655</v>
      </c>
      <c r="F1273" s="18">
        <v>9.6999999999999957</v>
      </c>
      <c r="G1273" s="10" t="s">
        <v>1924</v>
      </c>
      <c r="H1273" s="5">
        <v>4.7</v>
      </c>
    </row>
    <row r="1274" spans="5:8">
      <c r="E1274" s="14" t="s">
        <v>655</v>
      </c>
      <c r="F1274" s="18">
        <v>9.7999999999999954</v>
      </c>
      <c r="G1274" s="10" t="s">
        <v>1925</v>
      </c>
      <c r="H1274" s="5">
        <v>4.7</v>
      </c>
    </row>
    <row r="1275" spans="5:8">
      <c r="E1275" s="14" t="s">
        <v>655</v>
      </c>
      <c r="F1275" s="18">
        <v>9.899999999999995</v>
      </c>
      <c r="G1275" s="10" t="s">
        <v>1926</v>
      </c>
      <c r="H1275" s="5">
        <v>4.7</v>
      </c>
    </row>
    <row r="1276" spans="5:8">
      <c r="E1276" s="14" t="s">
        <v>655</v>
      </c>
      <c r="F1276" s="18">
        <v>10</v>
      </c>
      <c r="G1276" s="10" t="s">
        <v>1927</v>
      </c>
      <c r="H1276" s="5">
        <v>4.7</v>
      </c>
    </row>
    <row r="1277" spans="5:8">
      <c r="E1277" s="14" t="s">
        <v>655</v>
      </c>
      <c r="F1277" s="18">
        <v>10.099999999999978</v>
      </c>
      <c r="G1277" s="10" t="s">
        <v>1928</v>
      </c>
      <c r="H1277" s="5">
        <v>4.7</v>
      </c>
    </row>
    <row r="1278" spans="5:8">
      <c r="E1278" s="14" t="s">
        <v>655</v>
      </c>
      <c r="F1278" s="18">
        <v>10.199999999999978</v>
      </c>
      <c r="G1278" s="10" t="s">
        <v>1929</v>
      </c>
      <c r="H1278" s="5">
        <v>4.7</v>
      </c>
    </row>
    <row r="1279" spans="5:8">
      <c r="E1279" s="14" t="s">
        <v>655</v>
      </c>
      <c r="F1279" s="18">
        <v>10.299999999999978</v>
      </c>
      <c r="G1279" s="10" t="s">
        <v>1930</v>
      </c>
      <c r="H1279" s="5">
        <v>4.7</v>
      </c>
    </row>
    <row r="1280" spans="5:8">
      <c r="E1280" s="14" t="s">
        <v>655</v>
      </c>
      <c r="F1280" s="18">
        <v>10.399999999999977</v>
      </c>
      <c r="G1280" s="10" t="s">
        <v>1931</v>
      </c>
      <c r="H1280" s="5">
        <v>4.7</v>
      </c>
    </row>
    <row r="1281" spans="5:8">
      <c r="E1281" s="14" t="s">
        <v>655</v>
      </c>
      <c r="F1281" s="18">
        <v>10.499999999999977</v>
      </c>
      <c r="G1281" s="10" t="s">
        <v>1932</v>
      </c>
      <c r="H1281" s="5">
        <v>4.7</v>
      </c>
    </row>
    <row r="1282" spans="5:8">
      <c r="E1282" s="14" t="s">
        <v>655</v>
      </c>
      <c r="F1282" s="18">
        <v>10.599999999999977</v>
      </c>
      <c r="G1282" s="10" t="s">
        <v>1933</v>
      </c>
      <c r="H1282" s="5">
        <v>4.7</v>
      </c>
    </row>
    <row r="1283" spans="5:8">
      <c r="E1283" s="14" t="s">
        <v>655</v>
      </c>
      <c r="F1283" s="18">
        <v>10.699999999999976</v>
      </c>
      <c r="G1283" s="10" t="s">
        <v>1934</v>
      </c>
      <c r="H1283" s="5">
        <v>4.7</v>
      </c>
    </row>
    <row r="1284" spans="5:8">
      <c r="E1284" s="14" t="s">
        <v>655</v>
      </c>
      <c r="F1284" s="18">
        <v>10.799999999999976</v>
      </c>
      <c r="G1284" s="10" t="s">
        <v>1935</v>
      </c>
      <c r="H1284" s="5">
        <v>4.7</v>
      </c>
    </row>
    <row r="1285" spans="5:8">
      <c r="E1285" s="14" t="s">
        <v>655</v>
      </c>
      <c r="F1285" s="18">
        <v>10.899999999999975</v>
      </c>
      <c r="G1285" s="10" t="s">
        <v>1936</v>
      </c>
      <c r="H1285" s="5">
        <v>4.7</v>
      </c>
    </row>
    <row r="1286" spans="5:8">
      <c r="E1286" s="14" t="s">
        <v>655</v>
      </c>
      <c r="F1286" s="18">
        <v>10.999999999999975</v>
      </c>
      <c r="G1286" s="10" t="s">
        <v>1937</v>
      </c>
      <c r="H1286" s="5">
        <v>4.7</v>
      </c>
    </row>
    <row r="1287" spans="5:8">
      <c r="E1287" s="14" t="s">
        <v>655</v>
      </c>
      <c r="F1287" s="18">
        <v>11.099999999999975</v>
      </c>
      <c r="G1287" s="10" t="s">
        <v>1938</v>
      </c>
      <c r="H1287" s="5">
        <v>4.7</v>
      </c>
    </row>
    <row r="1288" spans="5:8">
      <c r="E1288" s="14" t="s">
        <v>655</v>
      </c>
      <c r="F1288" s="18">
        <v>11.199999999999974</v>
      </c>
      <c r="G1288" s="10" t="s">
        <v>1939</v>
      </c>
      <c r="H1288" s="5">
        <v>4.7</v>
      </c>
    </row>
    <row r="1289" spans="5:8">
      <c r="E1289" s="14" t="s">
        <v>655</v>
      </c>
      <c r="F1289" s="18">
        <v>11.299999999999974</v>
      </c>
      <c r="G1289" s="10" t="s">
        <v>1940</v>
      </c>
      <c r="H1289" s="5">
        <v>4.7</v>
      </c>
    </row>
    <row r="1290" spans="5:8">
      <c r="E1290" s="14" t="s">
        <v>655</v>
      </c>
      <c r="F1290" s="18">
        <v>11.399999999999974</v>
      </c>
      <c r="G1290" s="10" t="s">
        <v>1941</v>
      </c>
      <c r="H1290" s="5">
        <v>4.7</v>
      </c>
    </row>
    <row r="1291" spans="5:8">
      <c r="E1291" s="14" t="s">
        <v>655</v>
      </c>
      <c r="F1291" s="18">
        <v>11.499999999999973</v>
      </c>
      <c r="G1291" s="10" t="s">
        <v>1942</v>
      </c>
      <c r="H1291" s="5">
        <v>4.7</v>
      </c>
    </row>
    <row r="1292" spans="5:8">
      <c r="E1292" s="14" t="s">
        <v>655</v>
      </c>
      <c r="F1292" s="18">
        <v>11.599999999999973</v>
      </c>
      <c r="G1292" s="10" t="s">
        <v>1943</v>
      </c>
      <c r="H1292" s="5">
        <v>4.7</v>
      </c>
    </row>
    <row r="1293" spans="5:8">
      <c r="E1293" s="14" t="s">
        <v>655</v>
      </c>
      <c r="F1293" s="18">
        <v>11.699999999999973</v>
      </c>
      <c r="G1293" s="10" t="s">
        <v>1944</v>
      </c>
      <c r="H1293" s="5">
        <v>4.7</v>
      </c>
    </row>
    <row r="1294" spans="5:8">
      <c r="E1294" s="14" t="s">
        <v>655</v>
      </c>
      <c r="F1294" s="18">
        <v>11.799999999999972</v>
      </c>
      <c r="G1294" s="10" t="s">
        <v>1945</v>
      </c>
      <c r="H1294" s="5">
        <v>4.7</v>
      </c>
    </row>
    <row r="1295" spans="5:8">
      <c r="E1295" s="14" t="s">
        <v>655</v>
      </c>
      <c r="F1295" s="18">
        <v>11.899999999999972</v>
      </c>
      <c r="G1295" s="10" t="s">
        <v>1946</v>
      </c>
      <c r="H1295" s="5">
        <v>4.7</v>
      </c>
    </row>
    <row r="1296" spans="5:8">
      <c r="E1296" s="14" t="s">
        <v>655</v>
      </c>
      <c r="F1296" s="18">
        <v>11.999999999999972</v>
      </c>
      <c r="G1296" s="10" t="s">
        <v>1947</v>
      </c>
      <c r="H1296" s="5">
        <v>4.7</v>
      </c>
    </row>
    <row r="1297" spans="5:8">
      <c r="E1297" s="14" t="s">
        <v>655</v>
      </c>
      <c r="F1297" s="18">
        <v>12.099999999999971</v>
      </c>
      <c r="G1297" s="10" t="s">
        <v>1948</v>
      </c>
      <c r="H1297" s="5">
        <v>4.7</v>
      </c>
    </row>
    <row r="1298" spans="5:8">
      <c r="E1298" s="14" t="s">
        <v>655</v>
      </c>
      <c r="F1298" s="18">
        <v>12.199999999999971</v>
      </c>
      <c r="G1298" s="10" t="s">
        <v>1949</v>
      </c>
      <c r="H1298" s="5">
        <v>4.7</v>
      </c>
    </row>
    <row r="1299" spans="5:8">
      <c r="E1299" s="14" t="s">
        <v>655</v>
      </c>
      <c r="F1299" s="18">
        <v>12.299999999999971</v>
      </c>
      <c r="G1299" s="10" t="s">
        <v>1950</v>
      </c>
      <c r="H1299" s="5">
        <v>4.7</v>
      </c>
    </row>
    <row r="1300" spans="5:8">
      <c r="E1300" s="14" t="s">
        <v>655</v>
      </c>
      <c r="F1300" s="18">
        <v>12.39999999999997</v>
      </c>
      <c r="G1300" s="10" t="s">
        <v>1951</v>
      </c>
      <c r="H1300" s="5">
        <v>4.7</v>
      </c>
    </row>
    <row r="1301" spans="5:8">
      <c r="E1301" s="14" t="s">
        <v>655</v>
      </c>
      <c r="F1301" s="18">
        <v>12.49999999999997</v>
      </c>
      <c r="G1301" s="10" t="s">
        <v>1952</v>
      </c>
      <c r="H1301" s="5">
        <v>4.7</v>
      </c>
    </row>
    <row r="1302" spans="5:8">
      <c r="E1302" s="14" t="s">
        <v>655</v>
      </c>
      <c r="F1302" s="18">
        <v>12.599999999999969</v>
      </c>
      <c r="G1302" s="10" t="s">
        <v>1953</v>
      </c>
      <c r="H1302" s="5">
        <v>4.7</v>
      </c>
    </row>
    <row r="1303" spans="5:8">
      <c r="E1303" s="14" t="s">
        <v>655</v>
      </c>
      <c r="F1303" s="18">
        <v>12.699999999999969</v>
      </c>
      <c r="G1303" s="10" t="s">
        <v>1954</v>
      </c>
      <c r="H1303" s="5">
        <v>4.7</v>
      </c>
    </row>
    <row r="1304" spans="5:8">
      <c r="E1304" s="14" t="s">
        <v>655</v>
      </c>
      <c r="F1304" s="18">
        <v>12.799999999999969</v>
      </c>
      <c r="G1304" s="10" t="s">
        <v>1955</v>
      </c>
      <c r="H1304" s="5">
        <v>4.7</v>
      </c>
    </row>
    <row r="1305" spans="5:8">
      <c r="E1305" s="14" t="s">
        <v>655</v>
      </c>
      <c r="F1305" s="18">
        <v>12.899999999999968</v>
      </c>
      <c r="G1305" s="10" t="s">
        <v>1956</v>
      </c>
      <c r="H1305" s="5">
        <v>4.7</v>
      </c>
    </row>
    <row r="1306" spans="5:8">
      <c r="E1306" s="14" t="s">
        <v>655</v>
      </c>
      <c r="F1306" s="18">
        <v>12.999999999999968</v>
      </c>
      <c r="G1306" s="10" t="s">
        <v>1957</v>
      </c>
      <c r="H1306" s="5">
        <v>4.7</v>
      </c>
    </row>
    <row r="1307" spans="5:8">
      <c r="E1307" s="14" t="s">
        <v>655</v>
      </c>
      <c r="F1307" s="18">
        <v>13.099999999999968</v>
      </c>
      <c r="G1307" s="10" t="s">
        <v>1958</v>
      </c>
      <c r="H1307" s="5">
        <v>4.7</v>
      </c>
    </row>
    <row r="1308" spans="5:8">
      <c r="E1308" s="14" t="s">
        <v>655</v>
      </c>
      <c r="F1308" s="18">
        <v>13.199999999999967</v>
      </c>
      <c r="G1308" s="10" t="s">
        <v>1959</v>
      </c>
      <c r="H1308" s="5">
        <v>4.7</v>
      </c>
    </row>
    <row r="1309" spans="5:8">
      <c r="E1309" s="14" t="s">
        <v>655</v>
      </c>
      <c r="F1309" s="18">
        <v>13.299999999999967</v>
      </c>
      <c r="G1309" s="10" t="s">
        <v>1960</v>
      </c>
      <c r="H1309" s="5">
        <v>4.7</v>
      </c>
    </row>
    <row r="1310" spans="5:8">
      <c r="E1310" s="14" t="s">
        <v>655</v>
      </c>
      <c r="F1310" s="18">
        <v>13.399999999999967</v>
      </c>
      <c r="G1310" s="10" t="s">
        <v>1961</v>
      </c>
      <c r="H1310" s="5">
        <v>4.7</v>
      </c>
    </row>
    <row r="1311" spans="5:8">
      <c r="E1311" s="14" t="s">
        <v>655</v>
      </c>
      <c r="F1311" s="18">
        <v>13.499999999999966</v>
      </c>
      <c r="G1311" s="10" t="s">
        <v>1962</v>
      </c>
      <c r="H1311" s="5">
        <v>4.7</v>
      </c>
    </row>
    <row r="1312" spans="5:8">
      <c r="E1312" s="14" t="s">
        <v>655</v>
      </c>
      <c r="F1312" s="18">
        <v>13.599999999999966</v>
      </c>
      <c r="G1312" s="10" t="s">
        <v>1963</v>
      </c>
      <c r="H1312" s="5">
        <v>4.7</v>
      </c>
    </row>
    <row r="1313" spans="5:8">
      <c r="E1313" s="14" t="s">
        <v>655</v>
      </c>
      <c r="F1313" s="18">
        <v>13.699999999999966</v>
      </c>
      <c r="G1313" s="10" t="s">
        <v>1964</v>
      </c>
      <c r="H1313" s="5">
        <v>4.7</v>
      </c>
    </row>
    <row r="1314" spans="5:8">
      <c r="E1314" s="14" t="s">
        <v>655</v>
      </c>
      <c r="F1314" s="18">
        <v>13.799999999999965</v>
      </c>
      <c r="G1314" s="10" t="s">
        <v>1965</v>
      </c>
      <c r="H1314" s="5">
        <v>4.7</v>
      </c>
    </row>
    <row r="1315" spans="5:8">
      <c r="E1315" s="14" t="s">
        <v>655</v>
      </c>
      <c r="F1315" s="18">
        <v>13.899999999999965</v>
      </c>
      <c r="G1315" s="10" t="s">
        <v>1966</v>
      </c>
      <c r="H1315" s="5">
        <v>4.7</v>
      </c>
    </row>
    <row r="1316" spans="5:8">
      <c r="E1316" s="14" t="s">
        <v>655</v>
      </c>
      <c r="F1316" s="18">
        <v>13.999999999999964</v>
      </c>
      <c r="G1316" s="10" t="s">
        <v>1967</v>
      </c>
      <c r="H1316" s="5">
        <v>4.7</v>
      </c>
    </row>
    <row r="1317" spans="5:8">
      <c r="E1317" s="14" t="s">
        <v>655</v>
      </c>
      <c r="F1317" s="18">
        <v>14.099999999999964</v>
      </c>
      <c r="G1317" s="10" t="s">
        <v>1968</v>
      </c>
      <c r="H1317" s="5">
        <v>4.7</v>
      </c>
    </row>
    <row r="1318" spans="5:8">
      <c r="E1318" s="14" t="s">
        <v>655</v>
      </c>
      <c r="F1318" s="18">
        <v>14.199999999999964</v>
      </c>
      <c r="G1318" s="10" t="s">
        <v>1969</v>
      </c>
      <c r="H1318" s="5">
        <v>4.7</v>
      </c>
    </row>
    <row r="1319" spans="5:8">
      <c r="E1319" s="14" t="s">
        <v>655</v>
      </c>
      <c r="F1319" s="18">
        <v>14.299999999999963</v>
      </c>
      <c r="G1319" s="10" t="s">
        <v>1970</v>
      </c>
      <c r="H1319" s="5">
        <v>4.7</v>
      </c>
    </row>
    <row r="1320" spans="5:8">
      <c r="E1320" s="14" t="s">
        <v>655</v>
      </c>
      <c r="F1320" s="18">
        <v>14.399999999999963</v>
      </c>
      <c r="G1320" s="10" t="s">
        <v>1971</v>
      </c>
      <c r="H1320" s="5">
        <v>4.7</v>
      </c>
    </row>
    <row r="1321" spans="5:8">
      <c r="E1321" s="14" t="s">
        <v>655</v>
      </c>
      <c r="F1321" s="18">
        <v>14.499999999999963</v>
      </c>
      <c r="G1321" s="10" t="s">
        <v>1972</v>
      </c>
      <c r="H1321" s="5">
        <v>4.7</v>
      </c>
    </row>
    <row r="1322" spans="5:8">
      <c r="E1322" s="14" t="s">
        <v>655</v>
      </c>
      <c r="F1322" s="18">
        <v>14.599999999999962</v>
      </c>
      <c r="G1322" s="10" t="s">
        <v>1973</v>
      </c>
      <c r="H1322" s="5">
        <v>4.7</v>
      </c>
    </row>
    <row r="1323" spans="5:8">
      <c r="E1323" s="14" t="s">
        <v>655</v>
      </c>
      <c r="F1323" s="18">
        <v>14.699999999999962</v>
      </c>
      <c r="G1323" s="10" t="s">
        <v>1974</v>
      </c>
      <c r="H1323" s="5">
        <v>4.7</v>
      </c>
    </row>
    <row r="1324" spans="5:8">
      <c r="E1324" s="14" t="s">
        <v>655</v>
      </c>
      <c r="F1324" s="18">
        <v>14.799999999999962</v>
      </c>
      <c r="G1324" s="10" t="s">
        <v>1975</v>
      </c>
      <c r="H1324" s="5">
        <v>4.7</v>
      </c>
    </row>
    <row r="1325" spans="5:8">
      <c r="E1325" s="14" t="s">
        <v>655</v>
      </c>
      <c r="F1325" s="18">
        <v>14.899999999999961</v>
      </c>
      <c r="G1325" s="10" t="s">
        <v>1976</v>
      </c>
      <c r="H1325" s="5">
        <v>4.7</v>
      </c>
    </row>
    <row r="1326" spans="5:8">
      <c r="E1326" s="14" t="s">
        <v>655</v>
      </c>
      <c r="F1326" s="18">
        <v>14.999999999999961</v>
      </c>
      <c r="G1326" s="10" t="s">
        <v>1977</v>
      </c>
      <c r="H1326" s="5">
        <v>4.7</v>
      </c>
    </row>
    <row r="1327" spans="5:8">
      <c r="E1327" s="14" t="s">
        <v>655</v>
      </c>
      <c r="F1327" s="18">
        <v>15.099999999999961</v>
      </c>
      <c r="G1327" s="10" t="s">
        <v>1978</v>
      </c>
      <c r="H1327" s="5">
        <v>4.7</v>
      </c>
    </row>
    <row r="1328" spans="5:8">
      <c r="E1328" s="14" t="s">
        <v>655</v>
      </c>
      <c r="F1328" s="18">
        <v>15.19999999999996</v>
      </c>
      <c r="G1328" s="10" t="s">
        <v>1979</v>
      </c>
      <c r="H1328" s="5">
        <v>4.7</v>
      </c>
    </row>
    <row r="1329" spans="5:8">
      <c r="E1329" s="14" t="s">
        <v>655</v>
      </c>
      <c r="F1329" s="18">
        <v>15.29999999999996</v>
      </c>
      <c r="G1329" s="10" t="s">
        <v>1980</v>
      </c>
      <c r="H1329" s="5">
        <v>4.7</v>
      </c>
    </row>
    <row r="1330" spans="5:8">
      <c r="E1330" s="14" t="s">
        <v>655</v>
      </c>
      <c r="F1330" s="18">
        <v>15.399999999999959</v>
      </c>
      <c r="G1330" s="10" t="s">
        <v>1981</v>
      </c>
      <c r="H1330" s="5">
        <v>4.7</v>
      </c>
    </row>
    <row r="1331" spans="5:8">
      <c r="E1331" s="14" t="s">
        <v>655</v>
      </c>
      <c r="F1331" s="18">
        <v>15.499999999999959</v>
      </c>
      <c r="G1331" s="10" t="s">
        <v>1982</v>
      </c>
      <c r="H1331" s="5">
        <v>4.7</v>
      </c>
    </row>
    <row r="1332" spans="5:8">
      <c r="E1332" s="14" t="s">
        <v>655</v>
      </c>
      <c r="F1332" s="18">
        <v>15.599999999999959</v>
      </c>
      <c r="G1332" s="10" t="s">
        <v>1983</v>
      </c>
      <c r="H1332" s="5">
        <v>4.7</v>
      </c>
    </row>
    <row r="1333" spans="5:8">
      <c r="E1333" s="14" t="s">
        <v>655</v>
      </c>
      <c r="F1333" s="18">
        <v>15.699999999999958</v>
      </c>
      <c r="G1333" s="10" t="s">
        <v>1984</v>
      </c>
      <c r="H1333" s="5">
        <v>4.7</v>
      </c>
    </row>
    <row r="1334" spans="5:8">
      <c r="E1334" s="14" t="s">
        <v>655</v>
      </c>
      <c r="F1334" s="18">
        <v>15.799999999999958</v>
      </c>
      <c r="G1334" s="10" t="s">
        <v>1985</v>
      </c>
      <c r="H1334" s="5">
        <v>4.7</v>
      </c>
    </row>
    <row r="1335" spans="5:8">
      <c r="E1335" s="14" t="s">
        <v>655</v>
      </c>
      <c r="F1335" s="18">
        <v>15.899999999999958</v>
      </c>
      <c r="G1335" s="10" t="s">
        <v>1986</v>
      </c>
      <c r="H1335" s="5">
        <v>4.7</v>
      </c>
    </row>
    <row r="1336" spans="5:8">
      <c r="E1336" s="14" t="s">
        <v>655</v>
      </c>
      <c r="F1336" s="18">
        <v>15.999999999999957</v>
      </c>
      <c r="G1336" s="10" t="s">
        <v>1987</v>
      </c>
      <c r="H1336" s="5">
        <v>4.7</v>
      </c>
    </row>
    <row r="1337" spans="5:8">
      <c r="E1337" s="14" t="s">
        <v>655</v>
      </c>
      <c r="F1337" s="18">
        <v>16.099999999999959</v>
      </c>
      <c r="G1337" s="10" t="s">
        <v>1988</v>
      </c>
      <c r="H1337" s="5">
        <v>4.7</v>
      </c>
    </row>
    <row r="1338" spans="5:8">
      <c r="E1338" s="14" t="s">
        <v>655</v>
      </c>
      <c r="F1338" s="18">
        <v>16.19999999999996</v>
      </c>
      <c r="G1338" s="10" t="s">
        <v>1989</v>
      </c>
      <c r="H1338" s="5">
        <v>4.7</v>
      </c>
    </row>
    <row r="1339" spans="5:8">
      <c r="E1339" s="14" t="s">
        <v>655</v>
      </c>
      <c r="F1339" s="18">
        <v>16.299999999999962</v>
      </c>
      <c r="G1339" s="10" t="s">
        <v>1990</v>
      </c>
      <c r="H1339" s="5">
        <v>4.7</v>
      </c>
    </row>
    <row r="1340" spans="5:8">
      <c r="E1340" s="14" t="s">
        <v>655</v>
      </c>
      <c r="F1340" s="18">
        <v>16.399999999999963</v>
      </c>
      <c r="G1340" s="10" t="s">
        <v>1991</v>
      </c>
      <c r="H1340" s="5">
        <v>4.7</v>
      </c>
    </row>
    <row r="1341" spans="5:8">
      <c r="E1341" s="14" t="s">
        <v>655</v>
      </c>
      <c r="F1341" s="18">
        <v>16.499999999999964</v>
      </c>
      <c r="G1341" s="10" t="s">
        <v>1992</v>
      </c>
      <c r="H1341" s="5">
        <v>4.7</v>
      </c>
    </row>
    <row r="1342" spans="5:8">
      <c r="E1342" s="14" t="s">
        <v>655</v>
      </c>
      <c r="F1342" s="18">
        <v>16.599999999999966</v>
      </c>
      <c r="G1342" s="10" t="s">
        <v>1993</v>
      </c>
      <c r="H1342" s="5">
        <v>4.7</v>
      </c>
    </row>
    <row r="1343" spans="5:8">
      <c r="E1343" s="14" t="s">
        <v>655</v>
      </c>
      <c r="F1343" s="18">
        <v>16.699999999999967</v>
      </c>
      <c r="G1343" s="10" t="s">
        <v>1994</v>
      </c>
      <c r="H1343" s="5">
        <v>4.7</v>
      </c>
    </row>
    <row r="1344" spans="5:8">
      <c r="E1344" s="14" t="s">
        <v>655</v>
      </c>
      <c r="F1344" s="18">
        <v>16.799999999999969</v>
      </c>
      <c r="G1344" s="10" t="s">
        <v>1995</v>
      </c>
      <c r="H1344" s="5">
        <v>4.7</v>
      </c>
    </row>
    <row r="1345" spans="5:8">
      <c r="E1345" s="14" t="s">
        <v>655</v>
      </c>
      <c r="F1345" s="18">
        <v>16.89999999999997</v>
      </c>
      <c r="G1345" s="10" t="s">
        <v>1996</v>
      </c>
      <c r="H1345" s="5">
        <v>4.7</v>
      </c>
    </row>
    <row r="1346" spans="5:8">
      <c r="E1346" s="14" t="s">
        <v>655</v>
      </c>
      <c r="F1346" s="18">
        <v>16.999999999999972</v>
      </c>
      <c r="G1346" s="10" t="s">
        <v>1997</v>
      </c>
      <c r="H1346" s="5">
        <v>4.7</v>
      </c>
    </row>
    <row r="1347" spans="5:8">
      <c r="E1347" s="14" t="s">
        <v>655</v>
      </c>
      <c r="F1347" s="18">
        <v>17.099999999999973</v>
      </c>
      <c r="G1347" s="10" t="s">
        <v>1998</v>
      </c>
      <c r="H1347" s="5">
        <v>4.7</v>
      </c>
    </row>
    <row r="1348" spans="5:8">
      <c r="E1348" s="14" t="s">
        <v>655</v>
      </c>
      <c r="F1348" s="18">
        <v>17.199999999999974</v>
      </c>
      <c r="G1348" s="10" t="s">
        <v>1999</v>
      </c>
      <c r="H1348" s="5">
        <v>4.7</v>
      </c>
    </row>
    <row r="1349" spans="5:8">
      <c r="E1349" s="14" t="s">
        <v>655</v>
      </c>
      <c r="F1349" s="18">
        <v>17.299999999999976</v>
      </c>
      <c r="G1349" s="10" t="s">
        <v>2000</v>
      </c>
      <c r="H1349" s="5">
        <v>4.7</v>
      </c>
    </row>
    <row r="1350" spans="5:8">
      <c r="E1350" s="14" t="s">
        <v>655</v>
      </c>
      <c r="F1350" s="18">
        <v>17.399999999999977</v>
      </c>
      <c r="G1350" s="10" t="s">
        <v>2001</v>
      </c>
      <c r="H1350" s="5">
        <v>4.7</v>
      </c>
    </row>
    <row r="1351" spans="5:8">
      <c r="E1351" s="14" t="s">
        <v>655</v>
      </c>
      <c r="F1351" s="18">
        <v>17.499999999999979</v>
      </c>
      <c r="G1351" s="10" t="s">
        <v>2002</v>
      </c>
      <c r="H1351" s="5">
        <v>4.7</v>
      </c>
    </row>
    <row r="1352" spans="5:8">
      <c r="E1352" s="14" t="s">
        <v>655</v>
      </c>
      <c r="F1352" s="18">
        <v>17.59999999999998</v>
      </c>
      <c r="G1352" s="10" t="s">
        <v>2003</v>
      </c>
      <c r="H1352" s="5">
        <v>4.7</v>
      </c>
    </row>
    <row r="1353" spans="5:8">
      <c r="E1353" s="14" t="s">
        <v>655</v>
      </c>
      <c r="F1353" s="18">
        <v>17.699999999999982</v>
      </c>
      <c r="G1353" s="10" t="s">
        <v>2004</v>
      </c>
      <c r="H1353" s="5">
        <v>4.7</v>
      </c>
    </row>
    <row r="1354" spans="5:8">
      <c r="E1354" s="14" t="s">
        <v>655</v>
      </c>
      <c r="F1354" s="18">
        <v>17.799999999999983</v>
      </c>
      <c r="G1354" s="10" t="s">
        <v>2005</v>
      </c>
      <c r="H1354" s="5">
        <v>4.7</v>
      </c>
    </row>
    <row r="1355" spans="5:8">
      <c r="E1355" s="14" t="s">
        <v>655</v>
      </c>
      <c r="F1355" s="18">
        <v>17.899999999999984</v>
      </c>
      <c r="G1355" s="10" t="s">
        <v>2006</v>
      </c>
      <c r="H1355" s="5">
        <v>4.7</v>
      </c>
    </row>
    <row r="1356" spans="5:8">
      <c r="E1356" s="14" t="s">
        <v>655</v>
      </c>
      <c r="F1356" s="18">
        <v>17.999999999999986</v>
      </c>
      <c r="G1356" s="10" t="s">
        <v>2007</v>
      </c>
      <c r="H1356" s="5">
        <v>4.7</v>
      </c>
    </row>
    <row r="1357" spans="5:8">
      <c r="E1357" s="14" t="s">
        <v>655</v>
      </c>
      <c r="F1357" s="18">
        <v>18.099999999999987</v>
      </c>
      <c r="G1357" s="10" t="s">
        <v>2008</v>
      </c>
      <c r="H1357" s="5">
        <v>4.7</v>
      </c>
    </row>
    <row r="1358" spans="5:8">
      <c r="E1358" s="14" t="s">
        <v>655</v>
      </c>
      <c r="F1358" s="18">
        <v>18.199999999999989</v>
      </c>
      <c r="G1358" s="10" t="s">
        <v>2009</v>
      </c>
      <c r="H1358" s="5">
        <v>4.7</v>
      </c>
    </row>
    <row r="1359" spans="5:8">
      <c r="E1359" s="14" t="s">
        <v>655</v>
      </c>
      <c r="F1359" s="18">
        <v>18.29999999999999</v>
      </c>
      <c r="G1359" s="10" t="s">
        <v>2010</v>
      </c>
      <c r="H1359" s="5">
        <v>4.7</v>
      </c>
    </row>
    <row r="1360" spans="5:8">
      <c r="E1360" s="14" t="s">
        <v>655</v>
      </c>
      <c r="F1360" s="18">
        <v>18.399999999999991</v>
      </c>
      <c r="G1360" s="10" t="s">
        <v>2011</v>
      </c>
      <c r="H1360" s="5">
        <v>4.7</v>
      </c>
    </row>
    <row r="1361" spans="5:8">
      <c r="E1361" s="14" t="s">
        <v>655</v>
      </c>
      <c r="F1361" s="18">
        <v>18.499999999999993</v>
      </c>
      <c r="G1361" s="10" t="s">
        <v>2012</v>
      </c>
      <c r="H1361" s="5">
        <v>4.7</v>
      </c>
    </row>
    <row r="1362" spans="5:8">
      <c r="E1362" s="14" t="s">
        <v>655</v>
      </c>
      <c r="F1362" s="18">
        <v>18.599999999999994</v>
      </c>
      <c r="G1362" s="10" t="s">
        <v>2013</v>
      </c>
      <c r="H1362" s="5">
        <v>4.7</v>
      </c>
    </row>
    <row r="1363" spans="5:8">
      <c r="E1363" s="14" t="s">
        <v>655</v>
      </c>
      <c r="F1363" s="18">
        <v>18.699999999999996</v>
      </c>
      <c r="G1363" s="10" t="s">
        <v>2014</v>
      </c>
      <c r="H1363" s="5">
        <v>4.7</v>
      </c>
    </row>
    <row r="1364" spans="5:8">
      <c r="E1364" s="14" t="s">
        <v>655</v>
      </c>
      <c r="F1364" s="18">
        <v>18.799999999999997</v>
      </c>
      <c r="G1364" s="10" t="s">
        <v>2015</v>
      </c>
      <c r="H1364" s="5">
        <v>4.7</v>
      </c>
    </row>
    <row r="1365" spans="5:8">
      <c r="E1365" s="14" t="s">
        <v>655</v>
      </c>
      <c r="F1365" s="18">
        <v>18.899999999999999</v>
      </c>
      <c r="G1365" s="10" t="s">
        <v>2016</v>
      </c>
      <c r="H1365" s="5">
        <v>4.7</v>
      </c>
    </row>
    <row r="1366" spans="5:8">
      <c r="E1366" s="14" t="s">
        <v>655</v>
      </c>
      <c r="F1366" s="18">
        <v>19</v>
      </c>
      <c r="G1366" s="10" t="s">
        <v>2017</v>
      </c>
      <c r="H1366" s="5">
        <v>4.7</v>
      </c>
    </row>
    <row r="1367" spans="5:8">
      <c r="E1367" s="14" t="s">
        <v>655</v>
      </c>
      <c r="F1367" s="18">
        <v>19.100000000000001</v>
      </c>
      <c r="G1367" s="10" t="s">
        <v>2018</v>
      </c>
      <c r="H1367" s="5">
        <v>4.7</v>
      </c>
    </row>
    <row r="1368" spans="5:8">
      <c r="E1368" s="14" t="s">
        <v>655</v>
      </c>
      <c r="F1368" s="18">
        <v>19.200000000000003</v>
      </c>
      <c r="G1368" s="10" t="s">
        <v>2019</v>
      </c>
      <c r="H1368" s="5">
        <v>4.7</v>
      </c>
    </row>
    <row r="1369" spans="5:8">
      <c r="E1369" s="14" t="s">
        <v>655</v>
      </c>
      <c r="F1369" s="18">
        <v>19.300000000000004</v>
      </c>
      <c r="G1369" s="10" t="s">
        <v>2020</v>
      </c>
      <c r="H1369" s="5">
        <v>4.7</v>
      </c>
    </row>
    <row r="1370" spans="5:8">
      <c r="E1370" s="14" t="s">
        <v>655</v>
      </c>
      <c r="F1370" s="18">
        <v>19.400000000000006</v>
      </c>
      <c r="G1370" s="10" t="s">
        <v>2021</v>
      </c>
      <c r="H1370" s="5">
        <v>4.7</v>
      </c>
    </row>
    <row r="1371" spans="5:8">
      <c r="E1371" s="14" t="s">
        <v>655</v>
      </c>
      <c r="F1371" s="18">
        <v>19.500000000000007</v>
      </c>
      <c r="G1371" s="10" t="s">
        <v>2022</v>
      </c>
      <c r="H1371" s="5">
        <v>4.7</v>
      </c>
    </row>
    <row r="1372" spans="5:8">
      <c r="E1372" s="14" t="s">
        <v>655</v>
      </c>
      <c r="F1372" s="18">
        <v>19.600000000000009</v>
      </c>
      <c r="G1372" s="10" t="s">
        <v>2023</v>
      </c>
      <c r="H1372" s="5">
        <v>4.7</v>
      </c>
    </row>
    <row r="1373" spans="5:8">
      <c r="E1373" s="14" t="s">
        <v>655</v>
      </c>
      <c r="F1373" s="18">
        <v>19.70000000000001</v>
      </c>
      <c r="G1373" s="10" t="s">
        <v>2024</v>
      </c>
      <c r="H1373" s="5">
        <v>4.7</v>
      </c>
    </row>
    <row r="1374" spans="5:8">
      <c r="E1374" s="14" t="s">
        <v>655</v>
      </c>
      <c r="F1374" s="18">
        <v>19.800000000000011</v>
      </c>
      <c r="G1374" s="10" t="s">
        <v>2025</v>
      </c>
      <c r="H1374" s="5">
        <v>4.7</v>
      </c>
    </row>
    <row r="1375" spans="5:8">
      <c r="E1375" s="14" t="s">
        <v>655</v>
      </c>
      <c r="F1375" s="18">
        <v>19.900000000000013</v>
      </c>
      <c r="G1375" s="10" t="s">
        <v>2026</v>
      </c>
      <c r="H1375" s="5">
        <v>4.7</v>
      </c>
    </row>
    <row r="1376" spans="5:8">
      <c r="E1376" s="14" t="s">
        <v>655</v>
      </c>
      <c r="F1376" s="18">
        <v>20.000000000000014</v>
      </c>
      <c r="G1376" s="10" t="s">
        <v>2027</v>
      </c>
      <c r="H1376" s="5">
        <v>4.7</v>
      </c>
    </row>
    <row r="1377" spans="5:8">
      <c r="E1377" s="14" t="s">
        <v>655</v>
      </c>
      <c r="F1377" s="18">
        <v>20.100000000000016</v>
      </c>
      <c r="G1377" s="10" t="s">
        <v>2028</v>
      </c>
      <c r="H1377" s="5">
        <v>4.7</v>
      </c>
    </row>
    <row r="1378" spans="5:8">
      <c r="E1378" s="14" t="s">
        <v>655</v>
      </c>
      <c r="F1378" s="18">
        <v>20.200000000000017</v>
      </c>
      <c r="G1378" s="10" t="s">
        <v>2029</v>
      </c>
      <c r="H1378" s="5">
        <v>4.7</v>
      </c>
    </row>
    <row r="1379" spans="5:8">
      <c r="E1379" s="14" t="s">
        <v>655</v>
      </c>
      <c r="F1379" s="18">
        <v>20.300000000000018</v>
      </c>
      <c r="G1379" s="10" t="s">
        <v>2030</v>
      </c>
      <c r="H1379" s="5">
        <v>4.7</v>
      </c>
    </row>
    <row r="1380" spans="5:8">
      <c r="E1380" s="14" t="s">
        <v>655</v>
      </c>
      <c r="F1380" s="18">
        <v>20.40000000000002</v>
      </c>
      <c r="G1380" s="10" t="s">
        <v>2031</v>
      </c>
      <c r="H1380" s="5">
        <v>4.7</v>
      </c>
    </row>
    <row r="1381" spans="5:8">
      <c r="E1381" s="14" t="s">
        <v>655</v>
      </c>
      <c r="F1381" s="18">
        <v>20.500000000000021</v>
      </c>
      <c r="G1381" s="10" t="s">
        <v>2032</v>
      </c>
      <c r="H1381" s="5">
        <v>4.7</v>
      </c>
    </row>
    <row r="1382" spans="5:8">
      <c r="E1382" s="14" t="s">
        <v>655</v>
      </c>
      <c r="F1382" s="18">
        <v>20.600000000000023</v>
      </c>
      <c r="G1382" s="10" t="s">
        <v>2033</v>
      </c>
      <c r="H1382" s="5">
        <v>4.7</v>
      </c>
    </row>
    <row r="1383" spans="5:8">
      <c r="E1383" s="14" t="s">
        <v>655</v>
      </c>
      <c r="F1383" s="18">
        <v>20.700000000000024</v>
      </c>
      <c r="G1383" s="10" t="s">
        <v>2034</v>
      </c>
      <c r="H1383" s="5">
        <v>4.7</v>
      </c>
    </row>
    <row r="1384" spans="5:8">
      <c r="E1384" s="14" t="s">
        <v>655</v>
      </c>
      <c r="F1384" s="18">
        <v>20.800000000000026</v>
      </c>
      <c r="G1384" s="10" t="s">
        <v>2035</v>
      </c>
      <c r="H1384" s="5">
        <v>4.7</v>
      </c>
    </row>
    <row r="1385" spans="5:8">
      <c r="E1385" s="14" t="s">
        <v>655</v>
      </c>
      <c r="F1385" s="18">
        <v>20.900000000000027</v>
      </c>
      <c r="G1385" s="10" t="s">
        <v>2036</v>
      </c>
      <c r="H1385" s="5">
        <v>4.7</v>
      </c>
    </row>
    <row r="1386" spans="5:8">
      <c r="E1386" s="14" t="s">
        <v>655</v>
      </c>
      <c r="F1386" s="18">
        <v>21.000000000000028</v>
      </c>
      <c r="G1386" s="10" t="s">
        <v>2037</v>
      </c>
      <c r="H1386" s="5">
        <v>4.7</v>
      </c>
    </row>
    <row r="1387" spans="5:8">
      <c r="E1387" s="14" t="s">
        <v>655</v>
      </c>
      <c r="F1387" s="18">
        <v>21.10000000000003</v>
      </c>
      <c r="G1387" s="10" t="s">
        <v>2038</v>
      </c>
      <c r="H1387" s="5">
        <v>4.7</v>
      </c>
    </row>
    <row r="1388" spans="5:8">
      <c r="E1388" s="14" t="s">
        <v>655</v>
      </c>
      <c r="F1388" s="18">
        <v>21.200000000000031</v>
      </c>
      <c r="G1388" s="10" t="s">
        <v>2039</v>
      </c>
      <c r="H1388" s="5">
        <v>4.7</v>
      </c>
    </row>
    <row r="1389" spans="5:8">
      <c r="E1389" s="14" t="s">
        <v>655</v>
      </c>
      <c r="F1389" s="18">
        <v>21.300000000000033</v>
      </c>
      <c r="G1389" s="10" t="s">
        <v>2040</v>
      </c>
      <c r="H1389" s="5">
        <v>4.7</v>
      </c>
    </row>
    <row r="1390" spans="5:8">
      <c r="E1390" s="14" t="s">
        <v>655</v>
      </c>
      <c r="F1390" s="18">
        <v>21.400000000000034</v>
      </c>
      <c r="G1390" s="10" t="s">
        <v>2041</v>
      </c>
      <c r="H1390" s="5">
        <v>4.7</v>
      </c>
    </row>
    <row r="1391" spans="5:8">
      <c r="E1391" s="14" t="s">
        <v>655</v>
      </c>
      <c r="F1391" s="18">
        <v>21.500000000000036</v>
      </c>
      <c r="G1391" s="10" t="s">
        <v>2042</v>
      </c>
      <c r="H1391" s="5">
        <v>4.7</v>
      </c>
    </row>
    <row r="1392" spans="5:8">
      <c r="E1392" s="14" t="s">
        <v>655</v>
      </c>
      <c r="F1392" s="18">
        <v>21.600000000000037</v>
      </c>
      <c r="G1392" s="10" t="s">
        <v>2043</v>
      </c>
      <c r="H1392" s="5">
        <v>4.7</v>
      </c>
    </row>
    <row r="1393" spans="5:8">
      <c r="E1393" s="14" t="s">
        <v>655</v>
      </c>
      <c r="F1393" s="18">
        <v>21.700000000000038</v>
      </c>
      <c r="G1393" s="10" t="s">
        <v>2044</v>
      </c>
      <c r="H1393" s="5">
        <v>4.7</v>
      </c>
    </row>
    <row r="1394" spans="5:8">
      <c r="E1394" s="14" t="s">
        <v>655</v>
      </c>
      <c r="F1394" s="18">
        <v>21.80000000000004</v>
      </c>
      <c r="G1394" s="10" t="s">
        <v>2045</v>
      </c>
      <c r="H1394" s="5">
        <v>4.7</v>
      </c>
    </row>
    <row r="1395" spans="5:8">
      <c r="E1395" s="14" t="s">
        <v>655</v>
      </c>
      <c r="F1395" s="18">
        <v>21.900000000000041</v>
      </c>
      <c r="G1395" s="10" t="s">
        <v>2046</v>
      </c>
      <c r="H1395" s="5">
        <v>4.7</v>
      </c>
    </row>
    <row r="1396" spans="5:8">
      <c r="E1396" s="14" t="s">
        <v>655</v>
      </c>
      <c r="F1396" s="18">
        <v>22.000000000000043</v>
      </c>
      <c r="G1396" s="10" t="s">
        <v>2047</v>
      </c>
      <c r="H1396" s="5">
        <v>4.7</v>
      </c>
    </row>
    <row r="1397" spans="5:8">
      <c r="E1397" s="14" t="s">
        <v>655</v>
      </c>
      <c r="F1397" s="18">
        <v>22.100000000000044</v>
      </c>
      <c r="G1397" s="10" t="s">
        <v>2048</v>
      </c>
      <c r="H1397" s="5">
        <v>4.7</v>
      </c>
    </row>
    <row r="1398" spans="5:8">
      <c r="E1398" s="14" t="s">
        <v>655</v>
      </c>
      <c r="F1398" s="18">
        <v>22.200000000000045</v>
      </c>
      <c r="G1398" s="10" t="s">
        <v>2049</v>
      </c>
      <c r="H1398" s="5">
        <v>4.7</v>
      </c>
    </row>
    <row r="1399" spans="5:8">
      <c r="E1399" s="14" t="s">
        <v>655</v>
      </c>
      <c r="F1399" s="18">
        <v>22.300000000000047</v>
      </c>
      <c r="G1399" s="10" t="s">
        <v>2050</v>
      </c>
      <c r="H1399" s="5">
        <v>4.7</v>
      </c>
    </row>
    <row r="1400" spans="5:8">
      <c r="E1400" s="14" t="s">
        <v>655</v>
      </c>
      <c r="F1400" s="18">
        <v>22.400000000000048</v>
      </c>
      <c r="G1400" s="10" t="s">
        <v>2051</v>
      </c>
      <c r="H1400" s="5">
        <v>4.7</v>
      </c>
    </row>
    <row r="1401" spans="5:8">
      <c r="E1401" s="14" t="s">
        <v>655</v>
      </c>
      <c r="F1401" s="18">
        <v>22.50000000000005</v>
      </c>
      <c r="G1401" s="10" t="s">
        <v>2052</v>
      </c>
      <c r="H1401" s="5">
        <v>4.7</v>
      </c>
    </row>
    <row r="1402" spans="5:8">
      <c r="E1402" s="14" t="s">
        <v>655</v>
      </c>
      <c r="F1402" s="18">
        <v>22.6</v>
      </c>
      <c r="G1402" s="10" t="s">
        <v>2053</v>
      </c>
      <c r="H1402" s="5">
        <v>4.7</v>
      </c>
    </row>
    <row r="1403" spans="5:8">
      <c r="E1403" s="14" t="s">
        <v>655</v>
      </c>
      <c r="F1403" s="18">
        <v>22.700000000000003</v>
      </c>
      <c r="G1403" s="10" t="s">
        <v>2054</v>
      </c>
      <c r="H1403" s="5">
        <v>4.7</v>
      </c>
    </row>
    <row r="1404" spans="5:8">
      <c r="E1404" s="14" t="s">
        <v>655</v>
      </c>
      <c r="F1404" s="18">
        <v>22.800000000000004</v>
      </c>
      <c r="G1404" s="10" t="s">
        <v>2055</v>
      </c>
      <c r="H1404" s="5">
        <v>4.7</v>
      </c>
    </row>
    <row r="1405" spans="5:8">
      <c r="E1405" s="14" t="s">
        <v>655</v>
      </c>
      <c r="F1405" s="18">
        <v>22.900000000000006</v>
      </c>
      <c r="G1405" s="10" t="s">
        <v>2056</v>
      </c>
      <c r="H1405" s="5">
        <v>4.7</v>
      </c>
    </row>
    <row r="1406" spans="5:8">
      <c r="E1406" s="14" t="s">
        <v>655</v>
      </c>
      <c r="F1406" s="18">
        <v>23.000000000000007</v>
      </c>
      <c r="G1406" s="10" t="s">
        <v>2057</v>
      </c>
      <c r="H1406" s="5">
        <v>4.7</v>
      </c>
    </row>
    <row r="1407" spans="5:8">
      <c r="E1407" s="14" t="s">
        <v>655</v>
      </c>
      <c r="F1407" s="18">
        <v>23.100000000000009</v>
      </c>
      <c r="G1407" s="10" t="s">
        <v>2058</v>
      </c>
      <c r="H1407" s="5">
        <v>4.7</v>
      </c>
    </row>
    <row r="1408" spans="5:8">
      <c r="E1408" s="14" t="s">
        <v>655</v>
      </c>
      <c r="F1408" s="18">
        <v>23.20000000000001</v>
      </c>
      <c r="G1408" s="10" t="s">
        <v>2059</v>
      </c>
      <c r="H1408" s="5">
        <v>4.7</v>
      </c>
    </row>
    <row r="1409" spans="5:8">
      <c r="E1409" s="14" t="s">
        <v>655</v>
      </c>
      <c r="F1409" s="18">
        <v>23.300000000000011</v>
      </c>
      <c r="G1409" s="10" t="s">
        <v>2060</v>
      </c>
      <c r="H1409" s="5">
        <v>4.7</v>
      </c>
    </row>
    <row r="1410" spans="5:8">
      <c r="E1410" s="14" t="s">
        <v>655</v>
      </c>
      <c r="F1410" s="18">
        <v>23.400000000000013</v>
      </c>
      <c r="G1410" s="10" t="s">
        <v>2061</v>
      </c>
      <c r="H1410" s="5">
        <v>4.7</v>
      </c>
    </row>
    <row r="1411" spans="5:8">
      <c r="E1411" s="14" t="s">
        <v>655</v>
      </c>
      <c r="F1411" s="18">
        <v>23.500000000000014</v>
      </c>
      <c r="G1411" s="10" t="s">
        <v>2062</v>
      </c>
      <c r="H1411" s="5">
        <v>4.7</v>
      </c>
    </row>
    <row r="1412" spans="5:8">
      <c r="E1412" s="14" t="s">
        <v>655</v>
      </c>
      <c r="F1412" s="18">
        <v>23.600000000000016</v>
      </c>
      <c r="G1412" s="10" t="s">
        <v>2063</v>
      </c>
      <c r="H1412" s="5">
        <v>4.7</v>
      </c>
    </row>
    <row r="1413" spans="5:8">
      <c r="E1413" s="14" t="s">
        <v>655</v>
      </c>
      <c r="F1413" s="18">
        <v>23.700000000000017</v>
      </c>
      <c r="G1413" s="10" t="s">
        <v>2064</v>
      </c>
      <c r="H1413" s="5">
        <v>4.7</v>
      </c>
    </row>
    <row r="1414" spans="5:8">
      <c r="E1414" s="14" t="s">
        <v>655</v>
      </c>
      <c r="F1414" s="18">
        <v>23.800000000000018</v>
      </c>
      <c r="G1414" s="10" t="s">
        <v>2065</v>
      </c>
      <c r="H1414" s="5">
        <v>4.7</v>
      </c>
    </row>
    <row r="1415" spans="5:8">
      <c r="E1415" s="14" t="s">
        <v>655</v>
      </c>
      <c r="F1415" s="18">
        <v>23.90000000000002</v>
      </c>
      <c r="G1415" s="10" t="s">
        <v>2066</v>
      </c>
      <c r="H1415" s="5">
        <v>4.7</v>
      </c>
    </row>
    <row r="1416" spans="5:8">
      <c r="E1416" s="14" t="s">
        <v>655</v>
      </c>
      <c r="F1416" s="18">
        <v>24.000000000000021</v>
      </c>
      <c r="G1416" s="10" t="s">
        <v>2067</v>
      </c>
      <c r="H1416" s="5">
        <v>4.7</v>
      </c>
    </row>
    <row r="1417" spans="5:8">
      <c r="E1417" s="14" t="s">
        <v>655</v>
      </c>
      <c r="F1417" s="18">
        <v>24.100000000000023</v>
      </c>
      <c r="G1417" s="10" t="s">
        <v>2068</v>
      </c>
      <c r="H1417" s="5">
        <v>4.7</v>
      </c>
    </row>
    <row r="1418" spans="5:8">
      <c r="E1418" s="14" t="s">
        <v>655</v>
      </c>
      <c r="F1418" s="18">
        <v>24.200000000000024</v>
      </c>
      <c r="G1418" s="10" t="s">
        <v>2069</v>
      </c>
      <c r="H1418" s="5">
        <v>4.7</v>
      </c>
    </row>
    <row r="1419" spans="5:8">
      <c r="E1419" s="14" t="s">
        <v>655</v>
      </c>
      <c r="F1419" s="18">
        <v>24.300000000000026</v>
      </c>
      <c r="G1419" s="10" t="s">
        <v>2070</v>
      </c>
      <c r="H1419" s="5">
        <v>4.7</v>
      </c>
    </row>
    <row r="1420" spans="5:8">
      <c r="E1420" s="14" t="s">
        <v>655</v>
      </c>
      <c r="F1420" s="18">
        <v>24.400000000000027</v>
      </c>
      <c r="G1420" s="10" t="s">
        <v>2071</v>
      </c>
      <c r="H1420" s="5">
        <v>4.7</v>
      </c>
    </row>
    <row r="1421" spans="5:8">
      <c r="E1421" s="14" t="s">
        <v>655</v>
      </c>
      <c r="F1421" s="18">
        <v>24.500000000000028</v>
      </c>
      <c r="G1421" s="10" t="s">
        <v>2072</v>
      </c>
      <c r="H1421" s="5">
        <v>4.7</v>
      </c>
    </row>
    <row r="1422" spans="5:8">
      <c r="E1422" s="14" t="s">
        <v>655</v>
      </c>
      <c r="F1422" s="18">
        <v>24.60000000000003</v>
      </c>
      <c r="G1422" s="10" t="s">
        <v>2073</v>
      </c>
      <c r="H1422" s="5">
        <v>4.7</v>
      </c>
    </row>
    <row r="1423" spans="5:8">
      <c r="E1423" s="14" t="s">
        <v>655</v>
      </c>
      <c r="F1423" s="18">
        <v>24.700000000000031</v>
      </c>
      <c r="G1423" s="10" t="s">
        <v>2074</v>
      </c>
      <c r="H1423" s="5">
        <v>4.7</v>
      </c>
    </row>
    <row r="1424" spans="5:8">
      <c r="E1424" s="14" t="s">
        <v>655</v>
      </c>
      <c r="F1424" s="18">
        <v>24.800000000000033</v>
      </c>
      <c r="G1424" s="10" t="s">
        <v>2075</v>
      </c>
      <c r="H1424" s="5">
        <v>4.7</v>
      </c>
    </row>
    <row r="1425" spans="5:8">
      <c r="E1425" s="14" t="s">
        <v>655</v>
      </c>
      <c r="F1425" s="18">
        <v>24.900000000000034</v>
      </c>
      <c r="G1425" s="10" t="s">
        <v>2076</v>
      </c>
      <c r="H1425" s="5">
        <v>4.7</v>
      </c>
    </row>
    <row r="1426" spans="5:8">
      <c r="E1426" s="14" t="s">
        <v>655</v>
      </c>
      <c r="F1426" s="18">
        <v>25.000000000000036</v>
      </c>
      <c r="G1426" s="10" t="s">
        <v>2077</v>
      </c>
      <c r="H1426" s="5">
        <v>4.7</v>
      </c>
    </row>
    <row r="1427" spans="5:8">
      <c r="E1427" s="14" t="s">
        <v>655</v>
      </c>
      <c r="F1427" s="18">
        <v>25.100000000000037</v>
      </c>
      <c r="G1427" s="10" t="s">
        <v>2078</v>
      </c>
      <c r="H1427" s="5">
        <v>4.7</v>
      </c>
    </row>
    <row r="1428" spans="5:8">
      <c r="E1428" s="14" t="s">
        <v>655</v>
      </c>
      <c r="F1428" s="18">
        <v>25.200000000000038</v>
      </c>
      <c r="G1428" s="10" t="s">
        <v>2079</v>
      </c>
      <c r="H1428" s="5">
        <v>4.7</v>
      </c>
    </row>
    <row r="1429" spans="5:8">
      <c r="E1429" s="14" t="s">
        <v>655</v>
      </c>
      <c r="F1429" s="18">
        <v>25.30000000000004</v>
      </c>
      <c r="G1429" s="10" t="s">
        <v>2080</v>
      </c>
      <c r="H1429" s="5">
        <v>4.7</v>
      </c>
    </row>
    <row r="1430" spans="5:8">
      <c r="E1430" s="14" t="s">
        <v>655</v>
      </c>
      <c r="F1430" s="18">
        <v>25.400000000000041</v>
      </c>
      <c r="G1430" s="10" t="s">
        <v>2081</v>
      </c>
      <c r="H1430" s="5">
        <v>4.7</v>
      </c>
    </row>
    <row r="1431" spans="5:8">
      <c r="E1431" s="14" t="s">
        <v>655</v>
      </c>
      <c r="F1431" s="18">
        <v>25.500000000000043</v>
      </c>
      <c r="G1431" s="10" t="s">
        <v>2082</v>
      </c>
      <c r="H1431" s="5">
        <v>4.7</v>
      </c>
    </row>
    <row r="1432" spans="5:8">
      <c r="E1432" s="14" t="s">
        <v>655</v>
      </c>
      <c r="F1432" s="18">
        <v>25.600000000000044</v>
      </c>
      <c r="G1432" s="10" t="s">
        <v>2083</v>
      </c>
      <c r="H1432" s="5">
        <v>4.7</v>
      </c>
    </row>
    <row r="1433" spans="5:8">
      <c r="E1433" s="14" t="s">
        <v>655</v>
      </c>
      <c r="F1433" s="18">
        <v>25.700000000000045</v>
      </c>
      <c r="G1433" s="10" t="s">
        <v>2084</v>
      </c>
      <c r="H1433" s="5">
        <v>4.7</v>
      </c>
    </row>
    <row r="1434" spans="5:8">
      <c r="E1434" s="14" t="s">
        <v>655</v>
      </c>
      <c r="F1434" s="18">
        <v>25.800000000000047</v>
      </c>
      <c r="G1434" s="10" t="s">
        <v>2085</v>
      </c>
      <c r="H1434" s="5">
        <v>4.7</v>
      </c>
    </row>
    <row r="1435" spans="5:8">
      <c r="E1435" s="14" t="s">
        <v>655</v>
      </c>
      <c r="F1435" s="18">
        <v>25.900000000000048</v>
      </c>
      <c r="G1435" s="10" t="s">
        <v>2086</v>
      </c>
      <c r="H1435" s="5">
        <v>4.7</v>
      </c>
    </row>
    <row r="1436" spans="5:8">
      <c r="E1436" s="14" t="s">
        <v>655</v>
      </c>
      <c r="F1436" s="18">
        <v>26.00000000000005</v>
      </c>
      <c r="G1436" s="10" t="s">
        <v>2087</v>
      </c>
      <c r="H1436" s="5">
        <v>4.7</v>
      </c>
    </row>
    <row r="1437" spans="5:8">
      <c r="E1437" s="14" t="s">
        <v>655</v>
      </c>
      <c r="F1437" s="18">
        <v>26.1</v>
      </c>
      <c r="G1437" s="10" t="s">
        <v>2088</v>
      </c>
      <c r="H1437" s="5">
        <v>4.7</v>
      </c>
    </row>
    <row r="1438" spans="5:8">
      <c r="E1438" s="14" t="s">
        <v>655</v>
      </c>
      <c r="F1438" s="18">
        <v>26.200000000000003</v>
      </c>
      <c r="G1438" s="10" t="s">
        <v>2089</v>
      </c>
      <c r="H1438" s="5">
        <v>4.7</v>
      </c>
    </row>
    <row r="1439" spans="5:8">
      <c r="E1439" s="14" t="s">
        <v>655</v>
      </c>
      <c r="F1439" s="18">
        <v>26.300000000000004</v>
      </c>
      <c r="G1439" s="10" t="s">
        <v>2090</v>
      </c>
      <c r="H1439" s="5">
        <v>4.7</v>
      </c>
    </row>
    <row r="1440" spans="5:8">
      <c r="E1440" s="14" t="s">
        <v>655</v>
      </c>
      <c r="F1440" s="18">
        <v>26.400000000000006</v>
      </c>
      <c r="G1440" s="10" t="s">
        <v>2091</v>
      </c>
      <c r="H1440" s="5">
        <v>4.7</v>
      </c>
    </row>
    <row r="1441" spans="5:8">
      <c r="E1441" s="14" t="s">
        <v>655</v>
      </c>
      <c r="F1441" s="18">
        <v>26.500000000000007</v>
      </c>
      <c r="G1441" s="10" t="s">
        <v>2092</v>
      </c>
      <c r="H1441" s="5">
        <v>4.7</v>
      </c>
    </row>
    <row r="1442" spans="5:8">
      <c r="E1442" s="14" t="s">
        <v>655</v>
      </c>
      <c r="F1442" s="18">
        <v>26.600000000000009</v>
      </c>
      <c r="G1442" s="10" t="s">
        <v>2093</v>
      </c>
      <c r="H1442" s="5">
        <v>4.7</v>
      </c>
    </row>
    <row r="1443" spans="5:8">
      <c r="E1443" s="14" t="s">
        <v>655</v>
      </c>
      <c r="F1443" s="18">
        <v>26.70000000000001</v>
      </c>
      <c r="G1443" s="10" t="s">
        <v>2094</v>
      </c>
      <c r="H1443" s="5">
        <v>4.7</v>
      </c>
    </row>
    <row r="1444" spans="5:8">
      <c r="E1444" s="14" t="s">
        <v>655</v>
      </c>
      <c r="F1444" s="18">
        <v>26.800000000000011</v>
      </c>
      <c r="G1444" s="10" t="s">
        <v>2095</v>
      </c>
      <c r="H1444" s="5">
        <v>4.7</v>
      </c>
    </row>
    <row r="1445" spans="5:8">
      <c r="E1445" s="14" t="s">
        <v>655</v>
      </c>
      <c r="F1445" s="18">
        <v>26.900000000000013</v>
      </c>
      <c r="G1445" s="10" t="s">
        <v>2096</v>
      </c>
      <c r="H1445" s="5">
        <v>4.7</v>
      </c>
    </row>
    <row r="1446" spans="5:8">
      <c r="E1446" s="14" t="s">
        <v>655</v>
      </c>
      <c r="F1446" s="18">
        <v>27.000000000000014</v>
      </c>
      <c r="G1446" s="10" t="s">
        <v>2097</v>
      </c>
      <c r="H1446" s="5">
        <v>4.7</v>
      </c>
    </row>
    <row r="1447" spans="5:8">
      <c r="E1447" s="14" t="s">
        <v>655</v>
      </c>
      <c r="F1447" s="18">
        <v>27.100000000000016</v>
      </c>
      <c r="G1447" s="10" t="s">
        <v>2098</v>
      </c>
      <c r="H1447" s="5">
        <v>4.7</v>
      </c>
    </row>
    <row r="1448" spans="5:8">
      <c r="E1448" s="14" t="s">
        <v>655</v>
      </c>
      <c r="F1448" s="18">
        <v>27.200000000000017</v>
      </c>
      <c r="G1448" s="10" t="s">
        <v>2099</v>
      </c>
      <c r="H1448" s="5">
        <v>4.7</v>
      </c>
    </row>
    <row r="1449" spans="5:8">
      <c r="E1449" s="14" t="s">
        <v>655</v>
      </c>
      <c r="F1449" s="18">
        <v>27.300000000000018</v>
      </c>
      <c r="G1449" s="10" t="s">
        <v>2100</v>
      </c>
      <c r="H1449" s="5">
        <v>4.7</v>
      </c>
    </row>
    <row r="1450" spans="5:8">
      <c r="E1450" s="14" t="s">
        <v>655</v>
      </c>
      <c r="F1450" s="18">
        <v>27.40000000000002</v>
      </c>
      <c r="G1450" s="10" t="s">
        <v>2101</v>
      </c>
      <c r="H1450" s="5">
        <v>4.7</v>
      </c>
    </row>
    <row r="1451" spans="5:8">
      <c r="E1451" s="14" t="s">
        <v>655</v>
      </c>
      <c r="F1451" s="18">
        <v>27.500000000000021</v>
      </c>
      <c r="G1451" s="10" t="s">
        <v>2102</v>
      </c>
      <c r="H1451" s="5">
        <v>4.7</v>
      </c>
    </row>
    <row r="1452" spans="5:8">
      <c r="E1452" s="14" t="s">
        <v>655</v>
      </c>
      <c r="F1452" s="18">
        <v>27.600000000000023</v>
      </c>
      <c r="G1452" s="10" t="s">
        <v>2103</v>
      </c>
      <c r="H1452" s="5">
        <v>4.7</v>
      </c>
    </row>
    <row r="1453" spans="5:8">
      <c r="E1453" s="14" t="s">
        <v>655</v>
      </c>
      <c r="F1453" s="18">
        <v>27.700000000000024</v>
      </c>
      <c r="G1453" s="10" t="s">
        <v>2104</v>
      </c>
      <c r="H1453" s="5">
        <v>4.7</v>
      </c>
    </row>
    <row r="1454" spans="5:8">
      <c r="E1454" s="14" t="s">
        <v>655</v>
      </c>
      <c r="F1454" s="18">
        <v>27.800000000000026</v>
      </c>
      <c r="G1454" s="10" t="s">
        <v>2105</v>
      </c>
      <c r="H1454" s="5">
        <v>4.7</v>
      </c>
    </row>
    <row r="1455" spans="5:8">
      <c r="E1455" s="14" t="s">
        <v>655</v>
      </c>
      <c r="F1455" s="18">
        <v>27.900000000000027</v>
      </c>
      <c r="G1455" s="10" t="s">
        <v>2106</v>
      </c>
      <c r="H1455" s="5">
        <v>4.7</v>
      </c>
    </row>
    <row r="1456" spans="5:8">
      <c r="E1456" s="14" t="s">
        <v>655</v>
      </c>
      <c r="F1456" s="18">
        <v>28.000000000000028</v>
      </c>
      <c r="G1456" s="10" t="s">
        <v>2107</v>
      </c>
      <c r="H1456" s="5">
        <v>4.7</v>
      </c>
    </row>
    <row r="1457" spans="5:8">
      <c r="E1457" s="14" t="s">
        <v>655</v>
      </c>
      <c r="F1457" s="19">
        <v>20.000000000000014</v>
      </c>
      <c r="G1457" s="10" t="s">
        <v>2027</v>
      </c>
      <c r="H1457" s="5">
        <v>4.7</v>
      </c>
    </row>
    <row r="1458" spans="5:8">
      <c r="E1458" s="14" t="s">
        <v>655</v>
      </c>
      <c r="F1458" s="20">
        <v>28</v>
      </c>
      <c r="G1458" s="10" t="s">
        <v>2107</v>
      </c>
      <c r="H1458" s="5">
        <v>4.7</v>
      </c>
    </row>
    <row r="1459" spans="5:8">
      <c r="E1459" s="14" t="s">
        <v>655</v>
      </c>
      <c r="F1459" s="19">
        <v>20.000000000000014</v>
      </c>
      <c r="G1459" s="10" t="s">
        <v>2027</v>
      </c>
      <c r="H1459" s="5">
        <v>4.7</v>
      </c>
    </row>
    <row r="1460" spans="5:8">
      <c r="E1460" s="14" t="s">
        <v>655</v>
      </c>
      <c r="F1460" s="20">
        <v>28</v>
      </c>
      <c r="G1460" s="10" t="s">
        <v>2107</v>
      </c>
      <c r="H1460" s="5">
        <v>4.7</v>
      </c>
    </row>
    <row r="1461" spans="5:8">
      <c r="E1461" s="15" t="s">
        <v>644</v>
      </c>
      <c r="F1461" s="21">
        <v>1.6</v>
      </c>
      <c r="G1461" s="10" t="s">
        <v>2108</v>
      </c>
      <c r="H1461" s="8">
        <v>5.8</v>
      </c>
    </row>
    <row r="1462" spans="5:8">
      <c r="E1462" s="14" t="s">
        <v>656</v>
      </c>
      <c r="F1462" s="18">
        <v>1.7000000000000002</v>
      </c>
      <c r="G1462" s="10" t="s">
        <v>2109</v>
      </c>
      <c r="H1462" s="8">
        <v>5.8</v>
      </c>
    </row>
    <row r="1463" spans="5:8">
      <c r="E1463" s="14" t="s">
        <v>656</v>
      </c>
      <c r="F1463" s="18">
        <v>1.8000000000000003</v>
      </c>
      <c r="G1463" s="10" t="s">
        <v>2110</v>
      </c>
      <c r="H1463" s="8">
        <v>5.8</v>
      </c>
    </row>
    <row r="1464" spans="5:8">
      <c r="E1464" s="14" t="s">
        <v>656</v>
      </c>
      <c r="F1464" s="18">
        <v>1.9000000000000004</v>
      </c>
      <c r="G1464" s="10" t="s">
        <v>2111</v>
      </c>
      <c r="H1464" s="8">
        <v>5.8</v>
      </c>
    </row>
    <row r="1465" spans="5:8">
      <c r="E1465" s="14" t="s">
        <v>656</v>
      </c>
      <c r="F1465" s="18">
        <v>2.0000000000000004</v>
      </c>
      <c r="G1465" s="10" t="s">
        <v>2112</v>
      </c>
      <c r="H1465" s="8">
        <v>5.8</v>
      </c>
    </row>
    <row r="1466" spans="5:8">
      <c r="E1466" s="14" t="s">
        <v>656</v>
      </c>
      <c r="F1466" s="18">
        <v>2.1000000000000005</v>
      </c>
      <c r="G1466" s="10" t="s">
        <v>2113</v>
      </c>
      <c r="H1466" s="8">
        <v>5.8</v>
      </c>
    </row>
    <row r="1467" spans="5:8">
      <c r="E1467" s="14" t="s">
        <v>656</v>
      </c>
      <c r="F1467" s="18">
        <v>2.2000000000000006</v>
      </c>
      <c r="G1467" s="10" t="s">
        <v>2114</v>
      </c>
      <c r="H1467" s="8">
        <v>5.8</v>
      </c>
    </row>
    <row r="1468" spans="5:8">
      <c r="E1468" s="14" t="s">
        <v>656</v>
      </c>
      <c r="F1468" s="18">
        <v>2.3000000000000007</v>
      </c>
      <c r="G1468" s="10" t="s">
        <v>2115</v>
      </c>
      <c r="H1468" s="8">
        <v>5.8</v>
      </c>
    </row>
    <row r="1469" spans="5:8">
      <c r="E1469" s="14" t="s">
        <v>656</v>
      </c>
      <c r="F1469" s="18">
        <v>2.4000000000000008</v>
      </c>
      <c r="G1469" s="10" t="s">
        <v>2116</v>
      </c>
      <c r="H1469" s="8">
        <v>5.8</v>
      </c>
    </row>
    <row r="1470" spans="5:8">
      <c r="E1470" s="14" t="s">
        <v>656</v>
      </c>
      <c r="F1470" s="18">
        <v>2.5000000000000009</v>
      </c>
      <c r="G1470" s="10" t="s">
        <v>2117</v>
      </c>
      <c r="H1470" s="8">
        <v>5.8</v>
      </c>
    </row>
    <row r="1471" spans="5:8">
      <c r="E1471" s="14" t="s">
        <v>656</v>
      </c>
      <c r="F1471" s="18">
        <v>2.600000000000001</v>
      </c>
      <c r="G1471" s="10" t="s">
        <v>2118</v>
      </c>
      <c r="H1471" s="8">
        <v>5.8</v>
      </c>
    </row>
    <row r="1472" spans="5:8">
      <c r="E1472" s="14" t="s">
        <v>656</v>
      </c>
      <c r="F1472" s="18">
        <v>2.7000000000000011</v>
      </c>
      <c r="G1472" s="10" t="s">
        <v>2119</v>
      </c>
      <c r="H1472" s="8">
        <v>5.8</v>
      </c>
    </row>
    <row r="1473" spans="5:8">
      <c r="E1473" s="14" t="s">
        <v>656</v>
      </c>
      <c r="F1473" s="18">
        <v>2.8000000000000012</v>
      </c>
      <c r="G1473" s="10" t="s">
        <v>2120</v>
      </c>
      <c r="H1473" s="8">
        <v>5.8</v>
      </c>
    </row>
    <row r="1474" spans="5:8">
      <c r="E1474" s="14" t="s">
        <v>656</v>
      </c>
      <c r="F1474" s="18">
        <v>2.9000000000000012</v>
      </c>
      <c r="G1474" s="10" t="s">
        <v>2121</v>
      </c>
      <c r="H1474" s="8">
        <v>5.8</v>
      </c>
    </row>
    <row r="1475" spans="5:8">
      <c r="E1475" s="14" t="s">
        <v>656</v>
      </c>
      <c r="F1475" s="18">
        <v>3.0000000000000013</v>
      </c>
      <c r="G1475" s="10" t="s">
        <v>2122</v>
      </c>
      <c r="H1475" s="8">
        <v>5.8</v>
      </c>
    </row>
    <row r="1476" spans="5:8">
      <c r="E1476" s="14" t="s">
        <v>656</v>
      </c>
      <c r="F1476" s="18">
        <v>3.1000000000000014</v>
      </c>
      <c r="G1476" s="10" t="s">
        <v>2123</v>
      </c>
      <c r="H1476" s="8">
        <v>5.8</v>
      </c>
    </row>
    <row r="1477" spans="5:8">
      <c r="E1477" s="14" t="s">
        <v>656</v>
      </c>
      <c r="F1477" s="18">
        <v>3.2000000000000015</v>
      </c>
      <c r="G1477" s="10" t="s">
        <v>2124</v>
      </c>
      <c r="H1477" s="8">
        <v>5.8</v>
      </c>
    </row>
    <row r="1478" spans="5:8">
      <c r="E1478" s="14" t="s">
        <v>656</v>
      </c>
      <c r="F1478" s="18">
        <v>3.3000000000000016</v>
      </c>
      <c r="G1478" s="10" t="s">
        <v>2125</v>
      </c>
      <c r="H1478" s="5">
        <v>4.9000000000000004</v>
      </c>
    </row>
    <row r="1479" spans="5:8">
      <c r="E1479" s="14" t="s">
        <v>656</v>
      </c>
      <c r="F1479" s="18">
        <v>3.4000000000000017</v>
      </c>
      <c r="G1479" s="10" t="s">
        <v>2126</v>
      </c>
      <c r="H1479" s="5">
        <v>4.9000000000000004</v>
      </c>
    </row>
    <row r="1480" spans="5:8">
      <c r="E1480" s="14" t="s">
        <v>656</v>
      </c>
      <c r="F1480" s="18">
        <v>3.5000000000000018</v>
      </c>
      <c r="G1480" s="10" t="s">
        <v>2127</v>
      </c>
      <c r="H1480" s="5">
        <v>4.9000000000000004</v>
      </c>
    </row>
    <row r="1481" spans="5:8">
      <c r="E1481" s="14" t="s">
        <v>656</v>
      </c>
      <c r="F1481" s="18">
        <v>3.6000000000000019</v>
      </c>
      <c r="G1481" s="10" t="s">
        <v>2128</v>
      </c>
      <c r="H1481" s="5">
        <v>4.9000000000000004</v>
      </c>
    </row>
    <row r="1482" spans="5:8">
      <c r="E1482" s="14" t="s">
        <v>656</v>
      </c>
      <c r="F1482" s="18">
        <v>3.700000000000002</v>
      </c>
      <c r="G1482" s="10" t="s">
        <v>2129</v>
      </c>
      <c r="H1482" s="5">
        <v>4.9000000000000004</v>
      </c>
    </row>
    <row r="1483" spans="5:8">
      <c r="E1483" s="14" t="s">
        <v>656</v>
      </c>
      <c r="F1483" s="18">
        <v>3.800000000000002</v>
      </c>
      <c r="G1483" s="10" t="s">
        <v>2130</v>
      </c>
      <c r="H1483" s="5">
        <v>4.9000000000000004</v>
      </c>
    </row>
    <row r="1484" spans="5:8">
      <c r="E1484" s="14" t="s">
        <v>656</v>
      </c>
      <c r="F1484" s="18">
        <v>3.9000000000000021</v>
      </c>
      <c r="G1484" s="10" t="s">
        <v>2131</v>
      </c>
      <c r="H1484" s="5">
        <v>4.9000000000000004</v>
      </c>
    </row>
    <row r="1485" spans="5:8">
      <c r="E1485" s="14" t="s">
        <v>656</v>
      </c>
      <c r="F1485" s="18">
        <v>4.0000000000000018</v>
      </c>
      <c r="G1485" s="10" t="s">
        <v>2132</v>
      </c>
      <c r="H1485" s="5">
        <v>4.9000000000000004</v>
      </c>
    </row>
    <row r="1486" spans="5:8">
      <c r="E1486" s="14" t="s">
        <v>656</v>
      </c>
      <c r="F1486" s="18">
        <v>4.1000000000000014</v>
      </c>
      <c r="G1486" s="10" t="s">
        <v>2133</v>
      </c>
      <c r="H1486" s="5">
        <v>5.5</v>
      </c>
    </row>
    <row r="1487" spans="5:8">
      <c r="E1487" s="14" t="s">
        <v>656</v>
      </c>
      <c r="F1487" s="18">
        <v>4.2000000000000011</v>
      </c>
      <c r="G1487" s="10" t="s">
        <v>2134</v>
      </c>
      <c r="H1487" s="5">
        <v>5.5</v>
      </c>
    </row>
    <row r="1488" spans="5:8">
      <c r="E1488" s="14" t="s">
        <v>656</v>
      </c>
      <c r="F1488" s="18">
        <v>4.3000000000000007</v>
      </c>
      <c r="G1488" s="10" t="s">
        <v>2135</v>
      </c>
      <c r="H1488" s="5">
        <v>5.5</v>
      </c>
    </row>
    <row r="1489" spans="5:8">
      <c r="E1489" s="14" t="s">
        <v>656</v>
      </c>
      <c r="F1489" s="18">
        <v>4.4000000000000004</v>
      </c>
      <c r="G1489" s="10" t="s">
        <v>2136</v>
      </c>
      <c r="H1489" s="5">
        <v>5.5</v>
      </c>
    </row>
    <row r="1490" spans="5:8">
      <c r="E1490" s="14" t="s">
        <v>656</v>
      </c>
      <c r="F1490" s="18">
        <v>4.5</v>
      </c>
      <c r="G1490" s="10" t="s">
        <v>2137</v>
      </c>
      <c r="H1490" s="5">
        <v>5.5</v>
      </c>
    </row>
    <row r="1491" spans="5:8">
      <c r="E1491" s="14" t="s">
        <v>656</v>
      </c>
      <c r="F1491" s="18">
        <v>4.5999999999999996</v>
      </c>
      <c r="G1491" s="10" t="s">
        <v>2138</v>
      </c>
      <c r="H1491" s="5">
        <v>5.5</v>
      </c>
    </row>
    <row r="1492" spans="5:8">
      <c r="E1492" s="14" t="s">
        <v>656</v>
      </c>
      <c r="F1492" s="18">
        <v>4.6999999999999993</v>
      </c>
      <c r="G1492" s="10" t="s">
        <v>2139</v>
      </c>
      <c r="H1492" s="5">
        <v>5.5</v>
      </c>
    </row>
    <row r="1493" spans="5:8">
      <c r="E1493" s="14" t="s">
        <v>656</v>
      </c>
      <c r="F1493" s="18">
        <v>4.7999999999999989</v>
      </c>
      <c r="G1493" s="10" t="s">
        <v>2140</v>
      </c>
      <c r="H1493" s="5">
        <v>5.5</v>
      </c>
    </row>
    <row r="1494" spans="5:8">
      <c r="E1494" s="14" t="s">
        <v>656</v>
      </c>
      <c r="F1494" s="18">
        <v>4.8999999999999986</v>
      </c>
      <c r="G1494" s="10" t="s">
        <v>2141</v>
      </c>
      <c r="H1494" s="5">
        <v>5.5</v>
      </c>
    </row>
    <row r="1495" spans="5:8">
      <c r="E1495" s="14" t="s">
        <v>656</v>
      </c>
      <c r="F1495" s="18">
        <v>4.9999999999999982</v>
      </c>
      <c r="G1495" s="10" t="s">
        <v>2142</v>
      </c>
      <c r="H1495" s="5">
        <v>5.5</v>
      </c>
    </row>
    <row r="1496" spans="5:8">
      <c r="E1496" s="14" t="s">
        <v>656</v>
      </c>
      <c r="F1496" s="18">
        <v>5.0999999999999979</v>
      </c>
      <c r="G1496" s="10" t="s">
        <v>2143</v>
      </c>
      <c r="H1496" s="5">
        <v>5</v>
      </c>
    </row>
    <row r="1497" spans="5:8">
      <c r="E1497" s="14" t="s">
        <v>656</v>
      </c>
      <c r="F1497" s="18">
        <v>5.1999999999999975</v>
      </c>
      <c r="G1497" s="10" t="s">
        <v>2144</v>
      </c>
      <c r="H1497" s="5">
        <v>5</v>
      </c>
    </row>
    <row r="1498" spans="5:8">
      <c r="E1498" s="14" t="s">
        <v>656</v>
      </c>
      <c r="F1498" s="18">
        <v>5.2999999999999972</v>
      </c>
      <c r="G1498" s="10" t="s">
        <v>2145</v>
      </c>
      <c r="H1498" s="5">
        <v>5</v>
      </c>
    </row>
    <row r="1499" spans="5:8">
      <c r="E1499" s="14" t="s">
        <v>656</v>
      </c>
      <c r="F1499" s="18">
        <v>5.3999999999999968</v>
      </c>
      <c r="G1499" s="10" t="s">
        <v>2146</v>
      </c>
      <c r="H1499" s="5">
        <v>5</v>
      </c>
    </row>
    <row r="1500" spans="5:8">
      <c r="E1500" s="14" t="s">
        <v>656</v>
      </c>
      <c r="F1500" s="18">
        <v>5.4999999999999964</v>
      </c>
      <c r="G1500" s="10" t="s">
        <v>2147</v>
      </c>
      <c r="H1500" s="5">
        <v>5</v>
      </c>
    </row>
    <row r="1501" spans="5:8">
      <c r="E1501" s="14" t="s">
        <v>656</v>
      </c>
      <c r="F1501" s="18">
        <v>5.5999999999999961</v>
      </c>
      <c r="G1501" s="10" t="s">
        <v>2148</v>
      </c>
      <c r="H1501" s="5">
        <v>5</v>
      </c>
    </row>
    <row r="1502" spans="5:8">
      <c r="E1502" s="14" t="s">
        <v>656</v>
      </c>
      <c r="F1502" s="18">
        <v>5.6999999999999957</v>
      </c>
      <c r="G1502" s="10" t="s">
        <v>2149</v>
      </c>
      <c r="H1502" s="5">
        <v>5</v>
      </c>
    </row>
    <row r="1503" spans="5:8">
      <c r="E1503" s="14" t="s">
        <v>656</v>
      </c>
      <c r="F1503" s="18">
        <v>5.7999999999999954</v>
      </c>
      <c r="G1503" s="10" t="s">
        <v>2150</v>
      </c>
      <c r="H1503" s="5">
        <v>5</v>
      </c>
    </row>
    <row r="1504" spans="5:8">
      <c r="E1504" s="14" t="s">
        <v>656</v>
      </c>
      <c r="F1504" s="18">
        <v>5.899999999999995</v>
      </c>
      <c r="G1504" s="10" t="s">
        <v>2151</v>
      </c>
      <c r="H1504" s="5">
        <v>5</v>
      </c>
    </row>
    <row r="1505" spans="5:8">
      <c r="E1505" s="14" t="s">
        <v>656</v>
      </c>
      <c r="F1505" s="18">
        <v>6</v>
      </c>
      <c r="G1505" s="10" t="s">
        <v>2152</v>
      </c>
      <c r="H1505" s="5">
        <v>5</v>
      </c>
    </row>
    <row r="1506" spans="5:8">
      <c r="E1506" s="14" t="s">
        <v>656</v>
      </c>
      <c r="F1506" s="18">
        <v>6.1</v>
      </c>
      <c r="G1506" s="10" t="s">
        <v>2153</v>
      </c>
      <c r="H1506" s="5">
        <v>5</v>
      </c>
    </row>
    <row r="1507" spans="5:8">
      <c r="E1507" s="14" t="s">
        <v>656</v>
      </c>
      <c r="F1507" s="18">
        <v>6.1999999999999993</v>
      </c>
      <c r="G1507" s="10" t="s">
        <v>2154</v>
      </c>
      <c r="H1507" s="5">
        <v>5</v>
      </c>
    </row>
    <row r="1508" spans="5:8">
      <c r="E1508" s="14" t="s">
        <v>656</v>
      </c>
      <c r="F1508" s="18">
        <v>6.2999999999999989</v>
      </c>
      <c r="G1508" s="10" t="s">
        <v>2155</v>
      </c>
      <c r="H1508" s="5">
        <v>5</v>
      </c>
    </row>
    <row r="1509" spans="5:8">
      <c r="E1509" s="14" t="s">
        <v>656</v>
      </c>
      <c r="F1509" s="18">
        <v>6.3999999999999986</v>
      </c>
      <c r="G1509" s="10" t="s">
        <v>2156</v>
      </c>
      <c r="H1509" s="5">
        <v>4.5</v>
      </c>
    </row>
    <row r="1510" spans="5:8">
      <c r="E1510" s="14" t="s">
        <v>656</v>
      </c>
      <c r="F1510" s="18">
        <v>6.4999999999999982</v>
      </c>
      <c r="G1510" s="10" t="s">
        <v>2157</v>
      </c>
      <c r="H1510" s="5">
        <v>4.5</v>
      </c>
    </row>
    <row r="1511" spans="5:8">
      <c r="E1511" s="14" t="s">
        <v>656</v>
      </c>
      <c r="F1511" s="18">
        <v>6.5999999999999979</v>
      </c>
      <c r="G1511" s="10" t="s">
        <v>2158</v>
      </c>
      <c r="H1511" s="5">
        <v>4.5</v>
      </c>
    </row>
    <row r="1512" spans="5:8">
      <c r="E1512" s="14" t="s">
        <v>656</v>
      </c>
      <c r="F1512" s="18">
        <v>6.6999999999999975</v>
      </c>
      <c r="G1512" s="10" t="s">
        <v>2159</v>
      </c>
      <c r="H1512" s="5">
        <v>4.5</v>
      </c>
    </row>
    <row r="1513" spans="5:8">
      <c r="E1513" s="14" t="s">
        <v>656</v>
      </c>
      <c r="F1513" s="18">
        <v>6.7999999999999972</v>
      </c>
      <c r="G1513" s="10" t="s">
        <v>2160</v>
      </c>
      <c r="H1513" s="5">
        <v>4.5</v>
      </c>
    </row>
    <row r="1514" spans="5:8">
      <c r="E1514" s="14" t="s">
        <v>656</v>
      </c>
      <c r="F1514" s="18">
        <v>6.8999999999999968</v>
      </c>
      <c r="G1514" s="10" t="s">
        <v>2161</v>
      </c>
      <c r="H1514" s="5">
        <v>4.5</v>
      </c>
    </row>
    <row r="1515" spans="5:8">
      <c r="E1515" s="14" t="s">
        <v>656</v>
      </c>
      <c r="F1515" s="18">
        <v>6.9999999999999964</v>
      </c>
      <c r="G1515" s="10" t="s">
        <v>2162</v>
      </c>
      <c r="H1515" s="5">
        <v>4.5</v>
      </c>
    </row>
    <row r="1516" spans="5:8">
      <c r="E1516" s="14" t="s">
        <v>656</v>
      </c>
      <c r="F1516" s="18">
        <v>7.0999999999999961</v>
      </c>
      <c r="G1516" s="10" t="s">
        <v>2163</v>
      </c>
      <c r="H1516" s="5">
        <v>4.5</v>
      </c>
    </row>
    <row r="1517" spans="5:8">
      <c r="E1517" s="14" t="s">
        <v>656</v>
      </c>
      <c r="F1517" s="18">
        <v>7.1999999999999957</v>
      </c>
      <c r="G1517" s="10" t="s">
        <v>2164</v>
      </c>
      <c r="H1517" s="5">
        <v>4.5</v>
      </c>
    </row>
    <row r="1518" spans="5:8">
      <c r="E1518" s="14" t="s">
        <v>656</v>
      </c>
      <c r="F1518" s="18">
        <v>7.2999999999999954</v>
      </c>
      <c r="G1518" s="10" t="s">
        <v>2165</v>
      </c>
      <c r="H1518" s="5">
        <v>4.5</v>
      </c>
    </row>
    <row r="1519" spans="5:8">
      <c r="E1519" s="14" t="s">
        <v>656</v>
      </c>
      <c r="F1519" s="18">
        <v>7.399999999999995</v>
      </c>
      <c r="G1519" s="10" t="s">
        <v>2166</v>
      </c>
      <c r="H1519" s="5">
        <v>4.5</v>
      </c>
    </row>
    <row r="1520" spans="5:8">
      <c r="E1520" s="14" t="s">
        <v>656</v>
      </c>
      <c r="F1520" s="18">
        <v>7.5</v>
      </c>
      <c r="G1520" s="10" t="s">
        <v>2167</v>
      </c>
      <c r="H1520" s="5">
        <v>4.5</v>
      </c>
    </row>
    <row r="1521" spans="5:8">
      <c r="E1521" s="14" t="s">
        <v>656</v>
      </c>
      <c r="F1521" s="18">
        <v>7.6</v>
      </c>
      <c r="G1521" s="10" t="s">
        <v>2168</v>
      </c>
      <c r="H1521" s="5">
        <v>4.5</v>
      </c>
    </row>
    <row r="1522" spans="5:8">
      <c r="E1522" s="14" t="s">
        <v>656</v>
      </c>
      <c r="F1522" s="18">
        <v>7.6999999999999993</v>
      </c>
      <c r="G1522" s="10" t="s">
        <v>2169</v>
      </c>
      <c r="H1522" s="5">
        <v>4.5</v>
      </c>
    </row>
    <row r="1523" spans="5:8">
      <c r="E1523" s="14" t="s">
        <v>656</v>
      </c>
      <c r="F1523" s="18">
        <v>7.7999999999999989</v>
      </c>
      <c r="G1523" s="10" t="s">
        <v>2170</v>
      </c>
      <c r="H1523" s="5">
        <v>4.5</v>
      </c>
    </row>
    <row r="1524" spans="5:8">
      <c r="E1524" s="14" t="s">
        <v>656</v>
      </c>
      <c r="F1524" s="18">
        <v>7.8999999999999986</v>
      </c>
      <c r="G1524" s="10" t="s">
        <v>2171</v>
      </c>
      <c r="H1524" s="5">
        <v>4.5</v>
      </c>
    </row>
    <row r="1525" spans="5:8">
      <c r="E1525" s="14" t="s">
        <v>656</v>
      </c>
      <c r="F1525" s="18">
        <v>7.9999999999999982</v>
      </c>
      <c r="G1525" s="10" t="s">
        <v>2172</v>
      </c>
      <c r="H1525" s="5">
        <v>4.5</v>
      </c>
    </row>
    <row r="1526" spans="5:8">
      <c r="E1526" s="14" t="s">
        <v>656</v>
      </c>
      <c r="F1526" s="18">
        <v>8.0999999999999979</v>
      </c>
      <c r="G1526" s="10" t="s">
        <v>2173</v>
      </c>
      <c r="H1526" s="5">
        <v>4.5</v>
      </c>
    </row>
    <row r="1527" spans="5:8">
      <c r="E1527" s="14" t="s">
        <v>656</v>
      </c>
      <c r="F1527" s="18">
        <v>8.1999999999999975</v>
      </c>
      <c r="G1527" s="10" t="s">
        <v>2174</v>
      </c>
      <c r="H1527" s="5">
        <v>4.5</v>
      </c>
    </row>
    <row r="1528" spans="5:8">
      <c r="E1528" s="14" t="s">
        <v>656</v>
      </c>
      <c r="F1528" s="18">
        <v>8.2999999999999972</v>
      </c>
      <c r="G1528" s="10" t="s">
        <v>2175</v>
      </c>
      <c r="H1528" s="5">
        <v>4.5</v>
      </c>
    </row>
    <row r="1529" spans="5:8">
      <c r="E1529" s="14" t="s">
        <v>656</v>
      </c>
      <c r="F1529" s="18">
        <v>8.3999999999999968</v>
      </c>
      <c r="G1529" s="10" t="s">
        <v>2176</v>
      </c>
      <c r="H1529" s="5">
        <v>4.5</v>
      </c>
    </row>
    <row r="1530" spans="5:8">
      <c r="E1530" s="14" t="s">
        <v>656</v>
      </c>
      <c r="F1530" s="18">
        <v>8.4999999999999964</v>
      </c>
      <c r="G1530" s="10" t="s">
        <v>2177</v>
      </c>
      <c r="H1530" s="5">
        <v>4.5</v>
      </c>
    </row>
    <row r="1531" spans="5:8">
      <c r="E1531" s="14" t="s">
        <v>656</v>
      </c>
      <c r="F1531" s="18">
        <v>8.5999999999999961</v>
      </c>
      <c r="G1531" s="10" t="s">
        <v>2178</v>
      </c>
      <c r="H1531" s="5">
        <v>4.5</v>
      </c>
    </row>
    <row r="1532" spans="5:8">
      <c r="E1532" s="14" t="s">
        <v>656</v>
      </c>
      <c r="F1532" s="18">
        <v>8.6999999999999957</v>
      </c>
      <c r="G1532" s="10" t="s">
        <v>2179</v>
      </c>
      <c r="H1532" s="5">
        <v>4.5</v>
      </c>
    </row>
    <row r="1533" spans="5:8">
      <c r="E1533" s="14" t="s">
        <v>656</v>
      </c>
      <c r="F1533" s="18">
        <v>8.7999999999999954</v>
      </c>
      <c r="G1533" s="10" t="s">
        <v>2180</v>
      </c>
      <c r="H1533" s="5">
        <v>4.5</v>
      </c>
    </row>
    <row r="1534" spans="5:8">
      <c r="E1534" s="14" t="s">
        <v>656</v>
      </c>
      <c r="F1534" s="18">
        <v>8.899999999999995</v>
      </c>
      <c r="G1534" s="10" t="s">
        <v>2181</v>
      </c>
      <c r="H1534" s="5">
        <v>4.5</v>
      </c>
    </row>
    <row r="1535" spans="5:8">
      <c r="E1535" s="14" t="s">
        <v>656</v>
      </c>
      <c r="F1535" s="18">
        <v>9</v>
      </c>
      <c r="G1535" s="10" t="s">
        <v>2182</v>
      </c>
      <c r="H1535" s="5">
        <v>4.5</v>
      </c>
    </row>
    <row r="1536" spans="5:8">
      <c r="E1536" s="14" t="s">
        <v>656</v>
      </c>
      <c r="F1536" s="18">
        <v>9.1</v>
      </c>
      <c r="G1536" s="10" t="s">
        <v>2183</v>
      </c>
      <c r="H1536" s="5">
        <v>4.5</v>
      </c>
    </row>
    <row r="1537" spans="5:8">
      <c r="E1537" s="14" t="s">
        <v>656</v>
      </c>
      <c r="F1537" s="18">
        <v>9.1999999999999993</v>
      </c>
      <c r="G1537" s="10" t="s">
        <v>2184</v>
      </c>
      <c r="H1537" s="5">
        <v>4.5</v>
      </c>
    </row>
    <row r="1538" spans="5:8">
      <c r="E1538" s="14" t="s">
        <v>656</v>
      </c>
      <c r="F1538" s="18">
        <v>9.2999999999999989</v>
      </c>
      <c r="G1538" s="10" t="s">
        <v>2185</v>
      </c>
      <c r="H1538" s="5">
        <v>4.5</v>
      </c>
    </row>
    <row r="1539" spans="5:8">
      <c r="E1539" s="14" t="s">
        <v>656</v>
      </c>
      <c r="F1539" s="18">
        <v>9.3999999999999986</v>
      </c>
      <c r="G1539" s="10" t="s">
        <v>2186</v>
      </c>
      <c r="H1539" s="5">
        <v>4.5</v>
      </c>
    </row>
    <row r="1540" spans="5:8">
      <c r="E1540" s="14" t="s">
        <v>656</v>
      </c>
      <c r="F1540" s="18">
        <v>9.4999999999999982</v>
      </c>
      <c r="G1540" s="10" t="s">
        <v>2187</v>
      </c>
      <c r="H1540" s="5">
        <v>4.5</v>
      </c>
    </row>
    <row r="1541" spans="5:8">
      <c r="E1541" s="14" t="s">
        <v>656</v>
      </c>
      <c r="F1541" s="18">
        <v>9.5999999999999979</v>
      </c>
      <c r="G1541" s="10" t="s">
        <v>2188</v>
      </c>
      <c r="H1541" s="5">
        <v>4.5</v>
      </c>
    </row>
    <row r="1542" spans="5:8">
      <c r="E1542" s="14" t="s">
        <v>656</v>
      </c>
      <c r="F1542" s="18">
        <v>9.6999999999999975</v>
      </c>
      <c r="G1542" s="10" t="s">
        <v>2189</v>
      </c>
      <c r="H1542" s="5">
        <v>4.5</v>
      </c>
    </row>
    <row r="1543" spans="5:8">
      <c r="E1543" s="14" t="s">
        <v>656</v>
      </c>
      <c r="F1543" s="18">
        <v>9.7999999999999972</v>
      </c>
      <c r="G1543" s="10" t="s">
        <v>2190</v>
      </c>
      <c r="H1543" s="5">
        <v>4.5</v>
      </c>
    </row>
    <row r="1544" spans="5:8">
      <c r="E1544" s="14" t="s">
        <v>656</v>
      </c>
      <c r="F1544" s="18">
        <v>9.8999999999999968</v>
      </c>
      <c r="G1544" s="10" t="s">
        <v>2191</v>
      </c>
      <c r="H1544" s="5">
        <v>4.5</v>
      </c>
    </row>
    <row r="1545" spans="5:8">
      <c r="E1545" s="14" t="s">
        <v>656</v>
      </c>
      <c r="F1545" s="18">
        <v>9.9999999999999964</v>
      </c>
      <c r="G1545" s="10" t="s">
        <v>2192</v>
      </c>
      <c r="H1545" s="5">
        <v>4.5</v>
      </c>
    </row>
    <row r="1546" spans="5:8">
      <c r="E1546" s="14" t="s">
        <v>656</v>
      </c>
      <c r="F1546" s="18">
        <v>10.099999999999996</v>
      </c>
      <c r="G1546" s="10" t="s">
        <v>2193</v>
      </c>
      <c r="H1546" s="5">
        <v>4.5</v>
      </c>
    </row>
    <row r="1547" spans="5:8">
      <c r="E1547" s="14" t="s">
        <v>656</v>
      </c>
      <c r="F1547" s="18">
        <v>10.199999999999996</v>
      </c>
      <c r="G1547" s="10" t="s">
        <v>2194</v>
      </c>
      <c r="H1547" s="5">
        <v>4.5</v>
      </c>
    </row>
    <row r="1548" spans="5:8">
      <c r="E1548" s="14" t="s">
        <v>656</v>
      </c>
      <c r="F1548" s="18">
        <v>10.299999999999995</v>
      </c>
      <c r="G1548" s="10" t="s">
        <v>2195</v>
      </c>
      <c r="H1548" s="5">
        <v>4.5</v>
      </c>
    </row>
    <row r="1549" spans="5:8">
      <c r="E1549" s="14" t="s">
        <v>656</v>
      </c>
      <c r="F1549" s="18">
        <v>10.399999999999995</v>
      </c>
      <c r="G1549" s="10" t="s">
        <v>2196</v>
      </c>
      <c r="H1549" s="5">
        <v>4.5</v>
      </c>
    </row>
    <row r="1550" spans="5:8">
      <c r="E1550" s="14" t="s">
        <v>656</v>
      </c>
      <c r="F1550" s="18">
        <v>10.499999999999995</v>
      </c>
      <c r="G1550" s="10" t="s">
        <v>2197</v>
      </c>
      <c r="H1550" s="5">
        <v>4.5</v>
      </c>
    </row>
    <row r="1551" spans="5:8">
      <c r="E1551" s="14" t="s">
        <v>656</v>
      </c>
      <c r="F1551" s="18">
        <v>10.599999999999994</v>
      </c>
      <c r="G1551" s="10" t="s">
        <v>2198</v>
      </c>
      <c r="H1551" s="5">
        <v>4.5</v>
      </c>
    </row>
    <row r="1552" spans="5:8">
      <c r="E1552" s="14" t="s">
        <v>656</v>
      </c>
      <c r="F1552" s="18">
        <v>10.699999999999994</v>
      </c>
      <c r="G1552" s="10" t="s">
        <v>2199</v>
      </c>
      <c r="H1552" s="5">
        <v>4.5</v>
      </c>
    </row>
    <row r="1553" spans="5:8">
      <c r="E1553" s="14" t="s">
        <v>656</v>
      </c>
      <c r="F1553" s="18">
        <v>10.799999999999994</v>
      </c>
      <c r="G1553" s="10" t="s">
        <v>2200</v>
      </c>
      <c r="H1553" s="5">
        <v>4.5</v>
      </c>
    </row>
    <row r="1554" spans="5:8">
      <c r="E1554" s="14" t="s">
        <v>656</v>
      </c>
      <c r="F1554" s="18">
        <v>10.899999999999993</v>
      </c>
      <c r="G1554" s="10" t="s">
        <v>2201</v>
      </c>
      <c r="H1554" s="5">
        <v>4.5</v>
      </c>
    </row>
    <row r="1555" spans="5:8">
      <c r="E1555" s="14" t="s">
        <v>656</v>
      </c>
      <c r="F1555" s="18">
        <v>10.999999999999993</v>
      </c>
      <c r="G1555" s="10" t="s">
        <v>2202</v>
      </c>
      <c r="H1555" s="5">
        <v>4.5</v>
      </c>
    </row>
    <row r="1556" spans="5:8">
      <c r="E1556" s="14" t="s">
        <v>656</v>
      </c>
      <c r="F1556" s="18">
        <v>11.099999999999993</v>
      </c>
      <c r="G1556" s="10" t="s">
        <v>2203</v>
      </c>
      <c r="H1556" s="5">
        <v>4.5</v>
      </c>
    </row>
    <row r="1557" spans="5:8">
      <c r="E1557" s="14" t="s">
        <v>656</v>
      </c>
      <c r="F1557" s="18">
        <v>11.199999999999992</v>
      </c>
      <c r="G1557" s="10" t="s">
        <v>2204</v>
      </c>
      <c r="H1557" s="5">
        <v>4.5</v>
      </c>
    </row>
    <row r="1558" spans="5:8">
      <c r="E1558" s="14" t="s">
        <v>656</v>
      </c>
      <c r="F1558" s="18">
        <v>11.299999999999992</v>
      </c>
      <c r="G1558" s="10" t="s">
        <v>2205</v>
      </c>
      <c r="H1558" s="5">
        <v>4.5</v>
      </c>
    </row>
    <row r="1559" spans="5:8">
      <c r="E1559" s="14" t="s">
        <v>656</v>
      </c>
      <c r="F1559" s="18">
        <v>11.399999999999991</v>
      </c>
      <c r="G1559" s="10" t="s">
        <v>2206</v>
      </c>
      <c r="H1559" s="5">
        <v>4.5</v>
      </c>
    </row>
    <row r="1560" spans="5:8">
      <c r="E1560" s="14" t="s">
        <v>656</v>
      </c>
      <c r="F1560" s="18">
        <v>11.499999999999991</v>
      </c>
      <c r="G1560" s="10" t="s">
        <v>2207</v>
      </c>
      <c r="H1560" s="5">
        <v>4.5</v>
      </c>
    </row>
    <row r="1561" spans="5:8">
      <c r="E1561" s="14" t="s">
        <v>656</v>
      </c>
      <c r="F1561" s="18">
        <v>11.599999999999991</v>
      </c>
      <c r="G1561" s="10" t="s">
        <v>2208</v>
      </c>
      <c r="H1561" s="5">
        <v>4.5</v>
      </c>
    </row>
    <row r="1562" spans="5:8">
      <c r="E1562" s="14" t="s">
        <v>656</v>
      </c>
      <c r="F1562" s="18">
        <v>11.69999999999999</v>
      </c>
      <c r="G1562" s="10" t="s">
        <v>2209</v>
      </c>
      <c r="H1562" s="5">
        <v>4.5</v>
      </c>
    </row>
    <row r="1563" spans="5:8">
      <c r="E1563" s="14" t="s">
        <v>656</v>
      </c>
      <c r="F1563" s="18">
        <v>11.79999999999999</v>
      </c>
      <c r="G1563" s="10" t="s">
        <v>2210</v>
      </c>
      <c r="H1563" s="5">
        <v>4.5</v>
      </c>
    </row>
    <row r="1564" spans="5:8">
      <c r="E1564" s="14" t="s">
        <v>656</v>
      </c>
      <c r="F1564" s="18">
        <v>11.89999999999999</v>
      </c>
      <c r="G1564" s="10" t="s">
        <v>2211</v>
      </c>
      <c r="H1564" s="5">
        <v>4.5</v>
      </c>
    </row>
    <row r="1565" spans="5:8">
      <c r="E1565" s="14" t="s">
        <v>656</v>
      </c>
      <c r="F1565" s="18">
        <v>11.999999999999989</v>
      </c>
      <c r="G1565" s="10" t="s">
        <v>2212</v>
      </c>
      <c r="H1565" s="5">
        <v>4.5</v>
      </c>
    </row>
    <row r="1566" spans="5:8">
      <c r="E1566" s="14" t="s">
        <v>656</v>
      </c>
      <c r="F1566" s="18">
        <v>12.099999999999989</v>
      </c>
      <c r="G1566" s="10" t="s">
        <v>2213</v>
      </c>
      <c r="H1566" s="5">
        <v>4.5</v>
      </c>
    </row>
    <row r="1567" spans="5:8">
      <c r="E1567" s="14" t="s">
        <v>656</v>
      </c>
      <c r="F1567" s="18">
        <v>12.199999999999989</v>
      </c>
      <c r="G1567" s="10" t="s">
        <v>2214</v>
      </c>
      <c r="H1567" s="5">
        <v>4.5</v>
      </c>
    </row>
    <row r="1568" spans="5:8">
      <c r="E1568" s="14" t="s">
        <v>656</v>
      </c>
      <c r="F1568" s="18">
        <v>12.299999999999988</v>
      </c>
      <c r="G1568" s="10" t="s">
        <v>2215</v>
      </c>
      <c r="H1568" s="5">
        <v>4.5</v>
      </c>
    </row>
    <row r="1569" spans="5:8">
      <c r="E1569" s="14" t="s">
        <v>656</v>
      </c>
      <c r="F1569" s="18">
        <v>12.399999999999988</v>
      </c>
      <c r="G1569" s="10" t="s">
        <v>2216</v>
      </c>
      <c r="H1569" s="5">
        <v>4.5</v>
      </c>
    </row>
    <row r="1570" spans="5:8">
      <c r="E1570" s="14" t="s">
        <v>656</v>
      </c>
      <c r="F1570" s="18">
        <v>12.499999999999988</v>
      </c>
      <c r="G1570" s="10" t="s">
        <v>2217</v>
      </c>
      <c r="H1570" s="5">
        <v>4.5</v>
      </c>
    </row>
    <row r="1571" spans="5:8">
      <c r="E1571" s="14" t="s">
        <v>656</v>
      </c>
      <c r="F1571" s="18">
        <v>12.599999999999987</v>
      </c>
      <c r="G1571" s="10" t="s">
        <v>2218</v>
      </c>
      <c r="H1571" s="5">
        <v>4.5</v>
      </c>
    </row>
    <row r="1572" spans="5:8">
      <c r="E1572" s="14" t="s">
        <v>656</v>
      </c>
      <c r="F1572" s="18">
        <v>12.699999999999987</v>
      </c>
      <c r="G1572" s="10" t="s">
        <v>2219</v>
      </c>
      <c r="H1572" s="5">
        <v>4.5</v>
      </c>
    </row>
    <row r="1573" spans="5:8">
      <c r="E1573" s="14" t="s">
        <v>656</v>
      </c>
      <c r="F1573" s="18">
        <v>12.799999999999986</v>
      </c>
      <c r="G1573" s="10" t="s">
        <v>2220</v>
      </c>
      <c r="H1573" s="5">
        <v>4.5</v>
      </c>
    </row>
    <row r="1574" spans="5:8">
      <c r="E1574" s="14" t="s">
        <v>656</v>
      </c>
      <c r="F1574" s="18">
        <v>12.899999999999986</v>
      </c>
      <c r="G1574" s="10" t="s">
        <v>2221</v>
      </c>
      <c r="H1574" s="5">
        <v>4.5</v>
      </c>
    </row>
    <row r="1575" spans="5:8">
      <c r="E1575" s="14" t="s">
        <v>656</v>
      </c>
      <c r="F1575" s="18">
        <v>12.999999999999986</v>
      </c>
      <c r="G1575" s="10" t="s">
        <v>2222</v>
      </c>
      <c r="H1575" s="5">
        <v>4.5</v>
      </c>
    </row>
    <row r="1576" spans="5:8">
      <c r="E1576" s="14" t="s">
        <v>656</v>
      </c>
      <c r="F1576" s="18">
        <v>13.099999999999985</v>
      </c>
      <c r="G1576" s="10" t="s">
        <v>2223</v>
      </c>
      <c r="H1576" s="5">
        <v>4.5</v>
      </c>
    </row>
    <row r="1577" spans="5:8">
      <c r="E1577" s="14" t="s">
        <v>656</v>
      </c>
      <c r="F1577" s="18">
        <v>13.199999999999985</v>
      </c>
      <c r="G1577" s="10" t="s">
        <v>2224</v>
      </c>
      <c r="H1577" s="5">
        <v>4.5</v>
      </c>
    </row>
    <row r="1578" spans="5:8">
      <c r="E1578" s="14" t="s">
        <v>656</v>
      </c>
      <c r="F1578" s="18">
        <v>13.299999999999985</v>
      </c>
      <c r="G1578" s="10" t="s">
        <v>2225</v>
      </c>
      <c r="H1578" s="5">
        <v>4.5</v>
      </c>
    </row>
    <row r="1579" spans="5:8">
      <c r="E1579" s="14" t="s">
        <v>656</v>
      </c>
      <c r="F1579" s="18">
        <v>13.399999999999984</v>
      </c>
      <c r="G1579" s="10" t="s">
        <v>2226</v>
      </c>
      <c r="H1579" s="5">
        <v>4.5</v>
      </c>
    </row>
    <row r="1580" spans="5:8">
      <c r="E1580" s="14" t="s">
        <v>656</v>
      </c>
      <c r="F1580" s="18">
        <v>13.499999999999984</v>
      </c>
      <c r="G1580" s="10" t="s">
        <v>2227</v>
      </c>
      <c r="H1580" s="5">
        <v>4.5</v>
      </c>
    </row>
    <row r="1581" spans="5:8">
      <c r="E1581" s="14" t="s">
        <v>656</v>
      </c>
      <c r="F1581" s="18">
        <v>13.599999999999984</v>
      </c>
      <c r="G1581" s="10" t="s">
        <v>2228</v>
      </c>
      <c r="H1581" s="5">
        <v>4.5</v>
      </c>
    </row>
    <row r="1582" spans="5:8">
      <c r="E1582" s="14" t="s">
        <v>656</v>
      </c>
      <c r="F1582" s="18">
        <v>13.699999999999983</v>
      </c>
      <c r="G1582" s="10" t="s">
        <v>2229</v>
      </c>
      <c r="H1582" s="5">
        <v>4.5</v>
      </c>
    </row>
    <row r="1583" spans="5:8">
      <c r="E1583" s="14" t="s">
        <v>656</v>
      </c>
      <c r="F1583" s="18">
        <v>13.799999999999983</v>
      </c>
      <c r="G1583" s="10" t="s">
        <v>2230</v>
      </c>
      <c r="H1583" s="5">
        <v>4.5</v>
      </c>
    </row>
    <row r="1584" spans="5:8">
      <c r="E1584" s="14" t="s">
        <v>656</v>
      </c>
      <c r="F1584" s="18">
        <v>13.899999999999983</v>
      </c>
      <c r="G1584" s="10" t="s">
        <v>2231</v>
      </c>
      <c r="H1584" s="5">
        <v>4.5</v>
      </c>
    </row>
    <row r="1585" spans="5:8">
      <c r="E1585" s="14" t="s">
        <v>656</v>
      </c>
      <c r="F1585" s="18">
        <v>13.999999999999982</v>
      </c>
      <c r="G1585" s="10" t="s">
        <v>2232</v>
      </c>
      <c r="H1585" s="5">
        <v>4.5</v>
      </c>
    </row>
    <row r="1586" spans="5:8">
      <c r="E1586" s="14" t="s">
        <v>656</v>
      </c>
      <c r="F1586" s="18">
        <v>14.099999999999982</v>
      </c>
      <c r="G1586" s="10" t="s">
        <v>2233</v>
      </c>
      <c r="H1586" s="5">
        <v>4.5</v>
      </c>
    </row>
    <row r="1587" spans="5:8">
      <c r="E1587" s="14" t="s">
        <v>656</v>
      </c>
      <c r="F1587" s="18">
        <v>14.199999999999982</v>
      </c>
      <c r="G1587" s="10" t="s">
        <v>2234</v>
      </c>
      <c r="H1587" s="5">
        <v>4.5</v>
      </c>
    </row>
    <row r="1588" spans="5:8">
      <c r="E1588" s="14" t="s">
        <v>656</v>
      </c>
      <c r="F1588" s="18">
        <v>14.299999999999981</v>
      </c>
      <c r="G1588" s="10" t="s">
        <v>2235</v>
      </c>
      <c r="H1588" s="5">
        <v>4.5</v>
      </c>
    </row>
    <row r="1589" spans="5:8">
      <c r="E1589" s="14" t="s">
        <v>656</v>
      </c>
      <c r="F1589" s="18">
        <v>14.399999999999981</v>
      </c>
      <c r="G1589" s="10" t="s">
        <v>2236</v>
      </c>
      <c r="H1589" s="5">
        <v>4.5</v>
      </c>
    </row>
    <row r="1590" spans="5:8">
      <c r="E1590" s="14" t="s">
        <v>656</v>
      </c>
      <c r="F1590" s="18">
        <v>14.49999999999998</v>
      </c>
      <c r="G1590" s="10" t="s">
        <v>2237</v>
      </c>
      <c r="H1590" s="5">
        <v>4.5</v>
      </c>
    </row>
    <row r="1591" spans="5:8">
      <c r="E1591" s="14" t="s">
        <v>656</v>
      </c>
      <c r="F1591" s="18">
        <v>14.59999999999998</v>
      </c>
      <c r="G1591" s="10" t="s">
        <v>2238</v>
      </c>
      <c r="H1591" s="5">
        <v>4.5</v>
      </c>
    </row>
    <row r="1592" spans="5:8">
      <c r="E1592" s="14" t="s">
        <v>656</v>
      </c>
      <c r="F1592" s="18">
        <v>14.69999999999998</v>
      </c>
      <c r="G1592" s="10" t="s">
        <v>2239</v>
      </c>
      <c r="H1592" s="5">
        <v>4.5</v>
      </c>
    </row>
    <row r="1593" spans="5:8">
      <c r="E1593" s="14" t="s">
        <v>656</v>
      </c>
      <c r="F1593" s="18">
        <v>14.799999999999979</v>
      </c>
      <c r="G1593" s="10" t="s">
        <v>2240</v>
      </c>
      <c r="H1593" s="5">
        <v>4.5</v>
      </c>
    </row>
    <row r="1594" spans="5:8">
      <c r="E1594" s="14" t="s">
        <v>656</v>
      </c>
      <c r="F1594" s="18">
        <v>14.899999999999979</v>
      </c>
      <c r="G1594" s="10" t="s">
        <v>2241</v>
      </c>
      <c r="H1594" s="5">
        <v>4.5</v>
      </c>
    </row>
    <row r="1595" spans="5:8">
      <c r="E1595" s="14" t="s">
        <v>656</v>
      </c>
      <c r="F1595" s="18">
        <v>14.999999999999979</v>
      </c>
      <c r="G1595" s="10" t="s">
        <v>2242</v>
      </c>
      <c r="H1595" s="5">
        <v>4.5</v>
      </c>
    </row>
    <row r="1596" spans="5:8">
      <c r="E1596" s="14" t="s">
        <v>656</v>
      </c>
      <c r="F1596" s="18">
        <v>15.099999999999978</v>
      </c>
      <c r="G1596" s="10" t="s">
        <v>2243</v>
      </c>
      <c r="H1596" s="5">
        <v>4.5</v>
      </c>
    </row>
    <row r="1597" spans="5:8">
      <c r="E1597" s="14" t="s">
        <v>656</v>
      </c>
      <c r="F1597" s="18">
        <v>15.199999999999978</v>
      </c>
      <c r="G1597" s="10" t="s">
        <v>2244</v>
      </c>
      <c r="H1597" s="5">
        <v>4.5</v>
      </c>
    </row>
    <row r="1598" spans="5:8">
      <c r="E1598" s="14" t="s">
        <v>656</v>
      </c>
      <c r="F1598" s="18">
        <v>15.299999999999978</v>
      </c>
      <c r="G1598" s="10" t="s">
        <v>2245</v>
      </c>
      <c r="H1598" s="5">
        <v>4.5</v>
      </c>
    </row>
    <row r="1599" spans="5:8">
      <c r="E1599" s="14" t="s">
        <v>656</v>
      </c>
      <c r="F1599" s="18">
        <v>15.399999999999977</v>
      </c>
      <c r="G1599" s="10" t="s">
        <v>2246</v>
      </c>
      <c r="H1599" s="5">
        <v>4.5</v>
      </c>
    </row>
    <row r="1600" spans="5:8">
      <c r="E1600" s="14" t="s">
        <v>656</v>
      </c>
      <c r="F1600" s="18">
        <v>15.499999999999977</v>
      </c>
      <c r="G1600" s="10" t="s">
        <v>2247</v>
      </c>
      <c r="H1600" s="5">
        <v>4.5</v>
      </c>
    </row>
    <row r="1601" spans="5:8">
      <c r="E1601" s="14" t="s">
        <v>656</v>
      </c>
      <c r="F1601" s="18">
        <v>15.599999999999977</v>
      </c>
      <c r="G1601" s="10" t="s">
        <v>2248</v>
      </c>
      <c r="H1601" s="5">
        <v>4.5</v>
      </c>
    </row>
    <row r="1602" spans="5:8">
      <c r="E1602" s="14" t="s">
        <v>656</v>
      </c>
      <c r="F1602" s="18">
        <v>15.699999999999976</v>
      </c>
      <c r="G1602" s="10" t="s">
        <v>2249</v>
      </c>
      <c r="H1602" s="5">
        <v>4.5</v>
      </c>
    </row>
    <row r="1603" spans="5:8">
      <c r="E1603" s="14" t="s">
        <v>656</v>
      </c>
      <c r="F1603" s="18">
        <v>15.799999999999976</v>
      </c>
      <c r="G1603" s="10" t="s">
        <v>2250</v>
      </c>
      <c r="H1603" s="5">
        <v>4.5</v>
      </c>
    </row>
    <row r="1604" spans="5:8">
      <c r="E1604" s="14" t="s">
        <v>656</v>
      </c>
      <c r="F1604" s="18">
        <v>15.899999999999975</v>
      </c>
      <c r="G1604" s="10" t="s">
        <v>2251</v>
      </c>
      <c r="H1604" s="5">
        <v>4.5</v>
      </c>
    </row>
    <row r="1605" spans="5:8">
      <c r="E1605" s="14" t="s">
        <v>656</v>
      </c>
      <c r="F1605" s="18">
        <v>15.999999999999975</v>
      </c>
      <c r="G1605" s="10" t="s">
        <v>2252</v>
      </c>
      <c r="H1605" s="5">
        <v>4.5</v>
      </c>
    </row>
    <row r="1606" spans="5:8">
      <c r="E1606" s="14" t="s">
        <v>656</v>
      </c>
      <c r="F1606" s="18">
        <v>16.099999999999977</v>
      </c>
      <c r="G1606" s="10" t="s">
        <v>2253</v>
      </c>
      <c r="H1606" s="5">
        <v>4.5</v>
      </c>
    </row>
    <row r="1607" spans="5:8">
      <c r="E1607" s="14" t="s">
        <v>656</v>
      </c>
      <c r="F1607" s="18">
        <v>16.199999999999978</v>
      </c>
      <c r="G1607" s="10" t="s">
        <v>2254</v>
      </c>
      <c r="H1607" s="5">
        <v>4.5</v>
      </c>
    </row>
    <row r="1608" spans="5:8">
      <c r="E1608" s="14" t="s">
        <v>656</v>
      </c>
      <c r="F1608" s="18">
        <v>16.299999999999979</v>
      </c>
      <c r="G1608" s="10" t="s">
        <v>2255</v>
      </c>
      <c r="H1608" s="5">
        <v>4.5</v>
      </c>
    </row>
    <row r="1609" spans="5:8">
      <c r="E1609" s="14" t="s">
        <v>656</v>
      </c>
      <c r="F1609" s="18">
        <v>16.399999999999981</v>
      </c>
      <c r="G1609" s="10" t="s">
        <v>2256</v>
      </c>
      <c r="H1609" s="5">
        <v>4.5</v>
      </c>
    </row>
    <row r="1610" spans="5:8">
      <c r="E1610" s="14" t="s">
        <v>656</v>
      </c>
      <c r="F1610" s="18">
        <v>16.499999999999982</v>
      </c>
      <c r="G1610" s="10" t="s">
        <v>2257</v>
      </c>
      <c r="H1610" s="5">
        <v>4.5</v>
      </c>
    </row>
    <row r="1611" spans="5:8">
      <c r="E1611" s="14" t="s">
        <v>656</v>
      </c>
      <c r="F1611" s="18">
        <v>16.599999999999984</v>
      </c>
      <c r="G1611" s="10" t="s">
        <v>2258</v>
      </c>
      <c r="H1611" s="5">
        <v>4.5</v>
      </c>
    </row>
    <row r="1612" spans="5:8">
      <c r="E1612" s="14" t="s">
        <v>656</v>
      </c>
      <c r="F1612" s="18">
        <v>16.699999999999985</v>
      </c>
      <c r="G1612" s="10" t="s">
        <v>2259</v>
      </c>
      <c r="H1612" s="5">
        <v>4.5</v>
      </c>
    </row>
    <row r="1613" spans="5:8">
      <c r="E1613" s="14" t="s">
        <v>656</v>
      </c>
      <c r="F1613" s="18">
        <v>16.799999999999986</v>
      </c>
      <c r="G1613" s="10" t="s">
        <v>2260</v>
      </c>
      <c r="H1613" s="5">
        <v>4.5</v>
      </c>
    </row>
    <row r="1614" spans="5:8">
      <c r="E1614" s="14" t="s">
        <v>656</v>
      </c>
      <c r="F1614" s="18">
        <v>16.899999999999988</v>
      </c>
      <c r="G1614" s="10" t="s">
        <v>2261</v>
      </c>
      <c r="H1614" s="5">
        <v>4.5</v>
      </c>
    </row>
    <row r="1615" spans="5:8">
      <c r="E1615" s="14" t="s">
        <v>656</v>
      </c>
      <c r="F1615" s="18">
        <v>16.999999999999989</v>
      </c>
      <c r="G1615" s="10" t="s">
        <v>2262</v>
      </c>
      <c r="H1615" s="5">
        <v>4.5</v>
      </c>
    </row>
    <row r="1616" spans="5:8">
      <c r="E1616" s="14" t="s">
        <v>656</v>
      </c>
      <c r="F1616" s="18">
        <v>17.099999999999991</v>
      </c>
      <c r="G1616" s="10" t="s">
        <v>2263</v>
      </c>
      <c r="H1616" s="5">
        <v>4.5</v>
      </c>
    </row>
    <row r="1617" spans="5:8">
      <c r="E1617" s="14" t="s">
        <v>656</v>
      </c>
      <c r="F1617" s="18">
        <v>17.199999999999992</v>
      </c>
      <c r="G1617" s="10" t="s">
        <v>2264</v>
      </c>
      <c r="H1617" s="5">
        <v>4.5</v>
      </c>
    </row>
    <row r="1618" spans="5:8">
      <c r="E1618" s="14" t="s">
        <v>656</v>
      </c>
      <c r="F1618" s="18">
        <v>17.299999999999994</v>
      </c>
      <c r="G1618" s="10" t="s">
        <v>2265</v>
      </c>
      <c r="H1618" s="5">
        <v>4.5</v>
      </c>
    </row>
    <row r="1619" spans="5:8">
      <c r="E1619" s="14" t="s">
        <v>656</v>
      </c>
      <c r="F1619" s="18">
        <v>17.399999999999995</v>
      </c>
      <c r="G1619" s="10" t="s">
        <v>2266</v>
      </c>
      <c r="H1619" s="5">
        <v>4.5</v>
      </c>
    </row>
    <row r="1620" spans="5:8">
      <c r="E1620" s="14" t="s">
        <v>656</v>
      </c>
      <c r="F1620" s="18">
        <v>17.499999999999996</v>
      </c>
      <c r="G1620" s="10" t="s">
        <v>2267</v>
      </c>
      <c r="H1620" s="5">
        <v>4.5</v>
      </c>
    </row>
    <row r="1621" spans="5:8">
      <c r="E1621" s="14" t="s">
        <v>656</v>
      </c>
      <c r="F1621" s="18">
        <v>17.599999999999998</v>
      </c>
      <c r="G1621" s="10" t="s">
        <v>2268</v>
      </c>
      <c r="H1621" s="5">
        <v>4.5</v>
      </c>
    </row>
    <row r="1622" spans="5:8">
      <c r="E1622" s="14" t="s">
        <v>656</v>
      </c>
      <c r="F1622" s="18">
        <v>17.7</v>
      </c>
      <c r="G1622" s="10" t="s">
        <v>2269</v>
      </c>
      <c r="H1622" s="5">
        <v>4.5</v>
      </c>
    </row>
    <row r="1623" spans="5:8">
      <c r="E1623" s="14" t="s">
        <v>656</v>
      </c>
      <c r="F1623" s="18">
        <v>17.8</v>
      </c>
      <c r="G1623" s="10" t="s">
        <v>2270</v>
      </c>
      <c r="H1623" s="5">
        <v>4.5</v>
      </c>
    </row>
    <row r="1624" spans="5:8">
      <c r="E1624" s="14" t="s">
        <v>656</v>
      </c>
      <c r="F1624" s="18">
        <v>17.900000000000002</v>
      </c>
      <c r="G1624" s="10" t="s">
        <v>2271</v>
      </c>
      <c r="H1624" s="5">
        <v>4.5</v>
      </c>
    </row>
    <row r="1625" spans="5:8">
      <c r="E1625" s="14" t="s">
        <v>656</v>
      </c>
      <c r="F1625" s="18">
        <v>18.000000000000004</v>
      </c>
      <c r="G1625" s="10" t="s">
        <v>2272</v>
      </c>
      <c r="H1625" s="5">
        <v>4.5</v>
      </c>
    </row>
    <row r="1626" spans="5:8">
      <c r="E1626" s="14" t="s">
        <v>656</v>
      </c>
      <c r="F1626" s="18">
        <v>18.100000000000005</v>
      </c>
      <c r="G1626" s="10" t="s">
        <v>2273</v>
      </c>
      <c r="H1626" s="5">
        <v>4.5</v>
      </c>
    </row>
    <row r="1627" spans="5:8">
      <c r="E1627" s="14" t="s">
        <v>656</v>
      </c>
      <c r="F1627" s="18">
        <v>18.200000000000006</v>
      </c>
      <c r="G1627" s="10" t="s">
        <v>2274</v>
      </c>
      <c r="H1627" s="5">
        <v>4.5</v>
      </c>
    </row>
    <row r="1628" spans="5:8">
      <c r="E1628" s="14" t="s">
        <v>656</v>
      </c>
      <c r="F1628" s="18">
        <v>18.300000000000008</v>
      </c>
      <c r="G1628" s="10" t="s">
        <v>2275</v>
      </c>
      <c r="H1628" s="5">
        <v>4.5</v>
      </c>
    </row>
    <row r="1629" spans="5:8">
      <c r="E1629" s="14" t="s">
        <v>656</v>
      </c>
      <c r="F1629" s="18">
        <v>18.400000000000009</v>
      </c>
      <c r="G1629" s="10" t="s">
        <v>2276</v>
      </c>
      <c r="H1629" s="5">
        <v>4.5</v>
      </c>
    </row>
    <row r="1630" spans="5:8">
      <c r="E1630" s="14" t="s">
        <v>656</v>
      </c>
      <c r="F1630" s="18">
        <v>18.500000000000011</v>
      </c>
      <c r="G1630" s="10" t="s">
        <v>2277</v>
      </c>
      <c r="H1630" s="5">
        <v>4.5</v>
      </c>
    </row>
    <row r="1631" spans="5:8">
      <c r="E1631" s="14" t="s">
        <v>656</v>
      </c>
      <c r="F1631" s="18">
        <v>18.600000000000012</v>
      </c>
      <c r="G1631" s="10" t="s">
        <v>2278</v>
      </c>
      <c r="H1631" s="5">
        <v>4.5</v>
      </c>
    </row>
    <row r="1632" spans="5:8">
      <c r="E1632" s="14" t="s">
        <v>656</v>
      </c>
      <c r="F1632" s="18">
        <v>18.700000000000014</v>
      </c>
      <c r="G1632" s="10" t="s">
        <v>2279</v>
      </c>
      <c r="H1632" s="5">
        <v>4.5</v>
      </c>
    </row>
    <row r="1633" spans="5:8">
      <c r="E1633" s="14" t="s">
        <v>656</v>
      </c>
      <c r="F1633" s="18">
        <v>18.800000000000015</v>
      </c>
      <c r="G1633" s="10" t="s">
        <v>2280</v>
      </c>
      <c r="H1633" s="5">
        <v>4.5</v>
      </c>
    </row>
    <row r="1634" spans="5:8">
      <c r="E1634" s="14" t="s">
        <v>656</v>
      </c>
      <c r="F1634" s="18">
        <v>18.900000000000016</v>
      </c>
      <c r="G1634" s="10" t="s">
        <v>2281</v>
      </c>
      <c r="H1634" s="5">
        <v>4.5</v>
      </c>
    </row>
    <row r="1635" spans="5:8">
      <c r="E1635" s="14" t="s">
        <v>656</v>
      </c>
      <c r="F1635" s="18">
        <v>19.000000000000018</v>
      </c>
      <c r="G1635" s="10" t="s">
        <v>2282</v>
      </c>
      <c r="H1635" s="5">
        <v>4.5</v>
      </c>
    </row>
    <row r="1636" spans="5:8">
      <c r="E1636" s="14" t="s">
        <v>656</v>
      </c>
      <c r="F1636" s="18">
        <v>19.100000000000019</v>
      </c>
      <c r="G1636" s="10" t="s">
        <v>2283</v>
      </c>
      <c r="H1636" s="5">
        <v>4.5</v>
      </c>
    </row>
    <row r="1637" spans="5:8">
      <c r="E1637" s="14" t="s">
        <v>656</v>
      </c>
      <c r="F1637" s="18">
        <v>19.200000000000021</v>
      </c>
      <c r="G1637" s="10" t="s">
        <v>2284</v>
      </c>
      <c r="H1637" s="5">
        <v>4.5</v>
      </c>
    </row>
    <row r="1638" spans="5:8">
      <c r="E1638" s="14" t="s">
        <v>656</v>
      </c>
      <c r="F1638" s="18">
        <v>19.300000000000022</v>
      </c>
      <c r="G1638" s="10" t="s">
        <v>2285</v>
      </c>
      <c r="H1638" s="5">
        <v>4.5</v>
      </c>
    </row>
    <row r="1639" spans="5:8">
      <c r="E1639" s="14" t="s">
        <v>656</v>
      </c>
      <c r="F1639" s="18">
        <v>19.400000000000023</v>
      </c>
      <c r="G1639" s="10" t="s">
        <v>2286</v>
      </c>
      <c r="H1639" s="5">
        <v>4.5</v>
      </c>
    </row>
    <row r="1640" spans="5:8">
      <c r="E1640" s="14" t="s">
        <v>656</v>
      </c>
      <c r="F1640" s="18">
        <v>19.500000000000025</v>
      </c>
      <c r="G1640" s="10" t="s">
        <v>2287</v>
      </c>
      <c r="H1640" s="5">
        <v>4.5</v>
      </c>
    </row>
    <row r="1641" spans="5:8">
      <c r="E1641" s="14" t="s">
        <v>656</v>
      </c>
      <c r="F1641" s="18">
        <v>19.600000000000026</v>
      </c>
      <c r="G1641" s="10" t="s">
        <v>2288</v>
      </c>
      <c r="H1641" s="5">
        <v>4.5</v>
      </c>
    </row>
    <row r="1642" spans="5:8">
      <c r="E1642" s="14" t="s">
        <v>656</v>
      </c>
      <c r="F1642" s="18">
        <v>19.700000000000028</v>
      </c>
      <c r="G1642" s="10" t="s">
        <v>2289</v>
      </c>
      <c r="H1642" s="5">
        <v>4.5</v>
      </c>
    </row>
    <row r="1643" spans="5:8">
      <c r="E1643" s="14" t="s">
        <v>656</v>
      </c>
      <c r="F1643" s="18">
        <v>19.800000000000029</v>
      </c>
      <c r="G1643" s="10" t="s">
        <v>2290</v>
      </c>
      <c r="H1643" s="5">
        <v>4.5</v>
      </c>
    </row>
    <row r="1644" spans="5:8">
      <c r="E1644" s="14" t="s">
        <v>656</v>
      </c>
      <c r="F1644" s="18">
        <v>19.900000000000031</v>
      </c>
      <c r="G1644" s="10" t="s">
        <v>2291</v>
      </c>
      <c r="H1644" s="5">
        <v>4.5</v>
      </c>
    </row>
    <row r="1645" spans="5:8">
      <c r="E1645" s="14" t="s">
        <v>656</v>
      </c>
      <c r="F1645" s="18">
        <v>20.000000000000032</v>
      </c>
      <c r="G1645" s="10" t="s">
        <v>2292</v>
      </c>
      <c r="H1645" s="5">
        <v>4.5</v>
      </c>
    </row>
    <row r="1646" spans="5:8">
      <c r="E1646" s="14" t="s">
        <v>656</v>
      </c>
      <c r="F1646" s="18">
        <v>20.100000000000033</v>
      </c>
      <c r="G1646" s="10" t="s">
        <v>2293</v>
      </c>
      <c r="H1646" s="5">
        <v>4.5</v>
      </c>
    </row>
    <row r="1647" spans="5:8">
      <c r="E1647" s="14" t="s">
        <v>656</v>
      </c>
      <c r="F1647" s="18">
        <v>20.200000000000035</v>
      </c>
      <c r="G1647" s="10" t="s">
        <v>2294</v>
      </c>
      <c r="H1647" s="5">
        <v>4.5</v>
      </c>
    </row>
    <row r="1648" spans="5:8">
      <c r="E1648" s="14" t="s">
        <v>656</v>
      </c>
      <c r="F1648" s="18">
        <v>20.300000000000036</v>
      </c>
      <c r="G1648" s="10" t="s">
        <v>2295</v>
      </c>
      <c r="H1648" s="5">
        <v>4.5</v>
      </c>
    </row>
    <row r="1649" spans="5:8">
      <c r="E1649" s="14" t="s">
        <v>656</v>
      </c>
      <c r="F1649" s="18">
        <v>20.400000000000038</v>
      </c>
      <c r="G1649" s="10" t="s">
        <v>2296</v>
      </c>
      <c r="H1649" s="5">
        <v>4.5</v>
      </c>
    </row>
    <row r="1650" spans="5:8">
      <c r="E1650" s="14" t="s">
        <v>656</v>
      </c>
      <c r="F1650" s="18">
        <v>20.500000000000039</v>
      </c>
      <c r="G1650" s="10" t="s">
        <v>2297</v>
      </c>
      <c r="H1650" s="5">
        <v>4.5</v>
      </c>
    </row>
    <row r="1651" spans="5:8">
      <c r="E1651" s="14" t="s">
        <v>656</v>
      </c>
      <c r="F1651" s="18">
        <v>20.600000000000041</v>
      </c>
      <c r="G1651" s="10" t="s">
        <v>2298</v>
      </c>
      <c r="H1651" s="5">
        <v>4.5</v>
      </c>
    </row>
    <row r="1652" spans="5:8">
      <c r="E1652" s="14" t="s">
        <v>656</v>
      </c>
      <c r="F1652" s="18">
        <v>20.700000000000042</v>
      </c>
      <c r="G1652" s="10" t="s">
        <v>2299</v>
      </c>
      <c r="H1652" s="5">
        <v>4.5</v>
      </c>
    </row>
    <row r="1653" spans="5:8">
      <c r="E1653" s="14" t="s">
        <v>656</v>
      </c>
      <c r="F1653" s="18">
        <v>20.800000000000043</v>
      </c>
      <c r="G1653" s="10" t="s">
        <v>2300</v>
      </c>
      <c r="H1653" s="5">
        <v>4.5</v>
      </c>
    </row>
    <row r="1654" spans="5:8">
      <c r="E1654" s="14" t="s">
        <v>656</v>
      </c>
      <c r="F1654" s="18">
        <v>20.900000000000045</v>
      </c>
      <c r="G1654" s="10" t="s">
        <v>2301</v>
      </c>
      <c r="H1654" s="5">
        <v>4.5</v>
      </c>
    </row>
    <row r="1655" spans="5:8">
      <c r="E1655" s="14" t="s">
        <v>656</v>
      </c>
      <c r="F1655" s="18">
        <v>21.000000000000046</v>
      </c>
      <c r="G1655" s="10" t="s">
        <v>2302</v>
      </c>
      <c r="H1655" s="5">
        <v>4.5</v>
      </c>
    </row>
    <row r="1656" spans="5:8">
      <c r="E1656" s="14" t="s">
        <v>656</v>
      </c>
      <c r="F1656" s="18">
        <v>21.100000000000048</v>
      </c>
      <c r="G1656" s="10" t="s">
        <v>2303</v>
      </c>
      <c r="H1656" s="5">
        <v>4.5</v>
      </c>
    </row>
    <row r="1657" spans="5:8">
      <c r="E1657" s="14" t="s">
        <v>656</v>
      </c>
      <c r="F1657" s="18">
        <v>21.200000000000049</v>
      </c>
      <c r="G1657" s="10" t="s">
        <v>2304</v>
      </c>
      <c r="H1657" s="5">
        <v>4.5</v>
      </c>
    </row>
    <row r="1658" spans="5:8">
      <c r="E1658" s="14" t="s">
        <v>656</v>
      </c>
      <c r="F1658" s="18">
        <v>21.3</v>
      </c>
      <c r="G1658" s="10" t="s">
        <v>2305</v>
      </c>
      <c r="H1658" s="5">
        <v>4.5</v>
      </c>
    </row>
    <row r="1659" spans="5:8">
      <c r="E1659" s="14" t="s">
        <v>656</v>
      </c>
      <c r="F1659" s="18">
        <v>21.400000000000002</v>
      </c>
      <c r="G1659" s="10" t="s">
        <v>2306</v>
      </c>
      <c r="H1659" s="5">
        <v>4.5</v>
      </c>
    </row>
    <row r="1660" spans="5:8">
      <c r="E1660" s="14" t="s">
        <v>656</v>
      </c>
      <c r="F1660" s="18">
        <v>21.500000000000004</v>
      </c>
      <c r="G1660" s="10" t="s">
        <v>2307</v>
      </c>
      <c r="H1660" s="5">
        <v>4.5</v>
      </c>
    </row>
    <row r="1661" spans="5:8">
      <c r="E1661" s="14" t="s">
        <v>656</v>
      </c>
      <c r="F1661" s="18">
        <v>21.600000000000005</v>
      </c>
      <c r="G1661" s="10" t="s">
        <v>2308</v>
      </c>
      <c r="H1661" s="5">
        <v>4.5</v>
      </c>
    </row>
    <row r="1662" spans="5:8">
      <c r="E1662" s="14" t="s">
        <v>656</v>
      </c>
      <c r="F1662" s="18">
        <v>21.700000000000006</v>
      </c>
      <c r="G1662" s="10" t="s">
        <v>2309</v>
      </c>
      <c r="H1662" s="5">
        <v>4.5</v>
      </c>
    </row>
    <row r="1663" spans="5:8">
      <c r="E1663" s="14" t="s">
        <v>656</v>
      </c>
      <c r="F1663" s="18">
        <v>21.800000000000008</v>
      </c>
      <c r="G1663" s="10" t="s">
        <v>2310</v>
      </c>
      <c r="H1663" s="5">
        <v>4.5</v>
      </c>
    </row>
    <row r="1664" spans="5:8">
      <c r="E1664" s="14" t="s">
        <v>656</v>
      </c>
      <c r="F1664" s="18">
        <v>21.900000000000009</v>
      </c>
      <c r="G1664" s="10" t="s">
        <v>2311</v>
      </c>
      <c r="H1664" s="5">
        <v>4.5</v>
      </c>
    </row>
    <row r="1665" spans="5:8">
      <c r="E1665" s="14" t="s">
        <v>656</v>
      </c>
      <c r="F1665" s="18">
        <v>22.000000000000011</v>
      </c>
      <c r="G1665" s="10" t="s">
        <v>2312</v>
      </c>
      <c r="H1665" s="5">
        <v>4.5</v>
      </c>
    </row>
    <row r="1666" spans="5:8">
      <c r="E1666" s="14" t="s">
        <v>656</v>
      </c>
      <c r="F1666" s="18">
        <v>22.100000000000012</v>
      </c>
      <c r="G1666" s="10" t="s">
        <v>2313</v>
      </c>
      <c r="H1666" s="5">
        <v>4.5</v>
      </c>
    </row>
    <row r="1667" spans="5:8">
      <c r="E1667" s="14" t="s">
        <v>656</v>
      </c>
      <c r="F1667" s="18">
        <v>22.200000000000014</v>
      </c>
      <c r="G1667" s="10" t="s">
        <v>2314</v>
      </c>
      <c r="H1667" s="5">
        <v>4.5</v>
      </c>
    </row>
    <row r="1668" spans="5:8">
      <c r="E1668" s="14" t="s">
        <v>656</v>
      </c>
      <c r="F1668" s="18">
        <v>22.300000000000015</v>
      </c>
      <c r="G1668" s="10" t="s">
        <v>2315</v>
      </c>
      <c r="H1668" s="5">
        <v>4.5</v>
      </c>
    </row>
    <row r="1669" spans="5:8">
      <c r="E1669" s="14" t="s">
        <v>656</v>
      </c>
      <c r="F1669" s="18">
        <v>22.400000000000016</v>
      </c>
      <c r="G1669" s="10" t="s">
        <v>2316</v>
      </c>
      <c r="H1669" s="5">
        <v>4.5</v>
      </c>
    </row>
    <row r="1670" spans="5:8">
      <c r="E1670" s="14" t="s">
        <v>656</v>
      </c>
      <c r="F1670" s="18">
        <v>22.500000000000018</v>
      </c>
      <c r="G1670" s="10" t="s">
        <v>2317</v>
      </c>
      <c r="H1670" s="5">
        <v>4.5</v>
      </c>
    </row>
    <row r="1671" spans="5:8">
      <c r="E1671" s="14" t="s">
        <v>656</v>
      </c>
      <c r="F1671" s="18">
        <v>22.600000000000019</v>
      </c>
      <c r="G1671" s="10" t="s">
        <v>2318</v>
      </c>
      <c r="H1671" s="5">
        <v>4.5</v>
      </c>
    </row>
    <row r="1672" spans="5:8">
      <c r="E1672" s="14" t="s">
        <v>656</v>
      </c>
      <c r="F1672" s="18">
        <v>22.700000000000021</v>
      </c>
      <c r="G1672" s="10" t="s">
        <v>2319</v>
      </c>
      <c r="H1672" s="5">
        <v>4.5</v>
      </c>
    </row>
    <row r="1673" spans="5:8">
      <c r="E1673" s="14" t="s">
        <v>656</v>
      </c>
      <c r="F1673" s="18">
        <v>22.800000000000022</v>
      </c>
      <c r="G1673" s="10" t="s">
        <v>2320</v>
      </c>
      <c r="H1673" s="5">
        <v>4.5</v>
      </c>
    </row>
    <row r="1674" spans="5:8">
      <c r="E1674" s="14" t="s">
        <v>656</v>
      </c>
      <c r="F1674" s="18">
        <v>22.900000000000023</v>
      </c>
      <c r="G1674" s="10" t="s">
        <v>2321</v>
      </c>
      <c r="H1674" s="5">
        <v>4.5</v>
      </c>
    </row>
    <row r="1675" spans="5:8">
      <c r="E1675" s="14" t="s">
        <v>656</v>
      </c>
      <c r="F1675" s="18">
        <v>23.000000000000025</v>
      </c>
      <c r="G1675" s="10" t="s">
        <v>2322</v>
      </c>
      <c r="H1675" s="5">
        <v>4.5</v>
      </c>
    </row>
    <row r="1676" spans="5:8">
      <c r="E1676" s="14" t="s">
        <v>656</v>
      </c>
      <c r="F1676" s="18">
        <v>23.100000000000026</v>
      </c>
      <c r="G1676" s="10" t="s">
        <v>2323</v>
      </c>
      <c r="H1676" s="5">
        <v>4.5</v>
      </c>
    </row>
    <row r="1677" spans="5:8">
      <c r="E1677" s="14" t="s">
        <v>656</v>
      </c>
      <c r="F1677" s="18">
        <v>23.200000000000028</v>
      </c>
      <c r="G1677" s="10" t="s">
        <v>2324</v>
      </c>
      <c r="H1677" s="5">
        <v>4.5</v>
      </c>
    </row>
    <row r="1678" spans="5:8">
      <c r="E1678" s="14" t="s">
        <v>656</v>
      </c>
      <c r="F1678" s="18">
        <v>23.300000000000029</v>
      </c>
      <c r="G1678" s="10" t="s">
        <v>2325</v>
      </c>
      <c r="H1678" s="5">
        <v>4.5</v>
      </c>
    </row>
    <row r="1679" spans="5:8">
      <c r="E1679" s="14" t="s">
        <v>656</v>
      </c>
      <c r="F1679" s="18">
        <v>23.400000000000031</v>
      </c>
      <c r="G1679" s="10" t="s">
        <v>2326</v>
      </c>
      <c r="H1679" s="5">
        <v>4.5</v>
      </c>
    </row>
    <row r="1680" spans="5:8">
      <c r="E1680" s="14" t="s">
        <v>656</v>
      </c>
      <c r="F1680" s="18">
        <v>23.500000000000032</v>
      </c>
      <c r="G1680" s="10" t="s">
        <v>2327</v>
      </c>
      <c r="H1680" s="5">
        <v>4.5</v>
      </c>
    </row>
    <row r="1681" spans="5:8">
      <c r="E1681" s="14" t="s">
        <v>656</v>
      </c>
      <c r="F1681" s="18">
        <v>23.600000000000033</v>
      </c>
      <c r="G1681" s="10" t="s">
        <v>2328</v>
      </c>
      <c r="H1681" s="5">
        <v>4.5</v>
      </c>
    </row>
    <row r="1682" spans="5:8">
      <c r="E1682" s="14" t="s">
        <v>656</v>
      </c>
      <c r="F1682" s="18">
        <v>23.700000000000035</v>
      </c>
      <c r="G1682" s="10" t="s">
        <v>2329</v>
      </c>
      <c r="H1682" s="5">
        <v>4.5</v>
      </c>
    </row>
    <row r="1683" spans="5:8">
      <c r="E1683" s="14" t="s">
        <v>656</v>
      </c>
      <c r="F1683" s="18">
        <v>23.800000000000036</v>
      </c>
      <c r="G1683" s="10" t="s">
        <v>2330</v>
      </c>
      <c r="H1683" s="5">
        <v>4.5</v>
      </c>
    </row>
    <row r="1684" spans="5:8">
      <c r="E1684" s="14" t="s">
        <v>656</v>
      </c>
      <c r="F1684" s="18">
        <v>23.900000000000038</v>
      </c>
      <c r="G1684" s="10" t="s">
        <v>2331</v>
      </c>
      <c r="H1684" s="5">
        <v>4.5</v>
      </c>
    </row>
    <row r="1685" spans="5:8">
      <c r="E1685" s="14" t="s">
        <v>656</v>
      </c>
      <c r="F1685" s="18">
        <v>24.000000000000039</v>
      </c>
      <c r="G1685" s="10" t="s">
        <v>2332</v>
      </c>
      <c r="H1685" s="5">
        <v>4.5</v>
      </c>
    </row>
    <row r="1686" spans="5:8">
      <c r="E1686" s="14" t="s">
        <v>656</v>
      </c>
      <c r="F1686" s="18">
        <v>24.100000000000041</v>
      </c>
      <c r="G1686" s="10" t="s">
        <v>2333</v>
      </c>
      <c r="H1686" s="5">
        <v>4.5</v>
      </c>
    </row>
    <row r="1687" spans="5:8">
      <c r="E1687" s="14" t="s">
        <v>656</v>
      </c>
      <c r="F1687" s="18">
        <v>24.200000000000042</v>
      </c>
      <c r="G1687" s="10" t="s">
        <v>2334</v>
      </c>
      <c r="H1687" s="5">
        <v>4.5</v>
      </c>
    </row>
    <row r="1688" spans="5:8">
      <c r="E1688" s="14" t="s">
        <v>656</v>
      </c>
      <c r="F1688" s="18">
        <v>24.300000000000043</v>
      </c>
      <c r="G1688" s="10" t="s">
        <v>2335</v>
      </c>
      <c r="H1688" s="5">
        <v>4.5</v>
      </c>
    </row>
    <row r="1689" spans="5:8">
      <c r="E1689" s="14" t="s">
        <v>656</v>
      </c>
      <c r="F1689" s="18">
        <v>24.400000000000045</v>
      </c>
      <c r="G1689" s="10" t="s">
        <v>2336</v>
      </c>
      <c r="H1689" s="5">
        <v>4.5</v>
      </c>
    </row>
    <row r="1690" spans="5:8">
      <c r="E1690" s="14" t="s">
        <v>656</v>
      </c>
      <c r="F1690" s="18">
        <v>24.500000000000046</v>
      </c>
      <c r="G1690" s="10" t="s">
        <v>2337</v>
      </c>
      <c r="H1690" s="5">
        <v>4.5</v>
      </c>
    </row>
    <row r="1691" spans="5:8">
      <c r="E1691" s="14" t="s">
        <v>656</v>
      </c>
      <c r="F1691" s="18">
        <v>24.600000000000048</v>
      </c>
      <c r="G1691" s="10" t="s">
        <v>2338</v>
      </c>
      <c r="H1691" s="5">
        <v>4.5</v>
      </c>
    </row>
    <row r="1692" spans="5:8">
      <c r="E1692" s="14" t="s">
        <v>656</v>
      </c>
      <c r="F1692" s="18">
        <v>24.700000000000049</v>
      </c>
      <c r="G1692" s="10" t="s">
        <v>2339</v>
      </c>
      <c r="H1692" s="5">
        <v>4.5</v>
      </c>
    </row>
    <row r="1693" spans="5:8">
      <c r="E1693" s="14" t="s">
        <v>656</v>
      </c>
      <c r="F1693" s="18">
        <v>24.8</v>
      </c>
      <c r="G1693" s="10" t="s">
        <v>2340</v>
      </c>
      <c r="H1693" s="5">
        <v>4.5</v>
      </c>
    </row>
    <row r="1694" spans="5:8">
      <c r="E1694" s="14" t="s">
        <v>656</v>
      </c>
      <c r="F1694" s="18">
        <v>24.900000000000002</v>
      </c>
      <c r="G1694" s="10" t="s">
        <v>2341</v>
      </c>
      <c r="H1694" s="5">
        <v>4.5</v>
      </c>
    </row>
    <row r="1695" spans="5:8">
      <c r="E1695" s="14" t="s">
        <v>656</v>
      </c>
      <c r="F1695" s="18">
        <v>25.000000000000004</v>
      </c>
      <c r="G1695" s="10" t="s">
        <v>2342</v>
      </c>
      <c r="H1695" s="5">
        <v>4.5</v>
      </c>
    </row>
    <row r="1696" spans="5:8">
      <c r="E1696" s="14" t="s">
        <v>656</v>
      </c>
      <c r="F1696" s="18">
        <v>25.100000000000005</v>
      </c>
      <c r="G1696" s="10" t="s">
        <v>2343</v>
      </c>
      <c r="H1696" s="5">
        <v>4.5</v>
      </c>
    </row>
    <row r="1697" spans="5:8">
      <c r="E1697" s="14" t="s">
        <v>656</v>
      </c>
      <c r="F1697" s="18">
        <v>25.200000000000006</v>
      </c>
      <c r="G1697" s="10" t="s">
        <v>2344</v>
      </c>
      <c r="H1697" s="5">
        <v>4.5</v>
      </c>
    </row>
    <row r="1698" spans="5:8">
      <c r="E1698" s="14" t="s">
        <v>656</v>
      </c>
      <c r="F1698" s="18">
        <v>25.300000000000008</v>
      </c>
      <c r="G1698" s="10" t="s">
        <v>2345</v>
      </c>
      <c r="H1698" s="5">
        <v>4.5</v>
      </c>
    </row>
    <row r="1699" spans="5:8">
      <c r="E1699" s="14" t="s">
        <v>656</v>
      </c>
      <c r="F1699" s="18">
        <v>25.400000000000009</v>
      </c>
      <c r="G1699" s="10" t="s">
        <v>2346</v>
      </c>
      <c r="H1699" s="5">
        <v>4.5</v>
      </c>
    </row>
    <row r="1700" spans="5:8">
      <c r="E1700" s="14" t="s">
        <v>656</v>
      </c>
      <c r="F1700" s="18">
        <v>25.500000000000011</v>
      </c>
      <c r="G1700" s="10" t="s">
        <v>2347</v>
      </c>
      <c r="H1700" s="5">
        <v>4.5</v>
      </c>
    </row>
    <row r="1701" spans="5:8">
      <c r="E1701" s="14" t="s">
        <v>656</v>
      </c>
      <c r="F1701" s="18">
        <v>25.600000000000012</v>
      </c>
      <c r="G1701" s="10" t="s">
        <v>2348</v>
      </c>
      <c r="H1701" s="5">
        <v>4.5</v>
      </c>
    </row>
    <row r="1702" spans="5:8">
      <c r="E1702" s="14" t="s">
        <v>656</v>
      </c>
      <c r="F1702" s="18">
        <v>25.700000000000014</v>
      </c>
      <c r="G1702" s="10" t="s">
        <v>2349</v>
      </c>
      <c r="H1702" s="5">
        <v>4.5</v>
      </c>
    </row>
    <row r="1703" spans="5:8">
      <c r="E1703" s="14" t="s">
        <v>656</v>
      </c>
      <c r="F1703" s="18">
        <v>25.800000000000015</v>
      </c>
      <c r="G1703" s="10" t="s">
        <v>2350</v>
      </c>
      <c r="H1703" s="5">
        <v>4.5</v>
      </c>
    </row>
    <row r="1704" spans="5:8">
      <c r="E1704" s="14" t="s">
        <v>656</v>
      </c>
      <c r="F1704" s="18">
        <v>25.900000000000016</v>
      </c>
      <c r="G1704" s="10" t="s">
        <v>2351</v>
      </c>
      <c r="H1704" s="5">
        <v>4.5</v>
      </c>
    </row>
    <row r="1705" spans="5:8">
      <c r="E1705" s="14" t="s">
        <v>656</v>
      </c>
      <c r="F1705" s="18">
        <v>26.000000000000018</v>
      </c>
      <c r="G1705" s="10" t="s">
        <v>2352</v>
      </c>
      <c r="H1705" s="5">
        <v>4.5</v>
      </c>
    </row>
    <row r="1706" spans="5:8">
      <c r="E1706" s="14" t="s">
        <v>656</v>
      </c>
      <c r="F1706" s="18">
        <v>26.100000000000019</v>
      </c>
      <c r="G1706" s="10" t="s">
        <v>2353</v>
      </c>
      <c r="H1706" s="5">
        <v>4.5</v>
      </c>
    </row>
    <row r="1707" spans="5:8">
      <c r="E1707" s="14" t="s">
        <v>656</v>
      </c>
      <c r="F1707" s="18">
        <v>26.200000000000021</v>
      </c>
      <c r="G1707" s="10" t="s">
        <v>2354</v>
      </c>
      <c r="H1707" s="5">
        <v>4.5</v>
      </c>
    </row>
    <row r="1708" spans="5:8">
      <c r="E1708" s="14" t="s">
        <v>656</v>
      </c>
      <c r="F1708" s="18">
        <v>26.300000000000022</v>
      </c>
      <c r="G1708" s="10" t="s">
        <v>2355</v>
      </c>
      <c r="H1708" s="5">
        <v>4.5</v>
      </c>
    </row>
    <row r="1709" spans="5:8">
      <c r="E1709" s="14" t="s">
        <v>656</v>
      </c>
      <c r="F1709" s="18">
        <v>26.400000000000023</v>
      </c>
      <c r="G1709" s="10" t="s">
        <v>2356</v>
      </c>
      <c r="H1709" s="5">
        <v>4.5</v>
      </c>
    </row>
    <row r="1710" spans="5:8">
      <c r="E1710" s="14" t="s">
        <v>656</v>
      </c>
      <c r="F1710" s="18">
        <v>26.500000000000025</v>
      </c>
      <c r="G1710" s="10" t="s">
        <v>2357</v>
      </c>
      <c r="H1710" s="5">
        <v>4.5</v>
      </c>
    </row>
    <row r="1711" spans="5:8">
      <c r="E1711" s="14" t="s">
        <v>656</v>
      </c>
      <c r="F1711" s="18">
        <v>26.600000000000026</v>
      </c>
      <c r="G1711" s="10" t="s">
        <v>2358</v>
      </c>
      <c r="H1711" s="5">
        <v>4.5</v>
      </c>
    </row>
    <row r="1712" spans="5:8">
      <c r="E1712" s="14" t="s">
        <v>656</v>
      </c>
      <c r="F1712" s="18">
        <v>26.700000000000028</v>
      </c>
      <c r="G1712" s="10" t="s">
        <v>2359</v>
      </c>
      <c r="H1712" s="5">
        <v>4.5</v>
      </c>
    </row>
    <row r="1713" spans="5:8">
      <c r="E1713" s="14" t="s">
        <v>656</v>
      </c>
      <c r="F1713" s="18">
        <v>26.800000000000029</v>
      </c>
      <c r="G1713" s="10" t="s">
        <v>2360</v>
      </c>
      <c r="H1713" s="5">
        <v>4.5</v>
      </c>
    </row>
    <row r="1714" spans="5:8">
      <c r="E1714" s="14" t="s">
        <v>656</v>
      </c>
      <c r="F1714" s="18">
        <v>26.900000000000031</v>
      </c>
      <c r="G1714" s="10" t="s">
        <v>2361</v>
      </c>
      <c r="H1714" s="5">
        <v>4.5</v>
      </c>
    </row>
    <row r="1715" spans="5:8">
      <c r="E1715" s="14" t="s">
        <v>656</v>
      </c>
      <c r="F1715" s="18">
        <v>27.000000000000032</v>
      </c>
      <c r="G1715" s="10" t="s">
        <v>2362</v>
      </c>
      <c r="H1715" s="5">
        <v>4.5</v>
      </c>
    </row>
    <row r="1716" spans="5:8">
      <c r="E1716" s="14" t="s">
        <v>656</v>
      </c>
      <c r="F1716" s="18">
        <v>27.100000000000033</v>
      </c>
      <c r="G1716" s="10" t="s">
        <v>2363</v>
      </c>
      <c r="H1716" s="5">
        <v>4.5</v>
      </c>
    </row>
    <row r="1717" spans="5:8">
      <c r="E1717" s="14" t="s">
        <v>656</v>
      </c>
      <c r="F1717" s="18">
        <v>27.200000000000035</v>
      </c>
      <c r="G1717" s="10" t="s">
        <v>2364</v>
      </c>
      <c r="H1717" s="5">
        <v>4.5</v>
      </c>
    </row>
    <row r="1718" spans="5:8">
      <c r="E1718" s="14" t="s">
        <v>656</v>
      </c>
      <c r="F1718" s="18">
        <v>27.300000000000036</v>
      </c>
      <c r="G1718" s="10" t="s">
        <v>2365</v>
      </c>
      <c r="H1718" s="5">
        <v>4.5</v>
      </c>
    </row>
    <row r="1719" spans="5:8">
      <c r="E1719" s="14" t="s">
        <v>656</v>
      </c>
      <c r="F1719" s="18">
        <v>27.400000000000038</v>
      </c>
      <c r="G1719" s="10" t="s">
        <v>2366</v>
      </c>
      <c r="H1719" s="5">
        <v>4.5</v>
      </c>
    </row>
    <row r="1720" spans="5:8">
      <c r="E1720" s="14" t="s">
        <v>656</v>
      </c>
      <c r="F1720" s="18">
        <v>27.500000000000039</v>
      </c>
      <c r="G1720" s="10" t="s">
        <v>2367</v>
      </c>
      <c r="H1720" s="5">
        <v>4.5</v>
      </c>
    </row>
    <row r="1721" spans="5:8">
      <c r="E1721" s="14" t="s">
        <v>656</v>
      </c>
      <c r="F1721" s="18">
        <v>27.600000000000041</v>
      </c>
      <c r="G1721" s="10" t="s">
        <v>2368</v>
      </c>
      <c r="H1721" s="5">
        <v>4.5</v>
      </c>
    </row>
    <row r="1722" spans="5:8">
      <c r="E1722" s="14" t="s">
        <v>656</v>
      </c>
      <c r="F1722" s="18">
        <v>27.700000000000042</v>
      </c>
      <c r="G1722" s="10" t="s">
        <v>2369</v>
      </c>
      <c r="H1722" s="5">
        <v>4.5</v>
      </c>
    </row>
    <row r="1723" spans="5:8">
      <c r="E1723" s="14" t="s">
        <v>656</v>
      </c>
      <c r="F1723" s="18">
        <v>27.800000000000043</v>
      </c>
      <c r="G1723" s="10" t="s">
        <v>2370</v>
      </c>
      <c r="H1723" s="5">
        <v>4.5</v>
      </c>
    </row>
    <row r="1724" spans="5:8">
      <c r="E1724" s="14" t="s">
        <v>656</v>
      </c>
      <c r="F1724" s="18">
        <v>27.900000000000045</v>
      </c>
      <c r="G1724" s="10" t="s">
        <v>2371</v>
      </c>
      <c r="H1724" s="5">
        <v>4.5</v>
      </c>
    </row>
    <row r="1725" spans="5:8">
      <c r="E1725" s="14" t="s">
        <v>656</v>
      </c>
      <c r="F1725" s="18">
        <v>28.000000000000046</v>
      </c>
      <c r="G1725" s="10" t="s">
        <v>2372</v>
      </c>
      <c r="H1725" s="5">
        <v>4.5</v>
      </c>
    </row>
    <row r="1726" spans="5:8">
      <c r="E1726" s="15" t="s">
        <v>645</v>
      </c>
      <c r="F1726" s="21">
        <v>1.6</v>
      </c>
      <c r="G1726" s="10" t="s">
        <v>2373</v>
      </c>
      <c r="H1726" s="8">
        <v>6.6</v>
      </c>
    </row>
    <row r="1727" spans="5:8">
      <c r="E1727" s="16" t="s">
        <v>657</v>
      </c>
      <c r="F1727" s="18">
        <v>1.7000000000000002</v>
      </c>
      <c r="G1727" s="10" t="s">
        <v>2374</v>
      </c>
      <c r="H1727" s="8">
        <v>6.6</v>
      </c>
    </row>
    <row r="1728" spans="5:8">
      <c r="E1728" s="16" t="s">
        <v>657</v>
      </c>
      <c r="F1728" s="18">
        <v>1.8000000000000003</v>
      </c>
      <c r="G1728" s="10" t="s">
        <v>2375</v>
      </c>
      <c r="H1728" s="8">
        <v>6.6</v>
      </c>
    </row>
    <row r="1729" spans="5:8">
      <c r="E1729" s="16" t="s">
        <v>657</v>
      </c>
      <c r="F1729" s="18">
        <v>1.9000000000000004</v>
      </c>
      <c r="G1729" s="10" t="s">
        <v>2376</v>
      </c>
      <c r="H1729" s="8">
        <v>6.6</v>
      </c>
    </row>
    <row r="1730" spans="5:8">
      <c r="E1730" s="16" t="s">
        <v>657</v>
      </c>
      <c r="F1730" s="18">
        <v>2.0000000000000004</v>
      </c>
      <c r="G1730" s="10" t="s">
        <v>2377</v>
      </c>
      <c r="H1730" s="8">
        <v>6.6</v>
      </c>
    </row>
    <row r="1731" spans="5:8">
      <c r="E1731" s="16" t="s">
        <v>657</v>
      </c>
      <c r="F1731" s="18">
        <v>2.1000000000000005</v>
      </c>
      <c r="G1731" s="10" t="s">
        <v>2378</v>
      </c>
      <c r="H1731" s="8">
        <v>6.6</v>
      </c>
    </row>
    <row r="1732" spans="5:8">
      <c r="E1732" s="16" t="s">
        <v>657</v>
      </c>
      <c r="F1732" s="18">
        <v>2.2000000000000006</v>
      </c>
      <c r="G1732" s="10" t="s">
        <v>2379</v>
      </c>
      <c r="H1732" s="8">
        <v>6.6</v>
      </c>
    </row>
    <row r="1733" spans="5:8">
      <c r="E1733" s="16" t="s">
        <v>657</v>
      </c>
      <c r="F1733" s="18">
        <v>2.3000000000000007</v>
      </c>
      <c r="G1733" s="10" t="s">
        <v>2380</v>
      </c>
      <c r="H1733" s="8">
        <v>6.6</v>
      </c>
    </row>
    <row r="1734" spans="5:8">
      <c r="E1734" s="16" t="s">
        <v>657</v>
      </c>
      <c r="F1734" s="18">
        <v>2.4000000000000008</v>
      </c>
      <c r="G1734" s="10" t="s">
        <v>2381</v>
      </c>
      <c r="H1734" s="8">
        <v>6.6</v>
      </c>
    </row>
    <row r="1735" spans="5:8">
      <c r="E1735" s="16" t="s">
        <v>657</v>
      </c>
      <c r="F1735" s="18">
        <v>2.5000000000000009</v>
      </c>
      <c r="G1735" s="10" t="s">
        <v>2382</v>
      </c>
      <c r="H1735" s="8">
        <v>6.6</v>
      </c>
    </row>
    <row r="1736" spans="5:8">
      <c r="E1736" s="16" t="s">
        <v>657</v>
      </c>
      <c r="F1736" s="18">
        <v>2.600000000000001</v>
      </c>
      <c r="G1736" s="10" t="s">
        <v>2383</v>
      </c>
      <c r="H1736" s="8">
        <v>6.6</v>
      </c>
    </row>
    <row r="1737" spans="5:8">
      <c r="E1737" s="16" t="s">
        <v>657</v>
      </c>
      <c r="F1737" s="18">
        <v>2.7000000000000011</v>
      </c>
      <c r="G1737" s="10" t="s">
        <v>2384</v>
      </c>
      <c r="H1737" s="8">
        <v>6.6</v>
      </c>
    </row>
    <row r="1738" spans="5:8">
      <c r="E1738" s="16" t="s">
        <v>657</v>
      </c>
      <c r="F1738" s="18">
        <v>2.8000000000000012</v>
      </c>
      <c r="G1738" s="10" t="s">
        <v>2385</v>
      </c>
      <c r="H1738" s="8">
        <v>6.6</v>
      </c>
    </row>
    <row r="1739" spans="5:8">
      <c r="E1739" s="16" t="s">
        <v>657</v>
      </c>
      <c r="F1739" s="18">
        <v>2.9000000000000012</v>
      </c>
      <c r="G1739" s="10" t="s">
        <v>2386</v>
      </c>
      <c r="H1739" s="8">
        <v>6.6</v>
      </c>
    </row>
    <row r="1740" spans="5:8">
      <c r="E1740" s="16" t="s">
        <v>657</v>
      </c>
      <c r="F1740" s="18">
        <v>3.0000000000000013</v>
      </c>
      <c r="G1740" s="10" t="s">
        <v>2387</v>
      </c>
      <c r="H1740" s="8">
        <v>6.6</v>
      </c>
    </row>
    <row r="1741" spans="5:8">
      <c r="E1741" s="16" t="s">
        <v>657</v>
      </c>
      <c r="F1741" s="18">
        <v>3.1000000000000014</v>
      </c>
      <c r="G1741" s="10" t="s">
        <v>2388</v>
      </c>
      <c r="H1741" s="8">
        <v>6.6</v>
      </c>
    </row>
    <row r="1742" spans="5:8">
      <c r="E1742" s="16" t="s">
        <v>657</v>
      </c>
      <c r="F1742" s="18">
        <v>3.2000000000000015</v>
      </c>
      <c r="G1742" s="10" t="s">
        <v>2389</v>
      </c>
      <c r="H1742" s="8">
        <v>6.6</v>
      </c>
    </row>
    <row r="1743" spans="5:8">
      <c r="E1743" s="16" t="s">
        <v>657</v>
      </c>
      <c r="F1743" s="18">
        <v>3.3000000000000016</v>
      </c>
      <c r="G1743" s="10" t="s">
        <v>2390</v>
      </c>
      <c r="H1743" s="8">
        <v>6</v>
      </c>
    </row>
    <row r="1744" spans="5:8">
      <c r="E1744" s="16" t="s">
        <v>657</v>
      </c>
      <c r="F1744" s="18">
        <v>3.4000000000000017</v>
      </c>
      <c r="G1744" s="10" t="s">
        <v>2391</v>
      </c>
      <c r="H1744" s="8">
        <v>6</v>
      </c>
    </row>
    <row r="1745" spans="5:8">
      <c r="E1745" s="16" t="s">
        <v>657</v>
      </c>
      <c r="F1745" s="18">
        <v>3.5000000000000018</v>
      </c>
      <c r="G1745" s="10" t="s">
        <v>2392</v>
      </c>
      <c r="H1745" s="8">
        <v>6</v>
      </c>
    </row>
    <row r="1746" spans="5:8">
      <c r="E1746" s="16" t="s">
        <v>657</v>
      </c>
      <c r="F1746" s="18">
        <v>3.6000000000000019</v>
      </c>
      <c r="G1746" s="10" t="s">
        <v>2393</v>
      </c>
      <c r="H1746" s="8">
        <v>6</v>
      </c>
    </row>
    <row r="1747" spans="5:8">
      <c r="E1747" s="16" t="s">
        <v>657</v>
      </c>
      <c r="F1747" s="18">
        <v>3.700000000000002</v>
      </c>
      <c r="G1747" s="10" t="s">
        <v>2394</v>
      </c>
      <c r="H1747" s="8">
        <v>6</v>
      </c>
    </row>
    <row r="1748" spans="5:8">
      <c r="E1748" s="16" t="s">
        <v>657</v>
      </c>
      <c r="F1748" s="18">
        <v>3.800000000000002</v>
      </c>
      <c r="G1748" s="10" t="s">
        <v>2395</v>
      </c>
      <c r="H1748" s="8">
        <v>6</v>
      </c>
    </row>
    <row r="1749" spans="5:8">
      <c r="E1749" s="16" t="s">
        <v>657</v>
      </c>
      <c r="F1749" s="18">
        <v>3.9000000000000021</v>
      </c>
      <c r="G1749" s="10" t="s">
        <v>2396</v>
      </c>
      <c r="H1749" s="8">
        <v>6</v>
      </c>
    </row>
    <row r="1750" spans="5:8">
      <c r="E1750" s="16" t="s">
        <v>657</v>
      </c>
      <c r="F1750" s="18">
        <v>4.0000000000000018</v>
      </c>
      <c r="G1750" s="10" t="s">
        <v>2397</v>
      </c>
      <c r="H1750" s="8">
        <v>6</v>
      </c>
    </row>
    <row r="1751" spans="5:8">
      <c r="E1751" s="16" t="s">
        <v>657</v>
      </c>
      <c r="F1751" s="18">
        <v>4.1000000000000014</v>
      </c>
      <c r="G1751" s="10" t="s">
        <v>2398</v>
      </c>
      <c r="H1751" s="5">
        <v>5.5</v>
      </c>
    </row>
    <row r="1752" spans="5:8">
      <c r="E1752" s="16" t="s">
        <v>657</v>
      </c>
      <c r="F1752" s="18">
        <v>4.2000000000000011</v>
      </c>
      <c r="G1752" s="10" t="s">
        <v>2399</v>
      </c>
      <c r="H1752" s="5">
        <v>5.5</v>
      </c>
    </row>
    <row r="1753" spans="5:8">
      <c r="E1753" s="16" t="s">
        <v>657</v>
      </c>
      <c r="F1753" s="18">
        <v>4.3000000000000007</v>
      </c>
      <c r="G1753" s="10" t="s">
        <v>2400</v>
      </c>
      <c r="H1753" s="5">
        <v>5.5</v>
      </c>
    </row>
    <row r="1754" spans="5:8">
      <c r="E1754" s="16" t="s">
        <v>657</v>
      </c>
      <c r="F1754" s="18">
        <v>4.4000000000000004</v>
      </c>
      <c r="G1754" s="10" t="s">
        <v>2401</v>
      </c>
      <c r="H1754" s="5">
        <v>5.5</v>
      </c>
    </row>
    <row r="1755" spans="5:8">
      <c r="E1755" s="16" t="s">
        <v>657</v>
      </c>
      <c r="F1755" s="18">
        <v>4.5</v>
      </c>
      <c r="G1755" s="10" t="s">
        <v>2402</v>
      </c>
      <c r="H1755" s="5">
        <v>5.5</v>
      </c>
    </row>
    <row r="1756" spans="5:8">
      <c r="E1756" s="16" t="s">
        <v>657</v>
      </c>
      <c r="F1756" s="18">
        <v>4.5999999999999996</v>
      </c>
      <c r="G1756" s="10" t="s">
        <v>2403</v>
      </c>
      <c r="H1756" s="5">
        <v>5.5</v>
      </c>
    </row>
    <row r="1757" spans="5:8">
      <c r="E1757" s="16" t="s">
        <v>657</v>
      </c>
      <c r="F1757" s="18">
        <v>4.6999999999999993</v>
      </c>
      <c r="G1757" s="10" t="s">
        <v>2404</v>
      </c>
      <c r="H1757" s="5">
        <v>5.5</v>
      </c>
    </row>
    <row r="1758" spans="5:8">
      <c r="E1758" s="16" t="s">
        <v>657</v>
      </c>
      <c r="F1758" s="18">
        <v>4.7999999999999989</v>
      </c>
      <c r="G1758" s="10" t="s">
        <v>2405</v>
      </c>
      <c r="H1758" s="5">
        <v>5.5</v>
      </c>
    </row>
    <row r="1759" spans="5:8">
      <c r="E1759" s="16" t="s">
        <v>657</v>
      </c>
      <c r="F1759" s="18">
        <v>4.8999999999999986</v>
      </c>
      <c r="G1759" s="10" t="s">
        <v>2406</v>
      </c>
      <c r="H1759" s="5">
        <v>5.5</v>
      </c>
    </row>
    <row r="1760" spans="5:8">
      <c r="E1760" s="16" t="s">
        <v>657</v>
      </c>
      <c r="F1760" s="18">
        <v>4.9999999999999982</v>
      </c>
      <c r="G1760" s="10" t="s">
        <v>2407</v>
      </c>
      <c r="H1760" s="5">
        <v>5.5</v>
      </c>
    </row>
    <row r="1761" spans="5:8">
      <c r="E1761" s="16" t="s">
        <v>657</v>
      </c>
      <c r="F1761" s="18">
        <v>5.0999999999999979</v>
      </c>
      <c r="G1761" s="10" t="s">
        <v>2408</v>
      </c>
      <c r="H1761" s="5">
        <v>5</v>
      </c>
    </row>
    <row r="1762" spans="5:8">
      <c r="E1762" s="16" t="s">
        <v>657</v>
      </c>
      <c r="F1762" s="18">
        <v>5.1999999999999975</v>
      </c>
      <c r="G1762" s="10" t="s">
        <v>2409</v>
      </c>
      <c r="H1762" s="5">
        <v>5</v>
      </c>
    </row>
    <row r="1763" spans="5:8">
      <c r="E1763" s="16" t="s">
        <v>657</v>
      </c>
      <c r="F1763" s="18">
        <v>5.2999999999999972</v>
      </c>
      <c r="G1763" s="10" t="s">
        <v>2410</v>
      </c>
      <c r="H1763" s="5">
        <v>5</v>
      </c>
    </row>
    <row r="1764" spans="5:8">
      <c r="E1764" s="16" t="s">
        <v>657</v>
      </c>
      <c r="F1764" s="18">
        <v>5.3999999999999968</v>
      </c>
      <c r="G1764" s="10" t="s">
        <v>2411</v>
      </c>
      <c r="H1764" s="5">
        <v>5</v>
      </c>
    </row>
    <row r="1765" spans="5:8">
      <c r="E1765" s="16" t="s">
        <v>657</v>
      </c>
      <c r="F1765" s="18">
        <v>5.4999999999999964</v>
      </c>
      <c r="G1765" s="10" t="s">
        <v>2412</v>
      </c>
      <c r="H1765" s="5">
        <v>5</v>
      </c>
    </row>
    <row r="1766" spans="5:8">
      <c r="E1766" s="16" t="s">
        <v>657</v>
      </c>
      <c r="F1766" s="18">
        <v>5.5999999999999961</v>
      </c>
      <c r="G1766" s="10" t="s">
        <v>2413</v>
      </c>
      <c r="H1766" s="5">
        <v>5</v>
      </c>
    </row>
    <row r="1767" spans="5:8">
      <c r="E1767" s="16" t="s">
        <v>657</v>
      </c>
      <c r="F1767" s="18">
        <v>5.6999999999999957</v>
      </c>
      <c r="G1767" s="10" t="s">
        <v>2414</v>
      </c>
      <c r="H1767" s="5">
        <v>5</v>
      </c>
    </row>
    <row r="1768" spans="5:8">
      <c r="E1768" s="16" t="s">
        <v>657</v>
      </c>
      <c r="F1768" s="18">
        <v>5.7999999999999954</v>
      </c>
      <c r="G1768" s="10" t="s">
        <v>2415</v>
      </c>
      <c r="H1768" s="5">
        <v>5</v>
      </c>
    </row>
    <row r="1769" spans="5:8">
      <c r="E1769" s="16" t="s">
        <v>657</v>
      </c>
      <c r="F1769" s="18">
        <v>5.899999999999995</v>
      </c>
      <c r="G1769" s="10" t="s">
        <v>2416</v>
      </c>
      <c r="H1769" s="5">
        <v>5</v>
      </c>
    </row>
    <row r="1770" spans="5:8">
      <c r="E1770" s="16" t="s">
        <v>657</v>
      </c>
      <c r="F1770" s="18">
        <v>6</v>
      </c>
      <c r="G1770" s="10" t="s">
        <v>2417</v>
      </c>
      <c r="H1770" s="5">
        <v>5</v>
      </c>
    </row>
    <row r="1771" spans="5:8">
      <c r="E1771" s="16" t="s">
        <v>657</v>
      </c>
      <c r="F1771" s="18">
        <v>6</v>
      </c>
      <c r="G1771" s="10" t="s">
        <v>2417</v>
      </c>
      <c r="H1771" s="5">
        <v>5</v>
      </c>
    </row>
    <row r="1772" spans="5:8">
      <c r="E1772" s="16" t="s">
        <v>657</v>
      </c>
      <c r="F1772" s="18">
        <v>6.1</v>
      </c>
      <c r="G1772" s="10" t="s">
        <v>2418</v>
      </c>
      <c r="H1772" s="5">
        <v>5</v>
      </c>
    </row>
    <row r="1773" spans="5:8">
      <c r="E1773" s="16" t="s">
        <v>657</v>
      </c>
      <c r="F1773" s="18">
        <v>6.1999999999999993</v>
      </c>
      <c r="G1773" s="10" t="s">
        <v>2419</v>
      </c>
      <c r="H1773" s="5">
        <v>5</v>
      </c>
    </row>
    <row r="1774" spans="5:8">
      <c r="E1774" s="16" t="s">
        <v>657</v>
      </c>
      <c r="F1774" s="18">
        <v>6.2999999999999989</v>
      </c>
      <c r="G1774" s="10" t="s">
        <v>2420</v>
      </c>
      <c r="H1774" s="5">
        <v>5</v>
      </c>
    </row>
    <row r="1775" spans="5:8">
      <c r="E1775" s="16" t="s">
        <v>657</v>
      </c>
      <c r="F1775" s="18">
        <v>6.3999999999999986</v>
      </c>
      <c r="G1775" s="10" t="s">
        <v>2421</v>
      </c>
      <c r="H1775" s="5">
        <v>4.5</v>
      </c>
    </row>
    <row r="1776" spans="5:8">
      <c r="E1776" s="16" t="s">
        <v>657</v>
      </c>
      <c r="F1776" s="18">
        <v>6.4999999999999982</v>
      </c>
      <c r="G1776" s="10" t="s">
        <v>2422</v>
      </c>
      <c r="H1776" s="5">
        <v>4.5</v>
      </c>
    </row>
    <row r="1777" spans="5:8">
      <c r="E1777" s="16" t="s">
        <v>657</v>
      </c>
      <c r="F1777" s="18">
        <v>6.5999999999999979</v>
      </c>
      <c r="G1777" s="10" t="s">
        <v>2423</v>
      </c>
      <c r="H1777" s="5">
        <v>4.5</v>
      </c>
    </row>
    <row r="1778" spans="5:8">
      <c r="E1778" s="16" t="s">
        <v>657</v>
      </c>
      <c r="F1778" s="18">
        <v>6.6999999999999975</v>
      </c>
      <c r="G1778" s="10" t="s">
        <v>2424</v>
      </c>
      <c r="H1778" s="5">
        <v>4.5</v>
      </c>
    </row>
    <row r="1779" spans="5:8">
      <c r="E1779" s="16" t="s">
        <v>657</v>
      </c>
      <c r="F1779" s="18">
        <v>6.7999999999999972</v>
      </c>
      <c r="G1779" s="10" t="s">
        <v>2425</v>
      </c>
      <c r="H1779" s="5">
        <v>4.5</v>
      </c>
    </row>
    <row r="1780" spans="5:8">
      <c r="E1780" s="16" t="s">
        <v>657</v>
      </c>
      <c r="F1780" s="18">
        <v>6.8999999999999968</v>
      </c>
      <c r="G1780" s="10" t="s">
        <v>2426</v>
      </c>
      <c r="H1780" s="5">
        <v>4.5</v>
      </c>
    </row>
    <row r="1781" spans="5:8">
      <c r="E1781" s="16" t="s">
        <v>657</v>
      </c>
      <c r="F1781" s="18">
        <v>6.9999999999999964</v>
      </c>
      <c r="G1781" s="10" t="s">
        <v>2427</v>
      </c>
      <c r="H1781" s="5">
        <v>4.5</v>
      </c>
    </row>
    <row r="1782" spans="5:8">
      <c r="E1782" s="16" t="s">
        <v>657</v>
      </c>
      <c r="F1782" s="18">
        <v>7.0999999999999961</v>
      </c>
      <c r="G1782" s="10" t="s">
        <v>2428</v>
      </c>
      <c r="H1782" s="5">
        <v>4.5</v>
      </c>
    </row>
    <row r="1783" spans="5:8">
      <c r="E1783" s="16" t="s">
        <v>657</v>
      </c>
      <c r="F1783" s="18">
        <v>7.1999999999999957</v>
      </c>
      <c r="G1783" s="10" t="s">
        <v>2429</v>
      </c>
      <c r="H1783" s="5">
        <v>4.5</v>
      </c>
    </row>
    <row r="1784" spans="5:8">
      <c r="E1784" s="16" t="s">
        <v>657</v>
      </c>
      <c r="F1784" s="18">
        <v>7.2999999999999954</v>
      </c>
      <c r="G1784" s="10" t="s">
        <v>2430</v>
      </c>
      <c r="H1784" s="5">
        <v>4.5</v>
      </c>
    </row>
    <row r="1785" spans="5:8">
      <c r="E1785" s="16" t="s">
        <v>657</v>
      </c>
      <c r="F1785" s="18">
        <v>7.399999999999995</v>
      </c>
      <c r="G1785" s="10" t="s">
        <v>2431</v>
      </c>
      <c r="H1785" s="5">
        <v>4.5</v>
      </c>
    </row>
    <row r="1786" spans="5:8">
      <c r="E1786" s="16" t="s">
        <v>657</v>
      </c>
      <c r="F1786" s="18">
        <v>7.5</v>
      </c>
      <c r="G1786" s="10" t="s">
        <v>2432</v>
      </c>
      <c r="H1786" s="5">
        <v>4.5</v>
      </c>
    </row>
    <row r="1787" spans="5:8">
      <c r="E1787" s="16" t="s">
        <v>657</v>
      </c>
      <c r="F1787" s="18">
        <v>7.6</v>
      </c>
      <c r="G1787" s="10" t="s">
        <v>2433</v>
      </c>
      <c r="H1787" s="5">
        <v>4.5</v>
      </c>
    </row>
    <row r="1788" spans="5:8">
      <c r="E1788" s="16" t="s">
        <v>657</v>
      </c>
      <c r="F1788" s="18">
        <v>7.6999999999999993</v>
      </c>
      <c r="G1788" s="10" t="s">
        <v>2434</v>
      </c>
      <c r="H1788" s="5">
        <v>4.5</v>
      </c>
    </row>
    <row r="1789" spans="5:8">
      <c r="E1789" s="16" t="s">
        <v>657</v>
      </c>
      <c r="F1789" s="18">
        <v>7.7999999999999989</v>
      </c>
      <c r="G1789" s="10" t="s">
        <v>2435</v>
      </c>
      <c r="H1789" s="5">
        <v>4.5</v>
      </c>
    </row>
    <row r="1790" spans="5:8">
      <c r="E1790" s="16" t="s">
        <v>657</v>
      </c>
      <c r="F1790" s="18">
        <v>7.8999999999999986</v>
      </c>
      <c r="G1790" s="10" t="s">
        <v>2436</v>
      </c>
      <c r="H1790" s="5">
        <v>4.5</v>
      </c>
    </row>
    <row r="1791" spans="5:8">
      <c r="E1791" s="16" t="s">
        <v>657</v>
      </c>
      <c r="F1791" s="18">
        <v>7.9999999999999982</v>
      </c>
      <c r="G1791" s="10" t="s">
        <v>2437</v>
      </c>
      <c r="H1791" s="5">
        <v>4.5</v>
      </c>
    </row>
    <row r="1792" spans="5:8">
      <c r="E1792" s="16" t="s">
        <v>657</v>
      </c>
      <c r="F1792" s="18">
        <v>8.0999999999999979</v>
      </c>
      <c r="G1792" s="10" t="s">
        <v>2438</v>
      </c>
      <c r="H1792" s="5">
        <v>4.5</v>
      </c>
    </row>
    <row r="1793" spans="5:8">
      <c r="E1793" s="16" t="s">
        <v>657</v>
      </c>
      <c r="F1793" s="18">
        <v>8.1999999999999975</v>
      </c>
      <c r="G1793" s="10" t="s">
        <v>2439</v>
      </c>
      <c r="H1793" s="5">
        <v>4.5</v>
      </c>
    </row>
    <row r="1794" spans="5:8">
      <c r="E1794" s="16" t="s">
        <v>657</v>
      </c>
      <c r="F1794" s="18">
        <v>8.2999999999999972</v>
      </c>
      <c r="G1794" s="10" t="s">
        <v>2440</v>
      </c>
      <c r="H1794" s="5">
        <v>4.5</v>
      </c>
    </row>
    <row r="1795" spans="5:8">
      <c r="E1795" s="16" t="s">
        <v>657</v>
      </c>
      <c r="F1795" s="18">
        <v>8.3999999999999968</v>
      </c>
      <c r="G1795" s="10" t="s">
        <v>2441</v>
      </c>
      <c r="H1795" s="5">
        <v>4.5</v>
      </c>
    </row>
    <row r="1796" spans="5:8">
      <c r="E1796" s="16" t="s">
        <v>657</v>
      </c>
      <c r="F1796" s="18">
        <v>8.4999999999999964</v>
      </c>
      <c r="G1796" s="10" t="s">
        <v>2442</v>
      </c>
      <c r="H1796" s="5">
        <v>4.5</v>
      </c>
    </row>
    <row r="1797" spans="5:8">
      <c r="E1797" s="16" t="s">
        <v>657</v>
      </c>
      <c r="F1797" s="18">
        <v>8.5999999999999961</v>
      </c>
      <c r="G1797" s="10" t="s">
        <v>2443</v>
      </c>
      <c r="H1797" s="5">
        <v>4.5</v>
      </c>
    </row>
    <row r="1798" spans="5:8">
      <c r="E1798" s="16" t="s">
        <v>657</v>
      </c>
      <c r="F1798" s="18">
        <v>8.6999999999999957</v>
      </c>
      <c r="G1798" s="10" t="s">
        <v>2444</v>
      </c>
      <c r="H1798" s="5">
        <v>4.5</v>
      </c>
    </row>
    <row r="1799" spans="5:8">
      <c r="E1799" s="16" t="s">
        <v>657</v>
      </c>
      <c r="F1799" s="18">
        <v>8.7999999999999954</v>
      </c>
      <c r="G1799" s="10" t="s">
        <v>2445</v>
      </c>
      <c r="H1799" s="5">
        <v>4.5</v>
      </c>
    </row>
    <row r="1800" spans="5:8">
      <c r="E1800" s="16" t="s">
        <v>657</v>
      </c>
      <c r="F1800" s="18">
        <v>8.899999999999995</v>
      </c>
      <c r="G1800" s="10" t="s">
        <v>2446</v>
      </c>
      <c r="H1800" s="5">
        <v>4.5</v>
      </c>
    </row>
    <row r="1801" spans="5:8">
      <c r="E1801" s="16" t="s">
        <v>657</v>
      </c>
      <c r="F1801" s="18">
        <v>9</v>
      </c>
      <c r="G1801" s="10" t="s">
        <v>2447</v>
      </c>
      <c r="H1801" s="5">
        <v>4.5</v>
      </c>
    </row>
    <row r="1802" spans="5:8">
      <c r="E1802" s="16" t="s">
        <v>657</v>
      </c>
      <c r="F1802" s="18">
        <v>9.1</v>
      </c>
      <c r="G1802" s="10" t="s">
        <v>2448</v>
      </c>
      <c r="H1802" s="5">
        <v>4.5</v>
      </c>
    </row>
    <row r="1803" spans="5:8">
      <c r="E1803" s="16" t="s">
        <v>657</v>
      </c>
      <c r="F1803" s="18">
        <v>9.1999999999999993</v>
      </c>
      <c r="G1803" s="10" t="s">
        <v>2449</v>
      </c>
      <c r="H1803" s="5">
        <v>4.5</v>
      </c>
    </row>
    <row r="1804" spans="5:8">
      <c r="E1804" s="16" t="s">
        <v>657</v>
      </c>
      <c r="F1804" s="18">
        <v>9.2999999999999989</v>
      </c>
      <c r="G1804" s="10" t="s">
        <v>2450</v>
      </c>
      <c r="H1804" s="5">
        <v>4.5</v>
      </c>
    </row>
    <row r="1805" spans="5:8">
      <c r="E1805" s="16" t="s">
        <v>657</v>
      </c>
      <c r="F1805" s="18">
        <v>9.3999999999999986</v>
      </c>
      <c r="G1805" s="10" t="s">
        <v>2451</v>
      </c>
      <c r="H1805" s="5">
        <v>4.5</v>
      </c>
    </row>
    <row r="1806" spans="5:8">
      <c r="E1806" s="16" t="s">
        <v>657</v>
      </c>
      <c r="F1806" s="18">
        <v>9.4999999999999982</v>
      </c>
      <c r="G1806" s="10" t="s">
        <v>2452</v>
      </c>
      <c r="H1806" s="5">
        <v>4.5</v>
      </c>
    </row>
    <row r="1807" spans="5:8">
      <c r="E1807" s="16" t="s">
        <v>657</v>
      </c>
      <c r="F1807" s="18">
        <v>9.5999999999999979</v>
      </c>
      <c r="G1807" s="10" t="s">
        <v>2453</v>
      </c>
      <c r="H1807" s="5">
        <v>4.5</v>
      </c>
    </row>
    <row r="1808" spans="5:8">
      <c r="E1808" s="16" t="s">
        <v>657</v>
      </c>
      <c r="F1808" s="18">
        <v>9.6999999999999975</v>
      </c>
      <c r="G1808" s="10" t="s">
        <v>2454</v>
      </c>
      <c r="H1808" s="5">
        <v>4.5</v>
      </c>
    </row>
    <row r="1809" spans="5:8">
      <c r="E1809" s="16" t="s">
        <v>657</v>
      </c>
      <c r="F1809" s="18">
        <v>9.7999999999999972</v>
      </c>
      <c r="G1809" s="10" t="s">
        <v>2455</v>
      </c>
      <c r="H1809" s="5">
        <v>4.5</v>
      </c>
    </row>
    <row r="1810" spans="5:8">
      <c r="E1810" s="16" t="s">
        <v>657</v>
      </c>
      <c r="F1810" s="18">
        <v>9.8999999999999968</v>
      </c>
      <c r="G1810" s="10" t="s">
        <v>2456</v>
      </c>
      <c r="H1810" s="5">
        <v>4.5</v>
      </c>
    </row>
    <row r="1811" spans="5:8">
      <c r="E1811" s="16" t="s">
        <v>657</v>
      </c>
      <c r="F1811" s="18">
        <v>9.9999999999999964</v>
      </c>
      <c r="G1811" s="10" t="s">
        <v>2457</v>
      </c>
      <c r="H1811" s="5">
        <v>4.5</v>
      </c>
    </row>
    <row r="1812" spans="5:8">
      <c r="E1812" s="16" t="s">
        <v>657</v>
      </c>
      <c r="F1812" s="18">
        <v>10.099999999999996</v>
      </c>
      <c r="G1812" s="10" t="s">
        <v>2458</v>
      </c>
      <c r="H1812" s="5">
        <v>4.5</v>
      </c>
    </row>
    <row r="1813" spans="5:8">
      <c r="E1813" s="16" t="s">
        <v>657</v>
      </c>
      <c r="F1813" s="18">
        <v>10.199999999999996</v>
      </c>
      <c r="G1813" s="10" t="s">
        <v>2459</v>
      </c>
      <c r="H1813" s="5">
        <v>4.5</v>
      </c>
    </row>
    <row r="1814" spans="5:8">
      <c r="E1814" s="16" t="s">
        <v>657</v>
      </c>
      <c r="F1814" s="18">
        <v>10.299999999999995</v>
      </c>
      <c r="G1814" s="10" t="s">
        <v>2460</v>
      </c>
      <c r="H1814" s="5">
        <v>4.5</v>
      </c>
    </row>
    <row r="1815" spans="5:8">
      <c r="E1815" s="16" t="s">
        <v>657</v>
      </c>
      <c r="F1815" s="18">
        <v>10.399999999999995</v>
      </c>
      <c r="G1815" s="10" t="s">
        <v>2461</v>
      </c>
      <c r="H1815" s="5">
        <v>4.5</v>
      </c>
    </row>
    <row r="1816" spans="5:8">
      <c r="E1816" s="16" t="s">
        <v>657</v>
      </c>
      <c r="F1816" s="18">
        <v>10.499999999999995</v>
      </c>
      <c r="G1816" s="10" t="s">
        <v>2462</v>
      </c>
      <c r="H1816" s="5">
        <v>4.5</v>
      </c>
    </row>
    <row r="1817" spans="5:8">
      <c r="E1817" s="16" t="s">
        <v>657</v>
      </c>
      <c r="F1817" s="18">
        <v>10.599999999999994</v>
      </c>
      <c r="G1817" s="10" t="s">
        <v>2463</v>
      </c>
      <c r="H1817" s="5">
        <v>4.5</v>
      </c>
    </row>
    <row r="1818" spans="5:8">
      <c r="E1818" s="16" t="s">
        <v>657</v>
      </c>
      <c r="F1818" s="18">
        <v>10.699999999999994</v>
      </c>
      <c r="G1818" s="10" t="s">
        <v>2464</v>
      </c>
      <c r="H1818" s="5">
        <v>4.5</v>
      </c>
    </row>
    <row r="1819" spans="5:8">
      <c r="E1819" s="16" t="s">
        <v>657</v>
      </c>
      <c r="F1819" s="18">
        <v>10.799999999999994</v>
      </c>
      <c r="G1819" s="10" t="s">
        <v>2465</v>
      </c>
      <c r="H1819" s="5">
        <v>4.5</v>
      </c>
    </row>
    <row r="1820" spans="5:8">
      <c r="E1820" s="16" t="s">
        <v>657</v>
      </c>
      <c r="F1820" s="18">
        <v>10.899999999999993</v>
      </c>
      <c r="G1820" s="10" t="s">
        <v>2466</v>
      </c>
      <c r="H1820" s="5">
        <v>4.5</v>
      </c>
    </row>
    <row r="1821" spans="5:8">
      <c r="E1821" s="16" t="s">
        <v>657</v>
      </c>
      <c r="F1821" s="18">
        <v>10.999999999999993</v>
      </c>
      <c r="G1821" s="10" t="s">
        <v>2467</v>
      </c>
      <c r="H1821" s="5">
        <v>4.5</v>
      </c>
    </row>
    <row r="1822" spans="5:8">
      <c r="E1822" s="16" t="s">
        <v>657</v>
      </c>
      <c r="F1822" s="18">
        <v>11.099999999999993</v>
      </c>
      <c r="G1822" s="10" t="s">
        <v>2468</v>
      </c>
      <c r="H1822" s="5">
        <v>4.5</v>
      </c>
    </row>
    <row r="1823" spans="5:8">
      <c r="E1823" s="16" t="s">
        <v>657</v>
      </c>
      <c r="F1823" s="18">
        <v>11.199999999999992</v>
      </c>
      <c r="G1823" s="10" t="s">
        <v>2469</v>
      </c>
      <c r="H1823" s="5">
        <v>4.5</v>
      </c>
    </row>
    <row r="1824" spans="5:8">
      <c r="E1824" s="16" t="s">
        <v>657</v>
      </c>
      <c r="F1824" s="18">
        <v>11.299999999999992</v>
      </c>
      <c r="G1824" s="10" t="s">
        <v>2470</v>
      </c>
      <c r="H1824" s="5">
        <v>4.5</v>
      </c>
    </row>
    <row r="1825" spans="5:8">
      <c r="E1825" s="16" t="s">
        <v>657</v>
      </c>
      <c r="F1825" s="18">
        <v>11.399999999999991</v>
      </c>
      <c r="G1825" s="10" t="s">
        <v>2471</v>
      </c>
      <c r="H1825" s="5">
        <v>4.5</v>
      </c>
    </row>
    <row r="1826" spans="5:8">
      <c r="E1826" s="16" t="s">
        <v>657</v>
      </c>
      <c r="F1826" s="18">
        <v>11.499999999999991</v>
      </c>
      <c r="G1826" s="10" t="s">
        <v>2472</v>
      </c>
      <c r="H1826" s="5">
        <v>4.5</v>
      </c>
    </row>
    <row r="1827" spans="5:8">
      <c r="E1827" s="16" t="s">
        <v>657</v>
      </c>
      <c r="F1827" s="18">
        <v>11.599999999999991</v>
      </c>
      <c r="G1827" s="10" t="s">
        <v>2473</v>
      </c>
      <c r="H1827" s="5">
        <v>4.5</v>
      </c>
    </row>
    <row r="1828" spans="5:8">
      <c r="E1828" s="16" t="s">
        <v>657</v>
      </c>
      <c r="F1828" s="18">
        <v>11.69999999999999</v>
      </c>
      <c r="G1828" s="10" t="s">
        <v>2474</v>
      </c>
      <c r="H1828" s="5">
        <v>4.5</v>
      </c>
    </row>
    <row r="1829" spans="5:8">
      <c r="E1829" s="16" t="s">
        <v>657</v>
      </c>
      <c r="F1829" s="18">
        <v>11.79999999999999</v>
      </c>
      <c r="G1829" s="10" t="s">
        <v>2475</v>
      </c>
      <c r="H1829" s="5">
        <v>4.5</v>
      </c>
    </row>
    <row r="1830" spans="5:8">
      <c r="E1830" s="16" t="s">
        <v>657</v>
      </c>
      <c r="F1830" s="18">
        <v>11.89999999999999</v>
      </c>
      <c r="G1830" s="10" t="s">
        <v>2476</v>
      </c>
      <c r="H1830" s="5">
        <v>4.5</v>
      </c>
    </row>
    <row r="1831" spans="5:8">
      <c r="E1831" s="16" t="s">
        <v>657</v>
      </c>
      <c r="F1831" s="18">
        <v>11.999999999999989</v>
      </c>
      <c r="G1831" s="10" t="s">
        <v>2477</v>
      </c>
      <c r="H1831" s="5">
        <v>4.5</v>
      </c>
    </row>
    <row r="1832" spans="5:8">
      <c r="E1832" s="16" t="s">
        <v>657</v>
      </c>
      <c r="F1832" s="18">
        <v>12.099999999999989</v>
      </c>
      <c r="G1832" s="10" t="s">
        <v>2478</v>
      </c>
      <c r="H1832" s="5">
        <v>4.5</v>
      </c>
    </row>
    <row r="1833" spans="5:8">
      <c r="E1833" s="16" t="s">
        <v>657</v>
      </c>
      <c r="F1833" s="18">
        <v>12.199999999999989</v>
      </c>
      <c r="G1833" s="10" t="s">
        <v>2479</v>
      </c>
      <c r="H1833" s="5">
        <v>4.5</v>
      </c>
    </row>
    <row r="1834" spans="5:8">
      <c r="E1834" s="16" t="s">
        <v>657</v>
      </c>
      <c r="F1834" s="18">
        <v>12.299999999999988</v>
      </c>
      <c r="G1834" s="10" t="s">
        <v>2480</v>
      </c>
      <c r="H1834" s="5">
        <v>4.5</v>
      </c>
    </row>
    <row r="1835" spans="5:8">
      <c r="E1835" s="16" t="s">
        <v>657</v>
      </c>
      <c r="F1835" s="18">
        <v>12.399999999999988</v>
      </c>
      <c r="G1835" s="10" t="s">
        <v>2481</v>
      </c>
      <c r="H1835" s="5">
        <v>4.5</v>
      </c>
    </row>
    <row r="1836" spans="5:8">
      <c r="E1836" s="16" t="s">
        <v>657</v>
      </c>
      <c r="F1836" s="18">
        <v>12.499999999999988</v>
      </c>
      <c r="G1836" s="10" t="s">
        <v>2482</v>
      </c>
      <c r="H1836" s="5">
        <v>4.5</v>
      </c>
    </row>
    <row r="1837" spans="5:8">
      <c r="E1837" s="16" t="s">
        <v>657</v>
      </c>
      <c r="F1837" s="18">
        <v>12.599999999999987</v>
      </c>
      <c r="G1837" s="10" t="s">
        <v>2483</v>
      </c>
      <c r="H1837" s="5">
        <v>4.5</v>
      </c>
    </row>
    <row r="1838" spans="5:8">
      <c r="E1838" s="16" t="s">
        <v>657</v>
      </c>
      <c r="F1838" s="18">
        <v>12.699999999999987</v>
      </c>
      <c r="G1838" s="10" t="s">
        <v>2484</v>
      </c>
      <c r="H1838" s="5">
        <v>4.5</v>
      </c>
    </row>
    <row r="1839" spans="5:8">
      <c r="E1839" s="16" t="s">
        <v>657</v>
      </c>
      <c r="F1839" s="18">
        <v>12.799999999999986</v>
      </c>
      <c r="G1839" s="10" t="s">
        <v>2485</v>
      </c>
      <c r="H1839" s="5">
        <v>4.5</v>
      </c>
    </row>
    <row r="1840" spans="5:8">
      <c r="E1840" s="16" t="s">
        <v>657</v>
      </c>
      <c r="F1840" s="18">
        <v>12.899999999999986</v>
      </c>
      <c r="G1840" s="10" t="s">
        <v>2486</v>
      </c>
      <c r="H1840" s="5">
        <v>4.5</v>
      </c>
    </row>
    <row r="1841" spans="5:8">
      <c r="E1841" s="16" t="s">
        <v>657</v>
      </c>
      <c r="F1841" s="18">
        <v>12.999999999999986</v>
      </c>
      <c r="G1841" s="10" t="s">
        <v>2487</v>
      </c>
      <c r="H1841" s="5">
        <v>4.5</v>
      </c>
    </row>
    <row r="1842" spans="5:8">
      <c r="E1842" s="16" t="s">
        <v>657</v>
      </c>
      <c r="F1842" s="18">
        <v>13.099999999999985</v>
      </c>
      <c r="G1842" s="10" t="s">
        <v>2488</v>
      </c>
      <c r="H1842" s="5">
        <v>4.5</v>
      </c>
    </row>
    <row r="1843" spans="5:8">
      <c r="E1843" s="16" t="s">
        <v>657</v>
      </c>
      <c r="F1843" s="18">
        <v>13.199999999999985</v>
      </c>
      <c r="G1843" s="10" t="s">
        <v>2489</v>
      </c>
      <c r="H1843" s="5">
        <v>4.5</v>
      </c>
    </row>
    <row r="1844" spans="5:8">
      <c r="E1844" s="16" t="s">
        <v>657</v>
      </c>
      <c r="F1844" s="18">
        <v>13.299999999999985</v>
      </c>
      <c r="G1844" s="10" t="s">
        <v>2490</v>
      </c>
      <c r="H1844" s="5">
        <v>4.5</v>
      </c>
    </row>
    <row r="1845" spans="5:8">
      <c r="E1845" s="16" t="s">
        <v>657</v>
      </c>
      <c r="F1845" s="18">
        <v>13.399999999999984</v>
      </c>
      <c r="G1845" s="10" t="s">
        <v>2491</v>
      </c>
      <c r="H1845" s="5">
        <v>4.5</v>
      </c>
    </row>
    <row r="1846" spans="5:8">
      <c r="E1846" s="16" t="s">
        <v>657</v>
      </c>
      <c r="F1846" s="18">
        <v>13.499999999999984</v>
      </c>
      <c r="G1846" s="10" t="s">
        <v>2492</v>
      </c>
      <c r="H1846" s="5">
        <v>4.5</v>
      </c>
    </row>
    <row r="1847" spans="5:8">
      <c r="E1847" s="16" t="s">
        <v>657</v>
      </c>
      <c r="F1847" s="18">
        <v>13.599999999999984</v>
      </c>
      <c r="G1847" s="10" t="s">
        <v>2493</v>
      </c>
      <c r="H1847" s="5">
        <v>4.5</v>
      </c>
    </row>
    <row r="1848" spans="5:8">
      <c r="E1848" s="16" t="s">
        <v>657</v>
      </c>
      <c r="F1848" s="18">
        <v>13.699999999999983</v>
      </c>
      <c r="G1848" s="10" t="s">
        <v>2494</v>
      </c>
      <c r="H1848" s="5">
        <v>4.5</v>
      </c>
    </row>
    <row r="1849" spans="5:8">
      <c r="E1849" s="16" t="s">
        <v>657</v>
      </c>
      <c r="F1849" s="18">
        <v>13.799999999999983</v>
      </c>
      <c r="G1849" s="10" t="s">
        <v>2495</v>
      </c>
      <c r="H1849" s="5">
        <v>4.5</v>
      </c>
    </row>
    <row r="1850" spans="5:8">
      <c r="E1850" s="16" t="s">
        <v>657</v>
      </c>
      <c r="F1850" s="18">
        <v>13.899999999999983</v>
      </c>
      <c r="G1850" s="10" t="s">
        <v>2496</v>
      </c>
      <c r="H1850" s="5">
        <v>4.5</v>
      </c>
    </row>
    <row r="1851" spans="5:8">
      <c r="E1851" s="16" t="s">
        <v>657</v>
      </c>
      <c r="F1851" s="18">
        <v>13.999999999999982</v>
      </c>
      <c r="G1851" s="10" t="s">
        <v>2497</v>
      </c>
      <c r="H1851" s="5">
        <v>4.5</v>
      </c>
    </row>
    <row r="1852" spans="5:8">
      <c r="E1852" s="16" t="s">
        <v>657</v>
      </c>
      <c r="F1852" s="18">
        <v>14.099999999999982</v>
      </c>
      <c r="G1852" s="10" t="s">
        <v>2498</v>
      </c>
      <c r="H1852" s="5">
        <v>4.5</v>
      </c>
    </row>
    <row r="1853" spans="5:8">
      <c r="E1853" s="16" t="s">
        <v>657</v>
      </c>
      <c r="F1853" s="18">
        <v>14.199999999999982</v>
      </c>
      <c r="G1853" s="10" t="s">
        <v>2499</v>
      </c>
      <c r="H1853" s="5">
        <v>4.5</v>
      </c>
    </row>
    <row r="1854" spans="5:8">
      <c r="E1854" s="16" t="s">
        <v>657</v>
      </c>
      <c r="F1854" s="18">
        <v>14.299999999999981</v>
      </c>
      <c r="G1854" s="10" t="s">
        <v>2500</v>
      </c>
      <c r="H1854" s="5">
        <v>4.5</v>
      </c>
    </row>
    <row r="1855" spans="5:8">
      <c r="E1855" s="16" t="s">
        <v>657</v>
      </c>
      <c r="F1855" s="18">
        <v>14.399999999999981</v>
      </c>
      <c r="G1855" s="10" t="s">
        <v>2501</v>
      </c>
      <c r="H1855" s="5">
        <v>4.5</v>
      </c>
    </row>
    <row r="1856" spans="5:8">
      <c r="E1856" s="16" t="s">
        <v>657</v>
      </c>
      <c r="F1856" s="18">
        <v>14.49999999999998</v>
      </c>
      <c r="G1856" s="10" t="s">
        <v>2502</v>
      </c>
      <c r="H1856" s="5">
        <v>4.5</v>
      </c>
    </row>
    <row r="1857" spans="5:8">
      <c r="E1857" s="16" t="s">
        <v>657</v>
      </c>
      <c r="F1857" s="18">
        <v>14.59999999999998</v>
      </c>
      <c r="G1857" s="10" t="s">
        <v>2503</v>
      </c>
      <c r="H1857" s="5">
        <v>4.5</v>
      </c>
    </row>
    <row r="1858" spans="5:8">
      <c r="E1858" s="16" t="s">
        <v>657</v>
      </c>
      <c r="F1858" s="18">
        <v>14.69999999999998</v>
      </c>
      <c r="G1858" s="10" t="s">
        <v>2504</v>
      </c>
      <c r="H1858" s="5">
        <v>4.5</v>
      </c>
    </row>
    <row r="1859" spans="5:8">
      <c r="E1859" s="16" t="s">
        <v>657</v>
      </c>
      <c r="F1859" s="18">
        <v>14.799999999999979</v>
      </c>
      <c r="G1859" s="10" t="s">
        <v>2505</v>
      </c>
      <c r="H1859" s="5">
        <v>4.5</v>
      </c>
    </row>
    <row r="1860" spans="5:8">
      <c r="E1860" s="16" t="s">
        <v>657</v>
      </c>
      <c r="F1860" s="18">
        <v>14.899999999999979</v>
      </c>
      <c r="G1860" s="10" t="s">
        <v>2506</v>
      </c>
      <c r="H1860" s="5">
        <v>4.5</v>
      </c>
    </row>
    <row r="1861" spans="5:8">
      <c r="E1861" s="16" t="s">
        <v>657</v>
      </c>
      <c r="F1861" s="18">
        <v>14.999999999999979</v>
      </c>
      <c r="G1861" s="10" t="s">
        <v>2507</v>
      </c>
      <c r="H1861" s="5">
        <v>4.5</v>
      </c>
    </row>
    <row r="1862" spans="5:8">
      <c r="E1862" s="16" t="s">
        <v>657</v>
      </c>
      <c r="F1862" s="18">
        <v>15.099999999999978</v>
      </c>
      <c r="G1862" s="10" t="s">
        <v>2508</v>
      </c>
      <c r="H1862" s="5">
        <v>4.5</v>
      </c>
    </row>
    <row r="1863" spans="5:8">
      <c r="E1863" s="16" t="s">
        <v>657</v>
      </c>
      <c r="F1863" s="18">
        <v>15.199999999999978</v>
      </c>
      <c r="G1863" s="10" t="s">
        <v>2509</v>
      </c>
      <c r="H1863" s="5">
        <v>4.5</v>
      </c>
    </row>
    <row r="1864" spans="5:8">
      <c r="E1864" s="16" t="s">
        <v>657</v>
      </c>
      <c r="F1864" s="18">
        <v>15.299999999999978</v>
      </c>
      <c r="G1864" s="10" t="s">
        <v>2510</v>
      </c>
      <c r="H1864" s="5">
        <v>4.5</v>
      </c>
    </row>
    <row r="1865" spans="5:8">
      <c r="E1865" s="16" t="s">
        <v>657</v>
      </c>
      <c r="F1865" s="18">
        <v>15.399999999999977</v>
      </c>
      <c r="G1865" s="10" t="s">
        <v>2511</v>
      </c>
      <c r="H1865" s="5">
        <v>4.5</v>
      </c>
    </row>
    <row r="1866" spans="5:8">
      <c r="E1866" s="16" t="s">
        <v>657</v>
      </c>
      <c r="F1866" s="18">
        <v>15.499999999999977</v>
      </c>
      <c r="G1866" s="10" t="s">
        <v>2512</v>
      </c>
      <c r="H1866" s="5">
        <v>4.5</v>
      </c>
    </row>
    <row r="1867" spans="5:8">
      <c r="E1867" s="16" t="s">
        <v>657</v>
      </c>
      <c r="F1867" s="18">
        <v>15.599999999999977</v>
      </c>
      <c r="G1867" s="10" t="s">
        <v>2513</v>
      </c>
      <c r="H1867" s="5">
        <v>4.5</v>
      </c>
    </row>
    <row r="1868" spans="5:8">
      <c r="E1868" s="16" t="s">
        <v>657</v>
      </c>
      <c r="F1868" s="18">
        <v>15.699999999999976</v>
      </c>
      <c r="G1868" s="10" t="s">
        <v>2514</v>
      </c>
      <c r="H1868" s="5">
        <v>4.5</v>
      </c>
    </row>
    <row r="1869" spans="5:8">
      <c r="E1869" s="16" t="s">
        <v>657</v>
      </c>
      <c r="F1869" s="18">
        <v>15.799999999999976</v>
      </c>
      <c r="G1869" s="10" t="s">
        <v>2515</v>
      </c>
      <c r="H1869" s="5">
        <v>4.5</v>
      </c>
    </row>
    <row r="1870" spans="5:8">
      <c r="E1870" s="16" t="s">
        <v>657</v>
      </c>
      <c r="F1870" s="18">
        <v>15.899999999999975</v>
      </c>
      <c r="G1870" s="10" t="s">
        <v>2516</v>
      </c>
      <c r="H1870" s="5">
        <v>4.5</v>
      </c>
    </row>
    <row r="1871" spans="5:8">
      <c r="E1871" s="16" t="s">
        <v>657</v>
      </c>
      <c r="F1871" s="18">
        <v>15.999999999999975</v>
      </c>
      <c r="G1871" s="10" t="s">
        <v>2517</v>
      </c>
      <c r="H1871" s="5">
        <v>4.5</v>
      </c>
    </row>
    <row r="1872" spans="5:8">
      <c r="E1872" s="16" t="s">
        <v>657</v>
      </c>
      <c r="F1872" s="18">
        <v>16.099999999999977</v>
      </c>
      <c r="G1872" s="10" t="s">
        <v>2518</v>
      </c>
      <c r="H1872" s="5">
        <v>4.5</v>
      </c>
    </row>
    <row r="1873" spans="5:8">
      <c r="E1873" s="16" t="s">
        <v>657</v>
      </c>
      <c r="F1873" s="18">
        <v>16.199999999999978</v>
      </c>
      <c r="G1873" s="10" t="s">
        <v>2519</v>
      </c>
      <c r="H1873" s="5">
        <v>4.5</v>
      </c>
    </row>
    <row r="1874" spans="5:8">
      <c r="E1874" s="16" t="s">
        <v>657</v>
      </c>
      <c r="F1874" s="18">
        <v>16.299999999999979</v>
      </c>
      <c r="G1874" s="10" t="s">
        <v>2520</v>
      </c>
      <c r="H1874" s="5">
        <v>4.5</v>
      </c>
    </row>
    <row r="1875" spans="5:8">
      <c r="E1875" s="16" t="s">
        <v>657</v>
      </c>
      <c r="F1875" s="18">
        <v>16.399999999999981</v>
      </c>
      <c r="G1875" s="10" t="s">
        <v>2521</v>
      </c>
      <c r="H1875" s="5">
        <v>4.5</v>
      </c>
    </row>
    <row r="1876" spans="5:8">
      <c r="E1876" s="16" t="s">
        <v>657</v>
      </c>
      <c r="F1876" s="18">
        <v>16.499999999999982</v>
      </c>
      <c r="G1876" s="10" t="s">
        <v>2522</v>
      </c>
      <c r="H1876" s="5">
        <v>4.5</v>
      </c>
    </row>
    <row r="1877" spans="5:8">
      <c r="E1877" s="16" t="s">
        <v>657</v>
      </c>
      <c r="F1877" s="18">
        <v>16.599999999999984</v>
      </c>
      <c r="G1877" s="10" t="s">
        <v>2523</v>
      </c>
      <c r="H1877" s="5">
        <v>4.5</v>
      </c>
    </row>
    <row r="1878" spans="5:8">
      <c r="E1878" s="16" t="s">
        <v>657</v>
      </c>
      <c r="F1878" s="18">
        <v>16.699999999999985</v>
      </c>
      <c r="G1878" s="10" t="s">
        <v>2524</v>
      </c>
      <c r="H1878" s="5">
        <v>4.5</v>
      </c>
    </row>
    <row r="1879" spans="5:8">
      <c r="E1879" s="16" t="s">
        <v>657</v>
      </c>
      <c r="F1879" s="18">
        <v>16.799999999999986</v>
      </c>
      <c r="G1879" s="10" t="s">
        <v>2525</v>
      </c>
      <c r="H1879" s="5">
        <v>4.5</v>
      </c>
    </row>
    <row r="1880" spans="5:8">
      <c r="E1880" s="16" t="s">
        <v>657</v>
      </c>
      <c r="F1880" s="18">
        <v>16.899999999999988</v>
      </c>
      <c r="G1880" s="10" t="s">
        <v>2526</v>
      </c>
      <c r="H1880" s="5">
        <v>4.5</v>
      </c>
    </row>
    <row r="1881" spans="5:8">
      <c r="E1881" s="16" t="s">
        <v>657</v>
      </c>
      <c r="F1881" s="18">
        <v>16.999999999999989</v>
      </c>
      <c r="G1881" s="10" t="s">
        <v>2527</v>
      </c>
      <c r="H1881" s="5">
        <v>4.5</v>
      </c>
    </row>
    <row r="1882" spans="5:8">
      <c r="E1882" s="16" t="s">
        <v>657</v>
      </c>
      <c r="F1882" s="18">
        <v>17.099999999999991</v>
      </c>
      <c r="G1882" s="10" t="s">
        <v>2528</v>
      </c>
      <c r="H1882" s="5">
        <v>4.5</v>
      </c>
    </row>
    <row r="1883" spans="5:8">
      <c r="E1883" s="16" t="s">
        <v>657</v>
      </c>
      <c r="F1883" s="18">
        <v>17.199999999999992</v>
      </c>
      <c r="G1883" s="10" t="s">
        <v>2529</v>
      </c>
      <c r="H1883" s="5">
        <v>4.5</v>
      </c>
    </row>
    <row r="1884" spans="5:8">
      <c r="E1884" s="16" t="s">
        <v>657</v>
      </c>
      <c r="F1884" s="18">
        <v>17.299999999999994</v>
      </c>
      <c r="G1884" s="10" t="s">
        <v>2530</v>
      </c>
      <c r="H1884" s="5">
        <v>4.5</v>
      </c>
    </row>
    <row r="1885" spans="5:8">
      <c r="E1885" s="16" t="s">
        <v>657</v>
      </c>
      <c r="F1885" s="18">
        <v>17.399999999999995</v>
      </c>
      <c r="G1885" s="10" t="s">
        <v>2531</v>
      </c>
      <c r="H1885" s="5">
        <v>4.5</v>
      </c>
    </row>
    <row r="1886" spans="5:8">
      <c r="E1886" s="16" t="s">
        <v>657</v>
      </c>
      <c r="F1886" s="18">
        <v>17.499999999999996</v>
      </c>
      <c r="G1886" s="10" t="s">
        <v>2532</v>
      </c>
      <c r="H1886" s="5">
        <v>4.5</v>
      </c>
    </row>
    <row r="1887" spans="5:8">
      <c r="E1887" s="16" t="s">
        <v>657</v>
      </c>
      <c r="F1887" s="18">
        <v>17.599999999999998</v>
      </c>
      <c r="G1887" s="10" t="s">
        <v>2533</v>
      </c>
      <c r="H1887" s="5">
        <v>4.5</v>
      </c>
    </row>
    <row r="1888" spans="5:8">
      <c r="E1888" s="16" t="s">
        <v>657</v>
      </c>
      <c r="F1888" s="18">
        <v>17.7</v>
      </c>
      <c r="G1888" s="10" t="s">
        <v>2534</v>
      </c>
      <c r="H1888" s="5">
        <v>4.5</v>
      </c>
    </row>
    <row r="1889" spans="5:8">
      <c r="E1889" s="16" t="s">
        <v>657</v>
      </c>
      <c r="F1889" s="18">
        <v>17.8</v>
      </c>
      <c r="G1889" s="10" t="s">
        <v>2535</v>
      </c>
      <c r="H1889" s="5">
        <v>4.5</v>
      </c>
    </row>
    <row r="1890" spans="5:8">
      <c r="E1890" s="16" t="s">
        <v>657</v>
      </c>
      <c r="F1890" s="18">
        <v>17.900000000000002</v>
      </c>
      <c r="G1890" s="10" t="s">
        <v>2536</v>
      </c>
      <c r="H1890" s="5">
        <v>4.5</v>
      </c>
    </row>
    <row r="1891" spans="5:8">
      <c r="E1891" s="16" t="s">
        <v>657</v>
      </c>
      <c r="F1891" s="18">
        <v>18.000000000000004</v>
      </c>
      <c r="G1891" s="10" t="s">
        <v>2537</v>
      </c>
      <c r="H1891" s="5">
        <v>4.5</v>
      </c>
    </row>
    <row r="1892" spans="5:8">
      <c r="E1892" s="16" t="s">
        <v>657</v>
      </c>
      <c r="F1892" s="18">
        <v>18.100000000000005</v>
      </c>
      <c r="G1892" s="10" t="s">
        <v>2538</v>
      </c>
      <c r="H1892" s="5">
        <v>4.5</v>
      </c>
    </row>
    <row r="1893" spans="5:8">
      <c r="E1893" s="16" t="s">
        <v>657</v>
      </c>
      <c r="F1893" s="18">
        <v>18.200000000000006</v>
      </c>
      <c r="G1893" s="10" t="s">
        <v>2539</v>
      </c>
      <c r="H1893" s="5">
        <v>4.5</v>
      </c>
    </row>
    <row r="1894" spans="5:8">
      <c r="E1894" s="16" t="s">
        <v>657</v>
      </c>
      <c r="F1894" s="18">
        <v>18.300000000000008</v>
      </c>
      <c r="G1894" s="10" t="s">
        <v>2540</v>
      </c>
      <c r="H1894" s="5">
        <v>4.5</v>
      </c>
    </row>
    <row r="1895" spans="5:8">
      <c r="E1895" s="16" t="s">
        <v>657</v>
      </c>
      <c r="F1895" s="18">
        <v>18.400000000000009</v>
      </c>
      <c r="G1895" s="10" t="s">
        <v>2541</v>
      </c>
      <c r="H1895" s="5">
        <v>4.5</v>
      </c>
    </row>
    <row r="1896" spans="5:8">
      <c r="E1896" s="16" t="s">
        <v>657</v>
      </c>
      <c r="F1896" s="18">
        <v>18.500000000000011</v>
      </c>
      <c r="G1896" s="10" t="s">
        <v>2542</v>
      </c>
      <c r="H1896" s="5">
        <v>4.5</v>
      </c>
    </row>
    <row r="1897" spans="5:8">
      <c r="E1897" s="16" t="s">
        <v>657</v>
      </c>
      <c r="F1897" s="18">
        <v>18.600000000000012</v>
      </c>
      <c r="G1897" s="10" t="s">
        <v>2543</v>
      </c>
      <c r="H1897" s="5">
        <v>4.5</v>
      </c>
    </row>
    <row r="1898" spans="5:8">
      <c r="E1898" s="16" t="s">
        <v>657</v>
      </c>
      <c r="F1898" s="18">
        <v>18.700000000000014</v>
      </c>
      <c r="G1898" s="10" t="s">
        <v>2544</v>
      </c>
      <c r="H1898" s="5">
        <v>4.5</v>
      </c>
    </row>
    <row r="1899" spans="5:8">
      <c r="E1899" s="16" t="s">
        <v>657</v>
      </c>
      <c r="F1899" s="18">
        <v>18.800000000000015</v>
      </c>
      <c r="G1899" s="10" t="s">
        <v>2545</v>
      </c>
      <c r="H1899" s="5">
        <v>4.5</v>
      </c>
    </row>
    <row r="1900" spans="5:8">
      <c r="E1900" s="16" t="s">
        <v>657</v>
      </c>
      <c r="F1900" s="18">
        <v>18.900000000000016</v>
      </c>
      <c r="G1900" s="10" t="s">
        <v>2546</v>
      </c>
      <c r="H1900" s="5">
        <v>4.5</v>
      </c>
    </row>
    <row r="1901" spans="5:8">
      <c r="E1901" s="16" t="s">
        <v>657</v>
      </c>
      <c r="F1901" s="18">
        <v>19.000000000000018</v>
      </c>
      <c r="G1901" s="10" t="s">
        <v>2547</v>
      </c>
      <c r="H1901" s="5">
        <v>4.5</v>
      </c>
    </row>
    <row r="1902" spans="5:8">
      <c r="E1902" s="16" t="s">
        <v>657</v>
      </c>
      <c r="F1902" s="18">
        <v>19.100000000000019</v>
      </c>
      <c r="G1902" s="10" t="s">
        <v>2548</v>
      </c>
      <c r="H1902" s="5">
        <v>4.5</v>
      </c>
    </row>
    <row r="1903" spans="5:8">
      <c r="E1903" s="16" t="s">
        <v>657</v>
      </c>
      <c r="F1903" s="18">
        <v>19.200000000000021</v>
      </c>
      <c r="G1903" s="10" t="s">
        <v>2549</v>
      </c>
      <c r="H1903" s="5">
        <v>4.5</v>
      </c>
    </row>
    <row r="1904" spans="5:8">
      <c r="E1904" s="16" t="s">
        <v>657</v>
      </c>
      <c r="F1904" s="18">
        <v>19.300000000000022</v>
      </c>
      <c r="G1904" s="10" t="s">
        <v>2550</v>
      </c>
      <c r="H1904" s="5">
        <v>4.5</v>
      </c>
    </row>
    <row r="1905" spans="5:8">
      <c r="E1905" s="16" t="s">
        <v>657</v>
      </c>
      <c r="F1905" s="18">
        <v>19.400000000000023</v>
      </c>
      <c r="G1905" s="10" t="s">
        <v>2551</v>
      </c>
      <c r="H1905" s="5">
        <v>4.5</v>
      </c>
    </row>
    <row r="1906" spans="5:8">
      <c r="E1906" s="16" t="s">
        <v>657</v>
      </c>
      <c r="F1906" s="18">
        <v>19.500000000000025</v>
      </c>
      <c r="G1906" s="10" t="s">
        <v>2552</v>
      </c>
      <c r="H1906" s="5">
        <v>4.5</v>
      </c>
    </row>
    <row r="1907" spans="5:8">
      <c r="E1907" s="16" t="s">
        <v>657</v>
      </c>
      <c r="F1907" s="18">
        <v>19.600000000000026</v>
      </c>
      <c r="G1907" s="10" t="s">
        <v>2553</v>
      </c>
      <c r="H1907" s="5">
        <v>4.5</v>
      </c>
    </row>
    <row r="1908" spans="5:8">
      <c r="E1908" s="16" t="s">
        <v>657</v>
      </c>
      <c r="F1908" s="18">
        <v>19.700000000000028</v>
      </c>
      <c r="G1908" s="10" t="s">
        <v>2554</v>
      </c>
      <c r="H1908" s="5">
        <v>4.5</v>
      </c>
    </row>
    <row r="1909" spans="5:8">
      <c r="E1909" s="16" t="s">
        <v>657</v>
      </c>
      <c r="F1909" s="18">
        <v>19.800000000000029</v>
      </c>
      <c r="G1909" s="10" t="s">
        <v>2555</v>
      </c>
      <c r="H1909" s="5">
        <v>4.5</v>
      </c>
    </row>
    <row r="1910" spans="5:8">
      <c r="E1910" s="16" t="s">
        <v>657</v>
      </c>
      <c r="F1910" s="18">
        <v>19.900000000000031</v>
      </c>
      <c r="G1910" s="10" t="s">
        <v>2556</v>
      </c>
      <c r="H1910" s="5">
        <v>4.5</v>
      </c>
    </row>
    <row r="1911" spans="5:8">
      <c r="E1911" s="16" t="s">
        <v>657</v>
      </c>
      <c r="F1911" s="18">
        <v>20.000000000000032</v>
      </c>
      <c r="G1911" s="10" t="s">
        <v>2557</v>
      </c>
      <c r="H1911" s="5">
        <v>4.5</v>
      </c>
    </row>
    <row r="1912" spans="5:8">
      <c r="E1912" s="16" t="s">
        <v>657</v>
      </c>
      <c r="F1912" s="18">
        <v>20.100000000000033</v>
      </c>
      <c r="G1912" s="10" t="s">
        <v>2558</v>
      </c>
      <c r="H1912" s="5">
        <v>4.5</v>
      </c>
    </row>
    <row r="1913" spans="5:8">
      <c r="E1913" s="16" t="s">
        <v>657</v>
      </c>
      <c r="F1913" s="18">
        <v>20.200000000000035</v>
      </c>
      <c r="G1913" s="10" t="s">
        <v>2559</v>
      </c>
      <c r="H1913" s="5">
        <v>4.5</v>
      </c>
    </row>
    <row r="1914" spans="5:8">
      <c r="E1914" s="16" t="s">
        <v>657</v>
      </c>
      <c r="F1914" s="18">
        <v>20.300000000000036</v>
      </c>
      <c r="G1914" s="10" t="s">
        <v>2560</v>
      </c>
      <c r="H1914" s="5">
        <v>4.5</v>
      </c>
    </row>
    <row r="1915" spans="5:8">
      <c r="E1915" s="16" t="s">
        <v>657</v>
      </c>
      <c r="F1915" s="18">
        <v>20.400000000000038</v>
      </c>
      <c r="G1915" s="10" t="s">
        <v>2561</v>
      </c>
      <c r="H1915" s="5">
        <v>4.5</v>
      </c>
    </row>
    <row r="1916" spans="5:8">
      <c r="E1916" s="16" t="s">
        <v>657</v>
      </c>
      <c r="F1916" s="18">
        <v>20.500000000000039</v>
      </c>
      <c r="G1916" s="10" t="s">
        <v>2562</v>
      </c>
      <c r="H1916" s="5">
        <v>4.5</v>
      </c>
    </row>
    <row r="1917" spans="5:8">
      <c r="E1917" s="16" t="s">
        <v>657</v>
      </c>
      <c r="F1917" s="18">
        <v>20.600000000000041</v>
      </c>
      <c r="G1917" s="10" t="s">
        <v>2563</v>
      </c>
      <c r="H1917" s="5">
        <v>4.5</v>
      </c>
    </row>
    <row r="1918" spans="5:8">
      <c r="E1918" s="16" t="s">
        <v>657</v>
      </c>
      <c r="F1918" s="18">
        <v>20.700000000000042</v>
      </c>
      <c r="G1918" s="10" t="s">
        <v>2564</v>
      </c>
      <c r="H1918" s="5">
        <v>4.5</v>
      </c>
    </row>
    <row r="1919" spans="5:8">
      <c r="E1919" s="16" t="s">
        <v>657</v>
      </c>
      <c r="F1919" s="18">
        <v>20.800000000000043</v>
      </c>
      <c r="G1919" s="10" t="s">
        <v>2565</v>
      </c>
      <c r="H1919" s="5">
        <v>4.5</v>
      </c>
    </row>
    <row r="1920" spans="5:8">
      <c r="E1920" s="16" t="s">
        <v>657</v>
      </c>
      <c r="F1920" s="18">
        <v>20.900000000000045</v>
      </c>
      <c r="G1920" s="10" t="s">
        <v>2566</v>
      </c>
      <c r="H1920" s="5">
        <v>4.5</v>
      </c>
    </row>
    <row r="1921" spans="5:8">
      <c r="E1921" s="16" t="s">
        <v>657</v>
      </c>
      <c r="F1921" s="18">
        <v>21.000000000000046</v>
      </c>
      <c r="G1921" s="10" t="s">
        <v>2567</v>
      </c>
      <c r="H1921" s="5">
        <v>4.5</v>
      </c>
    </row>
    <row r="1922" spans="5:8">
      <c r="E1922" s="16" t="s">
        <v>657</v>
      </c>
      <c r="F1922" s="18">
        <v>21.100000000000048</v>
      </c>
      <c r="G1922" s="10" t="s">
        <v>2568</v>
      </c>
      <c r="H1922" s="5">
        <v>4.5</v>
      </c>
    </row>
    <row r="1923" spans="5:8">
      <c r="E1923" s="16" t="s">
        <v>657</v>
      </c>
      <c r="F1923" s="18">
        <v>21.200000000000049</v>
      </c>
      <c r="G1923" s="10" t="s">
        <v>2569</v>
      </c>
      <c r="H1923" s="5">
        <v>4.5</v>
      </c>
    </row>
    <row r="1924" spans="5:8">
      <c r="E1924" s="16" t="s">
        <v>657</v>
      </c>
      <c r="F1924" s="18">
        <v>21.3</v>
      </c>
      <c r="G1924" s="10" t="s">
        <v>2570</v>
      </c>
      <c r="H1924" s="5">
        <v>4.5</v>
      </c>
    </row>
    <row r="1925" spans="5:8">
      <c r="E1925" s="16" t="s">
        <v>657</v>
      </c>
      <c r="F1925" s="18">
        <v>21.400000000000002</v>
      </c>
      <c r="G1925" s="10" t="s">
        <v>2571</v>
      </c>
      <c r="H1925" s="5">
        <v>4.5</v>
      </c>
    </row>
    <row r="1926" spans="5:8">
      <c r="E1926" s="16" t="s">
        <v>657</v>
      </c>
      <c r="F1926" s="18">
        <v>21.500000000000004</v>
      </c>
      <c r="G1926" s="10" t="s">
        <v>2572</v>
      </c>
      <c r="H1926" s="5">
        <v>4.5</v>
      </c>
    </row>
    <row r="1927" spans="5:8">
      <c r="E1927" s="16" t="s">
        <v>657</v>
      </c>
      <c r="F1927" s="18">
        <v>21.600000000000005</v>
      </c>
      <c r="G1927" s="10" t="s">
        <v>2573</v>
      </c>
      <c r="H1927" s="5">
        <v>4.5</v>
      </c>
    </row>
    <row r="1928" spans="5:8">
      <c r="E1928" s="16" t="s">
        <v>657</v>
      </c>
      <c r="F1928" s="18">
        <v>21.700000000000006</v>
      </c>
      <c r="G1928" s="10" t="s">
        <v>2574</v>
      </c>
      <c r="H1928" s="5">
        <v>4.5</v>
      </c>
    </row>
    <row r="1929" spans="5:8">
      <c r="E1929" s="16" t="s">
        <v>657</v>
      </c>
      <c r="F1929" s="18">
        <v>21.800000000000008</v>
      </c>
      <c r="G1929" s="10" t="s">
        <v>2575</v>
      </c>
      <c r="H1929" s="5">
        <v>4.5</v>
      </c>
    </row>
    <row r="1930" spans="5:8">
      <c r="E1930" s="16" t="s">
        <v>657</v>
      </c>
      <c r="F1930" s="18">
        <v>21.900000000000009</v>
      </c>
      <c r="G1930" s="10" t="s">
        <v>2576</v>
      </c>
      <c r="H1930" s="5">
        <v>4.5</v>
      </c>
    </row>
    <row r="1931" spans="5:8">
      <c r="E1931" s="16" t="s">
        <v>657</v>
      </c>
      <c r="F1931" s="18">
        <v>22.000000000000011</v>
      </c>
      <c r="G1931" s="10" t="s">
        <v>2577</v>
      </c>
      <c r="H1931" s="5">
        <v>4.5</v>
      </c>
    </row>
    <row r="1932" spans="5:8">
      <c r="E1932" s="16" t="s">
        <v>657</v>
      </c>
      <c r="F1932" s="18">
        <v>22.100000000000012</v>
      </c>
      <c r="G1932" s="10" t="s">
        <v>2578</v>
      </c>
      <c r="H1932" s="5">
        <v>4.5</v>
      </c>
    </row>
    <row r="1933" spans="5:8">
      <c r="E1933" s="16" t="s">
        <v>657</v>
      </c>
      <c r="F1933" s="18">
        <v>22.200000000000014</v>
      </c>
      <c r="G1933" s="10" t="s">
        <v>2579</v>
      </c>
      <c r="H1933" s="5">
        <v>4.5</v>
      </c>
    </row>
    <row r="1934" spans="5:8">
      <c r="E1934" s="16" t="s">
        <v>657</v>
      </c>
      <c r="F1934" s="18">
        <v>22.300000000000015</v>
      </c>
      <c r="G1934" s="10" t="s">
        <v>2580</v>
      </c>
      <c r="H1934" s="5">
        <v>4.5</v>
      </c>
    </row>
    <row r="1935" spans="5:8">
      <c r="E1935" s="16" t="s">
        <v>657</v>
      </c>
      <c r="F1935" s="18">
        <v>22.400000000000016</v>
      </c>
      <c r="G1935" s="10" t="s">
        <v>2581</v>
      </c>
      <c r="H1935" s="5">
        <v>4.5</v>
      </c>
    </row>
    <row r="1936" spans="5:8">
      <c r="E1936" s="16" t="s">
        <v>657</v>
      </c>
      <c r="F1936" s="18">
        <v>22.500000000000018</v>
      </c>
      <c r="G1936" s="10" t="s">
        <v>2582</v>
      </c>
      <c r="H1936" s="5">
        <v>4.5</v>
      </c>
    </row>
    <row r="1937" spans="5:8">
      <c r="E1937" s="16" t="s">
        <v>657</v>
      </c>
      <c r="F1937" s="18">
        <v>22.600000000000019</v>
      </c>
      <c r="G1937" s="10" t="s">
        <v>2583</v>
      </c>
      <c r="H1937" s="5">
        <v>4.5</v>
      </c>
    </row>
    <row r="1938" spans="5:8">
      <c r="E1938" s="16" t="s">
        <v>657</v>
      </c>
      <c r="F1938" s="18">
        <v>22.700000000000021</v>
      </c>
      <c r="G1938" s="10" t="s">
        <v>2584</v>
      </c>
      <c r="H1938" s="5">
        <v>4.5</v>
      </c>
    </row>
    <row r="1939" spans="5:8">
      <c r="E1939" s="16" t="s">
        <v>657</v>
      </c>
      <c r="F1939" s="18">
        <v>22.800000000000022</v>
      </c>
      <c r="G1939" s="10" t="s">
        <v>2585</v>
      </c>
      <c r="H1939" s="5">
        <v>4.5</v>
      </c>
    </row>
    <row r="1940" spans="5:8">
      <c r="E1940" s="16" t="s">
        <v>657</v>
      </c>
      <c r="F1940" s="18">
        <v>22.900000000000023</v>
      </c>
      <c r="G1940" s="10" t="s">
        <v>2586</v>
      </c>
      <c r="H1940" s="5">
        <v>4.5</v>
      </c>
    </row>
    <row r="1941" spans="5:8">
      <c r="E1941" s="16" t="s">
        <v>657</v>
      </c>
      <c r="F1941" s="18">
        <v>23.000000000000025</v>
      </c>
      <c r="G1941" s="10" t="s">
        <v>2587</v>
      </c>
      <c r="H1941" s="5">
        <v>4.5</v>
      </c>
    </row>
    <row r="1942" spans="5:8">
      <c r="E1942" s="16" t="s">
        <v>657</v>
      </c>
      <c r="F1942" s="18">
        <v>23.100000000000026</v>
      </c>
      <c r="G1942" s="10" t="s">
        <v>2588</v>
      </c>
      <c r="H1942" s="5">
        <v>4.5</v>
      </c>
    </row>
    <row r="1943" spans="5:8">
      <c r="E1943" s="16" t="s">
        <v>657</v>
      </c>
      <c r="F1943" s="18">
        <v>23.200000000000028</v>
      </c>
      <c r="G1943" s="10" t="s">
        <v>2589</v>
      </c>
      <c r="H1943" s="5">
        <v>4.5</v>
      </c>
    </row>
    <row r="1944" spans="5:8">
      <c r="E1944" s="16" t="s">
        <v>657</v>
      </c>
      <c r="F1944" s="18">
        <v>23.300000000000029</v>
      </c>
      <c r="G1944" s="10" t="s">
        <v>2590</v>
      </c>
      <c r="H1944" s="5">
        <v>4.5</v>
      </c>
    </row>
    <row r="1945" spans="5:8">
      <c r="E1945" s="16" t="s">
        <v>657</v>
      </c>
      <c r="F1945" s="18">
        <v>23.400000000000031</v>
      </c>
      <c r="G1945" s="10" t="s">
        <v>2591</v>
      </c>
      <c r="H1945" s="5">
        <v>4.5</v>
      </c>
    </row>
    <row r="1946" spans="5:8">
      <c r="E1946" s="16" t="s">
        <v>657</v>
      </c>
      <c r="F1946" s="18">
        <v>23.500000000000032</v>
      </c>
      <c r="G1946" s="10" t="s">
        <v>2592</v>
      </c>
      <c r="H1946" s="5">
        <v>4.5</v>
      </c>
    </row>
    <row r="1947" spans="5:8">
      <c r="E1947" s="16" t="s">
        <v>657</v>
      </c>
      <c r="F1947" s="18">
        <v>23.600000000000033</v>
      </c>
      <c r="G1947" s="10" t="s">
        <v>2593</v>
      </c>
      <c r="H1947" s="5">
        <v>4.5</v>
      </c>
    </row>
    <row r="1948" spans="5:8">
      <c r="E1948" s="16" t="s">
        <v>657</v>
      </c>
      <c r="F1948" s="18">
        <v>23.700000000000035</v>
      </c>
      <c r="G1948" s="10" t="s">
        <v>2594</v>
      </c>
      <c r="H1948" s="5">
        <v>4.5</v>
      </c>
    </row>
    <row r="1949" spans="5:8">
      <c r="E1949" s="16" t="s">
        <v>657</v>
      </c>
      <c r="F1949" s="18">
        <v>23.800000000000036</v>
      </c>
      <c r="G1949" s="10" t="s">
        <v>2595</v>
      </c>
      <c r="H1949" s="5">
        <v>4.5</v>
      </c>
    </row>
    <row r="1950" spans="5:8">
      <c r="E1950" s="16" t="s">
        <v>657</v>
      </c>
      <c r="F1950" s="18">
        <v>23.900000000000038</v>
      </c>
      <c r="G1950" s="10" t="s">
        <v>2596</v>
      </c>
      <c r="H1950" s="5">
        <v>4.5</v>
      </c>
    </row>
    <row r="1951" spans="5:8">
      <c r="E1951" s="16" t="s">
        <v>657</v>
      </c>
      <c r="F1951" s="18">
        <v>24.000000000000039</v>
      </c>
      <c r="G1951" s="10" t="s">
        <v>2597</v>
      </c>
      <c r="H1951" s="5">
        <v>4.5</v>
      </c>
    </row>
    <row r="1952" spans="5:8">
      <c r="E1952" s="16" t="s">
        <v>657</v>
      </c>
      <c r="F1952" s="18">
        <v>24.100000000000041</v>
      </c>
      <c r="G1952" s="10" t="s">
        <v>2598</v>
      </c>
      <c r="H1952" s="5">
        <v>4.5</v>
      </c>
    </row>
    <row r="1953" spans="5:8">
      <c r="E1953" s="16" t="s">
        <v>657</v>
      </c>
      <c r="F1953" s="18">
        <v>24.200000000000042</v>
      </c>
      <c r="G1953" s="10" t="s">
        <v>2599</v>
      </c>
      <c r="H1953" s="5">
        <v>4.5</v>
      </c>
    </row>
    <row r="1954" spans="5:8">
      <c r="E1954" s="16" t="s">
        <v>657</v>
      </c>
      <c r="F1954" s="18">
        <v>24.300000000000043</v>
      </c>
      <c r="G1954" s="10" t="s">
        <v>2600</v>
      </c>
      <c r="H1954" s="5">
        <v>4.5</v>
      </c>
    </row>
    <row r="1955" spans="5:8">
      <c r="E1955" s="16" t="s">
        <v>657</v>
      </c>
      <c r="F1955" s="18">
        <v>24.400000000000045</v>
      </c>
      <c r="G1955" s="10" t="s">
        <v>2601</v>
      </c>
      <c r="H1955" s="5">
        <v>4.5</v>
      </c>
    </row>
    <row r="1956" spans="5:8">
      <c r="E1956" s="16" t="s">
        <v>657</v>
      </c>
      <c r="F1956" s="18">
        <v>24.500000000000046</v>
      </c>
      <c r="G1956" s="10" t="s">
        <v>2602</v>
      </c>
      <c r="H1956" s="5">
        <v>4.5</v>
      </c>
    </row>
    <row r="1957" spans="5:8">
      <c r="E1957" s="16" t="s">
        <v>657</v>
      </c>
      <c r="F1957" s="18">
        <v>24.600000000000048</v>
      </c>
      <c r="G1957" s="10" t="s">
        <v>2603</v>
      </c>
      <c r="H1957" s="5">
        <v>4.5</v>
      </c>
    </row>
    <row r="1958" spans="5:8">
      <c r="E1958" s="16" t="s">
        <v>657</v>
      </c>
      <c r="F1958" s="18">
        <v>24.700000000000049</v>
      </c>
      <c r="G1958" s="10" t="s">
        <v>2604</v>
      </c>
      <c r="H1958" s="5">
        <v>4.5</v>
      </c>
    </row>
    <row r="1959" spans="5:8">
      <c r="E1959" s="16" t="s">
        <v>657</v>
      </c>
      <c r="F1959" s="18">
        <v>24.8</v>
      </c>
      <c r="G1959" s="10" t="s">
        <v>2605</v>
      </c>
      <c r="H1959" s="5">
        <v>4.5</v>
      </c>
    </row>
    <row r="1960" spans="5:8">
      <c r="E1960" s="16" t="s">
        <v>657</v>
      </c>
      <c r="F1960" s="18">
        <v>24.900000000000002</v>
      </c>
      <c r="G1960" s="10" t="s">
        <v>2606</v>
      </c>
      <c r="H1960" s="5">
        <v>4.5</v>
      </c>
    </row>
    <row r="1961" spans="5:8">
      <c r="E1961" s="16" t="s">
        <v>657</v>
      </c>
      <c r="F1961" s="18">
        <v>25.000000000000004</v>
      </c>
      <c r="G1961" s="10" t="s">
        <v>2607</v>
      </c>
      <c r="H1961" s="5">
        <v>4.5</v>
      </c>
    </row>
    <row r="1962" spans="5:8">
      <c r="E1962" s="16" t="s">
        <v>657</v>
      </c>
      <c r="F1962" s="18">
        <v>25.100000000000005</v>
      </c>
      <c r="G1962" s="10" t="s">
        <v>2608</v>
      </c>
      <c r="H1962" s="5">
        <v>4.5</v>
      </c>
    </row>
    <row r="1963" spans="5:8">
      <c r="E1963" s="16" t="s">
        <v>657</v>
      </c>
      <c r="F1963" s="18">
        <v>25.200000000000006</v>
      </c>
      <c r="G1963" s="10" t="s">
        <v>2609</v>
      </c>
      <c r="H1963" s="5">
        <v>4.5</v>
      </c>
    </row>
    <row r="1964" spans="5:8">
      <c r="E1964" s="16" t="s">
        <v>657</v>
      </c>
      <c r="F1964" s="18">
        <v>25.300000000000008</v>
      </c>
      <c r="G1964" s="10" t="s">
        <v>2610</v>
      </c>
      <c r="H1964" s="5">
        <v>4.5</v>
      </c>
    </row>
    <row r="1965" spans="5:8">
      <c r="E1965" s="16" t="s">
        <v>657</v>
      </c>
      <c r="F1965" s="18">
        <v>25.400000000000009</v>
      </c>
      <c r="G1965" s="10" t="s">
        <v>2611</v>
      </c>
      <c r="H1965" s="5">
        <v>4.5</v>
      </c>
    </row>
    <row r="1966" spans="5:8">
      <c r="E1966" s="16" t="s">
        <v>657</v>
      </c>
      <c r="F1966" s="18">
        <v>25.500000000000011</v>
      </c>
      <c r="G1966" s="10" t="s">
        <v>2612</v>
      </c>
      <c r="H1966" s="5">
        <v>4.5</v>
      </c>
    </row>
    <row r="1967" spans="5:8">
      <c r="E1967" s="16" t="s">
        <v>657</v>
      </c>
      <c r="F1967" s="18">
        <v>25.600000000000012</v>
      </c>
      <c r="G1967" s="10" t="s">
        <v>2613</v>
      </c>
      <c r="H1967" s="5">
        <v>4.5</v>
      </c>
    </row>
    <row r="1968" spans="5:8">
      <c r="E1968" s="16" t="s">
        <v>657</v>
      </c>
      <c r="F1968" s="18">
        <v>25.700000000000014</v>
      </c>
      <c r="G1968" s="10" t="s">
        <v>2614</v>
      </c>
      <c r="H1968" s="5">
        <v>4.5</v>
      </c>
    </row>
    <row r="1969" spans="5:8">
      <c r="E1969" s="16" t="s">
        <v>657</v>
      </c>
      <c r="F1969" s="18">
        <v>25.800000000000015</v>
      </c>
      <c r="G1969" s="10" t="s">
        <v>2615</v>
      </c>
      <c r="H1969" s="5">
        <v>4.5</v>
      </c>
    </row>
    <row r="1970" spans="5:8">
      <c r="E1970" s="16" t="s">
        <v>657</v>
      </c>
      <c r="F1970" s="18">
        <v>25.900000000000016</v>
      </c>
      <c r="G1970" s="10" t="s">
        <v>2616</v>
      </c>
      <c r="H1970" s="5">
        <v>4.5</v>
      </c>
    </row>
    <row r="1971" spans="5:8">
      <c r="E1971" s="16" t="s">
        <v>657</v>
      </c>
      <c r="F1971" s="18">
        <v>26.000000000000018</v>
      </c>
      <c r="G1971" s="10" t="s">
        <v>2617</v>
      </c>
      <c r="H1971" s="5">
        <v>4.5</v>
      </c>
    </row>
    <row r="1972" spans="5:8">
      <c r="E1972" s="16" t="s">
        <v>657</v>
      </c>
      <c r="F1972" s="18">
        <v>26.100000000000019</v>
      </c>
      <c r="G1972" s="10" t="s">
        <v>2618</v>
      </c>
      <c r="H1972" s="5">
        <v>4.5</v>
      </c>
    </row>
    <row r="1973" spans="5:8">
      <c r="E1973" s="16" t="s">
        <v>657</v>
      </c>
      <c r="F1973" s="18">
        <v>26.200000000000021</v>
      </c>
      <c r="G1973" s="10" t="s">
        <v>2619</v>
      </c>
      <c r="H1973" s="5">
        <v>4.5</v>
      </c>
    </row>
    <row r="1974" spans="5:8">
      <c r="E1974" s="16" t="s">
        <v>657</v>
      </c>
      <c r="F1974" s="18">
        <v>26.300000000000022</v>
      </c>
      <c r="G1974" s="10" t="s">
        <v>2620</v>
      </c>
      <c r="H1974" s="5">
        <v>4.5</v>
      </c>
    </row>
    <row r="1975" spans="5:8">
      <c r="E1975" s="16" t="s">
        <v>657</v>
      </c>
      <c r="F1975" s="18">
        <v>26.400000000000023</v>
      </c>
      <c r="G1975" s="10" t="s">
        <v>2621</v>
      </c>
      <c r="H1975" s="5">
        <v>4.5</v>
      </c>
    </row>
    <row r="1976" spans="5:8">
      <c r="E1976" s="16" t="s">
        <v>657</v>
      </c>
      <c r="F1976" s="18">
        <v>26.500000000000025</v>
      </c>
      <c r="G1976" s="10" t="s">
        <v>2622</v>
      </c>
      <c r="H1976" s="5">
        <v>4.5</v>
      </c>
    </row>
    <row r="1977" spans="5:8">
      <c r="E1977" s="16" t="s">
        <v>657</v>
      </c>
      <c r="F1977" s="18">
        <v>26.600000000000026</v>
      </c>
      <c r="G1977" s="10" t="s">
        <v>2623</v>
      </c>
      <c r="H1977" s="5">
        <v>4.5</v>
      </c>
    </row>
    <row r="1978" spans="5:8">
      <c r="E1978" s="16" t="s">
        <v>657</v>
      </c>
      <c r="F1978" s="18">
        <v>26.700000000000028</v>
      </c>
      <c r="G1978" s="10" t="s">
        <v>2624</v>
      </c>
      <c r="H1978" s="5">
        <v>4.5</v>
      </c>
    </row>
    <row r="1979" spans="5:8">
      <c r="E1979" s="16" t="s">
        <v>657</v>
      </c>
      <c r="F1979" s="18">
        <v>26.800000000000029</v>
      </c>
      <c r="G1979" s="10" t="s">
        <v>2625</v>
      </c>
      <c r="H1979" s="5">
        <v>4.5</v>
      </c>
    </row>
    <row r="1980" spans="5:8">
      <c r="E1980" s="16" t="s">
        <v>657</v>
      </c>
      <c r="F1980" s="18">
        <v>26.900000000000031</v>
      </c>
      <c r="G1980" s="10" t="s">
        <v>2626</v>
      </c>
      <c r="H1980" s="5">
        <v>4.5</v>
      </c>
    </row>
    <row r="1981" spans="5:8">
      <c r="E1981" s="16" t="s">
        <v>657</v>
      </c>
      <c r="F1981" s="18">
        <v>27.000000000000032</v>
      </c>
      <c r="G1981" s="10" t="s">
        <v>2627</v>
      </c>
      <c r="H1981" s="5">
        <v>4.5</v>
      </c>
    </row>
    <row r="1982" spans="5:8">
      <c r="E1982" s="16" t="s">
        <v>657</v>
      </c>
      <c r="F1982" s="18">
        <v>27.100000000000033</v>
      </c>
      <c r="G1982" s="10" t="s">
        <v>2628</v>
      </c>
      <c r="H1982" s="5">
        <v>4.5</v>
      </c>
    </row>
    <row r="1983" spans="5:8">
      <c r="E1983" s="16" t="s">
        <v>657</v>
      </c>
      <c r="F1983" s="18">
        <v>27.200000000000035</v>
      </c>
      <c r="G1983" s="10" t="s">
        <v>2629</v>
      </c>
      <c r="H1983" s="5">
        <v>4.5</v>
      </c>
    </row>
    <row r="1984" spans="5:8">
      <c r="E1984" s="16" t="s">
        <v>657</v>
      </c>
      <c r="F1984" s="18">
        <v>27.300000000000036</v>
      </c>
      <c r="G1984" s="10" t="s">
        <v>2630</v>
      </c>
      <c r="H1984" s="5">
        <v>4.5</v>
      </c>
    </row>
    <row r="1985" spans="5:8">
      <c r="E1985" s="16" t="s">
        <v>657</v>
      </c>
      <c r="F1985" s="18">
        <v>27.400000000000038</v>
      </c>
      <c r="G1985" s="10" t="s">
        <v>2631</v>
      </c>
      <c r="H1985" s="5">
        <v>4.5</v>
      </c>
    </row>
    <row r="1986" spans="5:8">
      <c r="E1986" s="16" t="s">
        <v>657</v>
      </c>
      <c r="F1986" s="18">
        <v>27.500000000000039</v>
      </c>
      <c r="G1986" s="10" t="s">
        <v>2632</v>
      </c>
      <c r="H1986" s="5">
        <v>4.5</v>
      </c>
    </row>
    <row r="1987" spans="5:8">
      <c r="E1987" s="16" t="s">
        <v>657</v>
      </c>
      <c r="F1987" s="18">
        <v>27.600000000000041</v>
      </c>
      <c r="G1987" s="10" t="s">
        <v>2633</v>
      </c>
      <c r="H1987" s="5">
        <v>4.5</v>
      </c>
    </row>
    <row r="1988" spans="5:8">
      <c r="E1988" s="16" t="s">
        <v>657</v>
      </c>
      <c r="F1988" s="18">
        <v>27.700000000000042</v>
      </c>
      <c r="G1988" s="10" t="s">
        <v>2634</v>
      </c>
      <c r="H1988" s="5">
        <v>4.5</v>
      </c>
    </row>
    <row r="1989" spans="5:8">
      <c r="E1989" s="16" t="s">
        <v>657</v>
      </c>
      <c r="F1989" s="18">
        <v>27.800000000000043</v>
      </c>
      <c r="G1989" s="10" t="s">
        <v>2635</v>
      </c>
      <c r="H1989" s="5">
        <v>4.5</v>
      </c>
    </row>
    <row r="1990" spans="5:8">
      <c r="E1990" s="16" t="s">
        <v>657</v>
      </c>
      <c r="F1990" s="18">
        <v>27.900000000000045</v>
      </c>
      <c r="G1990" s="10" t="s">
        <v>2636</v>
      </c>
      <c r="H1990" s="5">
        <v>4.5</v>
      </c>
    </row>
    <row r="1991" spans="5:8">
      <c r="E1991" s="16" t="s">
        <v>657</v>
      </c>
      <c r="F1991" s="18">
        <v>28.000000000000046</v>
      </c>
      <c r="G1991" s="10" t="s">
        <v>2637</v>
      </c>
      <c r="H1991" s="5">
        <v>4.5</v>
      </c>
    </row>
    <row r="1992" spans="5:8">
      <c r="E1992" s="17" t="s">
        <v>640</v>
      </c>
      <c r="F1992" s="22">
        <v>3.2</v>
      </c>
      <c r="G1992" s="10" t="s">
        <v>2638</v>
      </c>
      <c r="H1992" s="8">
        <v>5.2</v>
      </c>
    </row>
    <row r="1993" spans="5:8">
      <c r="E1993" s="16" t="s">
        <v>640</v>
      </c>
      <c r="F1993" s="18">
        <v>3.3000000000000003</v>
      </c>
      <c r="G1993" s="10" t="s">
        <v>2639</v>
      </c>
      <c r="H1993" s="8">
        <v>5.2</v>
      </c>
    </row>
    <row r="1994" spans="5:8">
      <c r="E1994" s="16" t="s">
        <v>640</v>
      </c>
      <c r="F1994" s="18">
        <v>3.4000000000000004</v>
      </c>
      <c r="G1994" s="10" t="s">
        <v>2640</v>
      </c>
      <c r="H1994" s="8">
        <v>5.2</v>
      </c>
    </row>
    <row r="1995" spans="5:8">
      <c r="E1995" s="16" t="s">
        <v>640</v>
      </c>
      <c r="F1995" s="18">
        <v>3.5000000000000004</v>
      </c>
      <c r="G1995" s="10" t="s">
        <v>2641</v>
      </c>
      <c r="H1995" s="8">
        <v>5.2</v>
      </c>
    </row>
    <row r="1996" spans="5:8">
      <c r="E1996" s="16" t="s">
        <v>640</v>
      </c>
      <c r="F1996" s="18">
        <v>3.6000000000000005</v>
      </c>
      <c r="G1996" s="10" t="s">
        <v>2642</v>
      </c>
      <c r="H1996" s="8">
        <v>5.2</v>
      </c>
    </row>
    <row r="1997" spans="5:8">
      <c r="E1997" s="16" t="s">
        <v>640</v>
      </c>
      <c r="F1997" s="18">
        <v>3.7000000000000006</v>
      </c>
      <c r="G1997" s="10" t="s">
        <v>2643</v>
      </c>
      <c r="H1997" s="8">
        <v>5.2</v>
      </c>
    </row>
    <row r="1998" spans="5:8">
      <c r="E1998" s="16" t="s">
        <v>640</v>
      </c>
      <c r="F1998" s="18">
        <v>3.8000000000000007</v>
      </c>
      <c r="G1998" s="10" t="s">
        <v>2644</v>
      </c>
      <c r="H1998" s="8">
        <v>5.2</v>
      </c>
    </row>
    <row r="1999" spans="5:8">
      <c r="E1999" s="16" t="s">
        <v>640</v>
      </c>
      <c r="F1999" s="18">
        <v>3.9000000000000008</v>
      </c>
      <c r="G1999" s="10" t="s">
        <v>2645</v>
      </c>
      <c r="H1999" s="8">
        <v>5.2</v>
      </c>
    </row>
    <row r="2000" spans="5:8">
      <c r="E2000" s="16" t="s">
        <v>640</v>
      </c>
      <c r="F2000" s="18">
        <v>4.0000000000000009</v>
      </c>
      <c r="G2000" s="10" t="s">
        <v>2646</v>
      </c>
      <c r="H2000" s="8">
        <v>5.2</v>
      </c>
    </row>
    <row r="2001" spans="5:8">
      <c r="E2001" s="16" t="s">
        <v>640</v>
      </c>
      <c r="F2001" s="18">
        <v>4.1000000000000005</v>
      </c>
      <c r="G2001" s="10" t="s">
        <v>2647</v>
      </c>
      <c r="H2001" s="8">
        <v>4.8</v>
      </c>
    </row>
    <row r="2002" spans="5:8">
      <c r="E2002" s="16" t="s">
        <v>640</v>
      </c>
      <c r="F2002" s="18">
        <v>4.2</v>
      </c>
      <c r="G2002" s="10" t="s">
        <v>2648</v>
      </c>
      <c r="H2002" s="8">
        <v>4.8</v>
      </c>
    </row>
    <row r="2003" spans="5:8">
      <c r="E2003" s="16" t="s">
        <v>640</v>
      </c>
      <c r="F2003" s="18">
        <v>4.3</v>
      </c>
      <c r="G2003" s="10" t="s">
        <v>2649</v>
      </c>
      <c r="H2003" s="8">
        <v>4.8</v>
      </c>
    </row>
    <row r="2004" spans="5:8">
      <c r="E2004" s="16" t="s">
        <v>640</v>
      </c>
      <c r="F2004" s="18">
        <v>4.3999999999999995</v>
      </c>
      <c r="G2004" s="10" t="s">
        <v>2650</v>
      </c>
      <c r="H2004" s="8">
        <v>4.8</v>
      </c>
    </row>
    <row r="2005" spans="5:8">
      <c r="E2005" s="16" t="s">
        <v>640</v>
      </c>
      <c r="F2005" s="18">
        <v>4.4999999999999991</v>
      </c>
      <c r="G2005" s="10" t="s">
        <v>2651</v>
      </c>
      <c r="H2005" s="8">
        <v>4.8</v>
      </c>
    </row>
    <row r="2006" spans="5:8">
      <c r="E2006" s="16" t="s">
        <v>640</v>
      </c>
      <c r="F2006" s="18">
        <v>4.5999999999999988</v>
      </c>
      <c r="G2006" s="10" t="s">
        <v>2652</v>
      </c>
      <c r="H2006" s="8">
        <v>4.8</v>
      </c>
    </row>
    <row r="2007" spans="5:8">
      <c r="E2007" s="16" t="s">
        <v>640</v>
      </c>
      <c r="F2007" s="18">
        <v>4.6999999999999984</v>
      </c>
      <c r="G2007" s="10" t="s">
        <v>2653</v>
      </c>
      <c r="H2007" s="8">
        <v>4.8</v>
      </c>
    </row>
    <row r="2008" spans="5:8">
      <c r="E2008" s="16" t="s">
        <v>640</v>
      </c>
      <c r="F2008" s="18">
        <v>4.799999999999998</v>
      </c>
      <c r="G2008" s="10" t="s">
        <v>2654</v>
      </c>
      <c r="H2008" s="8">
        <v>4.8</v>
      </c>
    </row>
    <row r="2009" spans="5:8">
      <c r="E2009" s="16" t="s">
        <v>640</v>
      </c>
      <c r="F2009" s="18">
        <v>4.8999999999999977</v>
      </c>
      <c r="G2009" s="10" t="s">
        <v>2655</v>
      </c>
      <c r="H2009" s="8">
        <v>4.8</v>
      </c>
    </row>
    <row r="2010" spans="5:8">
      <c r="E2010" s="16" t="s">
        <v>640</v>
      </c>
      <c r="F2010" s="18">
        <v>4.9999999999999973</v>
      </c>
      <c r="G2010" s="10" t="s">
        <v>2656</v>
      </c>
      <c r="H2010" s="8">
        <v>4.8</v>
      </c>
    </row>
    <row r="2011" spans="5:8">
      <c r="E2011" s="16" t="s">
        <v>640</v>
      </c>
      <c r="F2011" s="18">
        <v>5.099999999999997</v>
      </c>
      <c r="G2011" s="10" t="s">
        <v>2657</v>
      </c>
      <c r="H2011" s="8">
        <v>4.3</v>
      </c>
    </row>
    <row r="2012" spans="5:8">
      <c r="E2012" s="16" t="s">
        <v>640</v>
      </c>
      <c r="F2012" s="18">
        <v>5.1999999999999966</v>
      </c>
      <c r="G2012" s="10" t="s">
        <v>2658</v>
      </c>
      <c r="H2012" s="8">
        <v>4.3</v>
      </c>
    </row>
    <row r="2013" spans="5:8">
      <c r="E2013" s="16" t="s">
        <v>640</v>
      </c>
      <c r="F2013" s="18">
        <v>5.2999999999999963</v>
      </c>
      <c r="G2013" s="10" t="s">
        <v>2659</v>
      </c>
      <c r="H2013" s="8">
        <v>4.3</v>
      </c>
    </row>
    <row r="2014" spans="5:8">
      <c r="E2014" s="16" t="s">
        <v>640</v>
      </c>
      <c r="F2014" s="18">
        <v>5.3999999999999959</v>
      </c>
      <c r="G2014" s="10" t="s">
        <v>2660</v>
      </c>
      <c r="H2014" s="8">
        <v>4.3</v>
      </c>
    </row>
    <row r="2015" spans="5:8">
      <c r="E2015" s="16" t="s">
        <v>640</v>
      </c>
      <c r="F2015" s="18">
        <v>5.4999999999999956</v>
      </c>
      <c r="G2015" s="10" t="s">
        <v>2661</v>
      </c>
      <c r="H2015" s="8">
        <v>4.3</v>
      </c>
    </row>
    <row r="2016" spans="5:8">
      <c r="E2016" s="16" t="s">
        <v>640</v>
      </c>
      <c r="F2016" s="18">
        <v>5.5999999999999952</v>
      </c>
      <c r="G2016" s="10" t="s">
        <v>2662</v>
      </c>
      <c r="H2016" s="8">
        <v>4.3</v>
      </c>
    </row>
    <row r="2017" spans="5:8">
      <c r="E2017" s="16" t="s">
        <v>640</v>
      </c>
      <c r="F2017" s="18">
        <v>5.7</v>
      </c>
      <c r="G2017" s="10" t="s">
        <v>2663</v>
      </c>
      <c r="H2017" s="8">
        <v>4.3</v>
      </c>
    </row>
    <row r="2018" spans="5:8">
      <c r="E2018" s="16" t="s">
        <v>640</v>
      </c>
      <c r="F2018" s="18">
        <v>5.8</v>
      </c>
      <c r="G2018" s="10" t="s">
        <v>2664</v>
      </c>
      <c r="H2018" s="8">
        <v>4.3</v>
      </c>
    </row>
    <row r="2019" spans="5:8">
      <c r="E2019" s="16" t="s">
        <v>640</v>
      </c>
      <c r="F2019" s="18">
        <v>5.8999999999999995</v>
      </c>
      <c r="G2019" s="10" t="s">
        <v>2665</v>
      </c>
      <c r="H2019" s="8">
        <v>4.3</v>
      </c>
    </row>
    <row r="2020" spans="5:8">
      <c r="E2020" s="16" t="s">
        <v>640</v>
      </c>
      <c r="F2020" s="18">
        <v>5.9999999999999991</v>
      </c>
      <c r="G2020" s="10" t="s">
        <v>2666</v>
      </c>
      <c r="H2020" s="8">
        <v>4.3</v>
      </c>
    </row>
    <row r="2021" spans="5:8">
      <c r="E2021" s="16" t="s">
        <v>640</v>
      </c>
      <c r="F2021" s="18">
        <v>6.0999999999999988</v>
      </c>
      <c r="G2021" s="10" t="s">
        <v>2667</v>
      </c>
      <c r="H2021" s="8">
        <v>4.3</v>
      </c>
    </row>
    <row r="2022" spans="5:8">
      <c r="E2022" s="16" t="s">
        <v>640</v>
      </c>
      <c r="F2022" s="18">
        <v>6.1999999999999984</v>
      </c>
      <c r="G2022" s="10" t="s">
        <v>2668</v>
      </c>
      <c r="H2022" s="8">
        <v>4.3</v>
      </c>
    </row>
    <row r="2023" spans="5:8">
      <c r="E2023" s="16" t="s">
        <v>640</v>
      </c>
      <c r="F2023" s="18">
        <v>6.299999999999998</v>
      </c>
      <c r="G2023" s="10" t="s">
        <v>2669</v>
      </c>
      <c r="H2023" s="8">
        <v>4.3</v>
      </c>
    </row>
    <row r="2024" spans="5:8">
      <c r="E2024" s="16" t="s">
        <v>640</v>
      </c>
      <c r="F2024" s="18">
        <v>6.3999999999999977</v>
      </c>
      <c r="G2024" s="10" t="s">
        <v>2670</v>
      </c>
      <c r="H2024" s="8">
        <v>4.3</v>
      </c>
    </row>
    <row r="2025" spans="5:8">
      <c r="E2025" s="16" t="s">
        <v>640</v>
      </c>
      <c r="F2025" s="18">
        <v>6.4999999999999973</v>
      </c>
      <c r="G2025" s="10" t="s">
        <v>2671</v>
      </c>
      <c r="H2025" s="8">
        <v>4.3</v>
      </c>
    </row>
    <row r="2026" spans="5:8">
      <c r="E2026" s="16" t="s">
        <v>640</v>
      </c>
      <c r="F2026" s="18">
        <v>6.599999999999997</v>
      </c>
      <c r="G2026" s="10" t="s">
        <v>2672</v>
      </c>
      <c r="H2026" s="8">
        <v>4.3</v>
      </c>
    </row>
    <row r="2027" spans="5:8">
      <c r="E2027" s="16" t="s">
        <v>640</v>
      </c>
      <c r="F2027" s="18">
        <v>6.6999999999999966</v>
      </c>
      <c r="G2027" s="10" t="s">
        <v>2673</v>
      </c>
      <c r="H2027" s="8">
        <v>4.3</v>
      </c>
    </row>
    <row r="2028" spans="5:8">
      <c r="E2028" s="16" t="s">
        <v>640</v>
      </c>
      <c r="F2028" s="18">
        <v>6.7999999999999963</v>
      </c>
      <c r="G2028" s="10" t="s">
        <v>2674</v>
      </c>
      <c r="H2028" s="8">
        <v>4.3</v>
      </c>
    </row>
    <row r="2029" spans="5:8">
      <c r="E2029" s="16" t="s">
        <v>640</v>
      </c>
      <c r="F2029" s="18">
        <v>6.8999999999999959</v>
      </c>
      <c r="G2029" s="10" t="s">
        <v>2675</v>
      </c>
      <c r="H2029" s="8">
        <v>4.3</v>
      </c>
    </row>
    <row r="2030" spans="5:8">
      <c r="E2030" s="16" t="s">
        <v>640</v>
      </c>
      <c r="F2030" s="18">
        <v>6.9999999999999956</v>
      </c>
      <c r="G2030" s="10" t="s">
        <v>2676</v>
      </c>
      <c r="H2030" s="8">
        <v>4.3</v>
      </c>
    </row>
    <row r="2031" spans="5:8">
      <c r="E2031" s="16" t="s">
        <v>640</v>
      </c>
      <c r="F2031" s="18">
        <v>7.0999999999999952</v>
      </c>
      <c r="G2031" s="10" t="s">
        <v>2677</v>
      </c>
      <c r="H2031" s="8">
        <v>4.3</v>
      </c>
    </row>
    <row r="2032" spans="5:8">
      <c r="E2032" s="16" t="s">
        <v>640</v>
      </c>
      <c r="F2032" s="18">
        <v>7.2</v>
      </c>
      <c r="G2032" s="10" t="s">
        <v>2678</v>
      </c>
      <c r="H2032" s="8">
        <v>4.3</v>
      </c>
    </row>
    <row r="2033" spans="5:8">
      <c r="E2033" s="16" t="s">
        <v>640</v>
      </c>
      <c r="F2033" s="18">
        <v>7.3</v>
      </c>
      <c r="G2033" s="10" t="s">
        <v>2679</v>
      </c>
      <c r="H2033" s="8">
        <v>4.3</v>
      </c>
    </row>
    <row r="2034" spans="5:8">
      <c r="E2034" s="16" t="s">
        <v>640</v>
      </c>
      <c r="F2034" s="18">
        <v>7.3999999999999995</v>
      </c>
      <c r="G2034" s="10" t="s">
        <v>2680</v>
      </c>
      <c r="H2034" s="8">
        <v>4.3</v>
      </c>
    </row>
    <row r="2035" spans="5:8">
      <c r="E2035" s="16" t="s">
        <v>640</v>
      </c>
      <c r="F2035" s="18">
        <v>7.4999999999999991</v>
      </c>
      <c r="G2035" s="10" t="s">
        <v>2681</v>
      </c>
      <c r="H2035" s="8">
        <v>4.3</v>
      </c>
    </row>
    <row r="2036" spans="5:8">
      <c r="E2036" s="16" t="s">
        <v>640</v>
      </c>
      <c r="F2036" s="18">
        <v>6</v>
      </c>
      <c r="G2036" s="10" t="s">
        <v>2666</v>
      </c>
      <c r="H2036" s="8">
        <v>4.3</v>
      </c>
    </row>
    <row r="2037" spans="5:8">
      <c r="E2037" s="16" t="s">
        <v>640</v>
      </c>
      <c r="F2037" s="18">
        <v>6</v>
      </c>
      <c r="G2037" s="10" t="s">
        <v>2666</v>
      </c>
      <c r="H2037" s="8">
        <v>4.3</v>
      </c>
    </row>
    <row r="2038" spans="5:8">
      <c r="E2038" s="16" t="s">
        <v>640</v>
      </c>
      <c r="F2038" s="18">
        <v>6.1</v>
      </c>
      <c r="G2038" s="10" t="s">
        <v>2667</v>
      </c>
      <c r="H2038" s="8">
        <v>4.3</v>
      </c>
    </row>
    <row r="2039" spans="5:8">
      <c r="E2039" s="16" t="s">
        <v>640</v>
      </c>
      <c r="F2039" s="18">
        <v>6.1999999999999993</v>
      </c>
      <c r="G2039" s="10" t="s">
        <v>2668</v>
      </c>
      <c r="H2039" s="8">
        <v>4.3</v>
      </c>
    </row>
    <row r="2040" spans="5:8">
      <c r="E2040" s="16" t="s">
        <v>640</v>
      </c>
      <c r="F2040" s="18">
        <v>6.2999999999999989</v>
      </c>
      <c r="G2040" s="10" t="s">
        <v>2669</v>
      </c>
      <c r="H2040" s="8">
        <v>4.3</v>
      </c>
    </row>
    <row r="2041" spans="5:8">
      <c r="E2041" s="16" t="s">
        <v>640</v>
      </c>
      <c r="F2041" s="18">
        <v>6.3999999999999986</v>
      </c>
      <c r="G2041" s="10" t="s">
        <v>2670</v>
      </c>
      <c r="H2041" s="8">
        <v>4.3</v>
      </c>
    </row>
    <row r="2042" spans="5:8">
      <c r="E2042" s="16" t="s">
        <v>640</v>
      </c>
      <c r="F2042" s="18">
        <v>6.4999999999999982</v>
      </c>
      <c r="G2042" s="10" t="s">
        <v>2671</v>
      </c>
      <c r="H2042" s="8">
        <v>4.3</v>
      </c>
    </row>
    <row r="2043" spans="5:8">
      <c r="E2043" s="16" t="s">
        <v>640</v>
      </c>
      <c r="F2043" s="18">
        <v>6.5999999999999979</v>
      </c>
      <c r="G2043" s="10" t="s">
        <v>2672</v>
      </c>
      <c r="H2043" s="8">
        <v>4.3</v>
      </c>
    </row>
    <row r="2044" spans="5:8">
      <c r="E2044" s="16" t="s">
        <v>640</v>
      </c>
      <c r="F2044" s="18">
        <v>6.6999999999999975</v>
      </c>
      <c r="G2044" s="10" t="s">
        <v>2673</v>
      </c>
      <c r="H2044" s="8">
        <v>4.3</v>
      </c>
    </row>
    <row r="2045" spans="5:8">
      <c r="E2045" s="16" t="s">
        <v>640</v>
      </c>
      <c r="F2045" s="18">
        <v>6.7999999999999972</v>
      </c>
      <c r="G2045" s="10" t="s">
        <v>2674</v>
      </c>
      <c r="H2045" s="8">
        <v>4.3</v>
      </c>
    </row>
    <row r="2046" spans="5:8">
      <c r="E2046" s="16" t="s">
        <v>640</v>
      </c>
      <c r="F2046" s="18">
        <v>6.8999999999999968</v>
      </c>
      <c r="G2046" s="10" t="s">
        <v>2675</v>
      </c>
      <c r="H2046" s="8">
        <v>4.3</v>
      </c>
    </row>
    <row r="2047" spans="5:8">
      <c r="E2047" s="16" t="s">
        <v>640</v>
      </c>
      <c r="F2047" s="18">
        <v>6.9999999999999964</v>
      </c>
      <c r="G2047" s="10" t="s">
        <v>2676</v>
      </c>
      <c r="H2047" s="8">
        <v>4.3</v>
      </c>
    </row>
    <row r="2048" spans="5:8">
      <c r="E2048" s="16" t="s">
        <v>640</v>
      </c>
      <c r="F2048" s="18">
        <v>7.0999999999999961</v>
      </c>
      <c r="G2048" s="10" t="s">
        <v>2677</v>
      </c>
      <c r="H2048" s="8">
        <v>4.3</v>
      </c>
    </row>
    <row r="2049" spans="5:8">
      <c r="E2049" s="16" t="s">
        <v>640</v>
      </c>
      <c r="F2049" s="18">
        <v>7.1999999999999957</v>
      </c>
      <c r="G2049" s="10" t="s">
        <v>2678</v>
      </c>
      <c r="H2049" s="8">
        <v>4.3</v>
      </c>
    </row>
    <row r="2050" spans="5:8">
      <c r="E2050" s="16" t="s">
        <v>640</v>
      </c>
      <c r="F2050" s="18">
        <v>7.2999999999999954</v>
      </c>
      <c r="G2050" s="10" t="s">
        <v>2679</v>
      </c>
      <c r="H2050" s="8">
        <v>4.3</v>
      </c>
    </row>
    <row r="2051" spans="5:8">
      <c r="E2051" s="16" t="s">
        <v>640</v>
      </c>
      <c r="F2051" s="18">
        <v>7.399999999999995</v>
      </c>
      <c r="G2051" s="10" t="s">
        <v>2680</v>
      </c>
      <c r="H2051" s="8">
        <v>4.3</v>
      </c>
    </row>
    <row r="2052" spans="5:8">
      <c r="E2052" s="16" t="s">
        <v>640</v>
      </c>
      <c r="F2052" s="18">
        <v>7.5</v>
      </c>
      <c r="G2052" s="10" t="s">
        <v>2681</v>
      </c>
      <c r="H2052" s="8">
        <v>4.3</v>
      </c>
    </row>
    <row r="2053" spans="5:8">
      <c r="E2053" s="16" t="s">
        <v>640</v>
      </c>
      <c r="F2053" s="18">
        <v>7.6</v>
      </c>
      <c r="G2053" s="10" t="s">
        <v>2682</v>
      </c>
      <c r="H2053" s="8">
        <v>4.3</v>
      </c>
    </row>
    <row r="2054" spans="5:8">
      <c r="E2054" s="16" t="s">
        <v>640</v>
      </c>
      <c r="F2054" s="18">
        <v>7.6999999999999993</v>
      </c>
      <c r="G2054" s="10" t="s">
        <v>2683</v>
      </c>
      <c r="H2054" s="8">
        <v>4.3</v>
      </c>
    </row>
    <row r="2055" spans="5:8">
      <c r="E2055" s="16" t="s">
        <v>640</v>
      </c>
      <c r="F2055" s="18">
        <v>7.7999999999999989</v>
      </c>
      <c r="G2055" s="10" t="s">
        <v>2684</v>
      </c>
      <c r="H2055" s="8">
        <v>4.3</v>
      </c>
    </row>
    <row r="2056" spans="5:8">
      <c r="E2056" s="16" t="s">
        <v>640</v>
      </c>
      <c r="F2056" s="18">
        <v>7.8999999999999986</v>
      </c>
      <c r="G2056" s="10" t="s">
        <v>2685</v>
      </c>
      <c r="H2056" s="8">
        <v>4.3</v>
      </c>
    </row>
    <row r="2057" spans="5:8">
      <c r="E2057" s="16" t="s">
        <v>640</v>
      </c>
      <c r="F2057" s="18">
        <v>7.9999999999999982</v>
      </c>
      <c r="G2057" s="10" t="s">
        <v>2686</v>
      </c>
      <c r="H2057" s="8">
        <v>4.3</v>
      </c>
    </row>
    <row r="2058" spans="5:8">
      <c r="E2058" s="16" t="s">
        <v>640</v>
      </c>
      <c r="F2058" s="18">
        <v>8.0999999999999979</v>
      </c>
      <c r="G2058" s="10" t="s">
        <v>2687</v>
      </c>
      <c r="H2058" s="8">
        <v>4.3</v>
      </c>
    </row>
    <row r="2059" spans="5:8">
      <c r="E2059" s="16" t="s">
        <v>640</v>
      </c>
      <c r="F2059" s="18">
        <v>8.1999999999999975</v>
      </c>
      <c r="G2059" s="10" t="s">
        <v>2688</v>
      </c>
      <c r="H2059" s="8">
        <v>4.3</v>
      </c>
    </row>
    <row r="2060" spans="5:8">
      <c r="E2060" s="16" t="s">
        <v>640</v>
      </c>
      <c r="F2060" s="18">
        <v>8.2999999999999972</v>
      </c>
      <c r="G2060" s="10" t="s">
        <v>2689</v>
      </c>
      <c r="H2060" s="8">
        <v>4.3</v>
      </c>
    </row>
    <row r="2061" spans="5:8">
      <c r="E2061" s="16" t="s">
        <v>640</v>
      </c>
      <c r="F2061" s="18">
        <v>8.3999999999999968</v>
      </c>
      <c r="G2061" s="10" t="s">
        <v>2690</v>
      </c>
      <c r="H2061" s="8">
        <v>4.3</v>
      </c>
    </row>
    <row r="2062" spans="5:8">
      <c r="E2062" s="16" t="s">
        <v>640</v>
      </c>
      <c r="F2062" s="18">
        <v>8.4999999999999964</v>
      </c>
      <c r="G2062" s="10" t="s">
        <v>2691</v>
      </c>
      <c r="H2062" s="8">
        <v>4.3</v>
      </c>
    </row>
    <row r="2063" spans="5:8">
      <c r="E2063" s="16" t="s">
        <v>640</v>
      </c>
      <c r="F2063" s="18">
        <v>8.5999999999999961</v>
      </c>
      <c r="G2063" s="10" t="s">
        <v>2692</v>
      </c>
      <c r="H2063" s="8">
        <v>4.3</v>
      </c>
    </row>
    <row r="2064" spans="5:8">
      <c r="E2064" s="16" t="s">
        <v>640</v>
      </c>
      <c r="F2064" s="18">
        <v>8.6999999999999957</v>
      </c>
      <c r="G2064" s="10" t="s">
        <v>2693</v>
      </c>
      <c r="H2064" s="8">
        <v>4.3</v>
      </c>
    </row>
    <row r="2065" spans="5:8">
      <c r="E2065" s="16" t="s">
        <v>640</v>
      </c>
      <c r="F2065" s="18">
        <v>8.7999999999999954</v>
      </c>
      <c r="G2065" s="10" t="s">
        <v>2694</v>
      </c>
      <c r="H2065" s="8">
        <v>4.3</v>
      </c>
    </row>
    <row r="2066" spans="5:8">
      <c r="E2066" s="16" t="s">
        <v>640</v>
      </c>
      <c r="F2066" s="18">
        <v>8.899999999999995</v>
      </c>
      <c r="G2066" s="10" t="s">
        <v>2695</v>
      </c>
      <c r="H2066" s="8">
        <v>4.3</v>
      </c>
    </row>
    <row r="2067" spans="5:8">
      <c r="E2067" s="16" t="s">
        <v>640</v>
      </c>
      <c r="F2067" s="18">
        <v>9</v>
      </c>
      <c r="G2067" s="10" t="s">
        <v>2696</v>
      </c>
      <c r="H2067" s="8">
        <v>4.3</v>
      </c>
    </row>
    <row r="2068" spans="5:8">
      <c r="E2068" s="16" t="s">
        <v>640</v>
      </c>
      <c r="F2068" s="18">
        <v>9.1</v>
      </c>
      <c r="G2068" s="10" t="s">
        <v>2697</v>
      </c>
      <c r="H2068" s="8">
        <v>4.3</v>
      </c>
    </row>
    <row r="2069" spans="5:8">
      <c r="E2069" s="16" t="s">
        <v>640</v>
      </c>
      <c r="F2069" s="18">
        <v>9.1999999999999993</v>
      </c>
      <c r="G2069" s="10" t="s">
        <v>2698</v>
      </c>
      <c r="H2069" s="8">
        <v>4.3</v>
      </c>
    </row>
    <row r="2070" spans="5:8">
      <c r="E2070" s="16" t="s">
        <v>640</v>
      </c>
      <c r="F2070" s="18">
        <v>9.2999999999999989</v>
      </c>
      <c r="G2070" s="10" t="s">
        <v>2699</v>
      </c>
      <c r="H2070" s="8">
        <v>4.3</v>
      </c>
    </row>
    <row r="2071" spans="5:8">
      <c r="E2071" s="16" t="s">
        <v>640</v>
      </c>
      <c r="F2071" s="18">
        <v>9.3999999999999986</v>
      </c>
      <c r="G2071" s="10" t="s">
        <v>2700</v>
      </c>
      <c r="H2071" s="8">
        <v>4.3</v>
      </c>
    </row>
    <row r="2072" spans="5:8">
      <c r="E2072" s="16" t="s">
        <v>640</v>
      </c>
      <c r="F2072" s="18">
        <v>9.4999999999999982</v>
      </c>
      <c r="G2072" s="10" t="s">
        <v>2701</v>
      </c>
      <c r="H2072" s="8">
        <v>4.3</v>
      </c>
    </row>
    <row r="2073" spans="5:8">
      <c r="E2073" s="16" t="s">
        <v>640</v>
      </c>
      <c r="F2073" s="18">
        <v>9.5999999999999979</v>
      </c>
      <c r="G2073" s="10" t="s">
        <v>2702</v>
      </c>
      <c r="H2073" s="8">
        <v>4.3</v>
      </c>
    </row>
    <row r="2074" spans="5:8">
      <c r="E2074" s="16" t="s">
        <v>640</v>
      </c>
      <c r="F2074" s="18">
        <v>9.6999999999999975</v>
      </c>
      <c r="G2074" s="10" t="s">
        <v>2703</v>
      </c>
      <c r="H2074" s="8">
        <v>4.3</v>
      </c>
    </row>
    <row r="2075" spans="5:8">
      <c r="E2075" s="16" t="s">
        <v>640</v>
      </c>
      <c r="F2075" s="18">
        <v>9.7999999999999972</v>
      </c>
      <c r="G2075" s="10" t="s">
        <v>2704</v>
      </c>
      <c r="H2075" s="8">
        <v>4.3</v>
      </c>
    </row>
    <row r="2076" spans="5:8">
      <c r="E2076" s="16" t="s">
        <v>640</v>
      </c>
      <c r="F2076" s="18">
        <v>9.8999999999999968</v>
      </c>
      <c r="G2076" s="10" t="s">
        <v>2705</v>
      </c>
      <c r="H2076" s="8">
        <v>4.3</v>
      </c>
    </row>
    <row r="2077" spans="5:8">
      <c r="E2077" s="16" t="s">
        <v>640</v>
      </c>
      <c r="F2077" s="18">
        <v>9.9999999999999964</v>
      </c>
      <c r="G2077" s="10" t="s">
        <v>2706</v>
      </c>
      <c r="H2077" s="8">
        <v>4.3</v>
      </c>
    </row>
    <row r="2078" spans="5:8">
      <c r="E2078" s="16" t="s">
        <v>640</v>
      </c>
      <c r="F2078" s="18">
        <v>10.099999999999996</v>
      </c>
      <c r="G2078" s="10" t="s">
        <v>2707</v>
      </c>
      <c r="H2078" s="8">
        <v>4.3</v>
      </c>
    </row>
    <row r="2079" spans="5:8">
      <c r="E2079" s="16" t="s">
        <v>640</v>
      </c>
      <c r="F2079" s="18">
        <v>10.199999999999996</v>
      </c>
      <c r="G2079" s="10" t="s">
        <v>2708</v>
      </c>
      <c r="H2079" s="8">
        <v>4.3</v>
      </c>
    </row>
    <row r="2080" spans="5:8">
      <c r="E2080" s="16" t="s">
        <v>640</v>
      </c>
      <c r="F2080" s="18">
        <v>10.299999999999995</v>
      </c>
      <c r="G2080" s="10" t="s">
        <v>2709</v>
      </c>
      <c r="H2080" s="8">
        <v>4.3</v>
      </c>
    </row>
    <row r="2081" spans="5:8">
      <c r="E2081" s="16" t="s">
        <v>640</v>
      </c>
      <c r="F2081" s="18">
        <v>10.399999999999995</v>
      </c>
      <c r="G2081" s="10" t="s">
        <v>2710</v>
      </c>
      <c r="H2081" s="8">
        <v>4.3</v>
      </c>
    </row>
    <row r="2082" spans="5:8">
      <c r="E2082" s="16" t="s">
        <v>640</v>
      </c>
      <c r="F2082" s="18">
        <v>10.499999999999995</v>
      </c>
      <c r="G2082" s="10" t="s">
        <v>2711</v>
      </c>
      <c r="H2082" s="8">
        <v>4.3</v>
      </c>
    </row>
    <row r="2083" spans="5:8">
      <c r="E2083" s="16" t="s">
        <v>640</v>
      </c>
      <c r="F2083" s="18">
        <v>10.599999999999994</v>
      </c>
      <c r="G2083" s="10" t="s">
        <v>2712</v>
      </c>
      <c r="H2083" s="8">
        <v>4.3</v>
      </c>
    </row>
    <row r="2084" spans="5:8">
      <c r="E2084" s="16" t="s">
        <v>640</v>
      </c>
      <c r="F2084" s="18">
        <v>10.699999999999994</v>
      </c>
      <c r="G2084" s="10" t="s">
        <v>2713</v>
      </c>
      <c r="H2084" s="8">
        <v>4.3</v>
      </c>
    </row>
    <row r="2085" spans="5:8">
      <c r="E2085" s="16" t="s">
        <v>640</v>
      </c>
      <c r="F2085" s="18">
        <v>10.799999999999994</v>
      </c>
      <c r="G2085" s="10" t="s">
        <v>2714</v>
      </c>
      <c r="H2085" s="8">
        <v>4.3</v>
      </c>
    </row>
    <row r="2086" spans="5:8">
      <c r="E2086" s="16" t="s">
        <v>640</v>
      </c>
      <c r="F2086" s="18">
        <v>10.899999999999993</v>
      </c>
      <c r="G2086" s="10" t="s">
        <v>2715</v>
      </c>
      <c r="H2086" s="8">
        <v>4.3</v>
      </c>
    </row>
    <row r="2087" spans="5:8">
      <c r="E2087" s="16" t="s">
        <v>640</v>
      </c>
      <c r="F2087" s="18">
        <v>10.999999999999993</v>
      </c>
      <c r="G2087" s="10" t="s">
        <v>2716</v>
      </c>
      <c r="H2087" s="8">
        <v>4.3</v>
      </c>
    </row>
    <row r="2088" spans="5:8">
      <c r="E2088" s="16" t="s">
        <v>640</v>
      </c>
      <c r="F2088" s="18">
        <v>11.099999999999993</v>
      </c>
      <c r="G2088" s="10" t="s">
        <v>2717</v>
      </c>
      <c r="H2088" s="8">
        <v>4.3</v>
      </c>
    </row>
    <row r="2089" spans="5:8">
      <c r="E2089" s="16" t="s">
        <v>640</v>
      </c>
      <c r="F2089" s="18">
        <v>11.199999999999992</v>
      </c>
      <c r="G2089" s="10" t="s">
        <v>2718</v>
      </c>
      <c r="H2089" s="8">
        <v>4.3</v>
      </c>
    </row>
    <row r="2090" spans="5:8">
      <c r="E2090" s="16" t="s">
        <v>640</v>
      </c>
      <c r="F2090" s="18">
        <v>11.299999999999992</v>
      </c>
      <c r="G2090" s="10" t="s">
        <v>2719</v>
      </c>
      <c r="H2090" s="8">
        <v>4.3</v>
      </c>
    </row>
    <row r="2091" spans="5:8">
      <c r="E2091" s="16" t="s">
        <v>640</v>
      </c>
      <c r="F2091" s="18">
        <v>11.399999999999991</v>
      </c>
      <c r="G2091" s="10" t="s">
        <v>2720</v>
      </c>
      <c r="H2091" s="8">
        <v>4.3</v>
      </c>
    </row>
    <row r="2092" spans="5:8">
      <c r="E2092" s="16" t="s">
        <v>640</v>
      </c>
      <c r="F2092" s="18">
        <v>11.499999999999991</v>
      </c>
      <c r="G2092" s="10" t="s">
        <v>2721</v>
      </c>
      <c r="H2092" s="8">
        <v>4.3</v>
      </c>
    </row>
    <row r="2093" spans="5:8">
      <c r="E2093" s="16" t="s">
        <v>640</v>
      </c>
      <c r="F2093" s="18">
        <v>11.599999999999991</v>
      </c>
      <c r="G2093" s="10" t="s">
        <v>2722</v>
      </c>
      <c r="H2093" s="8">
        <v>4.3</v>
      </c>
    </row>
    <row r="2094" spans="5:8">
      <c r="E2094" s="16" t="s">
        <v>640</v>
      </c>
      <c r="F2094" s="18">
        <v>11.69999999999999</v>
      </c>
      <c r="G2094" s="10" t="s">
        <v>2723</v>
      </c>
      <c r="H2094" s="8">
        <v>4.3</v>
      </c>
    </row>
    <row r="2095" spans="5:8">
      <c r="E2095" s="16" t="s">
        <v>640</v>
      </c>
      <c r="F2095" s="18">
        <v>11.79999999999999</v>
      </c>
      <c r="G2095" s="10" t="s">
        <v>2724</v>
      </c>
      <c r="H2095" s="8">
        <v>4.3</v>
      </c>
    </row>
    <row r="2096" spans="5:8">
      <c r="E2096" s="16" t="s">
        <v>640</v>
      </c>
      <c r="F2096" s="18">
        <v>11.89999999999999</v>
      </c>
      <c r="G2096" s="10" t="s">
        <v>2725</v>
      </c>
      <c r="H2096" s="8">
        <v>4.3</v>
      </c>
    </row>
    <row r="2097" spans="5:8">
      <c r="E2097" s="16" t="s">
        <v>640</v>
      </c>
      <c r="F2097" s="18">
        <v>11.999999999999989</v>
      </c>
      <c r="G2097" s="10" t="s">
        <v>2726</v>
      </c>
      <c r="H2097" s="8">
        <v>4.3</v>
      </c>
    </row>
    <row r="2098" spans="5:8">
      <c r="E2098" s="16" t="s">
        <v>640</v>
      </c>
      <c r="F2098" s="18">
        <v>12.099999999999989</v>
      </c>
      <c r="G2098" s="10" t="s">
        <v>2727</v>
      </c>
      <c r="H2098" s="8">
        <v>4.3</v>
      </c>
    </row>
    <row r="2099" spans="5:8">
      <c r="E2099" s="16" t="s">
        <v>640</v>
      </c>
      <c r="F2099" s="18">
        <v>12.199999999999989</v>
      </c>
      <c r="G2099" s="10" t="s">
        <v>2728</v>
      </c>
      <c r="H2099" s="8">
        <v>4.3</v>
      </c>
    </row>
    <row r="2100" spans="5:8">
      <c r="E2100" s="16" t="s">
        <v>640</v>
      </c>
      <c r="F2100" s="18">
        <v>12.299999999999988</v>
      </c>
      <c r="G2100" s="10" t="s">
        <v>2729</v>
      </c>
      <c r="H2100" s="8">
        <v>4.3</v>
      </c>
    </row>
    <row r="2101" spans="5:8">
      <c r="E2101" s="16" t="s">
        <v>640</v>
      </c>
      <c r="F2101" s="18">
        <v>12.399999999999988</v>
      </c>
      <c r="G2101" s="10" t="s">
        <v>2730</v>
      </c>
      <c r="H2101" s="8">
        <v>4.3</v>
      </c>
    </row>
    <row r="2102" spans="5:8">
      <c r="E2102" s="16" t="s">
        <v>640</v>
      </c>
      <c r="F2102" s="18">
        <v>12.499999999999988</v>
      </c>
      <c r="G2102" s="10" t="s">
        <v>2731</v>
      </c>
      <c r="H2102" s="8">
        <v>4.3</v>
      </c>
    </row>
    <row r="2103" spans="5:8">
      <c r="E2103" s="16" t="s">
        <v>640</v>
      </c>
      <c r="F2103" s="18">
        <v>12.599999999999987</v>
      </c>
      <c r="G2103" s="10" t="s">
        <v>2732</v>
      </c>
      <c r="H2103" s="8">
        <v>4.3</v>
      </c>
    </row>
    <row r="2104" spans="5:8">
      <c r="E2104" s="16" t="s">
        <v>640</v>
      </c>
      <c r="F2104" s="18">
        <v>12.699999999999987</v>
      </c>
      <c r="G2104" s="10" t="s">
        <v>2733</v>
      </c>
      <c r="H2104" s="8">
        <v>4.3</v>
      </c>
    </row>
    <row r="2105" spans="5:8">
      <c r="E2105" s="16" t="s">
        <v>640</v>
      </c>
      <c r="F2105" s="18">
        <v>12.799999999999986</v>
      </c>
      <c r="G2105" s="10" t="s">
        <v>2734</v>
      </c>
      <c r="H2105" s="8">
        <v>4.3</v>
      </c>
    </row>
    <row r="2106" spans="5:8">
      <c r="E2106" s="16" t="s">
        <v>640</v>
      </c>
      <c r="F2106" s="18">
        <v>12.899999999999986</v>
      </c>
      <c r="G2106" s="10" t="s">
        <v>2735</v>
      </c>
      <c r="H2106" s="8">
        <v>4.3</v>
      </c>
    </row>
    <row r="2107" spans="5:8">
      <c r="E2107" s="16" t="s">
        <v>640</v>
      </c>
      <c r="F2107" s="18">
        <v>12.999999999999986</v>
      </c>
      <c r="G2107" s="10" t="s">
        <v>2736</v>
      </c>
      <c r="H2107" s="8">
        <v>4.3</v>
      </c>
    </row>
    <row r="2108" spans="5:8">
      <c r="E2108" s="16" t="s">
        <v>640</v>
      </c>
      <c r="F2108" s="18">
        <v>13.099999999999985</v>
      </c>
      <c r="G2108" s="10" t="s">
        <v>2737</v>
      </c>
      <c r="H2108" s="8">
        <v>4.3</v>
      </c>
    </row>
    <row r="2109" spans="5:8">
      <c r="E2109" s="16" t="s">
        <v>640</v>
      </c>
      <c r="F2109" s="18">
        <v>13.199999999999985</v>
      </c>
      <c r="G2109" s="10" t="s">
        <v>2738</v>
      </c>
      <c r="H2109" s="8">
        <v>4.3</v>
      </c>
    </row>
    <row r="2110" spans="5:8">
      <c r="E2110" s="16" t="s">
        <v>640</v>
      </c>
      <c r="F2110" s="18">
        <v>13.299999999999985</v>
      </c>
      <c r="G2110" s="10" t="s">
        <v>2739</v>
      </c>
      <c r="H2110" s="8">
        <v>4.3</v>
      </c>
    </row>
    <row r="2111" spans="5:8">
      <c r="E2111" s="16" t="s">
        <v>640</v>
      </c>
      <c r="F2111" s="18">
        <v>13.399999999999984</v>
      </c>
      <c r="G2111" s="10" t="s">
        <v>2740</v>
      </c>
      <c r="H2111" s="8">
        <v>4.3</v>
      </c>
    </row>
    <row r="2112" spans="5:8">
      <c r="E2112" s="16" t="s">
        <v>640</v>
      </c>
      <c r="F2112" s="18">
        <v>13.499999999999984</v>
      </c>
      <c r="G2112" s="10" t="s">
        <v>2741</v>
      </c>
      <c r="H2112" s="8">
        <v>4.3</v>
      </c>
    </row>
    <row r="2113" spans="5:8">
      <c r="E2113" s="16" t="s">
        <v>640</v>
      </c>
      <c r="F2113" s="18">
        <v>13.599999999999984</v>
      </c>
      <c r="G2113" s="10" t="s">
        <v>2742</v>
      </c>
      <c r="H2113" s="8">
        <v>4.3</v>
      </c>
    </row>
    <row r="2114" spans="5:8">
      <c r="E2114" s="16" t="s">
        <v>640</v>
      </c>
      <c r="F2114" s="18">
        <v>13.699999999999983</v>
      </c>
      <c r="G2114" s="10" t="s">
        <v>2743</v>
      </c>
      <c r="H2114" s="8">
        <v>4.3</v>
      </c>
    </row>
    <row r="2115" spans="5:8">
      <c r="E2115" s="16" t="s">
        <v>640</v>
      </c>
      <c r="F2115" s="18">
        <v>13.799999999999983</v>
      </c>
      <c r="G2115" s="10" t="s">
        <v>2744</v>
      </c>
      <c r="H2115" s="8">
        <v>4.3</v>
      </c>
    </row>
    <row r="2116" spans="5:8">
      <c r="E2116" s="16" t="s">
        <v>640</v>
      </c>
      <c r="F2116" s="18">
        <v>13.899999999999983</v>
      </c>
      <c r="G2116" s="10" t="s">
        <v>2745</v>
      </c>
      <c r="H2116" s="8">
        <v>4.3</v>
      </c>
    </row>
    <row r="2117" spans="5:8">
      <c r="E2117" s="16" t="s">
        <v>640</v>
      </c>
      <c r="F2117" s="18">
        <v>13.999999999999982</v>
      </c>
      <c r="G2117" s="10" t="s">
        <v>2746</v>
      </c>
      <c r="H2117" s="8">
        <v>4.3</v>
      </c>
    </row>
    <row r="2118" spans="5:8">
      <c r="E2118" s="16" t="s">
        <v>640</v>
      </c>
      <c r="F2118" s="18">
        <v>14.099999999999982</v>
      </c>
      <c r="G2118" s="10" t="s">
        <v>2747</v>
      </c>
      <c r="H2118" s="8">
        <v>4.3</v>
      </c>
    </row>
    <row r="2119" spans="5:8">
      <c r="E2119" s="16" t="s">
        <v>640</v>
      </c>
      <c r="F2119" s="18">
        <v>14.199999999999982</v>
      </c>
      <c r="G2119" s="10" t="s">
        <v>2748</v>
      </c>
      <c r="H2119" s="8">
        <v>4.3</v>
      </c>
    </row>
    <row r="2120" spans="5:8">
      <c r="E2120" s="16" t="s">
        <v>640</v>
      </c>
      <c r="F2120" s="18">
        <v>14.299999999999981</v>
      </c>
      <c r="G2120" s="10" t="s">
        <v>2749</v>
      </c>
      <c r="H2120" s="8">
        <v>4.3</v>
      </c>
    </row>
    <row r="2121" spans="5:8">
      <c r="E2121" s="16" t="s">
        <v>640</v>
      </c>
      <c r="F2121" s="18">
        <v>14.399999999999981</v>
      </c>
      <c r="G2121" s="10" t="s">
        <v>2750</v>
      </c>
      <c r="H2121" s="8">
        <v>4.3</v>
      </c>
    </row>
    <row r="2122" spans="5:8">
      <c r="E2122" s="16" t="s">
        <v>640</v>
      </c>
      <c r="F2122" s="18">
        <v>14.49999999999998</v>
      </c>
      <c r="G2122" s="10" t="s">
        <v>2751</v>
      </c>
      <c r="H2122" s="8">
        <v>4.3</v>
      </c>
    </row>
    <row r="2123" spans="5:8">
      <c r="E2123" s="16" t="s">
        <v>640</v>
      </c>
      <c r="F2123" s="18">
        <v>14.59999999999998</v>
      </c>
      <c r="G2123" s="10" t="s">
        <v>2752</v>
      </c>
      <c r="H2123" s="8">
        <v>4.3</v>
      </c>
    </row>
    <row r="2124" spans="5:8">
      <c r="E2124" s="16" t="s">
        <v>640</v>
      </c>
      <c r="F2124" s="18">
        <v>14.69999999999998</v>
      </c>
      <c r="G2124" s="10" t="s">
        <v>2753</v>
      </c>
      <c r="H2124" s="8">
        <v>4.3</v>
      </c>
    </row>
    <row r="2125" spans="5:8">
      <c r="E2125" s="16" t="s">
        <v>640</v>
      </c>
      <c r="F2125" s="18">
        <v>14.799999999999979</v>
      </c>
      <c r="G2125" s="10" t="s">
        <v>2754</v>
      </c>
      <c r="H2125" s="8">
        <v>4.3</v>
      </c>
    </row>
    <row r="2126" spans="5:8">
      <c r="E2126" s="16" t="s">
        <v>640</v>
      </c>
      <c r="F2126" s="18">
        <v>14.899999999999979</v>
      </c>
      <c r="G2126" s="10" t="s">
        <v>2755</v>
      </c>
      <c r="H2126" s="8">
        <v>4.3</v>
      </c>
    </row>
    <row r="2127" spans="5:8">
      <c r="E2127" s="16" t="s">
        <v>640</v>
      </c>
      <c r="F2127" s="18">
        <v>14.999999999999979</v>
      </c>
      <c r="G2127" s="10" t="s">
        <v>2756</v>
      </c>
      <c r="H2127" s="8">
        <v>4.3</v>
      </c>
    </row>
    <row r="2128" spans="5:8">
      <c r="E2128" s="16" t="s">
        <v>640</v>
      </c>
      <c r="F2128" s="18">
        <v>15.099999999999978</v>
      </c>
      <c r="G2128" s="10" t="s">
        <v>2757</v>
      </c>
      <c r="H2128" s="8">
        <v>4.3</v>
      </c>
    </row>
    <row r="2129" spans="5:8">
      <c r="E2129" s="16" t="s">
        <v>640</v>
      </c>
      <c r="F2129" s="18">
        <v>15.199999999999978</v>
      </c>
      <c r="G2129" s="10" t="s">
        <v>2758</v>
      </c>
      <c r="H2129" s="8">
        <v>4.3</v>
      </c>
    </row>
    <row r="2130" spans="5:8">
      <c r="E2130" s="16" t="s">
        <v>640</v>
      </c>
      <c r="F2130" s="18">
        <v>15.299999999999978</v>
      </c>
      <c r="G2130" s="10" t="s">
        <v>2759</v>
      </c>
      <c r="H2130" s="8">
        <v>4.3</v>
      </c>
    </row>
    <row r="2131" spans="5:8">
      <c r="E2131" s="16" t="s">
        <v>640</v>
      </c>
      <c r="F2131" s="18">
        <v>15.399999999999977</v>
      </c>
      <c r="G2131" s="10" t="s">
        <v>2760</v>
      </c>
      <c r="H2131" s="8">
        <v>4.3</v>
      </c>
    </row>
    <row r="2132" spans="5:8">
      <c r="E2132" s="16" t="s">
        <v>640</v>
      </c>
      <c r="F2132" s="18">
        <v>15.499999999999977</v>
      </c>
      <c r="G2132" s="10" t="s">
        <v>2761</v>
      </c>
      <c r="H2132" s="8">
        <v>4.3</v>
      </c>
    </row>
    <row r="2133" spans="5:8">
      <c r="E2133" s="16" t="s">
        <v>640</v>
      </c>
      <c r="F2133" s="18">
        <v>15.599999999999977</v>
      </c>
      <c r="G2133" s="10" t="s">
        <v>2762</v>
      </c>
      <c r="H2133" s="8">
        <v>4.3</v>
      </c>
    </row>
    <row r="2134" spans="5:8">
      <c r="E2134" s="16" t="s">
        <v>640</v>
      </c>
      <c r="F2134" s="18">
        <v>15.699999999999976</v>
      </c>
      <c r="G2134" s="10" t="s">
        <v>2763</v>
      </c>
      <c r="H2134" s="8">
        <v>4.3</v>
      </c>
    </row>
    <row r="2135" spans="5:8">
      <c r="E2135" s="16" t="s">
        <v>640</v>
      </c>
      <c r="F2135" s="18">
        <v>15.799999999999976</v>
      </c>
      <c r="G2135" s="10" t="s">
        <v>2764</v>
      </c>
      <c r="H2135" s="8">
        <v>4.3</v>
      </c>
    </row>
    <row r="2136" spans="5:8">
      <c r="E2136" s="16" t="s">
        <v>640</v>
      </c>
      <c r="F2136" s="18">
        <v>15.899999999999975</v>
      </c>
      <c r="G2136" s="10" t="s">
        <v>2765</v>
      </c>
      <c r="H2136" s="8">
        <v>4.3</v>
      </c>
    </row>
    <row r="2137" spans="5:8">
      <c r="E2137" s="16" t="s">
        <v>640</v>
      </c>
      <c r="F2137" s="18">
        <v>15.999999999999975</v>
      </c>
      <c r="G2137" s="10" t="s">
        <v>2766</v>
      </c>
      <c r="H2137" s="8">
        <v>4.3</v>
      </c>
    </row>
    <row r="2138" spans="5:8">
      <c r="E2138" s="16" t="s">
        <v>640</v>
      </c>
      <c r="F2138" s="18">
        <v>16.099999999999977</v>
      </c>
      <c r="G2138" s="10" t="s">
        <v>2767</v>
      </c>
      <c r="H2138" s="8">
        <v>4.3</v>
      </c>
    </row>
    <row r="2139" spans="5:8">
      <c r="E2139" s="16" t="s">
        <v>640</v>
      </c>
      <c r="F2139" s="18">
        <v>16.199999999999978</v>
      </c>
      <c r="G2139" s="10" t="s">
        <v>2768</v>
      </c>
      <c r="H2139" s="8">
        <v>4.3</v>
      </c>
    </row>
    <row r="2140" spans="5:8">
      <c r="E2140" s="16" t="s">
        <v>640</v>
      </c>
      <c r="F2140" s="18">
        <v>16.299999999999979</v>
      </c>
      <c r="G2140" s="10" t="s">
        <v>2769</v>
      </c>
      <c r="H2140" s="8">
        <v>4.3</v>
      </c>
    </row>
    <row r="2141" spans="5:8">
      <c r="E2141" s="16" t="s">
        <v>640</v>
      </c>
      <c r="F2141" s="18">
        <v>16.399999999999981</v>
      </c>
      <c r="G2141" s="10" t="s">
        <v>2770</v>
      </c>
      <c r="H2141" s="8">
        <v>4.3</v>
      </c>
    </row>
    <row r="2142" spans="5:8">
      <c r="E2142" s="16" t="s">
        <v>640</v>
      </c>
      <c r="F2142" s="18">
        <v>16.499999999999982</v>
      </c>
      <c r="G2142" s="10" t="s">
        <v>2771</v>
      </c>
      <c r="H2142" s="8">
        <v>4.3</v>
      </c>
    </row>
    <row r="2143" spans="5:8">
      <c r="E2143" s="16" t="s">
        <v>640</v>
      </c>
      <c r="F2143" s="18">
        <v>16.599999999999984</v>
      </c>
      <c r="G2143" s="10" t="s">
        <v>2772</v>
      </c>
      <c r="H2143" s="8">
        <v>4.3</v>
      </c>
    </row>
    <row r="2144" spans="5:8">
      <c r="E2144" s="16" t="s">
        <v>640</v>
      </c>
      <c r="F2144" s="18">
        <v>16.699999999999985</v>
      </c>
      <c r="G2144" s="10" t="s">
        <v>2773</v>
      </c>
      <c r="H2144" s="8">
        <v>4.3</v>
      </c>
    </row>
    <row r="2145" spans="5:8">
      <c r="E2145" s="16" t="s">
        <v>640</v>
      </c>
      <c r="F2145" s="18">
        <v>16.799999999999986</v>
      </c>
      <c r="G2145" s="10" t="s">
        <v>2774</v>
      </c>
      <c r="H2145" s="8">
        <v>4.3</v>
      </c>
    </row>
    <row r="2146" spans="5:8">
      <c r="E2146" s="16" t="s">
        <v>640</v>
      </c>
      <c r="F2146" s="18">
        <v>16.899999999999988</v>
      </c>
      <c r="G2146" s="10" t="s">
        <v>2775</v>
      </c>
      <c r="H2146" s="8">
        <v>4.3</v>
      </c>
    </row>
    <row r="2147" spans="5:8">
      <c r="E2147" s="16" t="s">
        <v>640</v>
      </c>
      <c r="F2147" s="18">
        <v>16.999999999999989</v>
      </c>
      <c r="G2147" s="10" t="s">
        <v>2776</v>
      </c>
      <c r="H2147" s="8">
        <v>4.3</v>
      </c>
    </row>
    <row r="2148" spans="5:8">
      <c r="E2148" s="16" t="s">
        <v>640</v>
      </c>
      <c r="F2148" s="18">
        <v>17.099999999999991</v>
      </c>
      <c r="G2148" s="10" t="s">
        <v>2777</v>
      </c>
      <c r="H2148" s="8">
        <v>4.3</v>
      </c>
    </row>
    <row r="2149" spans="5:8">
      <c r="E2149" s="16" t="s">
        <v>640</v>
      </c>
      <c r="F2149" s="18">
        <v>17.199999999999992</v>
      </c>
      <c r="G2149" s="10" t="s">
        <v>2778</v>
      </c>
      <c r="H2149" s="8">
        <v>4.3</v>
      </c>
    </row>
    <row r="2150" spans="5:8">
      <c r="E2150" s="16" t="s">
        <v>640</v>
      </c>
      <c r="F2150" s="18">
        <v>17.299999999999994</v>
      </c>
      <c r="G2150" s="10" t="s">
        <v>2779</v>
      </c>
      <c r="H2150" s="8">
        <v>4.3</v>
      </c>
    </row>
    <row r="2151" spans="5:8">
      <c r="E2151" s="16" t="s">
        <v>640</v>
      </c>
      <c r="F2151" s="18">
        <v>17.399999999999995</v>
      </c>
      <c r="G2151" s="10" t="s">
        <v>2780</v>
      </c>
      <c r="H2151" s="8">
        <v>4.3</v>
      </c>
    </row>
    <row r="2152" spans="5:8">
      <c r="E2152" s="16" t="s">
        <v>640</v>
      </c>
      <c r="F2152" s="18">
        <v>17.499999999999996</v>
      </c>
      <c r="G2152" s="10" t="s">
        <v>2781</v>
      </c>
      <c r="H2152" s="8">
        <v>4.3</v>
      </c>
    </row>
    <row r="2153" spans="5:8">
      <c r="E2153" s="16" t="s">
        <v>640</v>
      </c>
      <c r="F2153" s="18">
        <v>17.599999999999998</v>
      </c>
      <c r="G2153" s="10" t="s">
        <v>2782</v>
      </c>
      <c r="H2153" s="8">
        <v>4.3</v>
      </c>
    </row>
    <row r="2154" spans="5:8">
      <c r="E2154" s="16" t="s">
        <v>640</v>
      </c>
      <c r="F2154" s="18">
        <v>17.7</v>
      </c>
      <c r="G2154" s="10" t="s">
        <v>2783</v>
      </c>
      <c r="H2154" s="8">
        <v>4.3</v>
      </c>
    </row>
    <row r="2155" spans="5:8">
      <c r="E2155" s="16" t="s">
        <v>640</v>
      </c>
      <c r="F2155" s="18">
        <v>17.8</v>
      </c>
      <c r="G2155" s="10" t="s">
        <v>2784</v>
      </c>
      <c r="H2155" s="8">
        <v>4.3</v>
      </c>
    </row>
    <row r="2156" spans="5:8">
      <c r="E2156" s="16" t="s">
        <v>640</v>
      </c>
      <c r="F2156" s="18">
        <v>17.900000000000002</v>
      </c>
      <c r="G2156" s="10" t="s">
        <v>2785</v>
      </c>
      <c r="H2156" s="8">
        <v>4.3</v>
      </c>
    </row>
    <row r="2157" spans="5:8">
      <c r="E2157" s="16" t="s">
        <v>640</v>
      </c>
      <c r="F2157" s="18">
        <v>18.000000000000004</v>
      </c>
      <c r="G2157" s="10" t="s">
        <v>2786</v>
      </c>
      <c r="H2157" s="8">
        <v>4.3</v>
      </c>
    </row>
    <row r="2158" spans="5:8">
      <c r="E2158" s="16" t="s">
        <v>640</v>
      </c>
      <c r="F2158" s="18">
        <v>18.100000000000005</v>
      </c>
      <c r="G2158" s="10" t="s">
        <v>2787</v>
      </c>
      <c r="H2158" s="8">
        <v>4.3</v>
      </c>
    </row>
    <row r="2159" spans="5:8">
      <c r="E2159" s="16" t="s">
        <v>640</v>
      </c>
      <c r="F2159" s="18">
        <v>18.200000000000006</v>
      </c>
      <c r="G2159" s="10" t="s">
        <v>2788</v>
      </c>
      <c r="H2159" s="8">
        <v>4.3</v>
      </c>
    </row>
    <row r="2160" spans="5:8">
      <c r="E2160" s="16" t="s">
        <v>640</v>
      </c>
      <c r="F2160" s="18">
        <v>18.300000000000008</v>
      </c>
      <c r="G2160" s="10" t="s">
        <v>2789</v>
      </c>
      <c r="H2160" s="8">
        <v>4.3</v>
      </c>
    </row>
    <row r="2161" spans="5:8">
      <c r="E2161" s="16" t="s">
        <v>640</v>
      </c>
      <c r="F2161" s="18">
        <v>18.400000000000009</v>
      </c>
      <c r="G2161" s="10" t="s">
        <v>2790</v>
      </c>
      <c r="H2161" s="8">
        <v>4.3</v>
      </c>
    </row>
    <row r="2162" spans="5:8">
      <c r="E2162" s="16" t="s">
        <v>640</v>
      </c>
      <c r="F2162" s="18">
        <v>18.500000000000011</v>
      </c>
      <c r="G2162" s="10" t="s">
        <v>2791</v>
      </c>
      <c r="H2162" s="8">
        <v>4.3</v>
      </c>
    </row>
    <row r="2163" spans="5:8">
      <c r="E2163" s="16" t="s">
        <v>640</v>
      </c>
      <c r="F2163" s="18">
        <v>18.600000000000012</v>
      </c>
      <c r="G2163" s="10" t="s">
        <v>2792</v>
      </c>
      <c r="H2163" s="8">
        <v>4.3</v>
      </c>
    </row>
    <row r="2164" spans="5:8">
      <c r="E2164" s="16" t="s">
        <v>640</v>
      </c>
      <c r="F2164" s="18">
        <v>18.700000000000014</v>
      </c>
      <c r="G2164" s="10" t="s">
        <v>2793</v>
      </c>
      <c r="H2164" s="8">
        <v>4.3</v>
      </c>
    </row>
    <row r="2165" spans="5:8">
      <c r="E2165" s="16" t="s">
        <v>640</v>
      </c>
      <c r="F2165" s="18">
        <v>18.800000000000015</v>
      </c>
      <c r="G2165" s="10" t="s">
        <v>2794</v>
      </c>
      <c r="H2165" s="8">
        <v>4.3</v>
      </c>
    </row>
    <row r="2166" spans="5:8">
      <c r="E2166" s="16" t="s">
        <v>640</v>
      </c>
      <c r="F2166" s="18">
        <v>18.900000000000016</v>
      </c>
      <c r="G2166" s="10" t="s">
        <v>2795</v>
      </c>
      <c r="H2166" s="8">
        <v>4.3</v>
      </c>
    </row>
    <row r="2167" spans="5:8">
      <c r="E2167" s="16" t="s">
        <v>640</v>
      </c>
      <c r="F2167" s="18">
        <v>19.000000000000018</v>
      </c>
      <c r="G2167" s="10" t="s">
        <v>2796</v>
      </c>
      <c r="H2167" s="8">
        <v>4.3</v>
      </c>
    </row>
    <row r="2168" spans="5:8">
      <c r="E2168" s="16" t="s">
        <v>640</v>
      </c>
      <c r="F2168" s="18">
        <v>19.100000000000019</v>
      </c>
      <c r="G2168" s="10" t="s">
        <v>2797</v>
      </c>
      <c r="H2168" s="8">
        <v>4.3</v>
      </c>
    </row>
    <row r="2169" spans="5:8">
      <c r="E2169" s="16" t="s">
        <v>640</v>
      </c>
      <c r="F2169" s="18">
        <v>19.200000000000021</v>
      </c>
      <c r="G2169" s="10" t="s">
        <v>2798</v>
      </c>
      <c r="H2169" s="8">
        <v>4.3</v>
      </c>
    </row>
    <row r="2170" spans="5:8">
      <c r="E2170" s="16" t="s">
        <v>640</v>
      </c>
      <c r="F2170" s="18">
        <v>19.300000000000022</v>
      </c>
      <c r="G2170" s="10" t="s">
        <v>2799</v>
      </c>
      <c r="H2170" s="8">
        <v>4.3</v>
      </c>
    </row>
    <row r="2171" spans="5:8">
      <c r="E2171" s="16" t="s">
        <v>640</v>
      </c>
      <c r="F2171" s="18">
        <v>19.400000000000023</v>
      </c>
      <c r="G2171" s="10" t="s">
        <v>2800</v>
      </c>
      <c r="H2171" s="8">
        <v>4.3</v>
      </c>
    </row>
    <row r="2172" spans="5:8">
      <c r="E2172" s="16" t="s">
        <v>640</v>
      </c>
      <c r="F2172" s="18">
        <v>19.500000000000025</v>
      </c>
      <c r="G2172" s="10" t="s">
        <v>2801</v>
      </c>
      <c r="H2172" s="8">
        <v>4.3</v>
      </c>
    </row>
    <row r="2173" spans="5:8">
      <c r="E2173" s="16" t="s">
        <v>640</v>
      </c>
      <c r="F2173" s="18">
        <v>19.600000000000026</v>
      </c>
      <c r="G2173" s="10" t="s">
        <v>2802</v>
      </c>
      <c r="H2173" s="8">
        <v>4.3</v>
      </c>
    </row>
    <row r="2174" spans="5:8">
      <c r="E2174" s="16" t="s">
        <v>640</v>
      </c>
      <c r="F2174" s="18">
        <v>19.700000000000028</v>
      </c>
      <c r="G2174" s="10" t="s">
        <v>2803</v>
      </c>
      <c r="H2174" s="8">
        <v>4.3</v>
      </c>
    </row>
    <row r="2175" spans="5:8">
      <c r="E2175" s="16" t="s">
        <v>640</v>
      </c>
      <c r="F2175" s="18">
        <v>19.800000000000029</v>
      </c>
      <c r="G2175" s="10" t="s">
        <v>2804</v>
      </c>
      <c r="H2175" s="8">
        <v>4.3</v>
      </c>
    </row>
    <row r="2176" spans="5:8">
      <c r="E2176" s="16" t="s">
        <v>640</v>
      </c>
      <c r="F2176" s="18">
        <v>19.900000000000031</v>
      </c>
      <c r="G2176" s="10" t="s">
        <v>2805</v>
      </c>
      <c r="H2176" s="8">
        <v>4.3</v>
      </c>
    </row>
    <row r="2177" spans="5:8">
      <c r="E2177" s="16" t="s">
        <v>640</v>
      </c>
      <c r="F2177" s="18">
        <v>20.000000000000032</v>
      </c>
      <c r="G2177" s="10" t="s">
        <v>2806</v>
      </c>
      <c r="H2177" s="8">
        <v>4.3</v>
      </c>
    </row>
    <row r="2178" spans="5:8">
      <c r="E2178" s="16" t="s">
        <v>640</v>
      </c>
      <c r="F2178" s="18">
        <v>20.100000000000033</v>
      </c>
      <c r="G2178" s="10" t="s">
        <v>2807</v>
      </c>
      <c r="H2178" s="8">
        <v>4.3</v>
      </c>
    </row>
    <row r="2179" spans="5:8">
      <c r="E2179" s="16" t="s">
        <v>640</v>
      </c>
      <c r="F2179" s="18">
        <v>20.200000000000035</v>
      </c>
      <c r="G2179" s="10" t="s">
        <v>2808</v>
      </c>
      <c r="H2179" s="8">
        <v>4.3</v>
      </c>
    </row>
    <row r="2180" spans="5:8">
      <c r="E2180" s="16" t="s">
        <v>640</v>
      </c>
      <c r="F2180" s="18">
        <v>20.300000000000036</v>
      </c>
      <c r="G2180" s="10" t="s">
        <v>2809</v>
      </c>
      <c r="H2180" s="8">
        <v>4.3</v>
      </c>
    </row>
    <row r="2181" spans="5:8">
      <c r="E2181" s="16" t="s">
        <v>640</v>
      </c>
      <c r="F2181" s="18">
        <v>20.400000000000038</v>
      </c>
      <c r="G2181" s="10" t="s">
        <v>2810</v>
      </c>
      <c r="H2181" s="8">
        <v>4.3</v>
      </c>
    </row>
    <row r="2182" spans="5:8">
      <c r="E2182" s="16" t="s">
        <v>640</v>
      </c>
      <c r="F2182" s="18">
        <v>20.500000000000039</v>
      </c>
      <c r="G2182" s="10" t="s">
        <v>2811</v>
      </c>
      <c r="H2182" s="8">
        <v>4.3</v>
      </c>
    </row>
    <row r="2183" spans="5:8">
      <c r="E2183" s="16" t="s">
        <v>640</v>
      </c>
      <c r="F2183" s="18">
        <v>20.600000000000041</v>
      </c>
      <c r="G2183" s="10" t="s">
        <v>2812</v>
      </c>
      <c r="H2183" s="8">
        <v>4.3</v>
      </c>
    </row>
    <row r="2184" spans="5:8">
      <c r="E2184" s="16" t="s">
        <v>640</v>
      </c>
      <c r="F2184" s="18">
        <v>20.700000000000042</v>
      </c>
      <c r="G2184" s="10" t="s">
        <v>2813</v>
      </c>
      <c r="H2184" s="8">
        <v>4.3</v>
      </c>
    </row>
    <row r="2185" spans="5:8">
      <c r="E2185" s="16" t="s">
        <v>640</v>
      </c>
      <c r="F2185" s="18">
        <v>20.800000000000043</v>
      </c>
      <c r="G2185" s="10" t="s">
        <v>2814</v>
      </c>
      <c r="H2185" s="8">
        <v>4.3</v>
      </c>
    </row>
    <row r="2186" spans="5:8">
      <c r="E2186" s="16" t="s">
        <v>640</v>
      </c>
      <c r="F2186" s="18">
        <v>20.900000000000045</v>
      </c>
      <c r="G2186" s="10" t="s">
        <v>2815</v>
      </c>
      <c r="H2186" s="8">
        <v>4.3</v>
      </c>
    </row>
    <row r="2187" spans="5:8">
      <c r="E2187" s="16" t="s">
        <v>640</v>
      </c>
      <c r="F2187" s="18">
        <v>21.000000000000046</v>
      </c>
      <c r="G2187" s="10" t="s">
        <v>2816</v>
      </c>
      <c r="H2187" s="8">
        <v>4.3</v>
      </c>
    </row>
    <row r="2188" spans="5:8">
      <c r="E2188" s="16" t="s">
        <v>640</v>
      </c>
      <c r="F2188" s="18">
        <v>21.100000000000048</v>
      </c>
      <c r="G2188" s="10" t="s">
        <v>2817</v>
      </c>
      <c r="H2188" s="8">
        <v>4.3</v>
      </c>
    </row>
    <row r="2189" spans="5:8">
      <c r="E2189" s="16" t="s">
        <v>640</v>
      </c>
      <c r="F2189" s="18">
        <v>21.200000000000049</v>
      </c>
      <c r="G2189" s="10" t="s">
        <v>2818</v>
      </c>
      <c r="H2189" s="8">
        <v>4.3</v>
      </c>
    </row>
    <row r="2190" spans="5:8">
      <c r="E2190" s="16" t="s">
        <v>640</v>
      </c>
      <c r="F2190" s="18">
        <v>21.3</v>
      </c>
      <c r="G2190" s="10" t="s">
        <v>2819</v>
      </c>
      <c r="H2190" s="8">
        <v>4.3</v>
      </c>
    </row>
    <row r="2191" spans="5:8">
      <c r="E2191" s="16" t="s">
        <v>640</v>
      </c>
      <c r="F2191" s="18">
        <v>21.400000000000002</v>
      </c>
      <c r="G2191" s="10" t="s">
        <v>2820</v>
      </c>
      <c r="H2191" s="8">
        <v>4.3</v>
      </c>
    </row>
    <row r="2192" spans="5:8">
      <c r="E2192" s="16" t="s">
        <v>640</v>
      </c>
      <c r="F2192" s="18">
        <v>21.500000000000004</v>
      </c>
      <c r="G2192" s="10" t="s">
        <v>2821</v>
      </c>
      <c r="H2192" s="8">
        <v>4.3</v>
      </c>
    </row>
    <row r="2193" spans="5:8">
      <c r="E2193" s="16" t="s">
        <v>640</v>
      </c>
      <c r="F2193" s="18">
        <v>21.600000000000005</v>
      </c>
      <c r="G2193" s="10" t="s">
        <v>2822</v>
      </c>
      <c r="H2193" s="8">
        <v>4.3</v>
      </c>
    </row>
    <row r="2194" spans="5:8">
      <c r="E2194" s="16" t="s">
        <v>640</v>
      </c>
      <c r="F2194" s="18">
        <v>21.700000000000006</v>
      </c>
      <c r="G2194" s="10" t="s">
        <v>2823</v>
      </c>
      <c r="H2194" s="8">
        <v>4.3</v>
      </c>
    </row>
    <row r="2195" spans="5:8">
      <c r="E2195" s="16" t="s">
        <v>640</v>
      </c>
      <c r="F2195" s="18">
        <v>21.800000000000008</v>
      </c>
      <c r="G2195" s="10" t="s">
        <v>2824</v>
      </c>
      <c r="H2195" s="8">
        <v>4.3</v>
      </c>
    </row>
    <row r="2196" spans="5:8">
      <c r="E2196" s="16" t="s">
        <v>640</v>
      </c>
      <c r="F2196" s="18">
        <v>21.900000000000009</v>
      </c>
      <c r="G2196" s="10" t="s">
        <v>2825</v>
      </c>
      <c r="H2196" s="8">
        <v>4.3</v>
      </c>
    </row>
    <row r="2197" spans="5:8">
      <c r="E2197" s="16" t="s">
        <v>640</v>
      </c>
      <c r="F2197" s="18">
        <v>22.000000000000011</v>
      </c>
      <c r="G2197" s="10" t="s">
        <v>2826</v>
      </c>
      <c r="H2197" s="8">
        <v>4.3</v>
      </c>
    </row>
    <row r="2198" spans="5:8">
      <c r="E2198" s="16" t="s">
        <v>640</v>
      </c>
      <c r="F2198" s="18">
        <v>22.100000000000012</v>
      </c>
      <c r="G2198" s="10" t="s">
        <v>2827</v>
      </c>
      <c r="H2198" s="8">
        <v>4.3</v>
      </c>
    </row>
    <row r="2199" spans="5:8">
      <c r="E2199" s="16" t="s">
        <v>640</v>
      </c>
      <c r="F2199" s="18">
        <v>22.200000000000014</v>
      </c>
      <c r="G2199" s="10" t="s">
        <v>2828</v>
      </c>
      <c r="H2199" s="8">
        <v>4.3</v>
      </c>
    </row>
    <row r="2200" spans="5:8">
      <c r="E2200" s="16" t="s">
        <v>640</v>
      </c>
      <c r="F2200" s="18">
        <v>22.300000000000015</v>
      </c>
      <c r="G2200" s="10" t="s">
        <v>2829</v>
      </c>
      <c r="H2200" s="8">
        <v>4.3</v>
      </c>
    </row>
    <row r="2201" spans="5:8">
      <c r="E2201" s="16" t="s">
        <v>640</v>
      </c>
      <c r="F2201" s="18">
        <v>22.400000000000016</v>
      </c>
      <c r="G2201" s="10" t="s">
        <v>2830</v>
      </c>
      <c r="H2201" s="8">
        <v>4.3</v>
      </c>
    </row>
    <row r="2202" spans="5:8">
      <c r="E2202" s="16" t="s">
        <v>640</v>
      </c>
      <c r="F2202" s="18">
        <v>22.500000000000018</v>
      </c>
      <c r="G2202" s="10" t="s">
        <v>2831</v>
      </c>
      <c r="H2202" s="8">
        <v>4.3</v>
      </c>
    </row>
    <row r="2203" spans="5:8">
      <c r="E2203" s="16" t="s">
        <v>640</v>
      </c>
      <c r="F2203" s="18">
        <v>22.600000000000019</v>
      </c>
      <c r="G2203" s="10" t="s">
        <v>2832</v>
      </c>
      <c r="H2203" s="8">
        <v>4.3</v>
      </c>
    </row>
    <row r="2204" spans="5:8">
      <c r="E2204" s="16" t="s">
        <v>640</v>
      </c>
      <c r="F2204" s="18">
        <v>22.700000000000021</v>
      </c>
      <c r="G2204" s="10" t="s">
        <v>2833</v>
      </c>
      <c r="H2204" s="8">
        <v>4.3</v>
      </c>
    </row>
    <row r="2205" spans="5:8">
      <c r="E2205" s="16" t="s">
        <v>640</v>
      </c>
      <c r="F2205" s="18">
        <v>22.800000000000022</v>
      </c>
      <c r="G2205" s="10" t="s">
        <v>2834</v>
      </c>
      <c r="H2205" s="8">
        <v>4.3</v>
      </c>
    </row>
    <row r="2206" spans="5:8">
      <c r="E2206" s="16" t="s">
        <v>640</v>
      </c>
      <c r="F2206" s="18">
        <v>22.900000000000023</v>
      </c>
      <c r="G2206" s="10" t="s">
        <v>2835</v>
      </c>
      <c r="H2206" s="8">
        <v>4.3</v>
      </c>
    </row>
    <row r="2207" spans="5:8">
      <c r="E2207" s="16" t="s">
        <v>640</v>
      </c>
      <c r="F2207" s="18">
        <v>23.000000000000025</v>
      </c>
      <c r="G2207" s="10" t="s">
        <v>2836</v>
      </c>
      <c r="H2207" s="8">
        <v>4.3</v>
      </c>
    </row>
    <row r="2208" spans="5:8">
      <c r="E2208" s="16" t="s">
        <v>640</v>
      </c>
      <c r="F2208" s="18">
        <v>23.100000000000026</v>
      </c>
      <c r="G2208" s="10" t="s">
        <v>2837</v>
      </c>
      <c r="H2208" s="8">
        <v>4.3</v>
      </c>
    </row>
    <row r="2209" spans="5:8">
      <c r="E2209" s="16" t="s">
        <v>640</v>
      </c>
      <c r="F2209" s="18">
        <v>23.200000000000028</v>
      </c>
      <c r="G2209" s="10" t="s">
        <v>2838</v>
      </c>
      <c r="H2209" s="8">
        <v>4.3</v>
      </c>
    </row>
    <row r="2210" spans="5:8">
      <c r="E2210" s="16" t="s">
        <v>640</v>
      </c>
      <c r="F2210" s="18">
        <v>23.300000000000029</v>
      </c>
      <c r="G2210" s="10" t="s">
        <v>2839</v>
      </c>
      <c r="H2210" s="8">
        <v>4.3</v>
      </c>
    </row>
    <row r="2211" spans="5:8">
      <c r="E2211" s="16" t="s">
        <v>640</v>
      </c>
      <c r="F2211" s="18">
        <v>23.400000000000031</v>
      </c>
      <c r="G2211" s="10" t="s">
        <v>2840</v>
      </c>
      <c r="H2211" s="8">
        <v>4.3</v>
      </c>
    </row>
    <row r="2212" spans="5:8">
      <c r="E2212" s="16" t="s">
        <v>640</v>
      </c>
      <c r="F2212" s="18">
        <v>23.500000000000032</v>
      </c>
      <c r="G2212" s="10" t="s">
        <v>2841</v>
      </c>
      <c r="H2212" s="8">
        <v>4.3</v>
      </c>
    </row>
    <row r="2213" spans="5:8">
      <c r="E2213" s="16" t="s">
        <v>640</v>
      </c>
      <c r="F2213" s="18">
        <v>23.600000000000033</v>
      </c>
      <c r="G2213" s="10" t="s">
        <v>2842</v>
      </c>
      <c r="H2213" s="8">
        <v>4.3</v>
      </c>
    </row>
    <row r="2214" spans="5:8">
      <c r="E2214" s="16" t="s">
        <v>640</v>
      </c>
      <c r="F2214" s="18">
        <v>23.700000000000035</v>
      </c>
      <c r="G2214" s="10" t="s">
        <v>2843</v>
      </c>
      <c r="H2214" s="8">
        <v>4.3</v>
      </c>
    </row>
    <row r="2215" spans="5:8">
      <c r="E2215" s="16" t="s">
        <v>640</v>
      </c>
      <c r="F2215" s="18">
        <v>23.800000000000036</v>
      </c>
      <c r="G2215" s="10" t="s">
        <v>2844</v>
      </c>
      <c r="H2215" s="8">
        <v>4.3</v>
      </c>
    </row>
    <row r="2216" spans="5:8">
      <c r="E2216" s="16" t="s">
        <v>640</v>
      </c>
      <c r="F2216" s="18">
        <v>23.900000000000038</v>
      </c>
      <c r="G2216" s="10" t="s">
        <v>2845</v>
      </c>
      <c r="H2216" s="8">
        <v>4.3</v>
      </c>
    </row>
    <row r="2217" spans="5:8">
      <c r="E2217" s="16" t="s">
        <v>640</v>
      </c>
      <c r="F2217" s="18">
        <v>24.000000000000039</v>
      </c>
      <c r="G2217" s="10" t="s">
        <v>2846</v>
      </c>
      <c r="H2217" s="8">
        <v>4.3</v>
      </c>
    </row>
    <row r="2218" spans="5:8">
      <c r="E2218" s="16" t="s">
        <v>640</v>
      </c>
      <c r="F2218" s="18">
        <v>24.100000000000041</v>
      </c>
      <c r="G2218" s="10" t="s">
        <v>2847</v>
      </c>
      <c r="H2218" s="8">
        <v>4.3</v>
      </c>
    </row>
    <row r="2219" spans="5:8">
      <c r="E2219" s="16" t="s">
        <v>640</v>
      </c>
      <c r="F2219" s="18">
        <v>24.200000000000042</v>
      </c>
      <c r="G2219" s="10" t="s">
        <v>2848</v>
      </c>
      <c r="H2219" s="8">
        <v>4.3</v>
      </c>
    </row>
    <row r="2220" spans="5:8">
      <c r="E2220" s="16" t="s">
        <v>640</v>
      </c>
      <c r="F2220" s="18">
        <v>24.300000000000043</v>
      </c>
      <c r="G2220" s="10" t="s">
        <v>2849</v>
      </c>
      <c r="H2220" s="8">
        <v>4.3</v>
      </c>
    </row>
    <row r="2221" spans="5:8">
      <c r="E2221" s="16" t="s">
        <v>640</v>
      </c>
      <c r="F2221" s="18">
        <v>24.400000000000045</v>
      </c>
      <c r="G2221" s="10" t="s">
        <v>2850</v>
      </c>
      <c r="H2221" s="8">
        <v>4.3</v>
      </c>
    </row>
    <row r="2222" spans="5:8">
      <c r="E2222" s="16" t="s">
        <v>640</v>
      </c>
      <c r="F2222" s="18">
        <v>24.500000000000046</v>
      </c>
      <c r="G2222" s="10" t="s">
        <v>2851</v>
      </c>
      <c r="H2222" s="8">
        <v>4.3</v>
      </c>
    </row>
    <row r="2223" spans="5:8">
      <c r="E2223" s="16" t="s">
        <v>640</v>
      </c>
      <c r="F2223" s="18">
        <v>24.600000000000048</v>
      </c>
      <c r="G2223" s="10" t="s">
        <v>2852</v>
      </c>
      <c r="H2223" s="8">
        <v>4.3</v>
      </c>
    </row>
    <row r="2224" spans="5:8">
      <c r="E2224" s="16" t="s">
        <v>640</v>
      </c>
      <c r="F2224" s="18">
        <v>24.700000000000049</v>
      </c>
      <c r="G2224" s="10" t="s">
        <v>2853</v>
      </c>
      <c r="H2224" s="8">
        <v>4.3</v>
      </c>
    </row>
    <row r="2225" spans="5:8">
      <c r="E2225" s="16" t="s">
        <v>640</v>
      </c>
      <c r="F2225" s="18">
        <v>24.8</v>
      </c>
      <c r="G2225" s="10" t="s">
        <v>2854</v>
      </c>
      <c r="H2225" s="8">
        <v>4.3</v>
      </c>
    </row>
    <row r="2226" spans="5:8">
      <c r="E2226" s="16" t="s">
        <v>640</v>
      </c>
      <c r="F2226" s="18">
        <v>24.900000000000002</v>
      </c>
      <c r="G2226" s="10" t="s">
        <v>2855</v>
      </c>
      <c r="H2226" s="8">
        <v>4.3</v>
      </c>
    </row>
    <row r="2227" spans="5:8">
      <c r="E2227" s="16" t="s">
        <v>640</v>
      </c>
      <c r="F2227" s="18">
        <v>25.000000000000004</v>
      </c>
      <c r="G2227" s="10" t="s">
        <v>2856</v>
      </c>
      <c r="H2227" s="8">
        <v>4.3</v>
      </c>
    </row>
    <row r="2228" spans="5:8">
      <c r="E2228" s="16" t="s">
        <v>640</v>
      </c>
      <c r="F2228" s="18">
        <v>25.100000000000005</v>
      </c>
      <c r="G2228" s="10" t="s">
        <v>2857</v>
      </c>
      <c r="H2228" s="8">
        <v>4.3</v>
      </c>
    </row>
    <row r="2229" spans="5:8">
      <c r="E2229" s="16" t="s">
        <v>640</v>
      </c>
      <c r="F2229" s="18">
        <v>25.200000000000006</v>
      </c>
      <c r="G2229" s="10" t="s">
        <v>2858</v>
      </c>
      <c r="H2229" s="8">
        <v>4.3</v>
      </c>
    </row>
    <row r="2230" spans="5:8">
      <c r="E2230" s="16" t="s">
        <v>640</v>
      </c>
      <c r="F2230" s="18">
        <v>25.300000000000008</v>
      </c>
      <c r="G2230" s="10" t="s">
        <v>2859</v>
      </c>
      <c r="H2230" s="8">
        <v>4.3</v>
      </c>
    </row>
    <row r="2231" spans="5:8">
      <c r="E2231" s="16" t="s">
        <v>640</v>
      </c>
      <c r="F2231" s="18">
        <v>25.400000000000009</v>
      </c>
      <c r="G2231" s="10" t="s">
        <v>2860</v>
      </c>
      <c r="H2231" s="8">
        <v>4.3</v>
      </c>
    </row>
    <row r="2232" spans="5:8">
      <c r="E2232" s="16" t="s">
        <v>640</v>
      </c>
      <c r="F2232" s="18">
        <v>25.500000000000011</v>
      </c>
      <c r="G2232" s="10" t="s">
        <v>2861</v>
      </c>
      <c r="H2232" s="8">
        <v>4.3</v>
      </c>
    </row>
    <row r="2233" spans="5:8">
      <c r="E2233" s="16" t="s">
        <v>640</v>
      </c>
      <c r="F2233" s="18">
        <v>25.600000000000012</v>
      </c>
      <c r="G2233" s="10" t="s">
        <v>2862</v>
      </c>
      <c r="H2233" s="8">
        <v>4.3</v>
      </c>
    </row>
    <row r="2234" spans="5:8">
      <c r="E2234" s="16" t="s">
        <v>640</v>
      </c>
      <c r="F2234" s="18">
        <v>25.700000000000014</v>
      </c>
      <c r="G2234" s="10" t="s">
        <v>2863</v>
      </c>
      <c r="H2234" s="8">
        <v>4.3</v>
      </c>
    </row>
    <row r="2235" spans="5:8">
      <c r="E2235" s="16" t="s">
        <v>640</v>
      </c>
      <c r="F2235" s="18">
        <v>25.800000000000015</v>
      </c>
      <c r="G2235" s="10" t="s">
        <v>2864</v>
      </c>
      <c r="H2235" s="8">
        <v>4.3</v>
      </c>
    </row>
    <row r="2236" spans="5:8">
      <c r="E2236" s="16" t="s">
        <v>640</v>
      </c>
      <c r="F2236" s="18">
        <v>25.900000000000016</v>
      </c>
      <c r="G2236" s="10" t="s">
        <v>2865</v>
      </c>
      <c r="H2236" s="8">
        <v>4.3</v>
      </c>
    </row>
    <row r="2237" spans="5:8">
      <c r="E2237" s="16" t="s">
        <v>640</v>
      </c>
      <c r="F2237" s="18">
        <v>26.000000000000018</v>
      </c>
      <c r="G2237" s="10" t="s">
        <v>2866</v>
      </c>
      <c r="H2237" s="8">
        <v>4.3</v>
      </c>
    </row>
    <row r="2238" spans="5:8">
      <c r="E2238" s="16" t="s">
        <v>640</v>
      </c>
      <c r="F2238" s="18">
        <v>26.100000000000019</v>
      </c>
      <c r="G2238" s="10" t="s">
        <v>2867</v>
      </c>
      <c r="H2238" s="8">
        <v>4.3</v>
      </c>
    </row>
    <row r="2239" spans="5:8">
      <c r="E2239" s="16" t="s">
        <v>640</v>
      </c>
      <c r="F2239" s="18">
        <v>26.200000000000021</v>
      </c>
      <c r="G2239" s="10" t="s">
        <v>2868</v>
      </c>
      <c r="H2239" s="8">
        <v>4.3</v>
      </c>
    </row>
    <row r="2240" spans="5:8">
      <c r="E2240" s="16" t="s">
        <v>640</v>
      </c>
      <c r="F2240" s="18">
        <v>26.300000000000022</v>
      </c>
      <c r="G2240" s="10" t="s">
        <v>2869</v>
      </c>
      <c r="H2240" s="8">
        <v>4.3</v>
      </c>
    </row>
    <row r="2241" spans="5:8">
      <c r="E2241" s="16" t="s">
        <v>640</v>
      </c>
      <c r="F2241" s="18">
        <v>26.400000000000023</v>
      </c>
      <c r="G2241" s="10" t="s">
        <v>2870</v>
      </c>
      <c r="H2241" s="8">
        <v>4.3</v>
      </c>
    </row>
    <row r="2242" spans="5:8">
      <c r="E2242" s="16" t="s">
        <v>640</v>
      </c>
      <c r="F2242" s="18">
        <v>26.500000000000025</v>
      </c>
      <c r="G2242" s="10" t="s">
        <v>2871</v>
      </c>
      <c r="H2242" s="8">
        <v>4.3</v>
      </c>
    </row>
    <row r="2243" spans="5:8">
      <c r="E2243" s="16" t="s">
        <v>640</v>
      </c>
      <c r="F2243" s="18">
        <v>26.600000000000026</v>
      </c>
      <c r="G2243" s="10" t="s">
        <v>2872</v>
      </c>
      <c r="H2243" s="8">
        <v>4.3</v>
      </c>
    </row>
    <row r="2244" spans="5:8">
      <c r="E2244" s="16" t="s">
        <v>640</v>
      </c>
      <c r="F2244" s="18">
        <v>26.700000000000028</v>
      </c>
      <c r="G2244" s="10" t="s">
        <v>2873</v>
      </c>
      <c r="H2244" s="8">
        <v>4.3</v>
      </c>
    </row>
    <row r="2245" spans="5:8">
      <c r="E2245" s="16" t="s">
        <v>640</v>
      </c>
      <c r="F2245" s="18">
        <v>26.800000000000029</v>
      </c>
      <c r="G2245" s="10" t="s">
        <v>2874</v>
      </c>
      <c r="H2245" s="8">
        <v>4.3</v>
      </c>
    </row>
    <row r="2246" spans="5:8">
      <c r="E2246" s="16" t="s">
        <v>640</v>
      </c>
      <c r="F2246" s="18">
        <v>26.900000000000031</v>
      </c>
      <c r="G2246" s="10" t="s">
        <v>2875</v>
      </c>
      <c r="H2246" s="8">
        <v>4.3</v>
      </c>
    </row>
    <row r="2247" spans="5:8">
      <c r="E2247" s="16" t="s">
        <v>640</v>
      </c>
      <c r="F2247" s="18">
        <v>27.000000000000032</v>
      </c>
      <c r="G2247" s="10" t="s">
        <v>2876</v>
      </c>
      <c r="H2247" s="8">
        <v>4.3</v>
      </c>
    </row>
    <row r="2248" spans="5:8">
      <c r="E2248" s="16" t="s">
        <v>640</v>
      </c>
      <c r="F2248" s="18">
        <v>27.100000000000033</v>
      </c>
      <c r="G2248" s="10" t="s">
        <v>2877</v>
      </c>
      <c r="H2248" s="8">
        <v>4.3</v>
      </c>
    </row>
    <row r="2249" spans="5:8">
      <c r="E2249" s="16" t="s">
        <v>640</v>
      </c>
      <c r="F2249" s="18">
        <v>27.200000000000035</v>
      </c>
      <c r="G2249" s="10" t="s">
        <v>2878</v>
      </c>
      <c r="H2249" s="8">
        <v>4.3</v>
      </c>
    </row>
    <row r="2250" spans="5:8">
      <c r="E2250" s="16" t="s">
        <v>640</v>
      </c>
      <c r="F2250" s="18">
        <v>27.300000000000036</v>
      </c>
      <c r="G2250" s="10" t="s">
        <v>2879</v>
      </c>
      <c r="H2250" s="8">
        <v>4.3</v>
      </c>
    </row>
    <row r="2251" spans="5:8">
      <c r="E2251" s="16" t="s">
        <v>640</v>
      </c>
      <c r="F2251" s="18">
        <v>27.400000000000038</v>
      </c>
      <c r="G2251" s="10" t="s">
        <v>2880</v>
      </c>
      <c r="H2251" s="8">
        <v>4.3</v>
      </c>
    </row>
    <row r="2252" spans="5:8">
      <c r="E2252" s="16" t="s">
        <v>640</v>
      </c>
      <c r="F2252" s="18">
        <v>27.500000000000039</v>
      </c>
      <c r="G2252" s="10" t="s">
        <v>2881</v>
      </c>
      <c r="H2252" s="8">
        <v>4.3</v>
      </c>
    </row>
    <row r="2253" spans="5:8">
      <c r="E2253" s="16" t="s">
        <v>640</v>
      </c>
      <c r="F2253" s="18">
        <v>27.600000000000041</v>
      </c>
      <c r="G2253" s="10" t="s">
        <v>2882</v>
      </c>
      <c r="H2253" s="8">
        <v>4.3</v>
      </c>
    </row>
    <row r="2254" spans="5:8">
      <c r="E2254" s="16" t="s">
        <v>640</v>
      </c>
      <c r="F2254" s="18">
        <v>27.700000000000042</v>
      </c>
      <c r="G2254" s="10" t="s">
        <v>2883</v>
      </c>
      <c r="H2254" s="8">
        <v>4.3</v>
      </c>
    </row>
    <row r="2255" spans="5:8">
      <c r="E2255" s="16" t="s">
        <v>640</v>
      </c>
      <c r="F2255" s="18">
        <v>27.800000000000043</v>
      </c>
      <c r="G2255" s="10" t="s">
        <v>2884</v>
      </c>
      <c r="H2255" s="8">
        <v>4.3</v>
      </c>
    </row>
    <row r="2256" spans="5:8">
      <c r="E2256" s="16" t="s">
        <v>640</v>
      </c>
      <c r="F2256" s="18">
        <v>27.900000000000045</v>
      </c>
      <c r="G2256" s="10" t="s">
        <v>2885</v>
      </c>
      <c r="H2256" s="8">
        <v>4.3</v>
      </c>
    </row>
    <row r="2257" spans="5:8">
      <c r="E2257" s="16" t="s">
        <v>640</v>
      </c>
      <c r="F2257" s="18">
        <v>28.000000000000046</v>
      </c>
      <c r="G2257" s="10" t="s">
        <v>2886</v>
      </c>
      <c r="H2257" s="8">
        <v>4.3</v>
      </c>
    </row>
    <row r="2258" spans="5:8">
      <c r="E2258" s="12" t="s">
        <v>658</v>
      </c>
      <c r="F2258" s="18">
        <v>3.6</v>
      </c>
      <c r="G2258" s="10" t="s">
        <v>2887</v>
      </c>
      <c r="H2258" s="5">
        <v>5.4</v>
      </c>
    </row>
    <row r="2259" spans="5:8">
      <c r="E2259" s="14" t="s">
        <v>641</v>
      </c>
      <c r="F2259" s="18">
        <v>3.7</v>
      </c>
      <c r="G2259" s="10" t="s">
        <v>2888</v>
      </c>
      <c r="H2259" s="5">
        <v>5.4</v>
      </c>
    </row>
    <row r="2260" spans="5:8">
      <c r="E2260" s="14" t="s">
        <v>641</v>
      </c>
      <c r="F2260" s="18">
        <v>3.8000000000000003</v>
      </c>
      <c r="G2260" s="10" t="s">
        <v>2889</v>
      </c>
      <c r="H2260" s="5">
        <v>5.4</v>
      </c>
    </row>
    <row r="2261" spans="5:8">
      <c r="E2261" s="14" t="s">
        <v>641</v>
      </c>
      <c r="F2261" s="18">
        <v>3.9000000000000004</v>
      </c>
      <c r="G2261" s="10" t="s">
        <v>2890</v>
      </c>
      <c r="H2261" s="5">
        <v>5.4</v>
      </c>
    </row>
    <row r="2262" spans="5:8">
      <c r="E2262" s="14" t="s">
        <v>641</v>
      </c>
      <c r="F2262" s="18">
        <v>4</v>
      </c>
      <c r="G2262" s="10" t="s">
        <v>2891</v>
      </c>
      <c r="H2262" s="5">
        <v>5.4</v>
      </c>
    </row>
    <row r="2263" spans="5:8">
      <c r="E2263" s="14" t="s">
        <v>641</v>
      </c>
      <c r="F2263" s="18">
        <v>4.0999999999999996</v>
      </c>
      <c r="G2263" s="10" t="s">
        <v>2892</v>
      </c>
      <c r="H2263" s="5">
        <v>5.4</v>
      </c>
    </row>
    <row r="2264" spans="5:8">
      <c r="E2264" s="14" t="s">
        <v>641</v>
      </c>
      <c r="F2264" s="18">
        <v>4.1999999999999993</v>
      </c>
      <c r="G2264" s="10" t="s">
        <v>2893</v>
      </c>
      <c r="H2264" s="5">
        <v>5.4</v>
      </c>
    </row>
    <row r="2265" spans="5:8">
      <c r="E2265" s="14" t="s">
        <v>641</v>
      </c>
      <c r="F2265" s="18">
        <v>4.2999999999999989</v>
      </c>
      <c r="G2265" s="10" t="s">
        <v>2894</v>
      </c>
      <c r="H2265" s="5">
        <v>5.4</v>
      </c>
    </row>
    <row r="2266" spans="5:8">
      <c r="E2266" s="14" t="s">
        <v>641</v>
      </c>
      <c r="F2266" s="18">
        <v>4.3999999999999986</v>
      </c>
      <c r="G2266" s="10" t="s">
        <v>2895</v>
      </c>
      <c r="H2266" s="5">
        <v>5.4</v>
      </c>
    </row>
    <row r="2267" spans="5:8">
      <c r="E2267" s="14" t="s">
        <v>641</v>
      </c>
      <c r="F2267" s="18">
        <v>4.4999999999999982</v>
      </c>
      <c r="G2267" s="10" t="s">
        <v>2896</v>
      </c>
      <c r="H2267" s="5">
        <v>5.4</v>
      </c>
    </row>
    <row r="2268" spans="5:8">
      <c r="E2268" s="14" t="s">
        <v>641</v>
      </c>
      <c r="F2268" s="18">
        <v>4.5999999999999979</v>
      </c>
      <c r="G2268" s="10" t="s">
        <v>2897</v>
      </c>
      <c r="H2268" s="5">
        <v>5.4</v>
      </c>
    </row>
    <row r="2269" spans="5:8">
      <c r="E2269" s="14" t="s">
        <v>641</v>
      </c>
      <c r="F2269" s="18">
        <v>4.6999999999999975</v>
      </c>
      <c r="G2269" s="10" t="s">
        <v>2898</v>
      </c>
      <c r="H2269" s="5">
        <v>5.4</v>
      </c>
    </row>
    <row r="2270" spans="5:8">
      <c r="E2270" s="14" t="s">
        <v>641</v>
      </c>
      <c r="F2270" s="18">
        <v>4.7999999999999972</v>
      </c>
      <c r="G2270" s="10" t="s">
        <v>2899</v>
      </c>
      <c r="H2270" s="5">
        <v>5.4</v>
      </c>
    </row>
    <row r="2271" spans="5:8">
      <c r="E2271" s="14" t="s">
        <v>641</v>
      </c>
      <c r="F2271" s="18">
        <v>4.8999999999999968</v>
      </c>
      <c r="G2271" s="10" t="s">
        <v>2900</v>
      </c>
      <c r="H2271" s="5">
        <v>5.4</v>
      </c>
    </row>
    <row r="2272" spans="5:8">
      <c r="E2272" s="14" t="s">
        <v>641</v>
      </c>
      <c r="F2272" s="18">
        <v>4.9999999999999964</v>
      </c>
      <c r="G2272" s="10" t="s">
        <v>2901</v>
      </c>
      <c r="H2272" s="5">
        <v>5.4</v>
      </c>
    </row>
    <row r="2273" spans="5:8">
      <c r="E2273" s="14" t="s">
        <v>641</v>
      </c>
      <c r="F2273" s="18">
        <v>5.0999999999999961</v>
      </c>
      <c r="G2273" s="10" t="s">
        <v>2902</v>
      </c>
      <c r="H2273" s="5">
        <v>5.4</v>
      </c>
    </row>
    <row r="2274" spans="5:8">
      <c r="E2274" s="14" t="s">
        <v>641</v>
      </c>
      <c r="F2274" s="18">
        <v>5.1999999999999957</v>
      </c>
      <c r="G2274" s="10" t="s">
        <v>2903</v>
      </c>
      <c r="H2274" s="5">
        <v>5.4</v>
      </c>
    </row>
    <row r="2275" spans="5:8">
      <c r="E2275" s="14" t="s">
        <v>641</v>
      </c>
      <c r="F2275" s="18">
        <v>5.2999999999999954</v>
      </c>
      <c r="G2275" s="10" t="s">
        <v>2904</v>
      </c>
      <c r="H2275" s="5">
        <v>5.4</v>
      </c>
    </row>
    <row r="2276" spans="5:8">
      <c r="E2276" s="14" t="s">
        <v>641</v>
      </c>
      <c r="F2276" s="18">
        <v>5.399999999999995</v>
      </c>
      <c r="G2276" s="10" t="s">
        <v>2905</v>
      </c>
      <c r="H2276" s="5">
        <v>5.4</v>
      </c>
    </row>
    <row r="2277" spans="5:8">
      <c r="E2277" s="14" t="s">
        <v>641</v>
      </c>
      <c r="F2277" s="18">
        <v>5.5</v>
      </c>
      <c r="G2277" s="10" t="s">
        <v>2906</v>
      </c>
      <c r="H2277" s="5">
        <v>5.4</v>
      </c>
    </row>
    <row r="2278" spans="5:8">
      <c r="E2278" s="14" t="s">
        <v>641</v>
      </c>
      <c r="F2278" s="18">
        <v>5.6</v>
      </c>
      <c r="G2278" s="10" t="s">
        <v>2907</v>
      </c>
      <c r="H2278" s="5">
        <v>5.4</v>
      </c>
    </row>
    <row r="2279" spans="5:8">
      <c r="E2279" s="14" t="s">
        <v>641</v>
      </c>
      <c r="F2279" s="18">
        <v>5.6999999999999993</v>
      </c>
      <c r="G2279" s="10" t="s">
        <v>2908</v>
      </c>
      <c r="H2279" s="5">
        <v>5.4</v>
      </c>
    </row>
    <row r="2280" spans="5:8">
      <c r="E2280" s="14" t="s">
        <v>641</v>
      </c>
      <c r="F2280" s="18">
        <v>5.7999999999999989</v>
      </c>
      <c r="G2280" s="10" t="s">
        <v>2909</v>
      </c>
      <c r="H2280" s="5">
        <v>5.4</v>
      </c>
    </row>
    <row r="2281" spans="5:8">
      <c r="E2281" s="14" t="s">
        <v>641</v>
      </c>
      <c r="F2281" s="18">
        <v>5.8999999999999986</v>
      </c>
      <c r="G2281" s="10" t="s">
        <v>2910</v>
      </c>
      <c r="H2281" s="5">
        <v>5.4</v>
      </c>
    </row>
    <row r="2282" spans="5:8">
      <c r="E2282" s="14" t="s">
        <v>641</v>
      </c>
      <c r="F2282" s="18">
        <v>5.9999999999999982</v>
      </c>
      <c r="G2282" s="10" t="s">
        <v>2911</v>
      </c>
      <c r="H2282" s="5">
        <v>5.4</v>
      </c>
    </row>
    <row r="2283" spans="5:8">
      <c r="E2283" s="14" t="s">
        <v>641</v>
      </c>
      <c r="F2283" s="18">
        <v>6.0999999999999979</v>
      </c>
      <c r="G2283" s="10" t="s">
        <v>2912</v>
      </c>
      <c r="H2283" s="5">
        <v>5.4</v>
      </c>
    </row>
    <row r="2284" spans="5:8">
      <c r="E2284" s="14" t="s">
        <v>641</v>
      </c>
      <c r="F2284" s="18">
        <v>6.1999999999999975</v>
      </c>
      <c r="G2284" s="10" t="s">
        <v>2913</v>
      </c>
      <c r="H2284" s="5">
        <v>5.4</v>
      </c>
    </row>
    <row r="2285" spans="5:8">
      <c r="E2285" s="14" t="s">
        <v>641</v>
      </c>
      <c r="F2285" s="18">
        <v>6.2999999999999972</v>
      </c>
      <c r="G2285" s="10" t="s">
        <v>2914</v>
      </c>
      <c r="H2285" s="5">
        <v>5.4</v>
      </c>
    </row>
    <row r="2286" spans="5:8">
      <c r="E2286" s="14" t="s">
        <v>641</v>
      </c>
      <c r="F2286" s="18">
        <v>6.3999999999999968</v>
      </c>
      <c r="G2286" s="10" t="s">
        <v>2915</v>
      </c>
      <c r="H2286" s="5">
        <v>5.4</v>
      </c>
    </row>
    <row r="2287" spans="5:8">
      <c r="E2287" s="14" t="s">
        <v>641</v>
      </c>
      <c r="F2287" s="18">
        <v>6.4999999999999964</v>
      </c>
      <c r="G2287" s="10" t="s">
        <v>2916</v>
      </c>
      <c r="H2287" s="5">
        <v>5.4</v>
      </c>
    </row>
    <row r="2288" spans="5:8">
      <c r="E2288" s="14" t="s">
        <v>641</v>
      </c>
      <c r="F2288" s="18">
        <v>6.5999999999999961</v>
      </c>
      <c r="G2288" s="10" t="s">
        <v>2917</v>
      </c>
      <c r="H2288" s="5">
        <v>5.4</v>
      </c>
    </row>
    <row r="2289" spans="5:8">
      <c r="E2289" s="14" t="s">
        <v>641</v>
      </c>
      <c r="F2289" s="18">
        <v>6.6999999999999957</v>
      </c>
      <c r="G2289" s="10" t="s">
        <v>2918</v>
      </c>
      <c r="H2289" s="5">
        <v>5.4</v>
      </c>
    </row>
    <row r="2290" spans="5:8">
      <c r="E2290" s="14" t="s">
        <v>641</v>
      </c>
      <c r="F2290" s="18">
        <v>6.7999999999999954</v>
      </c>
      <c r="G2290" s="10" t="s">
        <v>2919</v>
      </c>
      <c r="H2290" s="5">
        <v>5.4</v>
      </c>
    </row>
    <row r="2291" spans="5:8">
      <c r="E2291" s="14" t="s">
        <v>641</v>
      </c>
      <c r="F2291" s="18">
        <v>6.899999999999995</v>
      </c>
      <c r="G2291" s="10" t="s">
        <v>2920</v>
      </c>
      <c r="H2291" s="5">
        <v>5.4</v>
      </c>
    </row>
    <row r="2292" spans="5:8">
      <c r="E2292" s="14" t="s">
        <v>641</v>
      </c>
      <c r="F2292" s="18">
        <v>7</v>
      </c>
      <c r="G2292" s="10" t="s">
        <v>2921</v>
      </c>
      <c r="H2292" s="5">
        <v>5.4</v>
      </c>
    </row>
    <row r="2293" spans="5:8">
      <c r="E2293" s="14" t="s">
        <v>641</v>
      </c>
      <c r="F2293" s="18">
        <v>7.1</v>
      </c>
      <c r="G2293" s="10" t="s">
        <v>2922</v>
      </c>
      <c r="H2293" s="5">
        <v>5.4</v>
      </c>
    </row>
    <row r="2294" spans="5:8">
      <c r="E2294" s="14" t="s">
        <v>641</v>
      </c>
      <c r="F2294" s="18">
        <v>7.1999999999999993</v>
      </c>
      <c r="G2294" s="10" t="s">
        <v>2923</v>
      </c>
      <c r="H2294" s="5">
        <v>5.4</v>
      </c>
    </row>
    <row r="2295" spans="5:8">
      <c r="E2295" s="14" t="s">
        <v>641</v>
      </c>
      <c r="F2295" s="18">
        <v>7.2999999999999989</v>
      </c>
      <c r="G2295" s="10" t="s">
        <v>2924</v>
      </c>
      <c r="H2295" s="5">
        <v>5.4</v>
      </c>
    </row>
    <row r="2296" spans="5:8">
      <c r="E2296" s="14" t="s">
        <v>641</v>
      </c>
      <c r="F2296" s="18">
        <v>7.3999999999999986</v>
      </c>
      <c r="G2296" s="10" t="s">
        <v>2925</v>
      </c>
      <c r="H2296" s="5">
        <v>5.4</v>
      </c>
    </row>
    <row r="2297" spans="5:8">
      <c r="E2297" s="14" t="s">
        <v>641</v>
      </c>
      <c r="F2297" s="18">
        <v>7.4999999999999982</v>
      </c>
      <c r="G2297" s="10" t="s">
        <v>2926</v>
      </c>
      <c r="H2297" s="5">
        <v>5.4</v>
      </c>
    </row>
    <row r="2298" spans="5:8">
      <c r="E2298" s="14" t="s">
        <v>641</v>
      </c>
      <c r="F2298" s="18">
        <v>7.5999999999999979</v>
      </c>
      <c r="G2298" s="10" t="s">
        <v>2927</v>
      </c>
      <c r="H2298" s="5">
        <v>5.4</v>
      </c>
    </row>
    <row r="2299" spans="5:8">
      <c r="E2299" s="14" t="s">
        <v>641</v>
      </c>
      <c r="F2299" s="18">
        <v>7.6999999999999975</v>
      </c>
      <c r="G2299" s="10" t="s">
        <v>2928</v>
      </c>
      <c r="H2299" s="5">
        <v>5.4</v>
      </c>
    </row>
    <row r="2300" spans="5:8">
      <c r="E2300" s="14" t="s">
        <v>641</v>
      </c>
      <c r="F2300" s="18">
        <v>7.7999999999999972</v>
      </c>
      <c r="G2300" s="10" t="s">
        <v>2929</v>
      </c>
      <c r="H2300" s="5">
        <v>5.4</v>
      </c>
    </row>
    <row r="2301" spans="5:8">
      <c r="E2301" s="14" t="s">
        <v>641</v>
      </c>
      <c r="F2301" s="18">
        <v>7.8999999999999968</v>
      </c>
      <c r="G2301" s="10" t="s">
        <v>2930</v>
      </c>
      <c r="H2301" s="5">
        <v>5.4</v>
      </c>
    </row>
    <row r="2302" spans="5:8">
      <c r="E2302" s="14" t="s">
        <v>641</v>
      </c>
      <c r="F2302" s="18">
        <v>7.9999999999999964</v>
      </c>
      <c r="G2302" s="10" t="s">
        <v>2931</v>
      </c>
      <c r="H2302" s="5">
        <v>5.4</v>
      </c>
    </row>
    <row r="2303" spans="5:8">
      <c r="E2303" s="14" t="s">
        <v>641</v>
      </c>
      <c r="F2303" s="18">
        <v>8.0999999999999961</v>
      </c>
      <c r="G2303" s="10" t="s">
        <v>2932</v>
      </c>
      <c r="H2303" s="5">
        <v>5.4</v>
      </c>
    </row>
    <row r="2304" spans="5:8">
      <c r="E2304" s="14" t="s">
        <v>641</v>
      </c>
      <c r="F2304" s="18">
        <v>8.1999999999999957</v>
      </c>
      <c r="G2304" s="10" t="s">
        <v>2933</v>
      </c>
      <c r="H2304" s="5">
        <v>5.4</v>
      </c>
    </row>
    <row r="2305" spans="5:8">
      <c r="E2305" s="14" t="s">
        <v>641</v>
      </c>
      <c r="F2305" s="18">
        <v>8.2999999999999954</v>
      </c>
      <c r="G2305" s="10" t="s">
        <v>2934</v>
      </c>
      <c r="H2305" s="5">
        <v>5.4</v>
      </c>
    </row>
    <row r="2306" spans="5:8">
      <c r="E2306" s="14" t="s">
        <v>641</v>
      </c>
      <c r="F2306" s="18">
        <v>8.399999999999995</v>
      </c>
      <c r="G2306" s="10" t="s">
        <v>2935</v>
      </c>
      <c r="H2306" s="5">
        <v>5.4</v>
      </c>
    </row>
    <row r="2307" spans="5:8">
      <c r="E2307" s="14" t="s">
        <v>641</v>
      </c>
      <c r="F2307" s="18">
        <v>8.5</v>
      </c>
      <c r="G2307" s="10" t="s">
        <v>2936</v>
      </c>
      <c r="H2307" s="5">
        <v>5.4</v>
      </c>
    </row>
    <row r="2308" spans="5:8">
      <c r="E2308" s="14" t="s">
        <v>641</v>
      </c>
      <c r="F2308" s="18">
        <v>8.6</v>
      </c>
      <c r="G2308" s="10" t="s">
        <v>2937</v>
      </c>
      <c r="H2308" s="5">
        <v>5.4</v>
      </c>
    </row>
    <row r="2309" spans="5:8">
      <c r="E2309" s="14" t="s">
        <v>641</v>
      </c>
      <c r="F2309" s="18">
        <v>8.6999999999999993</v>
      </c>
      <c r="G2309" s="10" t="s">
        <v>2938</v>
      </c>
      <c r="H2309" s="5">
        <v>5.4</v>
      </c>
    </row>
    <row r="2310" spans="5:8">
      <c r="E2310" s="14" t="s">
        <v>641</v>
      </c>
      <c r="F2310" s="18">
        <v>8.7999999999999989</v>
      </c>
      <c r="G2310" s="10" t="s">
        <v>2939</v>
      </c>
      <c r="H2310" s="5">
        <v>5.4</v>
      </c>
    </row>
    <row r="2311" spans="5:8">
      <c r="E2311" s="14" t="s">
        <v>641</v>
      </c>
      <c r="F2311" s="18">
        <v>8.8999999999999986</v>
      </c>
      <c r="G2311" s="10" t="s">
        <v>2940</v>
      </c>
      <c r="H2311" s="5">
        <v>5.4</v>
      </c>
    </row>
    <row r="2312" spans="5:8">
      <c r="E2312" s="14" t="s">
        <v>641</v>
      </c>
      <c r="F2312" s="18">
        <v>8.9999999999999982</v>
      </c>
      <c r="G2312" s="10" t="s">
        <v>2941</v>
      </c>
      <c r="H2312" s="5">
        <v>5.4</v>
      </c>
    </row>
    <row r="2313" spans="5:8">
      <c r="E2313" s="14" t="s">
        <v>641</v>
      </c>
      <c r="F2313" s="18">
        <v>9.0999999999999979</v>
      </c>
      <c r="G2313" s="10" t="s">
        <v>2942</v>
      </c>
      <c r="H2313" s="5">
        <v>5.4</v>
      </c>
    </row>
    <row r="2314" spans="5:8">
      <c r="E2314" s="14" t="s">
        <v>641</v>
      </c>
      <c r="F2314" s="18">
        <v>9.1999999999999975</v>
      </c>
      <c r="G2314" s="10" t="s">
        <v>2943</v>
      </c>
      <c r="H2314" s="5">
        <v>5.4</v>
      </c>
    </row>
    <row r="2315" spans="5:8">
      <c r="E2315" s="14" t="s">
        <v>641</v>
      </c>
      <c r="F2315" s="18">
        <v>9.2999999999999972</v>
      </c>
      <c r="G2315" s="10" t="s">
        <v>2944</v>
      </c>
      <c r="H2315" s="5">
        <v>5.4</v>
      </c>
    </row>
    <row r="2316" spans="5:8">
      <c r="E2316" s="14" t="s">
        <v>641</v>
      </c>
      <c r="F2316" s="18">
        <v>9.3999999999999968</v>
      </c>
      <c r="G2316" s="10" t="s">
        <v>2945</v>
      </c>
      <c r="H2316" s="5">
        <v>5.4</v>
      </c>
    </row>
    <row r="2317" spans="5:8">
      <c r="E2317" s="14" t="s">
        <v>641</v>
      </c>
      <c r="F2317" s="18">
        <v>9.4999999999999964</v>
      </c>
      <c r="G2317" s="10" t="s">
        <v>2946</v>
      </c>
      <c r="H2317" s="5">
        <v>5.4</v>
      </c>
    </row>
    <row r="2318" spans="5:8">
      <c r="E2318" s="14" t="s">
        <v>641</v>
      </c>
      <c r="F2318" s="18">
        <v>9.5999999999999961</v>
      </c>
      <c r="G2318" s="10" t="s">
        <v>2947</v>
      </c>
      <c r="H2318" s="5">
        <v>5.4</v>
      </c>
    </row>
    <row r="2319" spans="5:8">
      <c r="E2319" s="14" t="s">
        <v>641</v>
      </c>
      <c r="F2319" s="18">
        <v>9.6999999999999957</v>
      </c>
      <c r="G2319" s="10" t="s">
        <v>2948</v>
      </c>
      <c r="H2319" s="5">
        <v>5.4</v>
      </c>
    </row>
    <row r="2320" spans="5:8">
      <c r="E2320" s="14" t="s">
        <v>641</v>
      </c>
      <c r="F2320" s="18">
        <v>9.7999999999999954</v>
      </c>
      <c r="G2320" s="10" t="s">
        <v>2949</v>
      </c>
      <c r="H2320" s="5">
        <v>5.4</v>
      </c>
    </row>
    <row r="2321" spans="5:8">
      <c r="E2321" s="14" t="s">
        <v>641</v>
      </c>
      <c r="F2321" s="18">
        <v>9.899999999999995</v>
      </c>
      <c r="G2321" s="10" t="s">
        <v>2950</v>
      </c>
      <c r="H2321" s="5">
        <v>5.4</v>
      </c>
    </row>
    <row r="2322" spans="5:8">
      <c r="E2322" s="14" t="s">
        <v>641</v>
      </c>
      <c r="F2322" s="18">
        <v>10</v>
      </c>
      <c r="G2322" s="10" t="s">
        <v>2951</v>
      </c>
      <c r="H2322" s="5">
        <v>5.4</v>
      </c>
    </row>
    <row r="2323" spans="5:8">
      <c r="E2323" s="14" t="s">
        <v>641</v>
      </c>
      <c r="F2323" s="18">
        <v>10.099999999999978</v>
      </c>
      <c r="G2323" s="10" t="s">
        <v>2952</v>
      </c>
      <c r="H2323" s="5">
        <v>5.4</v>
      </c>
    </row>
    <row r="2324" spans="5:8">
      <c r="E2324" s="14" t="s">
        <v>641</v>
      </c>
      <c r="F2324" s="18">
        <v>10.199999999999978</v>
      </c>
      <c r="G2324" s="10" t="s">
        <v>2953</v>
      </c>
      <c r="H2324" s="5">
        <v>5.4</v>
      </c>
    </row>
    <row r="2325" spans="5:8">
      <c r="E2325" s="14" t="s">
        <v>641</v>
      </c>
      <c r="F2325" s="18">
        <v>10.299999999999978</v>
      </c>
      <c r="G2325" s="10" t="s">
        <v>2954</v>
      </c>
      <c r="H2325" s="5">
        <v>5.4</v>
      </c>
    </row>
    <row r="2326" spans="5:8">
      <c r="E2326" s="14" t="s">
        <v>641</v>
      </c>
      <c r="F2326" s="18">
        <v>10.399999999999977</v>
      </c>
      <c r="G2326" s="10" t="s">
        <v>2955</v>
      </c>
      <c r="H2326" s="5">
        <v>5.4</v>
      </c>
    </row>
    <row r="2327" spans="5:8">
      <c r="E2327" s="14" t="s">
        <v>641</v>
      </c>
      <c r="F2327" s="18">
        <v>10.499999999999977</v>
      </c>
      <c r="G2327" s="10" t="s">
        <v>2956</v>
      </c>
      <c r="H2327" s="5">
        <v>5.4</v>
      </c>
    </row>
    <row r="2328" spans="5:8">
      <c r="E2328" s="14" t="s">
        <v>641</v>
      </c>
      <c r="F2328" s="18">
        <v>10.599999999999977</v>
      </c>
      <c r="G2328" s="10" t="s">
        <v>2957</v>
      </c>
      <c r="H2328" s="5">
        <v>5.4</v>
      </c>
    </row>
    <row r="2329" spans="5:8">
      <c r="E2329" s="14" t="s">
        <v>641</v>
      </c>
      <c r="F2329" s="18">
        <v>10.699999999999976</v>
      </c>
      <c r="G2329" s="10" t="s">
        <v>2958</v>
      </c>
      <c r="H2329" s="5">
        <v>5.4</v>
      </c>
    </row>
    <row r="2330" spans="5:8">
      <c r="E2330" s="14" t="s">
        <v>641</v>
      </c>
      <c r="F2330" s="18">
        <v>10.799999999999976</v>
      </c>
      <c r="G2330" s="10" t="s">
        <v>2959</v>
      </c>
      <c r="H2330" s="5">
        <v>5.4</v>
      </c>
    </row>
    <row r="2331" spans="5:8">
      <c r="E2331" s="14" t="s">
        <v>641</v>
      </c>
      <c r="F2331" s="18">
        <v>10.899999999999975</v>
      </c>
      <c r="G2331" s="10" t="s">
        <v>2960</v>
      </c>
      <c r="H2331" s="5">
        <v>5.4</v>
      </c>
    </row>
    <row r="2332" spans="5:8">
      <c r="E2332" s="14" t="s">
        <v>641</v>
      </c>
      <c r="F2332" s="18">
        <v>10.999999999999975</v>
      </c>
      <c r="G2332" s="10" t="s">
        <v>2961</v>
      </c>
      <c r="H2332" s="5">
        <v>5.4</v>
      </c>
    </row>
    <row r="2333" spans="5:8">
      <c r="E2333" s="14" t="s">
        <v>641</v>
      </c>
      <c r="F2333" s="18">
        <v>11.099999999999975</v>
      </c>
      <c r="G2333" s="10" t="s">
        <v>2962</v>
      </c>
      <c r="H2333" s="5">
        <v>5.4</v>
      </c>
    </row>
    <row r="2334" spans="5:8">
      <c r="E2334" s="14" t="s">
        <v>641</v>
      </c>
      <c r="F2334" s="18">
        <v>11.199999999999974</v>
      </c>
      <c r="G2334" s="10" t="s">
        <v>2963</v>
      </c>
      <c r="H2334" s="5">
        <v>5.4</v>
      </c>
    </row>
    <row r="2335" spans="5:8">
      <c r="E2335" s="14" t="s">
        <v>641</v>
      </c>
      <c r="F2335" s="18">
        <v>11.299999999999974</v>
      </c>
      <c r="G2335" s="10" t="s">
        <v>2964</v>
      </c>
      <c r="H2335" s="5">
        <v>5.4</v>
      </c>
    </row>
    <row r="2336" spans="5:8">
      <c r="E2336" s="14" t="s">
        <v>641</v>
      </c>
      <c r="F2336" s="18">
        <v>11.399999999999974</v>
      </c>
      <c r="G2336" s="10" t="s">
        <v>2965</v>
      </c>
      <c r="H2336" s="5">
        <v>5.4</v>
      </c>
    </row>
    <row r="2337" spans="5:8">
      <c r="E2337" s="14" t="s">
        <v>641</v>
      </c>
      <c r="F2337" s="18">
        <v>11.499999999999973</v>
      </c>
      <c r="G2337" s="10" t="s">
        <v>2966</v>
      </c>
      <c r="H2337" s="5">
        <v>5.4</v>
      </c>
    </row>
    <row r="2338" spans="5:8">
      <c r="E2338" s="14" t="s">
        <v>641</v>
      </c>
      <c r="F2338" s="18">
        <v>11.599999999999973</v>
      </c>
      <c r="G2338" s="10" t="s">
        <v>2967</v>
      </c>
      <c r="H2338" s="5">
        <v>5.4</v>
      </c>
    </row>
    <row r="2339" spans="5:8">
      <c r="E2339" s="14" t="s">
        <v>641</v>
      </c>
      <c r="F2339" s="18">
        <v>11.699999999999973</v>
      </c>
      <c r="G2339" s="10" t="s">
        <v>2968</v>
      </c>
      <c r="H2339" s="5">
        <v>5.4</v>
      </c>
    </row>
    <row r="2340" spans="5:8">
      <c r="E2340" s="14" t="s">
        <v>641</v>
      </c>
      <c r="F2340" s="18">
        <v>11.799999999999972</v>
      </c>
      <c r="G2340" s="10" t="s">
        <v>2969</v>
      </c>
      <c r="H2340" s="5">
        <v>5.4</v>
      </c>
    </row>
    <row r="2341" spans="5:8">
      <c r="E2341" s="14" t="s">
        <v>641</v>
      </c>
      <c r="F2341" s="18">
        <v>11.899999999999972</v>
      </c>
      <c r="G2341" s="10" t="s">
        <v>2970</v>
      </c>
      <c r="H2341" s="5">
        <v>5.4</v>
      </c>
    </row>
    <row r="2342" spans="5:8">
      <c r="E2342" s="14" t="s">
        <v>641</v>
      </c>
      <c r="F2342" s="18">
        <v>11.999999999999972</v>
      </c>
      <c r="G2342" s="10" t="s">
        <v>2971</v>
      </c>
      <c r="H2342" s="5">
        <v>5.4</v>
      </c>
    </row>
    <row r="2343" spans="5:8">
      <c r="E2343" s="14" t="s">
        <v>641</v>
      </c>
      <c r="F2343" s="18">
        <v>12.099999999999971</v>
      </c>
      <c r="G2343" s="10" t="s">
        <v>2972</v>
      </c>
      <c r="H2343" s="5">
        <v>5.4</v>
      </c>
    </row>
    <row r="2344" spans="5:8">
      <c r="E2344" s="14" t="s">
        <v>641</v>
      </c>
      <c r="F2344" s="18">
        <v>12.199999999999971</v>
      </c>
      <c r="G2344" s="10" t="s">
        <v>2973</v>
      </c>
      <c r="H2344" s="5">
        <v>5.4</v>
      </c>
    </row>
    <row r="2345" spans="5:8">
      <c r="E2345" s="14" t="s">
        <v>641</v>
      </c>
      <c r="F2345" s="18">
        <v>12.299999999999971</v>
      </c>
      <c r="G2345" s="10" t="s">
        <v>2974</v>
      </c>
      <c r="H2345" s="5">
        <v>5.4</v>
      </c>
    </row>
    <row r="2346" spans="5:8">
      <c r="E2346" s="14" t="s">
        <v>641</v>
      </c>
      <c r="F2346" s="18">
        <v>12.39999999999997</v>
      </c>
      <c r="G2346" s="10" t="s">
        <v>2975</v>
      </c>
      <c r="H2346" s="5">
        <v>5.4</v>
      </c>
    </row>
    <row r="2347" spans="5:8">
      <c r="E2347" s="14" t="s">
        <v>641</v>
      </c>
      <c r="F2347" s="18">
        <v>12.49999999999997</v>
      </c>
      <c r="G2347" s="10" t="s">
        <v>2976</v>
      </c>
      <c r="H2347" s="5">
        <v>5.4</v>
      </c>
    </row>
    <row r="2348" spans="5:8">
      <c r="E2348" s="14" t="s">
        <v>641</v>
      </c>
      <c r="F2348" s="18">
        <v>12.599999999999969</v>
      </c>
      <c r="G2348" s="10" t="s">
        <v>2977</v>
      </c>
      <c r="H2348" s="5">
        <v>5.4</v>
      </c>
    </row>
    <row r="2349" spans="5:8">
      <c r="E2349" s="14" t="s">
        <v>641</v>
      </c>
      <c r="F2349" s="18">
        <v>12.699999999999969</v>
      </c>
      <c r="G2349" s="10" t="s">
        <v>2978</v>
      </c>
      <c r="H2349" s="5">
        <v>5.4</v>
      </c>
    </row>
    <row r="2350" spans="5:8">
      <c r="E2350" s="14" t="s">
        <v>641</v>
      </c>
      <c r="F2350" s="18">
        <v>12.799999999999969</v>
      </c>
      <c r="G2350" s="10" t="s">
        <v>2979</v>
      </c>
      <c r="H2350" s="5">
        <v>5.4</v>
      </c>
    </row>
    <row r="2351" spans="5:8">
      <c r="E2351" s="14" t="s">
        <v>641</v>
      </c>
      <c r="F2351" s="18">
        <v>12.899999999999968</v>
      </c>
      <c r="G2351" s="10" t="s">
        <v>2980</v>
      </c>
      <c r="H2351" s="5">
        <v>5.4</v>
      </c>
    </row>
    <row r="2352" spans="5:8">
      <c r="E2352" s="14" t="s">
        <v>641</v>
      </c>
      <c r="F2352" s="18">
        <v>12.999999999999968</v>
      </c>
      <c r="G2352" s="10" t="s">
        <v>2981</v>
      </c>
      <c r="H2352" s="5">
        <v>5.4</v>
      </c>
    </row>
    <row r="2353" spans="5:8">
      <c r="E2353" s="14" t="s">
        <v>641</v>
      </c>
      <c r="F2353" s="18">
        <v>13.099999999999968</v>
      </c>
      <c r="G2353" s="10" t="s">
        <v>2982</v>
      </c>
      <c r="H2353" s="5">
        <v>5.4</v>
      </c>
    </row>
    <row r="2354" spans="5:8">
      <c r="E2354" s="14" t="s">
        <v>641</v>
      </c>
      <c r="F2354" s="18">
        <v>13.199999999999967</v>
      </c>
      <c r="G2354" s="10" t="s">
        <v>2983</v>
      </c>
      <c r="H2354" s="5">
        <v>5.4</v>
      </c>
    </row>
    <row r="2355" spans="5:8">
      <c r="E2355" s="14" t="s">
        <v>641</v>
      </c>
      <c r="F2355" s="18">
        <v>13.299999999999967</v>
      </c>
      <c r="G2355" s="10" t="s">
        <v>2984</v>
      </c>
      <c r="H2355" s="5">
        <v>5.4</v>
      </c>
    </row>
    <row r="2356" spans="5:8">
      <c r="E2356" s="14" t="s">
        <v>641</v>
      </c>
      <c r="F2356" s="18">
        <v>13.399999999999967</v>
      </c>
      <c r="G2356" s="10" t="s">
        <v>2985</v>
      </c>
      <c r="H2356" s="5">
        <v>5.4</v>
      </c>
    </row>
    <row r="2357" spans="5:8">
      <c r="E2357" s="14" t="s">
        <v>641</v>
      </c>
      <c r="F2357" s="18">
        <v>13.499999999999966</v>
      </c>
      <c r="G2357" s="10" t="s">
        <v>2986</v>
      </c>
      <c r="H2357" s="5">
        <v>5.4</v>
      </c>
    </row>
    <row r="2358" spans="5:8">
      <c r="E2358" s="14" t="s">
        <v>641</v>
      </c>
      <c r="F2358" s="18">
        <v>13.599999999999966</v>
      </c>
      <c r="G2358" s="10" t="s">
        <v>2987</v>
      </c>
      <c r="H2358" s="5">
        <v>5.4</v>
      </c>
    </row>
    <row r="2359" spans="5:8">
      <c r="E2359" s="14" t="s">
        <v>641</v>
      </c>
      <c r="F2359" s="18">
        <v>13.699999999999966</v>
      </c>
      <c r="G2359" s="10" t="s">
        <v>2988</v>
      </c>
      <c r="H2359" s="5">
        <v>5.4</v>
      </c>
    </row>
    <row r="2360" spans="5:8">
      <c r="E2360" s="14" t="s">
        <v>641</v>
      </c>
      <c r="F2360" s="18">
        <v>13.799999999999965</v>
      </c>
      <c r="G2360" s="10" t="s">
        <v>2989</v>
      </c>
      <c r="H2360" s="5">
        <v>5.4</v>
      </c>
    </row>
    <row r="2361" spans="5:8">
      <c r="E2361" s="14" t="s">
        <v>641</v>
      </c>
      <c r="F2361" s="18">
        <v>13.899999999999965</v>
      </c>
      <c r="G2361" s="10" t="s">
        <v>2990</v>
      </c>
      <c r="H2361" s="5">
        <v>5.4</v>
      </c>
    </row>
    <row r="2362" spans="5:8">
      <c r="E2362" s="14" t="s">
        <v>641</v>
      </c>
      <c r="F2362" s="18">
        <v>13.999999999999964</v>
      </c>
      <c r="G2362" s="10" t="s">
        <v>2991</v>
      </c>
      <c r="H2362" s="5">
        <v>5.4</v>
      </c>
    </row>
    <row r="2363" spans="5:8">
      <c r="E2363" s="14" t="s">
        <v>641</v>
      </c>
      <c r="F2363" s="18">
        <v>14.099999999999964</v>
      </c>
      <c r="G2363" s="10" t="s">
        <v>2992</v>
      </c>
      <c r="H2363" s="5">
        <v>5.4</v>
      </c>
    </row>
    <row r="2364" spans="5:8">
      <c r="E2364" s="14" t="s">
        <v>641</v>
      </c>
      <c r="F2364" s="18">
        <v>14.199999999999964</v>
      </c>
      <c r="G2364" s="10" t="s">
        <v>2993</v>
      </c>
      <c r="H2364" s="5">
        <v>5.4</v>
      </c>
    </row>
    <row r="2365" spans="5:8">
      <c r="E2365" s="14" t="s">
        <v>641</v>
      </c>
      <c r="F2365" s="18">
        <v>14.299999999999963</v>
      </c>
      <c r="G2365" s="10" t="s">
        <v>2994</v>
      </c>
      <c r="H2365" s="5">
        <v>5.4</v>
      </c>
    </row>
    <row r="2366" spans="5:8">
      <c r="E2366" s="14" t="s">
        <v>641</v>
      </c>
      <c r="F2366" s="18">
        <v>14.399999999999963</v>
      </c>
      <c r="G2366" s="10" t="s">
        <v>2995</v>
      </c>
      <c r="H2366" s="5">
        <v>5.4</v>
      </c>
    </row>
    <row r="2367" spans="5:8">
      <c r="E2367" s="14" t="s">
        <v>641</v>
      </c>
      <c r="F2367" s="18">
        <v>14.499999999999963</v>
      </c>
      <c r="G2367" s="10" t="s">
        <v>2996</v>
      </c>
      <c r="H2367" s="5">
        <v>5.4</v>
      </c>
    </row>
    <row r="2368" spans="5:8">
      <c r="E2368" s="14" t="s">
        <v>641</v>
      </c>
      <c r="F2368" s="18">
        <v>14.599999999999962</v>
      </c>
      <c r="G2368" s="10" t="s">
        <v>2997</v>
      </c>
      <c r="H2368" s="5">
        <v>5.4</v>
      </c>
    </row>
    <row r="2369" spans="5:8">
      <c r="E2369" s="14" t="s">
        <v>641</v>
      </c>
      <c r="F2369" s="18">
        <v>14.699999999999962</v>
      </c>
      <c r="G2369" s="10" t="s">
        <v>2998</v>
      </c>
      <c r="H2369" s="5">
        <v>5.4</v>
      </c>
    </row>
    <row r="2370" spans="5:8">
      <c r="E2370" s="14" t="s">
        <v>641</v>
      </c>
      <c r="F2370" s="18">
        <v>14.799999999999962</v>
      </c>
      <c r="G2370" s="10" t="s">
        <v>2999</v>
      </c>
      <c r="H2370" s="5">
        <v>5.4</v>
      </c>
    </row>
    <row r="2371" spans="5:8">
      <c r="E2371" s="14" t="s">
        <v>641</v>
      </c>
      <c r="F2371" s="18">
        <v>14.899999999999961</v>
      </c>
      <c r="G2371" s="10" t="s">
        <v>3000</v>
      </c>
      <c r="H2371" s="5">
        <v>5.4</v>
      </c>
    </row>
    <row r="2372" spans="5:8">
      <c r="E2372" s="14" t="s">
        <v>641</v>
      </c>
      <c r="F2372" s="18">
        <v>14.999999999999961</v>
      </c>
      <c r="G2372" s="10" t="s">
        <v>3001</v>
      </c>
      <c r="H2372" s="5">
        <v>5.4</v>
      </c>
    </row>
    <row r="2373" spans="5:8">
      <c r="E2373" s="14" t="s">
        <v>641</v>
      </c>
      <c r="F2373" s="18">
        <v>15.099999999999961</v>
      </c>
      <c r="G2373" s="10" t="s">
        <v>3002</v>
      </c>
      <c r="H2373" s="5">
        <v>5.4</v>
      </c>
    </row>
    <row r="2374" spans="5:8">
      <c r="E2374" s="14" t="s">
        <v>641</v>
      </c>
      <c r="F2374" s="18">
        <v>15.19999999999996</v>
      </c>
      <c r="G2374" s="10" t="s">
        <v>3003</v>
      </c>
      <c r="H2374" s="5">
        <v>5.4</v>
      </c>
    </row>
    <row r="2375" spans="5:8">
      <c r="E2375" s="14" t="s">
        <v>641</v>
      </c>
      <c r="F2375" s="18">
        <v>15.29999999999996</v>
      </c>
      <c r="G2375" s="10" t="s">
        <v>3004</v>
      </c>
      <c r="H2375" s="5">
        <v>5.4</v>
      </c>
    </row>
    <row r="2376" spans="5:8">
      <c r="E2376" s="14" t="s">
        <v>641</v>
      </c>
      <c r="F2376" s="18">
        <v>15.399999999999959</v>
      </c>
      <c r="G2376" s="10" t="s">
        <v>3005</v>
      </c>
      <c r="H2376" s="5">
        <v>5.4</v>
      </c>
    </row>
    <row r="2377" spans="5:8">
      <c r="E2377" s="14" t="s">
        <v>641</v>
      </c>
      <c r="F2377" s="18">
        <v>15.499999999999959</v>
      </c>
      <c r="G2377" s="10" t="s">
        <v>3006</v>
      </c>
      <c r="H2377" s="5">
        <v>5.4</v>
      </c>
    </row>
    <row r="2378" spans="5:8">
      <c r="E2378" s="14" t="s">
        <v>641</v>
      </c>
      <c r="F2378" s="18">
        <v>15.599999999999959</v>
      </c>
      <c r="G2378" s="10" t="s">
        <v>3007</v>
      </c>
      <c r="H2378" s="5">
        <v>5.4</v>
      </c>
    </row>
    <row r="2379" spans="5:8">
      <c r="E2379" s="14" t="s">
        <v>641</v>
      </c>
      <c r="F2379" s="18">
        <v>15.699999999999958</v>
      </c>
      <c r="G2379" s="10" t="s">
        <v>3008</v>
      </c>
      <c r="H2379" s="5">
        <v>5.4</v>
      </c>
    </row>
    <row r="2380" spans="5:8">
      <c r="E2380" s="14" t="s">
        <v>641</v>
      </c>
      <c r="F2380" s="18">
        <v>15.799999999999958</v>
      </c>
      <c r="G2380" s="10" t="s">
        <v>3009</v>
      </c>
      <c r="H2380" s="5">
        <v>5.4</v>
      </c>
    </row>
    <row r="2381" spans="5:8">
      <c r="E2381" s="14" t="s">
        <v>641</v>
      </c>
      <c r="F2381" s="18">
        <v>15.899999999999958</v>
      </c>
      <c r="G2381" s="10" t="s">
        <v>3010</v>
      </c>
      <c r="H2381" s="5">
        <v>5.4</v>
      </c>
    </row>
    <row r="2382" spans="5:8">
      <c r="E2382" s="14" t="s">
        <v>641</v>
      </c>
      <c r="F2382" s="18">
        <v>15.999999999999957</v>
      </c>
      <c r="G2382" s="10" t="s">
        <v>3011</v>
      </c>
      <c r="H2382" s="5">
        <v>5.4</v>
      </c>
    </row>
    <row r="2383" spans="5:8">
      <c r="E2383" s="14" t="s">
        <v>641</v>
      </c>
      <c r="F2383" s="18">
        <v>16.099999999999959</v>
      </c>
      <c r="G2383" s="10" t="s">
        <v>3012</v>
      </c>
      <c r="H2383" s="5">
        <v>5.4</v>
      </c>
    </row>
    <row r="2384" spans="5:8">
      <c r="E2384" s="14" t="s">
        <v>641</v>
      </c>
      <c r="F2384" s="18">
        <v>16.19999999999996</v>
      </c>
      <c r="G2384" s="10" t="s">
        <v>3013</v>
      </c>
      <c r="H2384" s="5">
        <v>5.4</v>
      </c>
    </row>
    <row r="2385" spans="5:8">
      <c r="E2385" s="14" t="s">
        <v>641</v>
      </c>
      <c r="F2385" s="18">
        <v>16.299999999999962</v>
      </c>
      <c r="G2385" s="10" t="s">
        <v>3014</v>
      </c>
      <c r="H2385" s="5">
        <v>5.4</v>
      </c>
    </row>
    <row r="2386" spans="5:8">
      <c r="E2386" s="14" t="s">
        <v>641</v>
      </c>
      <c r="F2386" s="18">
        <v>16.399999999999963</v>
      </c>
      <c r="G2386" s="10" t="s">
        <v>3015</v>
      </c>
      <c r="H2386" s="5">
        <v>5.4</v>
      </c>
    </row>
    <row r="2387" spans="5:8">
      <c r="E2387" s="14" t="s">
        <v>641</v>
      </c>
      <c r="F2387" s="18">
        <v>16.499999999999964</v>
      </c>
      <c r="G2387" s="10" t="s">
        <v>3016</v>
      </c>
      <c r="H2387" s="5">
        <v>5.4</v>
      </c>
    </row>
    <row r="2388" spans="5:8">
      <c r="E2388" s="14" t="s">
        <v>641</v>
      </c>
      <c r="F2388" s="18">
        <v>16.599999999999966</v>
      </c>
      <c r="G2388" s="10" t="s">
        <v>3017</v>
      </c>
      <c r="H2388" s="5">
        <v>5.4</v>
      </c>
    </row>
    <row r="2389" spans="5:8">
      <c r="E2389" s="14" t="s">
        <v>641</v>
      </c>
      <c r="F2389" s="18">
        <v>16.699999999999967</v>
      </c>
      <c r="G2389" s="10" t="s">
        <v>3018</v>
      </c>
      <c r="H2389" s="5">
        <v>5.4</v>
      </c>
    </row>
    <row r="2390" spans="5:8">
      <c r="E2390" s="14" t="s">
        <v>641</v>
      </c>
      <c r="F2390" s="18">
        <v>16.799999999999969</v>
      </c>
      <c r="G2390" s="10" t="s">
        <v>3019</v>
      </c>
      <c r="H2390" s="5">
        <v>5.4</v>
      </c>
    </row>
    <row r="2391" spans="5:8">
      <c r="E2391" s="14" t="s">
        <v>641</v>
      </c>
      <c r="F2391" s="18">
        <v>16.89999999999997</v>
      </c>
      <c r="G2391" s="10" t="s">
        <v>3020</v>
      </c>
      <c r="H2391" s="5">
        <v>5.4</v>
      </c>
    </row>
    <row r="2392" spans="5:8">
      <c r="E2392" s="14" t="s">
        <v>641</v>
      </c>
      <c r="F2392" s="18">
        <v>16.999999999999972</v>
      </c>
      <c r="G2392" s="10" t="s">
        <v>3021</v>
      </c>
      <c r="H2392" s="5">
        <v>5.4</v>
      </c>
    </row>
    <row r="2393" spans="5:8">
      <c r="E2393" s="14" t="s">
        <v>641</v>
      </c>
      <c r="F2393" s="18">
        <v>17.099999999999973</v>
      </c>
      <c r="G2393" s="10" t="s">
        <v>3022</v>
      </c>
      <c r="H2393" s="5">
        <v>5.4</v>
      </c>
    </row>
    <row r="2394" spans="5:8">
      <c r="E2394" s="14" t="s">
        <v>641</v>
      </c>
      <c r="F2394" s="18">
        <v>17.199999999999974</v>
      </c>
      <c r="G2394" s="10" t="s">
        <v>3023</v>
      </c>
      <c r="H2394" s="5">
        <v>5.4</v>
      </c>
    </row>
    <row r="2395" spans="5:8">
      <c r="E2395" s="14" t="s">
        <v>641</v>
      </c>
      <c r="F2395" s="18">
        <v>17.299999999999976</v>
      </c>
      <c r="G2395" s="10" t="s">
        <v>3024</v>
      </c>
      <c r="H2395" s="5">
        <v>5.4</v>
      </c>
    </row>
    <row r="2396" spans="5:8">
      <c r="E2396" s="14" t="s">
        <v>641</v>
      </c>
      <c r="F2396" s="18">
        <v>17.399999999999977</v>
      </c>
      <c r="G2396" s="10" t="s">
        <v>3025</v>
      </c>
      <c r="H2396" s="5">
        <v>5.4</v>
      </c>
    </row>
    <row r="2397" spans="5:8">
      <c r="E2397" s="14" t="s">
        <v>641</v>
      </c>
      <c r="F2397" s="18">
        <v>17.499999999999979</v>
      </c>
      <c r="G2397" s="10" t="s">
        <v>3026</v>
      </c>
      <c r="H2397" s="5">
        <v>5.4</v>
      </c>
    </row>
    <row r="2398" spans="5:8">
      <c r="E2398" s="14" t="s">
        <v>641</v>
      </c>
      <c r="F2398" s="18">
        <v>17.59999999999998</v>
      </c>
      <c r="G2398" s="10" t="s">
        <v>3027</v>
      </c>
      <c r="H2398" s="5">
        <v>5.4</v>
      </c>
    </row>
    <row r="2399" spans="5:8">
      <c r="E2399" s="14" t="s">
        <v>641</v>
      </c>
      <c r="F2399" s="18">
        <v>17.699999999999982</v>
      </c>
      <c r="G2399" s="10" t="s">
        <v>3028</v>
      </c>
      <c r="H2399" s="5">
        <v>5.4</v>
      </c>
    </row>
    <row r="2400" spans="5:8">
      <c r="E2400" s="14" t="s">
        <v>641</v>
      </c>
      <c r="F2400" s="18">
        <v>17.799999999999983</v>
      </c>
      <c r="G2400" s="10" t="s">
        <v>3029</v>
      </c>
      <c r="H2400" s="5">
        <v>5.4</v>
      </c>
    </row>
    <row r="2401" spans="5:8">
      <c r="E2401" s="14" t="s">
        <v>641</v>
      </c>
      <c r="F2401" s="18">
        <v>17.899999999999984</v>
      </c>
      <c r="G2401" s="10" t="s">
        <v>3030</v>
      </c>
      <c r="H2401" s="5">
        <v>5.4</v>
      </c>
    </row>
    <row r="2402" spans="5:8">
      <c r="E2402" s="14" t="s">
        <v>641</v>
      </c>
      <c r="F2402" s="18">
        <v>17.999999999999986</v>
      </c>
      <c r="G2402" s="10" t="s">
        <v>3031</v>
      </c>
      <c r="H2402" s="5">
        <v>5.4</v>
      </c>
    </row>
    <row r="2403" spans="5:8">
      <c r="E2403" s="14" t="s">
        <v>641</v>
      </c>
      <c r="F2403" s="18">
        <v>18.099999999999987</v>
      </c>
      <c r="G2403" s="10" t="s">
        <v>3032</v>
      </c>
      <c r="H2403" s="5">
        <v>5.4</v>
      </c>
    </row>
    <row r="2404" spans="5:8">
      <c r="E2404" s="14" t="s">
        <v>641</v>
      </c>
      <c r="F2404" s="18">
        <v>18.199999999999989</v>
      </c>
      <c r="G2404" s="10" t="s">
        <v>3033</v>
      </c>
      <c r="H2404" s="5">
        <v>5.4</v>
      </c>
    </row>
    <row r="2405" spans="5:8">
      <c r="E2405" s="14" t="s">
        <v>641</v>
      </c>
      <c r="F2405" s="18">
        <v>18.29999999999999</v>
      </c>
      <c r="G2405" s="10" t="s">
        <v>3034</v>
      </c>
      <c r="H2405" s="5">
        <v>5.4</v>
      </c>
    </row>
    <row r="2406" spans="5:8">
      <c r="E2406" s="14" t="s">
        <v>641</v>
      </c>
      <c r="F2406" s="18">
        <v>18.399999999999991</v>
      </c>
      <c r="G2406" s="10" t="s">
        <v>3035</v>
      </c>
      <c r="H2406" s="5">
        <v>5.4</v>
      </c>
    </row>
    <row r="2407" spans="5:8">
      <c r="E2407" s="14" t="s">
        <v>641</v>
      </c>
      <c r="F2407" s="18">
        <v>18.499999999999993</v>
      </c>
      <c r="G2407" s="10" t="s">
        <v>3036</v>
      </c>
      <c r="H2407" s="5">
        <v>5.4</v>
      </c>
    </row>
    <row r="2408" spans="5:8">
      <c r="E2408" s="14" t="s">
        <v>641</v>
      </c>
      <c r="F2408" s="18">
        <v>18.599999999999994</v>
      </c>
      <c r="G2408" s="10" t="s">
        <v>3037</v>
      </c>
      <c r="H2408" s="5">
        <v>5.4</v>
      </c>
    </row>
    <row r="2409" spans="5:8">
      <c r="E2409" s="14" t="s">
        <v>641</v>
      </c>
      <c r="F2409" s="18">
        <v>18.699999999999996</v>
      </c>
      <c r="G2409" s="10" t="s">
        <v>3038</v>
      </c>
      <c r="H2409" s="5">
        <v>5.4</v>
      </c>
    </row>
    <row r="2410" spans="5:8">
      <c r="E2410" s="14" t="s">
        <v>641</v>
      </c>
      <c r="F2410" s="18">
        <v>18.799999999999997</v>
      </c>
      <c r="G2410" s="10" t="s">
        <v>3039</v>
      </c>
      <c r="H2410" s="5">
        <v>5.4</v>
      </c>
    </row>
    <row r="2411" spans="5:8">
      <c r="E2411" s="14" t="s">
        <v>641</v>
      </c>
      <c r="F2411" s="18">
        <v>18.899999999999999</v>
      </c>
      <c r="G2411" s="10" t="s">
        <v>3040</v>
      </c>
      <c r="H2411" s="5">
        <v>5.4</v>
      </c>
    </row>
    <row r="2412" spans="5:8">
      <c r="E2412" s="14" t="s">
        <v>641</v>
      </c>
      <c r="F2412" s="18">
        <v>19</v>
      </c>
      <c r="G2412" s="10" t="s">
        <v>3041</v>
      </c>
      <c r="H2412" s="5">
        <v>5.4</v>
      </c>
    </row>
    <row r="2413" spans="5:8">
      <c r="E2413" s="14" t="s">
        <v>641</v>
      </c>
      <c r="F2413" s="18">
        <v>19.100000000000001</v>
      </c>
      <c r="G2413" s="10" t="s">
        <v>3042</v>
      </c>
      <c r="H2413" s="5">
        <v>5.4</v>
      </c>
    </row>
    <row r="2414" spans="5:8">
      <c r="E2414" s="14" t="s">
        <v>641</v>
      </c>
      <c r="F2414" s="18">
        <v>19.200000000000003</v>
      </c>
      <c r="G2414" s="10" t="s">
        <v>3043</v>
      </c>
      <c r="H2414" s="5">
        <v>5.4</v>
      </c>
    </row>
    <row r="2415" spans="5:8">
      <c r="E2415" s="14" t="s">
        <v>641</v>
      </c>
      <c r="F2415" s="18">
        <v>19.300000000000004</v>
      </c>
      <c r="G2415" s="10" t="s">
        <v>3044</v>
      </c>
      <c r="H2415" s="5">
        <v>5.4</v>
      </c>
    </row>
    <row r="2416" spans="5:8">
      <c r="E2416" s="14" t="s">
        <v>641</v>
      </c>
      <c r="F2416" s="18">
        <v>19.400000000000006</v>
      </c>
      <c r="G2416" s="10" t="s">
        <v>3045</v>
      </c>
      <c r="H2416" s="5">
        <v>5.4</v>
      </c>
    </row>
    <row r="2417" spans="5:8">
      <c r="E2417" s="14" t="s">
        <v>641</v>
      </c>
      <c r="F2417" s="18">
        <v>19.500000000000007</v>
      </c>
      <c r="G2417" s="10" t="s">
        <v>3046</v>
      </c>
      <c r="H2417" s="5">
        <v>5.4</v>
      </c>
    </row>
    <row r="2418" spans="5:8">
      <c r="E2418" s="14" t="s">
        <v>641</v>
      </c>
      <c r="F2418" s="18">
        <v>19.600000000000009</v>
      </c>
      <c r="G2418" s="10" t="s">
        <v>3047</v>
      </c>
      <c r="H2418" s="5">
        <v>5.4</v>
      </c>
    </row>
    <row r="2419" spans="5:8">
      <c r="E2419" s="14" t="s">
        <v>641</v>
      </c>
      <c r="F2419" s="18">
        <v>19.70000000000001</v>
      </c>
      <c r="G2419" s="10" t="s">
        <v>3048</v>
      </c>
      <c r="H2419" s="5">
        <v>5.4</v>
      </c>
    </row>
    <row r="2420" spans="5:8">
      <c r="E2420" s="14" t="s">
        <v>641</v>
      </c>
      <c r="F2420" s="18">
        <v>19.800000000000011</v>
      </c>
      <c r="G2420" s="10" t="s">
        <v>3049</v>
      </c>
      <c r="H2420" s="5">
        <v>5.4</v>
      </c>
    </row>
    <row r="2421" spans="5:8">
      <c r="E2421" s="14" t="s">
        <v>641</v>
      </c>
      <c r="F2421" s="18">
        <v>19.900000000000013</v>
      </c>
      <c r="G2421" s="10" t="s">
        <v>3050</v>
      </c>
      <c r="H2421" s="5">
        <v>5.4</v>
      </c>
    </row>
    <row r="2422" spans="5:8">
      <c r="E2422" s="14" t="s">
        <v>641</v>
      </c>
      <c r="F2422" s="18">
        <v>20.000000000000014</v>
      </c>
      <c r="G2422" s="10" t="s">
        <v>3051</v>
      </c>
      <c r="H2422" s="5">
        <v>5.4</v>
      </c>
    </row>
    <row r="2423" spans="5:8">
      <c r="E2423" s="14" t="s">
        <v>641</v>
      </c>
      <c r="F2423" s="18">
        <v>20.100000000000016</v>
      </c>
      <c r="G2423" s="10" t="s">
        <v>3052</v>
      </c>
      <c r="H2423" s="5">
        <v>5.4</v>
      </c>
    </row>
    <row r="2424" spans="5:8">
      <c r="E2424" s="14" t="s">
        <v>641</v>
      </c>
      <c r="F2424" s="18">
        <v>20.200000000000017</v>
      </c>
      <c r="G2424" s="10" t="s">
        <v>3053</v>
      </c>
      <c r="H2424" s="5">
        <v>5.4</v>
      </c>
    </row>
    <row r="2425" spans="5:8">
      <c r="E2425" s="14" t="s">
        <v>641</v>
      </c>
      <c r="F2425" s="18">
        <v>20.300000000000018</v>
      </c>
      <c r="G2425" s="10" t="s">
        <v>3054</v>
      </c>
      <c r="H2425" s="5">
        <v>5.4</v>
      </c>
    </row>
    <row r="2426" spans="5:8">
      <c r="E2426" s="14" t="s">
        <v>641</v>
      </c>
      <c r="F2426" s="18">
        <v>20.40000000000002</v>
      </c>
      <c r="G2426" s="10" t="s">
        <v>3055</v>
      </c>
      <c r="H2426" s="5">
        <v>5.4</v>
      </c>
    </row>
    <row r="2427" spans="5:8">
      <c r="E2427" s="14" t="s">
        <v>641</v>
      </c>
      <c r="F2427" s="18">
        <v>20.500000000000021</v>
      </c>
      <c r="G2427" s="10" t="s">
        <v>3056</v>
      </c>
      <c r="H2427" s="5">
        <v>5.4</v>
      </c>
    </row>
    <row r="2428" spans="5:8">
      <c r="E2428" s="14" t="s">
        <v>641</v>
      </c>
      <c r="F2428" s="18">
        <v>20.600000000000023</v>
      </c>
      <c r="G2428" s="10" t="s">
        <v>3057</v>
      </c>
      <c r="H2428" s="5">
        <v>5.4</v>
      </c>
    </row>
    <row r="2429" spans="5:8">
      <c r="E2429" s="14" t="s">
        <v>641</v>
      </c>
      <c r="F2429" s="18">
        <v>20.700000000000024</v>
      </c>
      <c r="G2429" s="10" t="s">
        <v>3058</v>
      </c>
      <c r="H2429" s="5">
        <v>5.4</v>
      </c>
    </row>
    <row r="2430" spans="5:8">
      <c r="E2430" s="14" t="s">
        <v>641</v>
      </c>
      <c r="F2430" s="18">
        <v>20.800000000000026</v>
      </c>
      <c r="G2430" s="10" t="s">
        <v>3059</v>
      </c>
      <c r="H2430" s="5">
        <v>5.4</v>
      </c>
    </row>
    <row r="2431" spans="5:8">
      <c r="E2431" s="14" t="s">
        <v>641</v>
      </c>
      <c r="F2431" s="18">
        <v>20.900000000000027</v>
      </c>
      <c r="G2431" s="10" t="s">
        <v>3060</v>
      </c>
      <c r="H2431" s="5">
        <v>5.4</v>
      </c>
    </row>
    <row r="2432" spans="5:8">
      <c r="E2432" s="14" t="s">
        <v>641</v>
      </c>
      <c r="F2432" s="18">
        <v>21.000000000000028</v>
      </c>
      <c r="G2432" s="10" t="s">
        <v>3061</v>
      </c>
      <c r="H2432" s="5">
        <v>5.4</v>
      </c>
    </row>
    <row r="2433" spans="5:8">
      <c r="E2433" s="14" t="s">
        <v>641</v>
      </c>
      <c r="F2433" s="18">
        <v>21.10000000000003</v>
      </c>
      <c r="G2433" s="10" t="s">
        <v>3062</v>
      </c>
      <c r="H2433" s="5">
        <v>5.4</v>
      </c>
    </row>
    <row r="2434" spans="5:8">
      <c r="E2434" s="14" t="s">
        <v>641</v>
      </c>
      <c r="F2434" s="18">
        <v>21.200000000000031</v>
      </c>
      <c r="G2434" s="10" t="s">
        <v>3063</v>
      </c>
      <c r="H2434" s="5">
        <v>5.4</v>
      </c>
    </row>
    <row r="2435" spans="5:8">
      <c r="E2435" s="14" t="s">
        <v>641</v>
      </c>
      <c r="F2435" s="18">
        <v>21.300000000000033</v>
      </c>
      <c r="G2435" s="10" t="s">
        <v>3064</v>
      </c>
      <c r="H2435" s="5">
        <v>5.4</v>
      </c>
    </row>
    <row r="2436" spans="5:8">
      <c r="E2436" s="14" t="s">
        <v>641</v>
      </c>
      <c r="F2436" s="18">
        <v>21.400000000000034</v>
      </c>
      <c r="G2436" s="10" t="s">
        <v>3065</v>
      </c>
      <c r="H2436" s="5">
        <v>5.4</v>
      </c>
    </row>
    <row r="2437" spans="5:8">
      <c r="E2437" s="14" t="s">
        <v>641</v>
      </c>
      <c r="F2437" s="18">
        <v>21.500000000000036</v>
      </c>
      <c r="G2437" s="10" t="s">
        <v>3066</v>
      </c>
      <c r="H2437" s="5">
        <v>5.4</v>
      </c>
    </row>
    <row r="2438" spans="5:8">
      <c r="E2438" s="14" t="s">
        <v>641</v>
      </c>
      <c r="F2438" s="18">
        <v>21.600000000000037</v>
      </c>
      <c r="G2438" s="10" t="s">
        <v>3067</v>
      </c>
      <c r="H2438" s="5">
        <v>5.4</v>
      </c>
    </row>
    <row r="2439" spans="5:8">
      <c r="E2439" s="14" t="s">
        <v>641</v>
      </c>
      <c r="F2439" s="18">
        <v>21.700000000000038</v>
      </c>
      <c r="G2439" s="10" t="s">
        <v>3068</v>
      </c>
      <c r="H2439" s="5">
        <v>5.4</v>
      </c>
    </row>
    <row r="2440" spans="5:8">
      <c r="E2440" s="14" t="s">
        <v>641</v>
      </c>
      <c r="F2440" s="18">
        <v>21.80000000000004</v>
      </c>
      <c r="G2440" s="10" t="s">
        <v>3069</v>
      </c>
      <c r="H2440" s="5">
        <v>5.4</v>
      </c>
    </row>
    <row r="2441" spans="5:8">
      <c r="E2441" s="14" t="s">
        <v>641</v>
      </c>
      <c r="F2441" s="18">
        <v>21.900000000000041</v>
      </c>
      <c r="G2441" s="10" t="s">
        <v>3070</v>
      </c>
      <c r="H2441" s="5">
        <v>5.4</v>
      </c>
    </row>
    <row r="2442" spans="5:8">
      <c r="E2442" s="14" t="s">
        <v>641</v>
      </c>
      <c r="F2442" s="18">
        <v>22.000000000000043</v>
      </c>
      <c r="G2442" s="10" t="s">
        <v>3071</v>
      </c>
      <c r="H2442" s="5">
        <v>5.4</v>
      </c>
    </row>
    <row r="2443" spans="5:8">
      <c r="E2443" s="14" t="s">
        <v>641</v>
      </c>
      <c r="F2443" s="18">
        <v>22.100000000000044</v>
      </c>
      <c r="G2443" s="10" t="s">
        <v>3072</v>
      </c>
      <c r="H2443" s="5">
        <v>5.4</v>
      </c>
    </row>
    <row r="2444" spans="5:8">
      <c r="E2444" s="14" t="s">
        <v>641</v>
      </c>
      <c r="F2444" s="18">
        <v>22.200000000000045</v>
      </c>
      <c r="G2444" s="10" t="s">
        <v>3073</v>
      </c>
      <c r="H2444" s="5">
        <v>5.4</v>
      </c>
    </row>
    <row r="2445" spans="5:8">
      <c r="E2445" s="14" t="s">
        <v>641</v>
      </c>
      <c r="F2445" s="18">
        <v>22.300000000000047</v>
      </c>
      <c r="G2445" s="10" t="s">
        <v>3074</v>
      </c>
      <c r="H2445" s="5">
        <v>5.4</v>
      </c>
    </row>
    <row r="2446" spans="5:8">
      <c r="E2446" s="14" t="s">
        <v>641</v>
      </c>
      <c r="F2446" s="18">
        <v>22.400000000000048</v>
      </c>
      <c r="G2446" s="10" t="s">
        <v>3075</v>
      </c>
      <c r="H2446" s="5">
        <v>5.4</v>
      </c>
    </row>
    <row r="2447" spans="5:8">
      <c r="E2447" s="14" t="s">
        <v>641</v>
      </c>
      <c r="F2447" s="18">
        <v>22.50000000000005</v>
      </c>
      <c r="G2447" s="10" t="s">
        <v>3076</v>
      </c>
      <c r="H2447" s="5">
        <v>5.4</v>
      </c>
    </row>
    <row r="2448" spans="5:8">
      <c r="E2448" s="14" t="s">
        <v>641</v>
      </c>
      <c r="F2448" s="18">
        <v>22.6</v>
      </c>
      <c r="G2448" s="10" t="s">
        <v>3077</v>
      </c>
      <c r="H2448" s="5">
        <v>5.4</v>
      </c>
    </row>
    <row r="2449" spans="5:8">
      <c r="E2449" s="14" t="s">
        <v>641</v>
      </c>
      <c r="F2449" s="18">
        <v>22.700000000000003</v>
      </c>
      <c r="G2449" s="10" t="s">
        <v>3078</v>
      </c>
      <c r="H2449" s="5">
        <v>5.4</v>
      </c>
    </row>
    <row r="2450" spans="5:8">
      <c r="E2450" s="14" t="s">
        <v>641</v>
      </c>
      <c r="F2450" s="18">
        <v>22.800000000000004</v>
      </c>
      <c r="G2450" s="10" t="s">
        <v>3079</v>
      </c>
      <c r="H2450" s="5">
        <v>5.4</v>
      </c>
    </row>
    <row r="2451" spans="5:8">
      <c r="E2451" s="14" t="s">
        <v>641</v>
      </c>
      <c r="F2451" s="18">
        <v>22.900000000000006</v>
      </c>
      <c r="G2451" s="10" t="s">
        <v>3080</v>
      </c>
      <c r="H2451" s="5">
        <v>5.4</v>
      </c>
    </row>
    <row r="2452" spans="5:8">
      <c r="E2452" s="14" t="s">
        <v>641</v>
      </c>
      <c r="F2452" s="18">
        <v>23.000000000000007</v>
      </c>
      <c r="G2452" s="10" t="s">
        <v>3081</v>
      </c>
      <c r="H2452" s="5">
        <v>5.4</v>
      </c>
    </row>
    <row r="2453" spans="5:8">
      <c r="E2453" s="14" t="s">
        <v>641</v>
      </c>
      <c r="F2453" s="18">
        <v>23.100000000000009</v>
      </c>
      <c r="G2453" s="10" t="s">
        <v>3082</v>
      </c>
      <c r="H2453" s="5">
        <v>5.4</v>
      </c>
    </row>
    <row r="2454" spans="5:8">
      <c r="E2454" s="14" t="s">
        <v>641</v>
      </c>
      <c r="F2454" s="18">
        <v>23.20000000000001</v>
      </c>
      <c r="G2454" s="10" t="s">
        <v>3083</v>
      </c>
      <c r="H2454" s="5">
        <v>5.4</v>
      </c>
    </row>
    <row r="2455" spans="5:8">
      <c r="E2455" s="14" t="s">
        <v>641</v>
      </c>
      <c r="F2455" s="18">
        <v>23.300000000000011</v>
      </c>
      <c r="G2455" s="10" t="s">
        <v>3084</v>
      </c>
      <c r="H2455" s="5">
        <v>5.4</v>
      </c>
    </row>
    <row r="2456" spans="5:8">
      <c r="E2456" s="14" t="s">
        <v>641</v>
      </c>
      <c r="F2456" s="18">
        <v>23.400000000000013</v>
      </c>
      <c r="G2456" s="10" t="s">
        <v>3085</v>
      </c>
      <c r="H2456" s="5">
        <v>5.4</v>
      </c>
    </row>
    <row r="2457" spans="5:8">
      <c r="E2457" s="14" t="s">
        <v>641</v>
      </c>
      <c r="F2457" s="18">
        <v>23.500000000000014</v>
      </c>
      <c r="G2457" s="10" t="s">
        <v>3086</v>
      </c>
      <c r="H2457" s="5">
        <v>5.4</v>
      </c>
    </row>
    <row r="2458" spans="5:8">
      <c r="E2458" s="14" t="s">
        <v>641</v>
      </c>
      <c r="F2458" s="18">
        <v>23.600000000000016</v>
      </c>
      <c r="G2458" s="10" t="s">
        <v>3087</v>
      </c>
      <c r="H2458" s="5">
        <v>5.4</v>
      </c>
    </row>
    <row r="2459" spans="5:8">
      <c r="E2459" s="14" t="s">
        <v>641</v>
      </c>
      <c r="F2459" s="18">
        <v>23.700000000000017</v>
      </c>
      <c r="G2459" s="10" t="s">
        <v>3088</v>
      </c>
      <c r="H2459" s="5">
        <v>5.4</v>
      </c>
    </row>
    <row r="2460" spans="5:8">
      <c r="E2460" s="14" t="s">
        <v>641</v>
      </c>
      <c r="F2460" s="18">
        <v>23.800000000000018</v>
      </c>
      <c r="G2460" s="10" t="s">
        <v>3089</v>
      </c>
      <c r="H2460" s="5">
        <v>5.4</v>
      </c>
    </row>
    <row r="2461" spans="5:8">
      <c r="E2461" s="14" t="s">
        <v>641</v>
      </c>
      <c r="F2461" s="18">
        <v>23.90000000000002</v>
      </c>
      <c r="G2461" s="10" t="s">
        <v>3090</v>
      </c>
      <c r="H2461" s="5">
        <v>5.4</v>
      </c>
    </row>
    <row r="2462" spans="5:8">
      <c r="E2462" s="14" t="s">
        <v>641</v>
      </c>
      <c r="F2462" s="18">
        <v>24.000000000000021</v>
      </c>
      <c r="G2462" s="10" t="s">
        <v>3091</v>
      </c>
      <c r="H2462" s="5">
        <v>5.4</v>
      </c>
    </row>
    <row r="2463" spans="5:8">
      <c r="E2463" s="14" t="s">
        <v>641</v>
      </c>
      <c r="F2463" s="18">
        <v>24.100000000000023</v>
      </c>
      <c r="G2463" s="10" t="s">
        <v>3092</v>
      </c>
      <c r="H2463" s="5">
        <v>5.4</v>
      </c>
    </row>
    <row r="2464" spans="5:8">
      <c r="E2464" s="14" t="s">
        <v>641</v>
      </c>
      <c r="F2464" s="18">
        <v>24.200000000000024</v>
      </c>
      <c r="G2464" s="10" t="s">
        <v>3093</v>
      </c>
      <c r="H2464" s="5">
        <v>5.4</v>
      </c>
    </row>
    <row r="2465" spans="5:8">
      <c r="E2465" s="14" t="s">
        <v>641</v>
      </c>
      <c r="F2465" s="18">
        <v>24.300000000000026</v>
      </c>
      <c r="G2465" s="10" t="s">
        <v>3094</v>
      </c>
      <c r="H2465" s="5">
        <v>5.4</v>
      </c>
    </row>
    <row r="2466" spans="5:8">
      <c r="E2466" s="14" t="s">
        <v>641</v>
      </c>
      <c r="F2466" s="18">
        <v>24.400000000000027</v>
      </c>
      <c r="G2466" s="10" t="s">
        <v>3095</v>
      </c>
      <c r="H2466" s="5">
        <v>5.4</v>
      </c>
    </row>
    <row r="2467" spans="5:8">
      <c r="E2467" s="14" t="s">
        <v>641</v>
      </c>
      <c r="F2467" s="18">
        <v>24.500000000000028</v>
      </c>
      <c r="G2467" s="10" t="s">
        <v>3096</v>
      </c>
      <c r="H2467" s="5">
        <v>5.4</v>
      </c>
    </row>
    <row r="2468" spans="5:8">
      <c r="E2468" s="14" t="s">
        <v>641</v>
      </c>
      <c r="F2468" s="18">
        <v>24.60000000000003</v>
      </c>
      <c r="G2468" s="10" t="s">
        <v>3097</v>
      </c>
      <c r="H2468" s="5">
        <v>5.4</v>
      </c>
    </row>
    <row r="2469" spans="5:8">
      <c r="E2469" s="14" t="s">
        <v>641</v>
      </c>
      <c r="F2469" s="18">
        <v>24.700000000000031</v>
      </c>
      <c r="G2469" s="10" t="s">
        <v>3098</v>
      </c>
      <c r="H2469" s="5">
        <v>5.4</v>
      </c>
    </row>
    <row r="2470" spans="5:8">
      <c r="E2470" s="14" t="s">
        <v>641</v>
      </c>
      <c r="F2470" s="18">
        <v>24.800000000000033</v>
      </c>
      <c r="G2470" s="10" t="s">
        <v>3099</v>
      </c>
      <c r="H2470" s="5">
        <v>5.4</v>
      </c>
    </row>
    <row r="2471" spans="5:8">
      <c r="E2471" s="14" t="s">
        <v>641</v>
      </c>
      <c r="F2471" s="18">
        <v>24.900000000000034</v>
      </c>
      <c r="G2471" s="10" t="s">
        <v>3100</v>
      </c>
      <c r="H2471" s="5">
        <v>5.4</v>
      </c>
    </row>
    <row r="2472" spans="5:8">
      <c r="E2472" s="14" t="s">
        <v>641</v>
      </c>
      <c r="F2472" s="18">
        <v>25.000000000000036</v>
      </c>
      <c r="G2472" s="10" t="s">
        <v>3101</v>
      </c>
      <c r="H2472" s="5">
        <v>5.4</v>
      </c>
    </row>
    <row r="2473" spans="5:8">
      <c r="E2473" s="14" t="s">
        <v>641</v>
      </c>
      <c r="F2473" s="18">
        <v>25.100000000000037</v>
      </c>
      <c r="G2473" s="10" t="s">
        <v>3102</v>
      </c>
      <c r="H2473" s="5">
        <v>5.4</v>
      </c>
    </row>
    <row r="2474" spans="5:8">
      <c r="E2474" s="14" t="s">
        <v>641</v>
      </c>
      <c r="F2474" s="18">
        <v>25.200000000000038</v>
      </c>
      <c r="G2474" s="10" t="s">
        <v>3103</v>
      </c>
      <c r="H2474" s="5">
        <v>5.4</v>
      </c>
    </row>
    <row r="2475" spans="5:8">
      <c r="E2475" s="14" t="s">
        <v>641</v>
      </c>
      <c r="F2475" s="18">
        <v>25.30000000000004</v>
      </c>
      <c r="G2475" s="10" t="s">
        <v>3104</v>
      </c>
      <c r="H2475" s="5">
        <v>5.4</v>
      </c>
    </row>
    <row r="2476" spans="5:8">
      <c r="E2476" s="14" t="s">
        <v>641</v>
      </c>
      <c r="F2476" s="18">
        <v>25.400000000000041</v>
      </c>
      <c r="G2476" s="10" t="s">
        <v>3105</v>
      </c>
      <c r="H2476" s="5">
        <v>5.4</v>
      </c>
    </row>
    <row r="2477" spans="5:8">
      <c r="E2477" s="14" t="s">
        <v>641</v>
      </c>
      <c r="F2477" s="18">
        <v>25.500000000000043</v>
      </c>
      <c r="G2477" s="10" t="s">
        <v>3106</v>
      </c>
      <c r="H2477" s="5">
        <v>5.4</v>
      </c>
    </row>
    <row r="2478" spans="5:8">
      <c r="E2478" s="14" t="s">
        <v>641</v>
      </c>
      <c r="F2478" s="18">
        <v>25.600000000000044</v>
      </c>
      <c r="G2478" s="10" t="s">
        <v>3107</v>
      </c>
      <c r="H2478" s="5">
        <v>5.4</v>
      </c>
    </row>
    <row r="2479" spans="5:8">
      <c r="E2479" s="14" t="s">
        <v>641</v>
      </c>
      <c r="F2479" s="18">
        <v>25.700000000000045</v>
      </c>
      <c r="G2479" s="10" t="s">
        <v>3108</v>
      </c>
      <c r="H2479" s="5">
        <v>5.4</v>
      </c>
    </row>
    <row r="2480" spans="5:8">
      <c r="E2480" s="14" t="s">
        <v>641</v>
      </c>
      <c r="F2480" s="18">
        <v>25.800000000000047</v>
      </c>
      <c r="G2480" s="10" t="s">
        <v>3109</v>
      </c>
      <c r="H2480" s="5">
        <v>5.4</v>
      </c>
    </row>
    <row r="2481" spans="5:8">
      <c r="E2481" s="14" t="s">
        <v>641</v>
      </c>
      <c r="F2481" s="18">
        <v>25.900000000000048</v>
      </c>
      <c r="G2481" s="10" t="s">
        <v>3110</v>
      </c>
      <c r="H2481" s="5">
        <v>5.4</v>
      </c>
    </row>
    <row r="2482" spans="5:8">
      <c r="E2482" s="14" t="s">
        <v>641</v>
      </c>
      <c r="F2482" s="18">
        <v>26.00000000000005</v>
      </c>
      <c r="G2482" s="10" t="s">
        <v>3111</v>
      </c>
      <c r="H2482" s="5">
        <v>5.4</v>
      </c>
    </row>
    <row r="2483" spans="5:8">
      <c r="E2483" s="14" t="s">
        <v>641</v>
      </c>
      <c r="F2483" s="18">
        <v>26.1</v>
      </c>
      <c r="G2483" s="10" t="s">
        <v>3112</v>
      </c>
      <c r="H2483" s="5">
        <v>5.4</v>
      </c>
    </row>
    <row r="2484" spans="5:8">
      <c r="E2484" s="14" t="s">
        <v>641</v>
      </c>
      <c r="F2484" s="18">
        <v>26.200000000000003</v>
      </c>
      <c r="G2484" s="10" t="s">
        <v>3113</v>
      </c>
      <c r="H2484" s="5">
        <v>5.4</v>
      </c>
    </row>
    <row r="2485" spans="5:8">
      <c r="E2485" s="14" t="s">
        <v>641</v>
      </c>
      <c r="F2485" s="18">
        <v>26.300000000000004</v>
      </c>
      <c r="G2485" s="10" t="s">
        <v>3114</v>
      </c>
      <c r="H2485" s="5">
        <v>5.4</v>
      </c>
    </row>
    <row r="2486" spans="5:8">
      <c r="E2486" s="14" t="s">
        <v>641</v>
      </c>
      <c r="F2486" s="18">
        <v>26.400000000000006</v>
      </c>
      <c r="G2486" s="10" t="s">
        <v>3115</v>
      </c>
      <c r="H2486" s="5">
        <v>5.4</v>
      </c>
    </row>
    <row r="2487" spans="5:8">
      <c r="E2487" s="14" t="s">
        <v>641</v>
      </c>
      <c r="F2487" s="18">
        <v>26.500000000000007</v>
      </c>
      <c r="G2487" s="10" t="s">
        <v>3116</v>
      </c>
      <c r="H2487" s="5">
        <v>5.4</v>
      </c>
    </row>
    <row r="2488" spans="5:8">
      <c r="E2488" s="14" t="s">
        <v>641</v>
      </c>
      <c r="F2488" s="18">
        <v>26.600000000000009</v>
      </c>
      <c r="G2488" s="10" t="s">
        <v>3117</v>
      </c>
      <c r="H2488" s="5">
        <v>5.4</v>
      </c>
    </row>
    <row r="2489" spans="5:8">
      <c r="E2489" s="14" t="s">
        <v>641</v>
      </c>
      <c r="F2489" s="18">
        <v>26.70000000000001</v>
      </c>
      <c r="G2489" s="10" t="s">
        <v>3118</v>
      </c>
      <c r="H2489" s="5">
        <v>5.4</v>
      </c>
    </row>
    <row r="2490" spans="5:8">
      <c r="E2490" s="14" t="s">
        <v>641</v>
      </c>
      <c r="F2490" s="18">
        <v>26.800000000000011</v>
      </c>
      <c r="G2490" s="10" t="s">
        <v>3119</v>
      </c>
      <c r="H2490" s="5">
        <v>5.4</v>
      </c>
    </row>
    <row r="2491" spans="5:8">
      <c r="E2491" s="14" t="s">
        <v>641</v>
      </c>
      <c r="F2491" s="18">
        <v>26.900000000000013</v>
      </c>
      <c r="G2491" s="10" t="s">
        <v>3120</v>
      </c>
      <c r="H2491" s="5">
        <v>5.4</v>
      </c>
    </row>
    <row r="2492" spans="5:8">
      <c r="E2492" s="14" t="s">
        <v>641</v>
      </c>
      <c r="F2492" s="18">
        <v>27.000000000000014</v>
      </c>
      <c r="G2492" s="10" t="s">
        <v>3121</v>
      </c>
      <c r="H2492" s="5">
        <v>5.4</v>
      </c>
    </row>
    <row r="2493" spans="5:8">
      <c r="E2493" s="14" t="s">
        <v>641</v>
      </c>
      <c r="F2493" s="18">
        <v>27.100000000000016</v>
      </c>
      <c r="G2493" s="10" t="s">
        <v>3122</v>
      </c>
      <c r="H2493" s="5">
        <v>5.4</v>
      </c>
    </row>
    <row r="2494" spans="5:8">
      <c r="E2494" s="14" t="s">
        <v>641</v>
      </c>
      <c r="F2494" s="18">
        <v>27.200000000000017</v>
      </c>
      <c r="G2494" s="10" t="s">
        <v>3123</v>
      </c>
      <c r="H2494" s="5">
        <v>5.4</v>
      </c>
    </row>
    <row r="2495" spans="5:8">
      <c r="E2495" s="14" t="s">
        <v>641</v>
      </c>
      <c r="F2495" s="18">
        <v>27.300000000000018</v>
      </c>
      <c r="G2495" s="10" t="s">
        <v>3124</v>
      </c>
      <c r="H2495" s="5">
        <v>5.4</v>
      </c>
    </row>
    <row r="2496" spans="5:8">
      <c r="E2496" s="14" t="s">
        <v>641</v>
      </c>
      <c r="F2496" s="18">
        <v>27.40000000000002</v>
      </c>
      <c r="G2496" s="10" t="s">
        <v>3125</v>
      </c>
      <c r="H2496" s="5">
        <v>5.4</v>
      </c>
    </row>
    <row r="2497" spans="5:8">
      <c r="E2497" s="14" t="s">
        <v>641</v>
      </c>
      <c r="F2497" s="18">
        <v>27.500000000000021</v>
      </c>
      <c r="G2497" s="10" t="s">
        <v>3126</v>
      </c>
      <c r="H2497" s="5">
        <v>5.4</v>
      </c>
    </row>
    <row r="2498" spans="5:8">
      <c r="E2498" s="14" t="s">
        <v>641</v>
      </c>
      <c r="F2498" s="18">
        <v>27.600000000000023</v>
      </c>
      <c r="G2498" s="10" t="s">
        <v>3127</v>
      </c>
      <c r="H2498" s="5">
        <v>5.4</v>
      </c>
    </row>
    <row r="2499" spans="5:8">
      <c r="E2499" s="14" t="s">
        <v>641</v>
      </c>
      <c r="F2499" s="18">
        <v>27.700000000000024</v>
      </c>
      <c r="G2499" s="10" t="s">
        <v>3128</v>
      </c>
      <c r="H2499" s="5">
        <v>5.4</v>
      </c>
    </row>
    <row r="2500" spans="5:8">
      <c r="E2500" s="14" t="s">
        <v>641</v>
      </c>
      <c r="F2500" s="18">
        <v>27.800000000000026</v>
      </c>
      <c r="G2500" s="10" t="s">
        <v>3129</v>
      </c>
      <c r="H2500" s="5">
        <v>5.4</v>
      </c>
    </row>
    <row r="2501" spans="5:8">
      <c r="E2501" s="14" t="s">
        <v>641</v>
      </c>
      <c r="F2501" s="18">
        <v>27.900000000000027</v>
      </c>
      <c r="G2501" s="10" t="s">
        <v>3130</v>
      </c>
      <c r="H2501" s="5">
        <v>5.4</v>
      </c>
    </row>
    <row r="2502" spans="5:8">
      <c r="E2502" s="14" t="s">
        <v>641</v>
      </c>
      <c r="F2502" s="18">
        <v>28.000000000000028</v>
      </c>
      <c r="G2502" s="10" t="s">
        <v>3131</v>
      </c>
      <c r="H2502" s="5">
        <v>5.4</v>
      </c>
    </row>
    <row r="2503" spans="5:8">
      <c r="E2503" s="14" t="s">
        <v>641</v>
      </c>
      <c r="F2503" s="18">
        <v>28.10000000000003</v>
      </c>
      <c r="G2503" s="10" t="s">
        <v>3132</v>
      </c>
      <c r="H2503" s="5">
        <v>5.4</v>
      </c>
    </row>
    <row r="2504" spans="5:8">
      <c r="E2504" s="14" t="s">
        <v>641</v>
      </c>
      <c r="F2504" s="18">
        <v>28.200000000000031</v>
      </c>
      <c r="G2504" s="10" t="s">
        <v>3133</v>
      </c>
      <c r="H2504" s="5">
        <v>5.4</v>
      </c>
    </row>
    <row r="2505" spans="5:8">
      <c r="E2505" s="14" t="s">
        <v>641</v>
      </c>
      <c r="F2505" s="18">
        <v>28.300000000000033</v>
      </c>
      <c r="G2505" s="10" t="s">
        <v>3134</v>
      </c>
      <c r="H2505" s="5">
        <v>5.4</v>
      </c>
    </row>
    <row r="2506" spans="5:8">
      <c r="E2506" s="14" t="s">
        <v>641</v>
      </c>
      <c r="F2506" s="18">
        <v>28.400000000000034</v>
      </c>
      <c r="G2506" s="10" t="s">
        <v>3135</v>
      </c>
      <c r="H2506" s="5">
        <v>5.4</v>
      </c>
    </row>
    <row r="2507" spans="5:8">
      <c r="E2507" s="14" t="s">
        <v>641</v>
      </c>
      <c r="F2507" s="18">
        <v>28.500000000000036</v>
      </c>
      <c r="G2507" s="10" t="s">
        <v>3136</v>
      </c>
      <c r="H2507" s="5">
        <v>5.4</v>
      </c>
    </row>
    <row r="2508" spans="5:8">
      <c r="E2508" s="14" t="s">
        <v>641</v>
      </c>
      <c r="F2508" s="18">
        <v>28.600000000000037</v>
      </c>
      <c r="G2508" s="10" t="s">
        <v>3137</v>
      </c>
      <c r="H2508" s="5">
        <v>5.4</v>
      </c>
    </row>
    <row r="2509" spans="5:8">
      <c r="E2509" s="14" t="s">
        <v>641</v>
      </c>
      <c r="F2509" s="18">
        <v>28.700000000000038</v>
      </c>
      <c r="G2509" s="10" t="s">
        <v>3138</v>
      </c>
      <c r="H2509" s="5">
        <v>5.4</v>
      </c>
    </row>
    <row r="2510" spans="5:8">
      <c r="E2510" s="14" t="s">
        <v>641</v>
      </c>
      <c r="F2510" s="18">
        <v>28.80000000000004</v>
      </c>
      <c r="G2510" s="10" t="s">
        <v>3139</v>
      </c>
      <c r="H2510" s="5">
        <v>5.4</v>
      </c>
    </row>
    <row r="2511" spans="5:8">
      <c r="E2511" s="14" t="s">
        <v>641</v>
      </c>
      <c r="F2511" s="18">
        <v>28.900000000000041</v>
      </c>
      <c r="G2511" s="10" t="s">
        <v>3140</v>
      </c>
      <c r="H2511" s="5">
        <v>5.4</v>
      </c>
    </row>
    <row r="2512" spans="5:8">
      <c r="E2512" s="14" t="s">
        <v>641</v>
      </c>
      <c r="F2512" s="18">
        <v>29.000000000000043</v>
      </c>
      <c r="G2512" s="10" t="s">
        <v>3141</v>
      </c>
      <c r="H2512" s="5">
        <v>5.4</v>
      </c>
    </row>
    <row r="2513" spans="5:8">
      <c r="E2513" s="14" t="s">
        <v>641</v>
      </c>
      <c r="F2513" s="18">
        <v>29.100000000000044</v>
      </c>
      <c r="G2513" s="10" t="s">
        <v>3142</v>
      </c>
      <c r="H2513" s="5">
        <v>5.4</v>
      </c>
    </row>
    <row r="2514" spans="5:8">
      <c r="E2514" s="14" t="s">
        <v>641</v>
      </c>
      <c r="F2514" s="18">
        <v>29.200000000000045</v>
      </c>
      <c r="G2514" s="10" t="s">
        <v>3143</v>
      </c>
      <c r="H2514" s="5">
        <v>5.4</v>
      </c>
    </row>
    <row r="2515" spans="5:8">
      <c r="E2515" s="14" t="s">
        <v>641</v>
      </c>
      <c r="F2515" s="18">
        <v>29.300000000000047</v>
      </c>
      <c r="G2515" s="10" t="s">
        <v>3144</v>
      </c>
      <c r="H2515" s="5">
        <v>5.4</v>
      </c>
    </row>
    <row r="2516" spans="5:8">
      <c r="E2516" s="14" t="s">
        <v>641</v>
      </c>
      <c r="F2516" s="18">
        <v>29.400000000000048</v>
      </c>
      <c r="G2516" s="10" t="s">
        <v>3145</v>
      </c>
      <c r="H2516" s="5">
        <v>5.4</v>
      </c>
    </row>
    <row r="2517" spans="5:8">
      <c r="E2517" s="14" t="s">
        <v>641</v>
      </c>
      <c r="F2517" s="18">
        <v>29.50000000000005</v>
      </c>
      <c r="G2517" s="10" t="s">
        <v>3146</v>
      </c>
      <c r="H2517" s="5">
        <v>5.4</v>
      </c>
    </row>
    <row r="2518" spans="5:8">
      <c r="E2518" s="14" t="s">
        <v>641</v>
      </c>
      <c r="F2518" s="18">
        <v>29.6</v>
      </c>
      <c r="G2518" s="10" t="s">
        <v>3147</v>
      </c>
      <c r="H2518" s="5">
        <v>5.4</v>
      </c>
    </row>
    <row r="2519" spans="5:8">
      <c r="E2519" s="14" t="s">
        <v>641</v>
      </c>
      <c r="F2519" s="18">
        <v>29.700000000000003</v>
      </c>
      <c r="G2519" s="10" t="s">
        <v>3148</v>
      </c>
      <c r="H2519" s="5">
        <v>5.4</v>
      </c>
    </row>
    <row r="2520" spans="5:8">
      <c r="E2520" s="14" t="s">
        <v>641</v>
      </c>
      <c r="F2520" s="18">
        <v>29.800000000000004</v>
      </c>
      <c r="G2520" s="10" t="s">
        <v>3149</v>
      </c>
      <c r="H2520" s="5">
        <v>5.4</v>
      </c>
    </row>
    <row r="2521" spans="5:8">
      <c r="E2521" s="14" t="s">
        <v>641</v>
      </c>
      <c r="F2521" s="18">
        <v>29.900000000000006</v>
      </c>
      <c r="G2521" s="10" t="s">
        <v>3150</v>
      </c>
      <c r="H2521" s="5">
        <v>5.4</v>
      </c>
    </row>
    <row r="2522" spans="5:8">
      <c r="E2522" s="14" t="s">
        <v>641</v>
      </c>
      <c r="F2522" s="18">
        <v>30.000000000000007</v>
      </c>
      <c r="G2522" s="10" t="s">
        <v>3151</v>
      </c>
      <c r="H2522" s="5">
        <v>5.4</v>
      </c>
    </row>
    <row r="2523" spans="5:8">
      <c r="E2523" s="14" t="s">
        <v>641</v>
      </c>
      <c r="F2523" s="18">
        <v>30.100000000000009</v>
      </c>
      <c r="G2523" s="10" t="s">
        <v>3152</v>
      </c>
      <c r="H2523" s="5">
        <v>5.4</v>
      </c>
    </row>
    <row r="2524" spans="5:8">
      <c r="E2524" s="14" t="s">
        <v>641</v>
      </c>
      <c r="F2524" s="18">
        <v>30.20000000000001</v>
      </c>
      <c r="G2524" s="10" t="s">
        <v>3153</v>
      </c>
      <c r="H2524" s="5">
        <v>5.4</v>
      </c>
    </row>
    <row r="2525" spans="5:8">
      <c r="E2525" s="14" t="s">
        <v>641</v>
      </c>
      <c r="F2525" s="18">
        <v>30.300000000000011</v>
      </c>
      <c r="G2525" s="10" t="s">
        <v>3154</v>
      </c>
      <c r="H2525" s="5">
        <v>5.4</v>
      </c>
    </row>
    <row r="2526" spans="5:8">
      <c r="E2526" s="14" t="s">
        <v>641</v>
      </c>
      <c r="F2526" s="18">
        <v>30.400000000000013</v>
      </c>
      <c r="G2526" s="10" t="s">
        <v>3155</v>
      </c>
      <c r="H2526" s="5">
        <v>5.4</v>
      </c>
    </row>
    <row r="2527" spans="5:8">
      <c r="E2527" s="14" t="s">
        <v>641</v>
      </c>
      <c r="F2527" s="18">
        <v>30.500000000000014</v>
      </c>
      <c r="G2527" s="10" t="s">
        <v>3156</v>
      </c>
      <c r="H2527" s="5">
        <v>5.4</v>
      </c>
    </row>
    <row r="2528" spans="5:8">
      <c r="E2528" s="14" t="s">
        <v>641</v>
      </c>
      <c r="F2528" s="18">
        <v>30.600000000000016</v>
      </c>
      <c r="G2528" s="10" t="s">
        <v>3157</v>
      </c>
      <c r="H2528" s="5">
        <v>5.4</v>
      </c>
    </row>
    <row r="2529" spans="5:8">
      <c r="E2529" s="14" t="s">
        <v>641</v>
      </c>
      <c r="F2529" s="18">
        <v>30.700000000000017</v>
      </c>
      <c r="G2529" s="10" t="s">
        <v>3158</v>
      </c>
      <c r="H2529" s="5">
        <v>5.4</v>
      </c>
    </row>
    <row r="2530" spans="5:8">
      <c r="E2530" s="14" t="s">
        <v>641</v>
      </c>
      <c r="F2530" s="18">
        <v>30.800000000000018</v>
      </c>
      <c r="G2530" s="10" t="s">
        <v>3159</v>
      </c>
      <c r="H2530" s="5">
        <v>5.4</v>
      </c>
    </row>
    <row r="2531" spans="5:8">
      <c r="E2531" s="14" t="s">
        <v>641</v>
      </c>
      <c r="F2531" s="18">
        <v>30.90000000000002</v>
      </c>
      <c r="G2531" s="10" t="s">
        <v>3160</v>
      </c>
      <c r="H2531" s="5">
        <v>5.4</v>
      </c>
    </row>
    <row r="2532" spans="5:8">
      <c r="E2532" s="14" t="s">
        <v>641</v>
      </c>
      <c r="F2532" s="18">
        <v>31.000000000000021</v>
      </c>
      <c r="G2532" s="10" t="s">
        <v>3161</v>
      </c>
      <c r="H2532" s="5">
        <v>5.4</v>
      </c>
    </row>
    <row r="2533" spans="5:8">
      <c r="E2533" s="14" t="s">
        <v>641</v>
      </c>
      <c r="F2533" s="18">
        <v>31.100000000000023</v>
      </c>
      <c r="G2533" s="10" t="s">
        <v>3162</v>
      </c>
      <c r="H2533" s="5">
        <v>5.4</v>
      </c>
    </row>
    <row r="2534" spans="5:8">
      <c r="E2534" s="14" t="s">
        <v>641</v>
      </c>
      <c r="F2534" s="18">
        <v>31.200000000000024</v>
      </c>
      <c r="G2534" s="10" t="s">
        <v>3163</v>
      </c>
      <c r="H2534" s="5">
        <v>5.4</v>
      </c>
    </row>
    <row r="2535" spans="5:8">
      <c r="E2535" s="14" t="s">
        <v>641</v>
      </c>
      <c r="F2535" s="18">
        <v>31.300000000000026</v>
      </c>
      <c r="G2535" s="10" t="s">
        <v>3164</v>
      </c>
      <c r="H2535" s="5">
        <v>5.4</v>
      </c>
    </row>
    <row r="2536" spans="5:8">
      <c r="E2536" s="14" t="s">
        <v>641</v>
      </c>
      <c r="F2536" s="18">
        <v>31.400000000000027</v>
      </c>
      <c r="G2536" s="10" t="s">
        <v>3165</v>
      </c>
      <c r="H2536" s="5">
        <v>5.4</v>
      </c>
    </row>
    <row r="2537" spans="5:8">
      <c r="E2537" s="14" t="s">
        <v>641</v>
      </c>
      <c r="F2537" s="18">
        <v>31.500000000000028</v>
      </c>
      <c r="G2537" s="10" t="s">
        <v>3166</v>
      </c>
      <c r="H2537" s="5">
        <v>5.4</v>
      </c>
    </row>
    <row r="2538" spans="5:8">
      <c r="E2538" s="14" t="s">
        <v>641</v>
      </c>
      <c r="F2538" s="18">
        <v>31.60000000000003</v>
      </c>
      <c r="G2538" s="10" t="s">
        <v>3167</v>
      </c>
      <c r="H2538" s="5">
        <v>5.4</v>
      </c>
    </row>
    <row r="2539" spans="5:8">
      <c r="E2539" s="14" t="s">
        <v>641</v>
      </c>
      <c r="F2539" s="18">
        <v>31.700000000000031</v>
      </c>
      <c r="G2539" s="10" t="s">
        <v>3168</v>
      </c>
      <c r="H2539" s="5">
        <v>5.4</v>
      </c>
    </row>
    <row r="2540" spans="5:8">
      <c r="E2540" s="14" t="s">
        <v>641</v>
      </c>
      <c r="F2540" s="18">
        <v>31.800000000000033</v>
      </c>
      <c r="G2540" s="10" t="s">
        <v>3169</v>
      </c>
      <c r="H2540" s="5">
        <v>5.4</v>
      </c>
    </row>
    <row r="2541" spans="5:8">
      <c r="E2541" s="14" t="s">
        <v>641</v>
      </c>
      <c r="F2541" s="18">
        <v>31.900000000000034</v>
      </c>
      <c r="G2541" s="10" t="s">
        <v>3170</v>
      </c>
      <c r="H2541" s="5">
        <v>5.4</v>
      </c>
    </row>
    <row r="2542" spans="5:8">
      <c r="E2542" s="14" t="s">
        <v>641</v>
      </c>
      <c r="F2542" s="18">
        <v>32.000000000000036</v>
      </c>
      <c r="G2542" s="10" t="s">
        <v>3171</v>
      </c>
      <c r="H2542" s="5">
        <v>5.4</v>
      </c>
    </row>
    <row r="2543" spans="5:8">
      <c r="E2543" s="14" t="s">
        <v>641</v>
      </c>
      <c r="F2543" s="18">
        <v>32.100000000000037</v>
      </c>
      <c r="G2543" s="10" t="s">
        <v>3172</v>
      </c>
      <c r="H2543" s="5">
        <v>5.4</v>
      </c>
    </row>
    <row r="2544" spans="5:8">
      <c r="E2544" s="14" t="s">
        <v>641</v>
      </c>
      <c r="F2544" s="18">
        <v>32.200000000000038</v>
      </c>
      <c r="G2544" s="10" t="s">
        <v>3173</v>
      </c>
      <c r="H2544" s="5">
        <v>5.4</v>
      </c>
    </row>
    <row r="2545" spans="5:8">
      <c r="E2545" s="14" t="s">
        <v>641</v>
      </c>
      <c r="F2545" s="18">
        <v>32.30000000000004</v>
      </c>
      <c r="G2545" s="10" t="s">
        <v>3174</v>
      </c>
      <c r="H2545" s="5">
        <v>5.4</v>
      </c>
    </row>
    <row r="2546" spans="5:8">
      <c r="E2546" s="14" t="s">
        <v>641</v>
      </c>
      <c r="F2546" s="18">
        <v>32.400000000000041</v>
      </c>
      <c r="G2546" s="10" t="s">
        <v>3175</v>
      </c>
      <c r="H2546" s="5">
        <v>5.4</v>
      </c>
    </row>
    <row r="2547" spans="5:8">
      <c r="E2547" s="14" t="s">
        <v>641</v>
      </c>
      <c r="F2547" s="18">
        <v>32.500000000000043</v>
      </c>
      <c r="G2547" s="10" t="s">
        <v>3176</v>
      </c>
      <c r="H2547" s="5">
        <v>5.4</v>
      </c>
    </row>
    <row r="2548" spans="5:8">
      <c r="E2548" s="14" t="s">
        <v>641</v>
      </c>
      <c r="F2548" s="18">
        <v>32.600000000000044</v>
      </c>
      <c r="G2548" s="10" t="s">
        <v>3177</v>
      </c>
      <c r="H2548" s="5">
        <v>5.4</v>
      </c>
    </row>
    <row r="2549" spans="5:8">
      <c r="E2549" s="14" t="s">
        <v>641</v>
      </c>
      <c r="F2549" s="18">
        <v>32.700000000000045</v>
      </c>
      <c r="G2549" s="10" t="s">
        <v>3178</v>
      </c>
      <c r="H2549" s="5">
        <v>5.4</v>
      </c>
    </row>
    <row r="2550" spans="5:8">
      <c r="E2550" s="14" t="s">
        <v>641</v>
      </c>
      <c r="F2550" s="18">
        <v>32.800000000000047</v>
      </c>
      <c r="G2550" s="10" t="s">
        <v>3179</v>
      </c>
      <c r="H2550" s="5">
        <v>5.4</v>
      </c>
    </row>
    <row r="2551" spans="5:8">
      <c r="E2551" s="14" t="s">
        <v>641</v>
      </c>
      <c r="F2551" s="18">
        <v>32.900000000000048</v>
      </c>
      <c r="G2551" s="10" t="s">
        <v>3180</v>
      </c>
      <c r="H2551" s="5">
        <v>5.4</v>
      </c>
    </row>
    <row r="2552" spans="5:8">
      <c r="E2552" s="14" t="s">
        <v>641</v>
      </c>
      <c r="F2552" s="18">
        <v>33.00000000000005</v>
      </c>
      <c r="G2552" s="10" t="s">
        <v>3181</v>
      </c>
      <c r="H2552" s="5">
        <v>5.4</v>
      </c>
    </row>
    <row r="2553" spans="5:8">
      <c r="E2553" s="14" t="s">
        <v>641</v>
      </c>
      <c r="F2553" s="18">
        <v>33.1</v>
      </c>
      <c r="G2553" s="10" t="s">
        <v>3182</v>
      </c>
      <c r="H2553" s="5">
        <v>5.4</v>
      </c>
    </row>
    <row r="2554" spans="5:8">
      <c r="E2554" s="14" t="s">
        <v>641</v>
      </c>
      <c r="F2554" s="18">
        <v>33.200000000000003</v>
      </c>
      <c r="G2554" s="10" t="s">
        <v>3183</v>
      </c>
      <c r="H2554" s="5">
        <v>5.4</v>
      </c>
    </row>
    <row r="2555" spans="5:8">
      <c r="E2555" s="14" t="s">
        <v>641</v>
      </c>
      <c r="F2555" s="18">
        <v>33.300000000000004</v>
      </c>
      <c r="G2555" s="10" t="s">
        <v>3184</v>
      </c>
      <c r="H2555" s="5">
        <v>5.4</v>
      </c>
    </row>
    <row r="2556" spans="5:8">
      <c r="E2556" s="14" t="s">
        <v>641</v>
      </c>
      <c r="F2556" s="18">
        <v>33.400000000000006</v>
      </c>
      <c r="G2556" s="10" t="s">
        <v>3185</v>
      </c>
      <c r="H2556" s="5">
        <v>5.4</v>
      </c>
    </row>
    <row r="2557" spans="5:8">
      <c r="E2557" s="14" t="s">
        <v>641</v>
      </c>
      <c r="F2557" s="18">
        <v>33.500000000000007</v>
      </c>
      <c r="G2557" s="10" t="s">
        <v>3186</v>
      </c>
      <c r="H2557" s="5">
        <v>5.4</v>
      </c>
    </row>
    <row r="2558" spans="5:8">
      <c r="E2558" s="14" t="s">
        <v>641</v>
      </c>
      <c r="F2558" s="18">
        <v>33.600000000000009</v>
      </c>
      <c r="G2558" s="10" t="s">
        <v>3187</v>
      </c>
      <c r="H2558" s="5">
        <v>5.4</v>
      </c>
    </row>
    <row r="2559" spans="5:8">
      <c r="E2559" s="14" t="s">
        <v>641</v>
      </c>
      <c r="F2559" s="18">
        <v>33.70000000000001</v>
      </c>
      <c r="G2559" s="10" t="s">
        <v>3188</v>
      </c>
      <c r="H2559" s="5">
        <v>5.4</v>
      </c>
    </row>
    <row r="2560" spans="5:8">
      <c r="E2560" s="14" t="s">
        <v>641</v>
      </c>
      <c r="F2560" s="18">
        <v>33.800000000000011</v>
      </c>
      <c r="G2560" s="10" t="s">
        <v>3189</v>
      </c>
      <c r="H2560" s="5">
        <v>5.4</v>
      </c>
    </row>
    <row r="2561" spans="5:8">
      <c r="E2561" s="14" t="s">
        <v>641</v>
      </c>
      <c r="F2561" s="18">
        <v>33.900000000000013</v>
      </c>
      <c r="G2561" s="10" t="s">
        <v>3190</v>
      </c>
      <c r="H2561" s="5">
        <v>5.4</v>
      </c>
    </row>
    <row r="2562" spans="5:8">
      <c r="E2562" s="14" t="s">
        <v>641</v>
      </c>
      <c r="F2562" s="18">
        <v>34.000000000000014</v>
      </c>
      <c r="G2562" s="10" t="s">
        <v>3191</v>
      </c>
      <c r="H2562" s="5">
        <v>5.4</v>
      </c>
    </row>
    <row r="2563" spans="5:8">
      <c r="E2563" s="14" t="s">
        <v>641</v>
      </c>
      <c r="F2563" s="18">
        <v>34.100000000000016</v>
      </c>
      <c r="G2563" s="10" t="s">
        <v>3192</v>
      </c>
      <c r="H2563" s="5">
        <v>5.4</v>
      </c>
    </row>
    <row r="2564" spans="5:8">
      <c r="E2564" s="14" t="s">
        <v>641</v>
      </c>
      <c r="F2564" s="18">
        <v>34.200000000000017</v>
      </c>
      <c r="G2564" s="10" t="s">
        <v>3193</v>
      </c>
      <c r="H2564" s="5">
        <v>5.4</v>
      </c>
    </row>
    <row r="2565" spans="5:8">
      <c r="E2565" s="14" t="s">
        <v>641</v>
      </c>
      <c r="F2565" s="18">
        <v>34.300000000000018</v>
      </c>
      <c r="G2565" s="10" t="s">
        <v>3194</v>
      </c>
      <c r="H2565" s="5">
        <v>5.4</v>
      </c>
    </row>
    <row r="2566" spans="5:8">
      <c r="E2566" s="14" t="s">
        <v>641</v>
      </c>
      <c r="F2566" s="18">
        <v>34.40000000000002</v>
      </c>
      <c r="G2566" s="10" t="s">
        <v>3195</v>
      </c>
      <c r="H2566" s="5">
        <v>5.4</v>
      </c>
    </row>
    <row r="2567" spans="5:8">
      <c r="E2567" s="14" t="s">
        <v>641</v>
      </c>
      <c r="F2567" s="18">
        <v>34.500000000000021</v>
      </c>
      <c r="G2567" s="10" t="s">
        <v>3196</v>
      </c>
      <c r="H2567" s="5">
        <v>5.4</v>
      </c>
    </row>
    <row r="2568" spans="5:8">
      <c r="E2568" s="14" t="s">
        <v>641</v>
      </c>
      <c r="F2568" s="18">
        <v>34.600000000000023</v>
      </c>
      <c r="G2568" s="10" t="s">
        <v>3197</v>
      </c>
      <c r="H2568" s="5">
        <v>5.4</v>
      </c>
    </row>
    <row r="2569" spans="5:8">
      <c r="E2569" s="14" t="s">
        <v>641</v>
      </c>
      <c r="F2569" s="18">
        <v>34.700000000000024</v>
      </c>
      <c r="G2569" s="10" t="s">
        <v>3198</v>
      </c>
      <c r="H2569" s="5">
        <v>5.4</v>
      </c>
    </row>
    <row r="2570" spans="5:8">
      <c r="E2570" s="14" t="s">
        <v>641</v>
      </c>
      <c r="F2570" s="18">
        <v>34.800000000000026</v>
      </c>
      <c r="G2570" s="10" t="s">
        <v>3199</v>
      </c>
      <c r="H2570" s="5">
        <v>5.4</v>
      </c>
    </row>
    <row r="2571" spans="5:8">
      <c r="E2571" s="14" t="s">
        <v>641</v>
      </c>
      <c r="F2571" s="18">
        <v>34.900000000000027</v>
      </c>
      <c r="G2571" s="10" t="s">
        <v>3200</v>
      </c>
      <c r="H2571" s="5">
        <v>5.4</v>
      </c>
    </row>
    <row r="2572" spans="5:8">
      <c r="E2572" s="14" t="s">
        <v>641</v>
      </c>
      <c r="F2572" s="18">
        <v>35.000000000000028</v>
      </c>
      <c r="G2572" s="10" t="s">
        <v>3201</v>
      </c>
      <c r="H2572" s="5">
        <v>5.4</v>
      </c>
    </row>
    <row r="2573" spans="5:8">
      <c r="E2573" s="14" t="s">
        <v>641</v>
      </c>
      <c r="F2573" s="18">
        <v>35.10000000000003</v>
      </c>
      <c r="G2573" s="10" t="s">
        <v>3202</v>
      </c>
      <c r="H2573" s="5">
        <v>5.4</v>
      </c>
    </row>
    <row r="2574" spans="5:8">
      <c r="E2574" s="14" t="s">
        <v>641</v>
      </c>
      <c r="F2574" s="18">
        <v>35.200000000000031</v>
      </c>
      <c r="G2574" s="10" t="s">
        <v>3203</v>
      </c>
      <c r="H2574" s="5">
        <v>5.4</v>
      </c>
    </row>
    <row r="2575" spans="5:8">
      <c r="E2575" s="14" t="s">
        <v>641</v>
      </c>
      <c r="F2575" s="18">
        <v>35.300000000000033</v>
      </c>
      <c r="G2575" s="10" t="s">
        <v>3204</v>
      </c>
      <c r="H2575" s="5">
        <v>5.4</v>
      </c>
    </row>
    <row r="2576" spans="5:8">
      <c r="E2576" s="14" t="s">
        <v>641</v>
      </c>
      <c r="F2576" s="18">
        <v>35.400000000000034</v>
      </c>
      <c r="G2576" s="10" t="s">
        <v>3205</v>
      </c>
      <c r="H2576" s="5">
        <v>5.4</v>
      </c>
    </row>
    <row r="2577" spans="5:8">
      <c r="E2577" s="14" t="s">
        <v>641</v>
      </c>
      <c r="F2577" s="18">
        <v>35.500000000000036</v>
      </c>
      <c r="G2577" s="10" t="s">
        <v>3206</v>
      </c>
      <c r="H2577" s="5">
        <v>5.4</v>
      </c>
    </row>
    <row r="2578" spans="5:8">
      <c r="E2578" s="14" t="s">
        <v>641</v>
      </c>
      <c r="F2578" s="18">
        <v>35.600000000000037</v>
      </c>
      <c r="G2578" s="10" t="s">
        <v>3207</v>
      </c>
      <c r="H2578" s="5">
        <v>5.4</v>
      </c>
    </row>
    <row r="2579" spans="5:8">
      <c r="E2579" s="14" t="s">
        <v>641</v>
      </c>
      <c r="F2579" s="18">
        <v>35.700000000000038</v>
      </c>
      <c r="G2579" s="10" t="s">
        <v>3208</v>
      </c>
      <c r="H2579" s="5">
        <v>5.4</v>
      </c>
    </row>
    <row r="2580" spans="5:8">
      <c r="E2580" s="14" t="s">
        <v>641</v>
      </c>
      <c r="F2580" s="18">
        <v>35.80000000000004</v>
      </c>
      <c r="G2580" s="10" t="s">
        <v>3209</v>
      </c>
      <c r="H2580" s="5">
        <v>5.4</v>
      </c>
    </row>
    <row r="2581" spans="5:8">
      <c r="E2581" s="14" t="s">
        <v>641</v>
      </c>
      <c r="F2581" s="18">
        <v>35.900000000000041</v>
      </c>
      <c r="G2581" s="10" t="s">
        <v>3210</v>
      </c>
      <c r="H2581" s="5">
        <v>5.4</v>
      </c>
    </row>
    <row r="2582" spans="5:8">
      <c r="E2582" s="14" t="s">
        <v>641</v>
      </c>
      <c r="F2582" s="18">
        <v>36.000000000000043</v>
      </c>
      <c r="G2582" s="10" t="s">
        <v>3211</v>
      </c>
      <c r="H2582" s="5">
        <v>5.4</v>
      </c>
    </row>
    <row r="2583" spans="5:8">
      <c r="E2583" s="14" t="s">
        <v>641</v>
      </c>
      <c r="F2583" s="18">
        <v>36.100000000000044</v>
      </c>
      <c r="G2583" s="10" t="s">
        <v>3212</v>
      </c>
      <c r="H2583" s="5">
        <v>5.4</v>
      </c>
    </row>
    <row r="2584" spans="5:8">
      <c r="E2584" s="14" t="s">
        <v>641</v>
      </c>
      <c r="F2584" s="18">
        <v>36.200000000000045</v>
      </c>
      <c r="G2584" s="10" t="s">
        <v>3213</v>
      </c>
      <c r="H2584" s="5">
        <v>5.4</v>
      </c>
    </row>
    <row r="2585" spans="5:8">
      <c r="E2585" s="14" t="s">
        <v>641</v>
      </c>
      <c r="F2585" s="18">
        <v>36.300000000000047</v>
      </c>
      <c r="G2585" s="10" t="s">
        <v>3214</v>
      </c>
      <c r="H2585" s="5">
        <v>5.4</v>
      </c>
    </row>
    <row r="2586" spans="5:8">
      <c r="E2586" s="14" t="s">
        <v>641</v>
      </c>
      <c r="F2586" s="18">
        <v>36.400000000000048</v>
      </c>
      <c r="G2586" s="10" t="s">
        <v>3215</v>
      </c>
      <c r="H2586" s="5">
        <v>5.4</v>
      </c>
    </row>
    <row r="2587" spans="5:8">
      <c r="E2587" s="14" t="s">
        <v>641</v>
      </c>
      <c r="F2587" s="18">
        <v>36.50000000000005</v>
      </c>
      <c r="G2587" s="10" t="s">
        <v>3216</v>
      </c>
      <c r="H2587" s="5">
        <v>5.4</v>
      </c>
    </row>
    <row r="2588" spans="5:8">
      <c r="E2588" s="14" t="s">
        <v>641</v>
      </c>
      <c r="F2588" s="18">
        <v>36.6</v>
      </c>
      <c r="G2588" s="10" t="s">
        <v>3217</v>
      </c>
      <c r="H2588" s="5">
        <v>5.4</v>
      </c>
    </row>
    <row r="2589" spans="5:8">
      <c r="E2589" s="14" t="s">
        <v>641</v>
      </c>
      <c r="F2589" s="18">
        <v>36.700000000000003</v>
      </c>
      <c r="G2589" s="10" t="s">
        <v>3218</v>
      </c>
      <c r="H2589" s="5">
        <v>5.4</v>
      </c>
    </row>
    <row r="2590" spans="5:8">
      <c r="E2590" s="14" t="s">
        <v>641</v>
      </c>
      <c r="F2590" s="18">
        <v>36.800000000000004</v>
      </c>
      <c r="G2590" s="10" t="s">
        <v>3219</v>
      </c>
      <c r="H2590" s="5">
        <v>5.4</v>
      </c>
    </row>
    <row r="2591" spans="5:8">
      <c r="E2591" s="14" t="s">
        <v>641</v>
      </c>
      <c r="F2591" s="18">
        <v>36.900000000000006</v>
      </c>
      <c r="G2591" s="10" t="s">
        <v>3220</v>
      </c>
      <c r="H2591" s="5">
        <v>5.4</v>
      </c>
    </row>
    <row r="2592" spans="5:8">
      <c r="E2592" s="14" t="s">
        <v>641</v>
      </c>
      <c r="F2592" s="18">
        <v>37.000000000000007</v>
      </c>
      <c r="G2592" s="10" t="s">
        <v>3221</v>
      </c>
      <c r="H2592" s="5">
        <v>5.4</v>
      </c>
    </row>
    <row r="2593" spans="5:8">
      <c r="E2593" s="14" t="s">
        <v>641</v>
      </c>
      <c r="F2593" s="18">
        <v>37.100000000000009</v>
      </c>
      <c r="G2593" s="10" t="s">
        <v>3222</v>
      </c>
      <c r="H2593" s="5">
        <v>5.4</v>
      </c>
    </row>
    <row r="2594" spans="5:8">
      <c r="E2594" s="14" t="s">
        <v>641</v>
      </c>
      <c r="F2594" s="18">
        <v>37.20000000000001</v>
      </c>
      <c r="G2594" s="10" t="s">
        <v>3223</v>
      </c>
      <c r="H2594" s="5">
        <v>5.4</v>
      </c>
    </row>
    <row r="2595" spans="5:8">
      <c r="E2595" s="14" t="s">
        <v>641</v>
      </c>
      <c r="F2595" s="18">
        <v>37.300000000000011</v>
      </c>
      <c r="G2595" s="10" t="s">
        <v>3224</v>
      </c>
      <c r="H2595" s="5">
        <v>5.4</v>
      </c>
    </row>
    <row r="2596" spans="5:8">
      <c r="E2596" s="14" t="s">
        <v>641</v>
      </c>
      <c r="F2596" s="18">
        <v>37.400000000000013</v>
      </c>
      <c r="G2596" s="10" t="s">
        <v>3225</v>
      </c>
      <c r="H2596" s="5">
        <v>5.4</v>
      </c>
    </row>
    <row r="2597" spans="5:8">
      <c r="E2597" s="14" t="s">
        <v>641</v>
      </c>
      <c r="F2597" s="18">
        <v>37.500000000000014</v>
      </c>
      <c r="G2597" s="10" t="s">
        <v>3226</v>
      </c>
      <c r="H2597" s="5">
        <v>5.4</v>
      </c>
    </row>
    <row r="2598" spans="5:8">
      <c r="E2598" s="14" t="s">
        <v>641</v>
      </c>
      <c r="F2598" s="18">
        <v>37.600000000000016</v>
      </c>
      <c r="G2598" s="10" t="s">
        <v>3227</v>
      </c>
      <c r="H2598" s="5">
        <v>5.4</v>
      </c>
    </row>
    <row r="2599" spans="5:8">
      <c r="E2599" s="14" t="s">
        <v>641</v>
      </c>
      <c r="F2599" s="18">
        <v>37.700000000000017</v>
      </c>
      <c r="G2599" s="10" t="s">
        <v>3228</v>
      </c>
      <c r="H2599" s="5">
        <v>5.4</v>
      </c>
    </row>
    <row r="2600" spans="5:8">
      <c r="E2600" s="14" t="s">
        <v>641</v>
      </c>
      <c r="F2600" s="18">
        <v>37.800000000000018</v>
      </c>
      <c r="G2600" s="10" t="s">
        <v>3229</v>
      </c>
      <c r="H2600" s="5">
        <v>5.4</v>
      </c>
    </row>
    <row r="2601" spans="5:8">
      <c r="E2601" s="14" t="s">
        <v>641</v>
      </c>
      <c r="F2601" s="18">
        <v>37.90000000000002</v>
      </c>
      <c r="G2601" s="10" t="s">
        <v>3230</v>
      </c>
      <c r="H2601" s="5">
        <v>5.4</v>
      </c>
    </row>
    <row r="2602" spans="5:8">
      <c r="E2602" s="14" t="s">
        <v>641</v>
      </c>
      <c r="F2602" s="18">
        <v>38.000000000000021</v>
      </c>
      <c r="G2602" s="10" t="s">
        <v>3231</v>
      </c>
      <c r="H2602" s="5">
        <v>5.4</v>
      </c>
    </row>
    <row r="2603" spans="5:8">
      <c r="E2603" s="14" t="s">
        <v>641</v>
      </c>
      <c r="F2603" s="18">
        <v>38.100000000000023</v>
      </c>
      <c r="G2603" s="10" t="s">
        <v>3232</v>
      </c>
      <c r="H2603" s="5">
        <v>5.4</v>
      </c>
    </row>
    <row r="2604" spans="5:8">
      <c r="E2604" s="14" t="s">
        <v>641</v>
      </c>
      <c r="F2604" s="18">
        <v>38.200000000000024</v>
      </c>
      <c r="G2604" s="10" t="s">
        <v>3233</v>
      </c>
      <c r="H2604" s="5">
        <v>5.4</v>
      </c>
    </row>
    <row r="2605" spans="5:8">
      <c r="E2605" s="14" t="s">
        <v>641</v>
      </c>
      <c r="F2605" s="18">
        <v>38.300000000000026</v>
      </c>
      <c r="G2605" s="10" t="s">
        <v>3234</v>
      </c>
      <c r="H2605" s="5">
        <v>5.4</v>
      </c>
    </row>
    <row r="2606" spans="5:8">
      <c r="E2606" s="14" t="s">
        <v>641</v>
      </c>
      <c r="F2606" s="18">
        <v>38.400000000000027</v>
      </c>
      <c r="G2606" s="10" t="s">
        <v>3235</v>
      </c>
      <c r="H2606" s="5">
        <v>5.4</v>
      </c>
    </row>
    <row r="2607" spans="5:8">
      <c r="E2607" s="14" t="s">
        <v>641</v>
      </c>
      <c r="F2607" s="18">
        <v>38.500000000000028</v>
      </c>
      <c r="G2607" s="10" t="s">
        <v>3236</v>
      </c>
      <c r="H2607" s="5">
        <v>5.4</v>
      </c>
    </row>
    <row r="2608" spans="5:8">
      <c r="E2608" s="14" t="s">
        <v>641</v>
      </c>
      <c r="F2608" s="18">
        <v>38.60000000000003</v>
      </c>
      <c r="G2608" s="10" t="s">
        <v>3237</v>
      </c>
      <c r="H2608" s="5">
        <v>5.4</v>
      </c>
    </row>
    <row r="2609" spans="5:8">
      <c r="E2609" s="14" t="s">
        <v>641</v>
      </c>
      <c r="F2609" s="18">
        <v>38.700000000000031</v>
      </c>
      <c r="G2609" s="10" t="s">
        <v>3238</v>
      </c>
      <c r="H2609" s="5">
        <v>5.4</v>
      </c>
    </row>
    <row r="2610" spans="5:8">
      <c r="E2610" s="14" t="s">
        <v>641</v>
      </c>
      <c r="F2610" s="18">
        <v>38.800000000000033</v>
      </c>
      <c r="G2610" s="10" t="s">
        <v>3239</v>
      </c>
      <c r="H2610" s="5">
        <v>5.4</v>
      </c>
    </row>
    <row r="2611" spans="5:8">
      <c r="E2611" s="14" t="s">
        <v>641</v>
      </c>
      <c r="F2611" s="18">
        <v>38.900000000000034</v>
      </c>
      <c r="G2611" s="10" t="s">
        <v>3240</v>
      </c>
      <c r="H2611" s="5">
        <v>5.4</v>
      </c>
    </row>
    <row r="2612" spans="5:8">
      <c r="E2612" s="14" t="s">
        <v>641</v>
      </c>
      <c r="F2612" s="18">
        <v>39.000000000000036</v>
      </c>
      <c r="G2612" s="10" t="s">
        <v>3241</v>
      </c>
      <c r="H2612" s="5">
        <v>5.4</v>
      </c>
    </row>
    <row r="2613" spans="5:8">
      <c r="E2613" s="14" t="s">
        <v>641</v>
      </c>
      <c r="F2613" s="18">
        <v>39.100000000000037</v>
      </c>
      <c r="G2613" s="10" t="s">
        <v>3242</v>
      </c>
      <c r="H2613" s="5">
        <v>5.4</v>
      </c>
    </row>
    <row r="2614" spans="5:8">
      <c r="E2614" s="14" t="s">
        <v>641</v>
      </c>
      <c r="F2614" s="18">
        <v>39.200000000000038</v>
      </c>
      <c r="G2614" s="10" t="s">
        <v>3243</v>
      </c>
      <c r="H2614" s="5">
        <v>5.4</v>
      </c>
    </row>
    <row r="2615" spans="5:8">
      <c r="E2615" s="14" t="s">
        <v>641</v>
      </c>
      <c r="F2615" s="18">
        <v>39.30000000000004</v>
      </c>
      <c r="G2615" s="10" t="s">
        <v>3244</v>
      </c>
      <c r="H2615" s="5">
        <v>5.4</v>
      </c>
    </row>
    <row r="2616" spans="5:8">
      <c r="E2616" s="14" t="s">
        <v>641</v>
      </c>
      <c r="F2616" s="18">
        <v>39.400000000000041</v>
      </c>
      <c r="G2616" s="10" t="s">
        <v>3245</v>
      </c>
      <c r="H2616" s="5">
        <v>5.4</v>
      </c>
    </row>
    <row r="2617" spans="5:8">
      <c r="E2617" s="14" t="s">
        <v>641</v>
      </c>
      <c r="F2617" s="18">
        <v>39.500000000000043</v>
      </c>
      <c r="G2617" s="10" t="s">
        <v>3246</v>
      </c>
      <c r="H2617" s="5">
        <v>5.4</v>
      </c>
    </row>
    <row r="2618" spans="5:8">
      <c r="E2618" s="14" t="s">
        <v>641</v>
      </c>
      <c r="F2618" s="18">
        <v>39.600000000000044</v>
      </c>
      <c r="G2618" s="10" t="s">
        <v>3247</v>
      </c>
      <c r="H2618" s="5">
        <v>5.4</v>
      </c>
    </row>
    <row r="2619" spans="5:8">
      <c r="E2619" s="14" t="s">
        <v>641</v>
      </c>
      <c r="F2619" s="18">
        <v>39.700000000000045</v>
      </c>
      <c r="G2619" s="10" t="s">
        <v>3248</v>
      </c>
      <c r="H2619" s="5">
        <v>5.4</v>
      </c>
    </row>
    <row r="2620" spans="5:8">
      <c r="E2620" s="14" t="s">
        <v>641</v>
      </c>
      <c r="F2620" s="18">
        <v>39.800000000000047</v>
      </c>
      <c r="G2620" s="10" t="s">
        <v>3249</v>
      </c>
      <c r="H2620" s="5">
        <v>5.4</v>
      </c>
    </row>
    <row r="2621" spans="5:8">
      <c r="E2621" s="14" t="s">
        <v>641</v>
      </c>
      <c r="F2621" s="18">
        <v>39.900000000000048</v>
      </c>
      <c r="G2621" s="10" t="s">
        <v>3250</v>
      </c>
      <c r="H2621" s="5">
        <v>5.4</v>
      </c>
    </row>
    <row r="2622" spans="5:8">
      <c r="E2622" s="14" t="s">
        <v>641</v>
      </c>
      <c r="F2622" s="18">
        <v>40.00000000000005</v>
      </c>
      <c r="G2622" s="10" t="s">
        <v>3251</v>
      </c>
      <c r="H2622" s="5">
        <v>5.4</v>
      </c>
    </row>
    <row r="2623" spans="5:8">
      <c r="E2623" s="14" t="s">
        <v>641</v>
      </c>
      <c r="F2623" s="18">
        <v>40.1</v>
      </c>
      <c r="G2623" s="10" t="s">
        <v>3252</v>
      </c>
      <c r="H2623" s="5">
        <v>5.4</v>
      </c>
    </row>
    <row r="2624" spans="5:8">
      <c r="E2624" s="14" t="s">
        <v>641</v>
      </c>
      <c r="F2624" s="18">
        <v>40.200000000000003</v>
      </c>
      <c r="G2624" s="10" t="s">
        <v>3253</v>
      </c>
      <c r="H2624" s="5">
        <v>5.4</v>
      </c>
    </row>
    <row r="2625" spans="5:8">
      <c r="E2625" s="14" t="s">
        <v>641</v>
      </c>
      <c r="F2625" s="18">
        <v>40.300000000000004</v>
      </c>
      <c r="G2625" s="10" t="s">
        <v>3254</v>
      </c>
      <c r="H2625" s="5">
        <v>5.4</v>
      </c>
    </row>
    <row r="2626" spans="5:8">
      <c r="E2626" s="14" t="s">
        <v>641</v>
      </c>
      <c r="F2626" s="18">
        <v>40.400000000000006</v>
      </c>
      <c r="G2626" s="10" t="s">
        <v>3255</v>
      </c>
      <c r="H2626" s="5">
        <v>5.4</v>
      </c>
    </row>
    <row r="2627" spans="5:8">
      <c r="E2627" s="14" t="s">
        <v>641</v>
      </c>
      <c r="F2627" s="18">
        <v>40.500000000000007</v>
      </c>
      <c r="G2627" s="10" t="s">
        <v>3256</v>
      </c>
      <c r="H2627" s="5">
        <v>5.4</v>
      </c>
    </row>
    <row r="2628" spans="5:8">
      <c r="E2628" s="14" t="s">
        <v>641</v>
      </c>
      <c r="F2628" s="18">
        <v>40.600000000000009</v>
      </c>
      <c r="G2628" s="10" t="s">
        <v>3257</v>
      </c>
      <c r="H2628" s="5">
        <v>5.4</v>
      </c>
    </row>
    <row r="2629" spans="5:8">
      <c r="E2629" s="14" t="s">
        <v>641</v>
      </c>
      <c r="F2629" s="18">
        <v>40.70000000000001</v>
      </c>
      <c r="G2629" s="10" t="s">
        <v>3258</v>
      </c>
      <c r="H2629" s="5">
        <v>5.4</v>
      </c>
    </row>
    <row r="2630" spans="5:8">
      <c r="E2630" s="14" t="s">
        <v>641</v>
      </c>
      <c r="F2630" s="18">
        <v>40.800000000000011</v>
      </c>
      <c r="G2630" s="10" t="s">
        <v>3259</v>
      </c>
      <c r="H2630" s="5">
        <v>5.4</v>
      </c>
    </row>
    <row r="2631" spans="5:8">
      <c r="E2631" s="14" t="s">
        <v>641</v>
      </c>
      <c r="F2631" s="18">
        <v>40.900000000000013</v>
      </c>
      <c r="G2631" s="10" t="s">
        <v>3260</v>
      </c>
      <c r="H2631" s="5">
        <v>5.4</v>
      </c>
    </row>
    <row r="2632" spans="5:8">
      <c r="E2632" s="14" t="s">
        <v>641</v>
      </c>
      <c r="F2632" s="18">
        <v>41.000000000000014</v>
      </c>
      <c r="G2632" s="10" t="s">
        <v>3261</v>
      </c>
      <c r="H2632" s="5">
        <v>5.4</v>
      </c>
    </row>
    <row r="2633" spans="5:8">
      <c r="E2633" s="14" t="s">
        <v>641</v>
      </c>
      <c r="F2633" s="18">
        <v>41.100000000000016</v>
      </c>
      <c r="G2633" s="10" t="s">
        <v>3262</v>
      </c>
      <c r="H2633" s="5">
        <v>5.4</v>
      </c>
    </row>
    <row r="2634" spans="5:8">
      <c r="E2634" s="14" t="s">
        <v>641</v>
      </c>
      <c r="F2634" s="18">
        <v>41.200000000000017</v>
      </c>
      <c r="G2634" s="10" t="s">
        <v>3263</v>
      </c>
      <c r="H2634" s="5">
        <v>5.4</v>
      </c>
    </row>
    <row r="2635" spans="5:8">
      <c r="E2635" s="14" t="s">
        <v>641</v>
      </c>
      <c r="F2635" s="18">
        <v>41.300000000000018</v>
      </c>
      <c r="G2635" s="10" t="s">
        <v>3264</v>
      </c>
      <c r="H2635" s="5">
        <v>5.4</v>
      </c>
    </row>
    <row r="2636" spans="5:8">
      <c r="E2636" s="14" t="s">
        <v>641</v>
      </c>
      <c r="F2636" s="18">
        <v>41.40000000000002</v>
      </c>
      <c r="G2636" s="10" t="s">
        <v>3265</v>
      </c>
      <c r="H2636" s="5">
        <v>5.4</v>
      </c>
    </row>
    <row r="2637" spans="5:8">
      <c r="E2637" s="14" t="s">
        <v>641</v>
      </c>
      <c r="F2637" s="18">
        <v>41.500000000000021</v>
      </c>
      <c r="G2637" s="10" t="s">
        <v>3266</v>
      </c>
      <c r="H2637" s="5">
        <v>5.4</v>
      </c>
    </row>
    <row r="2638" spans="5:8">
      <c r="E2638" s="14" t="s">
        <v>641</v>
      </c>
      <c r="F2638" s="18">
        <v>41.600000000000023</v>
      </c>
      <c r="G2638" s="10" t="s">
        <v>3267</v>
      </c>
      <c r="H2638" s="5">
        <v>5.4</v>
      </c>
    </row>
    <row r="2639" spans="5:8">
      <c r="E2639" s="14" t="s">
        <v>641</v>
      </c>
      <c r="F2639" s="18">
        <v>41.700000000000024</v>
      </c>
      <c r="G2639" s="10" t="s">
        <v>3268</v>
      </c>
      <c r="H2639" s="5">
        <v>5.4</v>
      </c>
    </row>
    <row r="2640" spans="5:8">
      <c r="E2640" s="14" t="s">
        <v>641</v>
      </c>
      <c r="F2640" s="18">
        <v>41.800000000000026</v>
      </c>
      <c r="G2640" s="10" t="s">
        <v>3269</v>
      </c>
      <c r="H2640" s="5">
        <v>5.4</v>
      </c>
    </row>
    <row r="2641" spans="5:8">
      <c r="E2641" s="14" t="s">
        <v>641</v>
      </c>
      <c r="F2641" s="18">
        <v>41.900000000000027</v>
      </c>
      <c r="G2641" s="10" t="s">
        <v>3270</v>
      </c>
      <c r="H2641" s="5">
        <v>5.4</v>
      </c>
    </row>
    <row r="2642" spans="5:8">
      <c r="E2642" s="14" t="s">
        <v>641</v>
      </c>
      <c r="F2642" s="18">
        <v>42.000000000000028</v>
      </c>
      <c r="G2642" s="10" t="s">
        <v>3271</v>
      </c>
      <c r="H2642" s="5">
        <v>5.4</v>
      </c>
    </row>
    <row r="2643" spans="5:8">
      <c r="E2643" s="14" t="s">
        <v>641</v>
      </c>
      <c r="F2643" s="18">
        <v>42.10000000000003</v>
      </c>
      <c r="G2643" s="10" t="s">
        <v>3272</v>
      </c>
      <c r="H2643" s="5">
        <v>5.4</v>
      </c>
    </row>
    <row r="2644" spans="5:8">
      <c r="E2644" s="14" t="s">
        <v>641</v>
      </c>
      <c r="F2644" s="18">
        <v>42.200000000000031</v>
      </c>
      <c r="G2644" s="10" t="s">
        <v>3273</v>
      </c>
      <c r="H2644" s="5">
        <v>5.4</v>
      </c>
    </row>
    <row r="2645" spans="5:8">
      <c r="E2645" s="14" t="s">
        <v>641</v>
      </c>
      <c r="F2645" s="18">
        <v>42.300000000000033</v>
      </c>
      <c r="G2645" s="10" t="s">
        <v>3274</v>
      </c>
      <c r="H2645" s="5">
        <v>5.4</v>
      </c>
    </row>
    <row r="2646" spans="5:8">
      <c r="E2646" s="14" t="s">
        <v>641</v>
      </c>
      <c r="F2646" s="18">
        <v>42.400000000000034</v>
      </c>
      <c r="G2646" s="10" t="s">
        <v>3275</v>
      </c>
      <c r="H2646" s="5">
        <v>5.4</v>
      </c>
    </row>
    <row r="2647" spans="5:8">
      <c r="E2647" s="14" t="s">
        <v>641</v>
      </c>
      <c r="F2647" s="18">
        <v>42.500000000000036</v>
      </c>
      <c r="G2647" s="10" t="s">
        <v>3276</v>
      </c>
      <c r="H2647" s="5">
        <v>5.4</v>
      </c>
    </row>
    <row r="2648" spans="5:8">
      <c r="E2648" s="14" t="s">
        <v>641</v>
      </c>
      <c r="F2648" s="18">
        <v>42.600000000000037</v>
      </c>
      <c r="G2648" s="10" t="s">
        <v>3277</v>
      </c>
      <c r="H2648" s="5">
        <v>5.4</v>
      </c>
    </row>
    <row r="2649" spans="5:8">
      <c r="E2649" s="14" t="s">
        <v>641</v>
      </c>
      <c r="F2649" s="18">
        <v>42.700000000000038</v>
      </c>
      <c r="G2649" s="10" t="s">
        <v>3278</v>
      </c>
      <c r="H2649" s="5">
        <v>5.4</v>
      </c>
    </row>
    <row r="2650" spans="5:8">
      <c r="E2650" s="14" t="s">
        <v>641</v>
      </c>
      <c r="F2650" s="18">
        <v>42.80000000000004</v>
      </c>
      <c r="G2650" s="10" t="s">
        <v>3279</v>
      </c>
      <c r="H2650" s="5">
        <v>5.4</v>
      </c>
    </row>
    <row r="2651" spans="5:8">
      <c r="E2651" s="14" t="s">
        <v>641</v>
      </c>
      <c r="F2651" s="18">
        <v>42.900000000000041</v>
      </c>
      <c r="G2651" s="10" t="s">
        <v>3280</v>
      </c>
      <c r="H2651" s="5">
        <v>5.4</v>
      </c>
    </row>
    <row r="2652" spans="5:8">
      <c r="E2652" s="14" t="s">
        <v>641</v>
      </c>
      <c r="F2652" s="18">
        <v>43.000000000000043</v>
      </c>
      <c r="G2652" s="10" t="s">
        <v>3281</v>
      </c>
      <c r="H2652" s="5">
        <v>5.4</v>
      </c>
    </row>
    <row r="2653" spans="5:8">
      <c r="E2653" s="14" t="s">
        <v>641</v>
      </c>
      <c r="F2653" s="18">
        <v>43.100000000000044</v>
      </c>
      <c r="G2653" s="10" t="s">
        <v>3282</v>
      </c>
      <c r="H2653" s="5">
        <v>5.4</v>
      </c>
    </row>
    <row r="2654" spans="5:8">
      <c r="E2654" s="14" t="s">
        <v>641</v>
      </c>
      <c r="F2654" s="18">
        <v>43.200000000000045</v>
      </c>
      <c r="G2654" s="10" t="s">
        <v>3283</v>
      </c>
      <c r="H2654" s="5">
        <v>5.4</v>
      </c>
    </row>
    <row r="2655" spans="5:8">
      <c r="E2655" s="14" t="s">
        <v>641</v>
      </c>
      <c r="F2655" s="18">
        <v>43.300000000000047</v>
      </c>
      <c r="G2655" s="10" t="s">
        <v>3284</v>
      </c>
      <c r="H2655" s="5">
        <v>5.4</v>
      </c>
    </row>
    <row r="2656" spans="5:8">
      <c r="E2656" s="14" t="s">
        <v>641</v>
      </c>
      <c r="F2656" s="18">
        <v>43.400000000000048</v>
      </c>
      <c r="G2656" s="10" t="s">
        <v>3285</v>
      </c>
      <c r="H2656" s="5">
        <v>5.4</v>
      </c>
    </row>
    <row r="2657" spans="5:8">
      <c r="E2657" s="14" t="s">
        <v>641</v>
      </c>
      <c r="F2657" s="18">
        <v>43.50000000000005</v>
      </c>
      <c r="G2657" s="10" t="s">
        <v>3286</v>
      </c>
      <c r="H2657" s="5">
        <v>5.4</v>
      </c>
    </row>
    <row r="2658" spans="5:8">
      <c r="E2658" s="14" t="s">
        <v>641</v>
      </c>
      <c r="F2658" s="18">
        <v>43.4</v>
      </c>
      <c r="G2658" s="10" t="s">
        <v>3285</v>
      </c>
      <c r="H2658" s="5">
        <v>5.4</v>
      </c>
    </row>
    <row r="2659" spans="5:8">
      <c r="E2659" s="14" t="s">
        <v>641</v>
      </c>
      <c r="F2659" s="18">
        <v>43.5</v>
      </c>
      <c r="G2659" s="10" t="s">
        <v>3286</v>
      </c>
      <c r="H2659" s="5">
        <v>5.4</v>
      </c>
    </row>
    <row r="2660" spans="5:8">
      <c r="E2660" s="14" t="s">
        <v>641</v>
      </c>
      <c r="F2660" s="18">
        <v>43.6</v>
      </c>
      <c r="G2660" s="10" t="s">
        <v>3287</v>
      </c>
      <c r="H2660" s="5">
        <v>5.4</v>
      </c>
    </row>
    <row r="2661" spans="5:8">
      <c r="E2661" s="14" t="s">
        <v>641</v>
      </c>
      <c r="F2661" s="18">
        <v>43.7</v>
      </c>
      <c r="G2661" s="10" t="s">
        <v>3288</v>
      </c>
      <c r="H2661" s="5">
        <v>5.4</v>
      </c>
    </row>
    <row r="2662" spans="5:8">
      <c r="E2662" s="14" t="s">
        <v>641</v>
      </c>
      <c r="F2662" s="18">
        <v>43.800000000000004</v>
      </c>
      <c r="G2662" s="10" t="s">
        <v>3289</v>
      </c>
      <c r="H2662" s="5">
        <v>5.4</v>
      </c>
    </row>
    <row r="2663" spans="5:8">
      <c r="E2663" s="14" t="s">
        <v>641</v>
      </c>
      <c r="F2663" s="18">
        <v>43.900000000000006</v>
      </c>
      <c r="G2663" s="10" t="s">
        <v>3290</v>
      </c>
      <c r="H2663" s="5">
        <v>5.4</v>
      </c>
    </row>
    <row r="2664" spans="5:8">
      <c r="E2664" s="14" t="s">
        <v>641</v>
      </c>
      <c r="F2664" s="18">
        <v>44.000000000000007</v>
      </c>
      <c r="G2664" s="10" t="s">
        <v>3291</v>
      </c>
      <c r="H2664" s="5">
        <v>5.4</v>
      </c>
    </row>
    <row r="2665" spans="5:8">
      <c r="E2665" s="14" t="s">
        <v>641</v>
      </c>
      <c r="F2665" s="18">
        <v>44.100000000000009</v>
      </c>
      <c r="G2665" s="10" t="s">
        <v>3292</v>
      </c>
      <c r="H2665" s="5">
        <v>5.4</v>
      </c>
    </row>
    <row r="2666" spans="5:8">
      <c r="E2666" s="14" t="s">
        <v>641</v>
      </c>
      <c r="F2666" s="18">
        <v>44.20000000000001</v>
      </c>
      <c r="G2666" s="10" t="s">
        <v>3293</v>
      </c>
      <c r="H2666" s="5">
        <v>5.4</v>
      </c>
    </row>
    <row r="2667" spans="5:8">
      <c r="E2667" s="14" t="s">
        <v>641</v>
      </c>
      <c r="F2667" s="18">
        <v>44.300000000000011</v>
      </c>
      <c r="G2667" s="10" t="s">
        <v>3294</v>
      </c>
      <c r="H2667" s="5">
        <v>5.4</v>
      </c>
    </row>
    <row r="2668" spans="5:8">
      <c r="E2668" s="14" t="s">
        <v>641</v>
      </c>
      <c r="F2668" s="18">
        <v>44.400000000000013</v>
      </c>
      <c r="G2668" s="10" t="s">
        <v>3295</v>
      </c>
      <c r="H2668" s="5">
        <v>5.4</v>
      </c>
    </row>
    <row r="2669" spans="5:8">
      <c r="E2669" s="14" t="s">
        <v>641</v>
      </c>
      <c r="F2669" s="18">
        <v>44.500000000000014</v>
      </c>
      <c r="G2669" s="10" t="s">
        <v>3296</v>
      </c>
      <c r="H2669" s="5">
        <v>5.4</v>
      </c>
    </row>
    <row r="2670" spans="5:8">
      <c r="E2670" s="14" t="s">
        <v>641</v>
      </c>
      <c r="F2670" s="18">
        <v>44.600000000000016</v>
      </c>
      <c r="G2670" s="10" t="s">
        <v>3297</v>
      </c>
      <c r="H2670" s="5">
        <v>5.4</v>
      </c>
    </row>
    <row r="2671" spans="5:8">
      <c r="E2671" s="14" t="s">
        <v>641</v>
      </c>
      <c r="F2671" s="18">
        <v>44.700000000000017</v>
      </c>
      <c r="G2671" s="10" t="s">
        <v>3298</v>
      </c>
      <c r="H2671" s="5">
        <v>5.4</v>
      </c>
    </row>
    <row r="2672" spans="5:8">
      <c r="E2672" s="14" t="s">
        <v>641</v>
      </c>
      <c r="F2672" s="18">
        <v>44.800000000000018</v>
      </c>
      <c r="G2672" s="10" t="s">
        <v>3299</v>
      </c>
      <c r="H2672" s="5">
        <v>5.4</v>
      </c>
    </row>
    <row r="2673" spans="5:8">
      <c r="E2673" s="14" t="s">
        <v>641</v>
      </c>
      <c r="F2673" s="18">
        <v>44.90000000000002</v>
      </c>
      <c r="G2673" s="10" t="s">
        <v>3300</v>
      </c>
      <c r="H2673" s="5">
        <v>5.4</v>
      </c>
    </row>
    <row r="2674" spans="5:8">
      <c r="E2674" s="14" t="s">
        <v>641</v>
      </c>
      <c r="F2674" s="18">
        <v>45.000000000000021</v>
      </c>
      <c r="G2674" s="10" t="s">
        <v>3301</v>
      </c>
      <c r="H2674" s="5">
        <v>5.4</v>
      </c>
    </row>
    <row r="2675" spans="5:8">
      <c r="E2675" s="14" t="s">
        <v>641</v>
      </c>
      <c r="F2675" s="18">
        <v>45.100000000000023</v>
      </c>
      <c r="G2675" s="10" t="s">
        <v>3302</v>
      </c>
      <c r="H2675" s="5">
        <v>5.4</v>
      </c>
    </row>
    <row r="2676" spans="5:8">
      <c r="E2676" s="14" t="s">
        <v>641</v>
      </c>
      <c r="F2676" s="18">
        <v>45.200000000000024</v>
      </c>
      <c r="G2676" s="10" t="s">
        <v>3303</v>
      </c>
      <c r="H2676" s="5">
        <v>5.4</v>
      </c>
    </row>
    <row r="2677" spans="5:8">
      <c r="E2677" s="14" t="s">
        <v>641</v>
      </c>
      <c r="F2677" s="18">
        <v>45.300000000000026</v>
      </c>
      <c r="G2677" s="10" t="s">
        <v>3304</v>
      </c>
      <c r="H2677" s="5">
        <v>5.4</v>
      </c>
    </row>
    <row r="2678" spans="5:8">
      <c r="E2678" s="14" t="s">
        <v>641</v>
      </c>
      <c r="F2678" s="18">
        <v>45.400000000000027</v>
      </c>
      <c r="G2678" s="10" t="s">
        <v>3305</v>
      </c>
      <c r="H2678" s="5">
        <v>5.4</v>
      </c>
    </row>
    <row r="2679" spans="5:8">
      <c r="E2679" s="14" t="s">
        <v>641</v>
      </c>
      <c r="F2679" s="18">
        <v>45.500000000000028</v>
      </c>
      <c r="G2679" s="10" t="s">
        <v>3306</v>
      </c>
      <c r="H2679" s="5">
        <v>5.4</v>
      </c>
    </row>
    <row r="2680" spans="5:8">
      <c r="E2680" s="14" t="s">
        <v>641</v>
      </c>
      <c r="F2680" s="18">
        <v>45.60000000000003</v>
      </c>
      <c r="G2680" s="10" t="s">
        <v>3307</v>
      </c>
      <c r="H2680" s="5">
        <v>5.4</v>
      </c>
    </row>
    <row r="2681" spans="5:8">
      <c r="E2681" s="14" t="s">
        <v>641</v>
      </c>
      <c r="F2681" s="18">
        <v>45.700000000000031</v>
      </c>
      <c r="G2681" s="10" t="s">
        <v>3308</v>
      </c>
      <c r="H2681" s="5">
        <v>5.4</v>
      </c>
    </row>
    <row r="2682" spans="5:8">
      <c r="E2682" s="14" t="s">
        <v>641</v>
      </c>
      <c r="F2682" s="18">
        <v>45.800000000000033</v>
      </c>
      <c r="G2682" s="10" t="s">
        <v>3309</v>
      </c>
      <c r="H2682" s="5">
        <v>5.4</v>
      </c>
    </row>
    <row r="2683" spans="5:8">
      <c r="E2683" s="14" t="s">
        <v>641</v>
      </c>
      <c r="F2683" s="18">
        <v>45.900000000000034</v>
      </c>
      <c r="G2683" s="10" t="s">
        <v>3310</v>
      </c>
      <c r="H2683" s="5">
        <v>5.4</v>
      </c>
    </row>
    <row r="2684" spans="5:8">
      <c r="E2684" s="14" t="s">
        <v>641</v>
      </c>
      <c r="F2684" s="18">
        <v>46.000000000000036</v>
      </c>
      <c r="G2684" s="10" t="s">
        <v>3311</v>
      </c>
      <c r="H2684" s="5">
        <v>5.4</v>
      </c>
    </row>
    <row r="2685" spans="5:8">
      <c r="E2685" s="14" t="s">
        <v>641</v>
      </c>
      <c r="F2685" s="18">
        <v>46.100000000000037</v>
      </c>
      <c r="G2685" s="10" t="s">
        <v>3312</v>
      </c>
      <c r="H2685" s="5">
        <v>5.4</v>
      </c>
    </row>
    <row r="2686" spans="5:8">
      <c r="E2686" s="14" t="s">
        <v>641</v>
      </c>
      <c r="F2686" s="18">
        <v>46.200000000000038</v>
      </c>
      <c r="G2686" s="10" t="s">
        <v>3313</v>
      </c>
      <c r="H2686" s="5">
        <v>5.4</v>
      </c>
    </row>
    <row r="2687" spans="5:8">
      <c r="E2687" s="14" t="s">
        <v>641</v>
      </c>
      <c r="F2687" s="18">
        <v>46.30000000000004</v>
      </c>
      <c r="G2687" s="10" t="s">
        <v>3314</v>
      </c>
      <c r="H2687" s="5">
        <v>5.4</v>
      </c>
    </row>
    <row r="2688" spans="5:8">
      <c r="E2688" s="14" t="s">
        <v>641</v>
      </c>
      <c r="F2688" s="18">
        <v>46.400000000000041</v>
      </c>
      <c r="G2688" s="10" t="s">
        <v>3315</v>
      </c>
      <c r="H2688" s="5">
        <v>5.4</v>
      </c>
    </row>
    <row r="2689" spans="5:8">
      <c r="E2689" s="14" t="s">
        <v>641</v>
      </c>
      <c r="F2689" s="18">
        <v>46.500000000000043</v>
      </c>
      <c r="G2689" s="10" t="s">
        <v>3316</v>
      </c>
      <c r="H2689" s="5">
        <v>5.4</v>
      </c>
    </row>
    <row r="2690" spans="5:8">
      <c r="E2690" s="14" t="s">
        <v>641</v>
      </c>
      <c r="F2690" s="18">
        <v>46.600000000000044</v>
      </c>
      <c r="G2690" s="10" t="s">
        <v>3317</v>
      </c>
      <c r="H2690" s="5">
        <v>5.4</v>
      </c>
    </row>
    <row r="2691" spans="5:8">
      <c r="E2691" s="14" t="s">
        <v>641</v>
      </c>
      <c r="F2691" s="18">
        <v>46.700000000000045</v>
      </c>
      <c r="G2691" s="10" t="s">
        <v>3318</v>
      </c>
      <c r="H2691" s="5">
        <v>5.4</v>
      </c>
    </row>
    <row r="2692" spans="5:8">
      <c r="E2692" s="14" t="s">
        <v>641</v>
      </c>
      <c r="F2692" s="18">
        <v>46.800000000000047</v>
      </c>
      <c r="G2692" s="10" t="s">
        <v>3319</v>
      </c>
      <c r="H2692" s="5">
        <v>5.4</v>
      </c>
    </row>
    <row r="2693" spans="5:8">
      <c r="E2693" s="14" t="s">
        <v>641</v>
      </c>
      <c r="F2693" s="18">
        <v>46.900000000000048</v>
      </c>
      <c r="G2693" s="10" t="s">
        <v>3320</v>
      </c>
      <c r="H2693" s="5">
        <v>5.4</v>
      </c>
    </row>
    <row r="2694" spans="5:8">
      <c r="E2694" s="14" t="s">
        <v>641</v>
      </c>
      <c r="F2694" s="18">
        <v>47.00000000000005</v>
      </c>
      <c r="G2694" s="10" t="s">
        <v>3321</v>
      </c>
      <c r="H2694" s="5">
        <v>5.4</v>
      </c>
    </row>
    <row r="2695" spans="5:8">
      <c r="E2695" s="14" t="s">
        <v>641</v>
      </c>
      <c r="F2695" s="18">
        <v>47.1</v>
      </c>
      <c r="G2695" s="10" t="s">
        <v>3322</v>
      </c>
      <c r="H2695" s="5">
        <v>5.4</v>
      </c>
    </row>
    <row r="2696" spans="5:8">
      <c r="E2696" s="14" t="s">
        <v>641</v>
      </c>
      <c r="F2696" s="18">
        <v>47.2</v>
      </c>
      <c r="G2696" s="10" t="s">
        <v>3323</v>
      </c>
      <c r="H2696" s="5">
        <v>5.4</v>
      </c>
    </row>
    <row r="2697" spans="5:8">
      <c r="E2697" s="14" t="s">
        <v>641</v>
      </c>
      <c r="F2697" s="18">
        <v>47.300000000000004</v>
      </c>
      <c r="G2697" s="10" t="s">
        <v>3324</v>
      </c>
      <c r="H2697" s="5">
        <v>5.4</v>
      </c>
    </row>
    <row r="2698" spans="5:8">
      <c r="E2698" s="14" t="s">
        <v>641</v>
      </c>
      <c r="F2698" s="18">
        <v>47.400000000000006</v>
      </c>
      <c r="G2698" s="10" t="s">
        <v>3325</v>
      </c>
      <c r="H2698" s="5">
        <v>5.4</v>
      </c>
    </row>
    <row r="2699" spans="5:8">
      <c r="E2699" s="14" t="s">
        <v>641</v>
      </c>
      <c r="F2699" s="18">
        <v>47.500000000000007</v>
      </c>
      <c r="G2699" s="10" t="s">
        <v>3326</v>
      </c>
      <c r="H2699" s="5">
        <v>5.4</v>
      </c>
    </row>
    <row r="2700" spans="5:8">
      <c r="E2700" s="14" t="s">
        <v>641</v>
      </c>
      <c r="F2700" s="18">
        <v>47.600000000000009</v>
      </c>
      <c r="G2700" s="10" t="s">
        <v>3327</v>
      </c>
      <c r="H2700" s="5">
        <v>5.4</v>
      </c>
    </row>
    <row r="2701" spans="5:8">
      <c r="E2701" s="14" t="s">
        <v>641</v>
      </c>
      <c r="F2701" s="18">
        <v>47.70000000000001</v>
      </c>
      <c r="G2701" s="10" t="s">
        <v>3328</v>
      </c>
      <c r="H2701" s="5">
        <v>5.4</v>
      </c>
    </row>
    <row r="2702" spans="5:8">
      <c r="E2702" s="14" t="s">
        <v>641</v>
      </c>
      <c r="F2702" s="18">
        <v>47.800000000000011</v>
      </c>
      <c r="G2702" s="10" t="s">
        <v>3329</v>
      </c>
      <c r="H2702" s="5">
        <v>5.4</v>
      </c>
    </row>
    <row r="2703" spans="5:8">
      <c r="E2703" s="14" t="s">
        <v>641</v>
      </c>
      <c r="F2703" s="18">
        <v>47.900000000000013</v>
      </c>
      <c r="G2703" s="10" t="s">
        <v>3330</v>
      </c>
      <c r="H2703" s="5">
        <v>5.4</v>
      </c>
    </row>
    <row r="2704" spans="5:8">
      <c r="E2704" s="14" t="s">
        <v>641</v>
      </c>
      <c r="F2704" s="18">
        <v>48.000000000000014</v>
      </c>
      <c r="G2704" s="10" t="s">
        <v>3331</v>
      </c>
      <c r="H2704" s="5">
        <v>5.4</v>
      </c>
    </row>
    <row r="2705" spans="5:8">
      <c r="E2705" s="14" t="s">
        <v>641</v>
      </c>
      <c r="F2705" s="18">
        <v>48.100000000000016</v>
      </c>
      <c r="G2705" s="10" t="s">
        <v>3332</v>
      </c>
      <c r="H2705" s="5">
        <v>5.4</v>
      </c>
    </row>
    <row r="2706" spans="5:8">
      <c r="E2706" s="14" t="s">
        <v>641</v>
      </c>
      <c r="F2706" s="18">
        <v>48.200000000000017</v>
      </c>
      <c r="G2706" s="10" t="s">
        <v>3333</v>
      </c>
      <c r="H2706" s="5">
        <v>5.4</v>
      </c>
    </row>
    <row r="2707" spans="5:8">
      <c r="E2707" s="14" t="s">
        <v>641</v>
      </c>
      <c r="F2707" s="18">
        <v>48.300000000000018</v>
      </c>
      <c r="G2707" s="10" t="s">
        <v>3334</v>
      </c>
      <c r="H2707" s="5">
        <v>5.4</v>
      </c>
    </row>
    <row r="2708" spans="5:8">
      <c r="E2708" s="14" t="s">
        <v>641</v>
      </c>
      <c r="F2708" s="18">
        <v>48.40000000000002</v>
      </c>
      <c r="G2708" s="10" t="s">
        <v>3335</v>
      </c>
      <c r="H2708" s="5">
        <v>5.4</v>
      </c>
    </row>
    <row r="2709" spans="5:8">
      <c r="E2709" s="14" t="s">
        <v>641</v>
      </c>
      <c r="F2709" s="18">
        <v>48.500000000000021</v>
      </c>
      <c r="G2709" s="10" t="s">
        <v>3336</v>
      </c>
      <c r="H2709" s="5">
        <v>5.4</v>
      </c>
    </row>
    <row r="2710" spans="5:8">
      <c r="E2710" s="14" t="s">
        <v>641</v>
      </c>
      <c r="F2710" s="18">
        <v>48.600000000000023</v>
      </c>
      <c r="G2710" s="10" t="s">
        <v>3337</v>
      </c>
      <c r="H2710" s="5">
        <v>5.4</v>
      </c>
    </row>
    <row r="2711" spans="5:8">
      <c r="E2711" s="14" t="s">
        <v>641</v>
      </c>
      <c r="F2711" s="18">
        <v>48.700000000000024</v>
      </c>
      <c r="G2711" s="10" t="s">
        <v>3338</v>
      </c>
      <c r="H2711" s="5">
        <v>5.4</v>
      </c>
    </row>
    <row r="2712" spans="5:8">
      <c r="E2712" s="14" t="s">
        <v>641</v>
      </c>
      <c r="F2712" s="18">
        <v>48.800000000000026</v>
      </c>
      <c r="G2712" s="10" t="s">
        <v>3339</v>
      </c>
      <c r="H2712" s="5">
        <v>5.4</v>
      </c>
    </row>
    <row r="2713" spans="5:8">
      <c r="E2713" s="14" t="s">
        <v>641</v>
      </c>
      <c r="F2713" s="18">
        <v>48.900000000000027</v>
      </c>
      <c r="G2713" s="10" t="s">
        <v>3340</v>
      </c>
      <c r="H2713" s="5">
        <v>5.4</v>
      </c>
    </row>
    <row r="2714" spans="5:8">
      <c r="E2714" s="14" t="s">
        <v>641</v>
      </c>
      <c r="F2714" s="18">
        <v>49.000000000000028</v>
      </c>
      <c r="G2714" s="10" t="s">
        <v>3341</v>
      </c>
      <c r="H2714" s="5">
        <v>5.4</v>
      </c>
    </row>
    <row r="2715" spans="5:8">
      <c r="E2715" s="14" t="s">
        <v>641</v>
      </c>
      <c r="F2715" s="18">
        <v>49.10000000000003</v>
      </c>
      <c r="G2715" s="10" t="s">
        <v>3342</v>
      </c>
      <c r="H2715" s="5">
        <v>5.4</v>
      </c>
    </row>
    <row r="2716" spans="5:8">
      <c r="E2716" s="14" t="s">
        <v>641</v>
      </c>
      <c r="F2716" s="18">
        <v>49.200000000000031</v>
      </c>
      <c r="G2716" s="10" t="s">
        <v>3343</v>
      </c>
      <c r="H2716" s="5">
        <v>5.4</v>
      </c>
    </row>
    <row r="2717" spans="5:8">
      <c r="E2717" s="14" t="s">
        <v>641</v>
      </c>
      <c r="F2717" s="18">
        <v>49.300000000000033</v>
      </c>
      <c r="G2717" s="10" t="s">
        <v>3344</v>
      </c>
      <c r="H2717" s="5">
        <v>5.4</v>
      </c>
    </row>
    <row r="2718" spans="5:8">
      <c r="E2718" s="14" t="s">
        <v>641</v>
      </c>
      <c r="F2718" s="18">
        <v>49.400000000000034</v>
      </c>
      <c r="G2718" s="10" t="s">
        <v>3345</v>
      </c>
      <c r="H2718" s="5">
        <v>5.4</v>
      </c>
    </row>
    <row r="2719" spans="5:8">
      <c r="E2719" s="14" t="s">
        <v>641</v>
      </c>
      <c r="F2719" s="18">
        <v>49.500000000000036</v>
      </c>
      <c r="G2719" s="10" t="s">
        <v>3346</v>
      </c>
      <c r="H2719" s="5">
        <v>5.4</v>
      </c>
    </row>
    <row r="2720" spans="5:8">
      <c r="E2720" s="14" t="s">
        <v>641</v>
      </c>
      <c r="F2720" s="18">
        <v>49.600000000000037</v>
      </c>
      <c r="G2720" s="10" t="s">
        <v>3347</v>
      </c>
      <c r="H2720" s="5">
        <v>5.4</v>
      </c>
    </row>
    <row r="2721" spans="5:8">
      <c r="E2721" s="14" t="s">
        <v>641</v>
      </c>
      <c r="F2721" s="18">
        <v>49.700000000000038</v>
      </c>
      <c r="G2721" s="10" t="s">
        <v>3348</v>
      </c>
      <c r="H2721" s="5">
        <v>5.4</v>
      </c>
    </row>
    <row r="2722" spans="5:8">
      <c r="E2722" s="14" t="s">
        <v>641</v>
      </c>
      <c r="F2722" s="18">
        <v>49.80000000000004</v>
      </c>
      <c r="G2722" s="10" t="s">
        <v>3349</v>
      </c>
      <c r="H2722" s="5">
        <v>5.4</v>
      </c>
    </row>
    <row r="2723" spans="5:8">
      <c r="E2723" s="14" t="s">
        <v>641</v>
      </c>
      <c r="F2723" s="18">
        <v>49.900000000000041</v>
      </c>
      <c r="G2723" s="10" t="s">
        <v>3350</v>
      </c>
      <c r="H2723" s="5">
        <v>5.4</v>
      </c>
    </row>
    <row r="2724" spans="5:8">
      <c r="E2724" s="14" t="s">
        <v>641</v>
      </c>
      <c r="F2724" s="18">
        <v>50.000000000000043</v>
      </c>
      <c r="G2724" s="10" t="s">
        <v>3351</v>
      </c>
      <c r="H2724" s="5">
        <v>5.4</v>
      </c>
    </row>
    <row r="2725" spans="5:8">
      <c r="E2725" s="14" t="s">
        <v>641</v>
      </c>
      <c r="F2725" s="18">
        <v>50.100000000000044</v>
      </c>
      <c r="G2725" s="10" t="s">
        <v>3352</v>
      </c>
      <c r="H2725" s="5">
        <v>5.4</v>
      </c>
    </row>
    <row r="2726" spans="5:8">
      <c r="E2726" s="14" t="s">
        <v>641</v>
      </c>
      <c r="F2726" s="18">
        <v>50.2</v>
      </c>
      <c r="G2726" s="10" t="s">
        <v>3353</v>
      </c>
      <c r="H2726" s="5">
        <v>5.4</v>
      </c>
    </row>
    <row r="2727" spans="5:8">
      <c r="E2727" s="14" t="s">
        <v>641</v>
      </c>
      <c r="F2727" s="18">
        <v>50.3</v>
      </c>
      <c r="G2727" s="10" t="s">
        <v>3354</v>
      </c>
      <c r="H2727" s="5">
        <v>5.4</v>
      </c>
    </row>
    <row r="2728" spans="5:8">
      <c r="E2728" s="14" t="s">
        <v>641</v>
      </c>
      <c r="F2728" s="18">
        <v>50.4</v>
      </c>
      <c r="G2728" s="10" t="s">
        <v>3355</v>
      </c>
      <c r="H2728" s="5">
        <v>5.4</v>
      </c>
    </row>
  </sheetData>
  <sheetProtection selectLockedCells="1"/>
  <phoneticPr fontId="1"/>
  <pageMargins left="0.19685039370078741" right="0.23622047244094491" top="0.19685039370078741" bottom="0.19685039370078741" header="0.19685039370078741" footer="0.19685039370078741"/>
  <pageSetup paperSize="8" scale="76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575F-830A-4DD4-B9A2-CD09F89BD66F}">
  <sheetPr>
    <pageSetUpPr fitToPage="1"/>
  </sheetPr>
  <dimension ref="A1:AS57"/>
  <sheetViews>
    <sheetView showGridLines="0" view="pageBreakPreview" zoomScaleNormal="85" zoomScaleSheetLayoutView="100" workbookViewId="0">
      <selection activeCell="I6" sqref="I6:R6"/>
    </sheetView>
  </sheetViews>
  <sheetFormatPr defaultColWidth="9" defaultRowHeight="13"/>
  <cols>
    <col min="1" max="32" width="2.90625" style="24" customWidth="1"/>
    <col min="33" max="33" width="3" style="24" customWidth="1"/>
    <col min="34" max="34" width="3.453125" style="25" customWidth="1"/>
    <col min="35" max="35" width="15.1796875" style="99" hidden="1" customWidth="1"/>
    <col min="36" max="36" width="13.81640625" style="99" hidden="1" customWidth="1"/>
    <col min="37" max="37" width="15.08984375" style="99" hidden="1" customWidth="1"/>
    <col min="38" max="38" width="14" style="99" hidden="1" customWidth="1"/>
    <col min="39" max="42" width="9" style="99" hidden="1" customWidth="1"/>
    <col min="43" max="57" width="9" style="25"/>
    <col min="58" max="58" width="13.6328125" style="25" customWidth="1"/>
    <col min="59" max="61" width="9" style="25"/>
    <col min="62" max="62" width="5.1796875" style="25" customWidth="1"/>
    <col min="63" max="65" width="9" style="25"/>
    <col min="66" max="66" width="2.90625" style="25" customWidth="1"/>
    <col min="67" max="16384" width="9" style="25"/>
  </cols>
  <sheetData>
    <row r="1" spans="1:38" ht="34.5" customHeight="1">
      <c r="A1" s="267" t="s">
        <v>3474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93"/>
    </row>
    <row r="2" spans="1:38" ht="34.5" customHeight="1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</row>
    <row r="3" spans="1:38" ht="62" customHeight="1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</row>
    <row r="4" spans="1:38" ht="15" customHeight="1">
      <c r="A4" s="76"/>
      <c r="B4" s="207"/>
      <c r="C4" s="208"/>
      <c r="D4" s="208"/>
      <c r="E4" s="209"/>
      <c r="F4" s="205" t="s">
        <v>3464</v>
      </c>
      <c r="G4" s="206"/>
      <c r="H4" s="206"/>
      <c r="I4" s="206"/>
      <c r="J4" s="206"/>
      <c r="K4" s="206"/>
      <c r="L4" s="77"/>
      <c r="M4" s="77"/>
      <c r="N4" s="77"/>
      <c r="O4" s="77"/>
      <c r="P4" s="77"/>
      <c r="Q4" s="77"/>
      <c r="R4" s="77"/>
      <c r="S4" s="77"/>
    </row>
    <row r="5" spans="1:38" ht="15" customHeight="1">
      <c r="A5" s="24" t="s">
        <v>3367</v>
      </c>
      <c r="AI5" s="25"/>
      <c r="AJ5" s="25"/>
      <c r="AK5" s="25"/>
      <c r="AL5" s="25"/>
    </row>
    <row r="6" spans="1:38" ht="15" customHeight="1">
      <c r="B6" s="269" t="s">
        <v>3361</v>
      </c>
      <c r="C6" s="270"/>
      <c r="D6" s="270"/>
      <c r="E6" s="270"/>
      <c r="F6" s="270"/>
      <c r="G6" s="270"/>
      <c r="H6" s="271"/>
      <c r="I6" s="220"/>
      <c r="J6" s="221"/>
      <c r="K6" s="221"/>
      <c r="L6" s="221"/>
      <c r="M6" s="221"/>
      <c r="N6" s="221"/>
      <c r="O6" s="221"/>
      <c r="P6" s="221"/>
      <c r="Q6" s="221"/>
      <c r="R6" s="222"/>
      <c r="S6" s="78"/>
      <c r="T6" s="259" t="s">
        <v>3445</v>
      </c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I6" s="25"/>
      <c r="AJ6" s="25"/>
      <c r="AK6" s="25"/>
      <c r="AL6" s="25"/>
    </row>
    <row r="7" spans="1:38" ht="15" customHeight="1">
      <c r="B7" s="269" t="s">
        <v>3517</v>
      </c>
      <c r="C7" s="270"/>
      <c r="D7" s="270"/>
      <c r="E7" s="270"/>
      <c r="F7" s="270"/>
      <c r="G7" s="270"/>
      <c r="H7" s="271"/>
      <c r="I7" s="220"/>
      <c r="J7" s="221"/>
      <c r="K7" s="221"/>
      <c r="L7" s="221"/>
      <c r="M7" s="221"/>
      <c r="N7" s="221"/>
      <c r="O7" s="221"/>
      <c r="P7" s="221"/>
      <c r="Q7" s="221"/>
      <c r="R7" s="222"/>
      <c r="S7" s="78"/>
      <c r="T7" s="259" t="s">
        <v>3446</v>
      </c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I7" s="25"/>
      <c r="AJ7" s="25"/>
      <c r="AK7" s="25"/>
      <c r="AL7" s="25"/>
    </row>
    <row r="8" spans="1:38" ht="3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I8" s="25"/>
      <c r="AJ8" s="25"/>
      <c r="AK8" s="25"/>
      <c r="AL8" s="25"/>
    </row>
    <row r="9" spans="1:38" ht="15" customHeight="1">
      <c r="A9" s="24" t="s">
        <v>612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I9" s="25"/>
      <c r="AJ9" s="25"/>
      <c r="AK9" s="25"/>
      <c r="AL9" s="25"/>
    </row>
    <row r="10" spans="1:38" ht="15" customHeight="1">
      <c r="B10" s="216" t="s">
        <v>3475</v>
      </c>
      <c r="C10" s="216"/>
      <c r="D10" s="216"/>
      <c r="E10" s="216"/>
      <c r="F10" s="216"/>
      <c r="G10" s="216"/>
      <c r="H10" s="216"/>
      <c r="I10" s="220" t="s">
        <v>3468</v>
      </c>
      <c r="J10" s="221"/>
      <c r="K10" s="221"/>
      <c r="L10" s="221"/>
      <c r="M10" s="221"/>
      <c r="N10" s="221"/>
      <c r="O10" s="221"/>
      <c r="P10" s="221"/>
      <c r="Q10" s="221"/>
      <c r="R10" s="222"/>
      <c r="S10" s="78"/>
      <c r="T10" s="259" t="s">
        <v>3476</v>
      </c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I10" s="100"/>
      <c r="AJ10" s="101"/>
      <c r="AK10" s="102"/>
      <c r="AL10" s="100"/>
    </row>
    <row r="11" spans="1:38" ht="30" customHeight="1">
      <c r="B11" s="216" t="s">
        <v>613</v>
      </c>
      <c r="C11" s="216"/>
      <c r="D11" s="216"/>
      <c r="E11" s="216"/>
      <c r="F11" s="216"/>
      <c r="G11" s="216"/>
      <c r="H11" s="216"/>
      <c r="I11" s="220" t="s">
        <v>3469</v>
      </c>
      <c r="J11" s="221"/>
      <c r="K11" s="221"/>
      <c r="L11" s="221"/>
      <c r="M11" s="221"/>
      <c r="N11" s="221"/>
      <c r="O11" s="221"/>
      <c r="P11" s="221"/>
      <c r="Q11" s="221"/>
      <c r="R11" s="222"/>
      <c r="S11" s="78"/>
      <c r="T11" s="259" t="s">
        <v>3447</v>
      </c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I11" s="100"/>
      <c r="AJ11" s="100"/>
      <c r="AK11" s="100"/>
      <c r="AL11" s="100"/>
    </row>
    <row r="12" spans="1:38" ht="15" customHeight="1">
      <c r="B12" s="216" t="s">
        <v>3368</v>
      </c>
      <c r="C12" s="216"/>
      <c r="D12" s="216"/>
      <c r="E12" s="216"/>
      <c r="F12" s="216"/>
      <c r="G12" s="216"/>
      <c r="H12" s="216"/>
      <c r="I12" s="220" t="s">
        <v>3486</v>
      </c>
      <c r="J12" s="221"/>
      <c r="K12" s="221"/>
      <c r="L12" s="221"/>
      <c r="M12" s="221"/>
      <c r="N12" s="221"/>
      <c r="O12" s="221"/>
      <c r="P12" s="221"/>
      <c r="Q12" s="221"/>
      <c r="R12" s="222"/>
      <c r="S12" s="78"/>
      <c r="T12" s="259" t="s">
        <v>3448</v>
      </c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I12" s="100"/>
      <c r="AJ12" s="100"/>
      <c r="AK12" s="100"/>
      <c r="AL12" s="100"/>
    </row>
    <row r="13" spans="1:38" ht="15" customHeight="1">
      <c r="B13" s="37"/>
      <c r="C13" s="37"/>
      <c r="D13" s="37"/>
      <c r="E13" s="37"/>
      <c r="F13" s="37"/>
      <c r="G13" s="37"/>
      <c r="H13" s="37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I13" s="100"/>
      <c r="AJ13" s="100"/>
      <c r="AK13" s="100"/>
      <c r="AL13" s="100"/>
    </row>
    <row r="14" spans="1:38" ht="12" customHeight="1">
      <c r="B14" s="258" t="s">
        <v>3444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I14" s="100"/>
      <c r="AJ14" s="100"/>
      <c r="AK14" s="100"/>
      <c r="AL14" s="100"/>
    </row>
    <row r="15" spans="1:38" ht="9" customHeight="1">
      <c r="B15" s="28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7"/>
      <c r="AF15" s="27"/>
      <c r="AI15" s="100"/>
      <c r="AJ15" s="100"/>
      <c r="AK15" s="100"/>
      <c r="AL15" s="100"/>
    </row>
    <row r="16" spans="1:38" ht="12" customHeight="1">
      <c r="A16" s="24" t="s">
        <v>3441</v>
      </c>
      <c r="B16" s="2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7"/>
      <c r="AF16" s="27"/>
      <c r="AI16" s="100"/>
      <c r="AJ16" s="100"/>
      <c r="AK16" s="100"/>
      <c r="AL16" s="100"/>
    </row>
    <row r="17" spans="1:45" ht="14.25" customHeight="1">
      <c r="B17" s="216" t="s">
        <v>3362</v>
      </c>
      <c r="C17" s="216"/>
      <c r="D17" s="216"/>
      <c r="E17" s="216"/>
      <c r="F17" s="216"/>
      <c r="G17" s="216"/>
      <c r="H17" s="216"/>
      <c r="I17" s="217" t="s">
        <v>616</v>
      </c>
      <c r="J17" s="217"/>
      <c r="K17" s="217"/>
      <c r="L17" s="217"/>
      <c r="M17" s="217"/>
      <c r="N17" s="217"/>
      <c r="O17" s="217"/>
      <c r="P17" s="217"/>
      <c r="Q17" s="217"/>
      <c r="R17" s="217"/>
      <c r="S17" s="78"/>
      <c r="T17" s="259" t="s">
        <v>3449</v>
      </c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I17" s="100"/>
      <c r="AJ17" s="103"/>
      <c r="AK17" s="103"/>
      <c r="AL17" s="100"/>
    </row>
    <row r="18" spans="1:45" ht="14.25" customHeight="1">
      <c r="B18" s="218" t="s">
        <v>634</v>
      </c>
      <c r="C18" s="218"/>
      <c r="D18" s="218"/>
      <c r="E18" s="218"/>
      <c r="F18" s="218"/>
      <c r="G18" s="218"/>
      <c r="H18" s="218"/>
      <c r="I18" s="217" t="s">
        <v>3470</v>
      </c>
      <c r="J18" s="217"/>
      <c r="K18" s="217"/>
      <c r="L18" s="217"/>
      <c r="M18" s="217"/>
      <c r="N18" s="217"/>
      <c r="O18" s="217"/>
      <c r="P18" s="217"/>
      <c r="Q18" s="217"/>
      <c r="R18" s="217"/>
      <c r="S18" s="79"/>
      <c r="T18" s="259" t="s">
        <v>3450</v>
      </c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I18" s="100"/>
      <c r="AJ18" s="103"/>
      <c r="AK18" s="103"/>
      <c r="AL18" s="100"/>
    </row>
    <row r="19" spans="1:45" ht="15" customHeight="1">
      <c r="B19" s="216" t="s">
        <v>3425</v>
      </c>
      <c r="C19" s="216"/>
      <c r="D19" s="216"/>
      <c r="E19" s="216" t="s">
        <v>20</v>
      </c>
      <c r="F19" s="216"/>
      <c r="G19" s="216"/>
      <c r="H19" s="216"/>
      <c r="I19" s="229">
        <v>6</v>
      </c>
      <c r="J19" s="229"/>
      <c r="K19" s="229"/>
      <c r="L19" s="229"/>
      <c r="M19" s="229"/>
      <c r="N19" s="229"/>
      <c r="O19" s="229"/>
      <c r="P19" s="227" t="s">
        <v>27</v>
      </c>
      <c r="Q19" s="227"/>
      <c r="R19" s="227"/>
      <c r="S19" s="80"/>
      <c r="T19" s="259" t="s">
        <v>3451</v>
      </c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I19" s="100" t="s">
        <v>28</v>
      </c>
      <c r="AJ19" s="104">
        <f>ROUNDDOWN(IF(P19="kW",I19,I19/860),1)</f>
        <v>6</v>
      </c>
      <c r="AK19" s="103" t="s">
        <v>626</v>
      </c>
      <c r="AL19" s="105"/>
    </row>
    <row r="20" spans="1:45" ht="15" customHeight="1">
      <c r="B20" s="216"/>
      <c r="C20" s="216"/>
      <c r="D20" s="216"/>
      <c r="E20" s="216" t="s">
        <v>21</v>
      </c>
      <c r="F20" s="216"/>
      <c r="G20" s="216"/>
      <c r="H20" s="216"/>
      <c r="I20" s="229">
        <v>6.3</v>
      </c>
      <c r="J20" s="229"/>
      <c r="K20" s="229"/>
      <c r="L20" s="229"/>
      <c r="M20" s="229"/>
      <c r="N20" s="229"/>
      <c r="O20" s="229"/>
      <c r="P20" s="227" t="s">
        <v>27</v>
      </c>
      <c r="Q20" s="227"/>
      <c r="R20" s="227"/>
      <c r="S20" s="80"/>
      <c r="T20" s="259" t="s">
        <v>3451</v>
      </c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I20" s="100"/>
      <c r="AJ20" s="104">
        <f>ROUNDDOWN(IF(P20="kW",I20,I20/860),1)</f>
        <v>6.3</v>
      </c>
      <c r="AK20" s="103" t="s">
        <v>627</v>
      </c>
      <c r="AL20" s="105"/>
    </row>
    <row r="21" spans="1:45" ht="15" customHeight="1">
      <c r="B21" s="216" t="s">
        <v>3426</v>
      </c>
      <c r="C21" s="216"/>
      <c r="D21" s="216"/>
      <c r="E21" s="216" t="s">
        <v>20</v>
      </c>
      <c r="F21" s="216"/>
      <c r="G21" s="216"/>
      <c r="H21" s="216"/>
      <c r="I21" s="229">
        <v>1.6</v>
      </c>
      <c r="J21" s="229"/>
      <c r="K21" s="229"/>
      <c r="L21" s="229"/>
      <c r="M21" s="229"/>
      <c r="N21" s="229"/>
      <c r="O21" s="229"/>
      <c r="P21" s="228" t="s">
        <v>625</v>
      </c>
      <c r="Q21" s="228"/>
      <c r="R21" s="228"/>
      <c r="S21" s="80"/>
      <c r="T21" s="259" t="s">
        <v>3451</v>
      </c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I21" s="100" t="s">
        <v>635</v>
      </c>
      <c r="AJ21" s="106">
        <f>ROUNDDOWN(AJ19/I21,2)</f>
        <v>3.75</v>
      </c>
      <c r="AK21" s="103" t="s">
        <v>626</v>
      </c>
      <c r="AL21" s="105"/>
    </row>
    <row r="22" spans="1:45" ht="15" customHeight="1">
      <c r="B22" s="216"/>
      <c r="C22" s="216"/>
      <c r="D22" s="216"/>
      <c r="E22" s="216" t="s">
        <v>21</v>
      </c>
      <c r="F22" s="216"/>
      <c r="G22" s="216"/>
      <c r="H22" s="216"/>
      <c r="I22" s="229">
        <v>1.6</v>
      </c>
      <c r="J22" s="229"/>
      <c r="K22" s="229"/>
      <c r="L22" s="229"/>
      <c r="M22" s="229"/>
      <c r="N22" s="229"/>
      <c r="O22" s="229"/>
      <c r="P22" s="228" t="s">
        <v>625</v>
      </c>
      <c r="Q22" s="228"/>
      <c r="R22" s="228"/>
      <c r="S22" s="80"/>
      <c r="T22" s="259" t="s">
        <v>3451</v>
      </c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I22" s="100"/>
      <c r="AJ22" s="106">
        <f>ROUNDDOWN(AJ20/I22,2)</f>
        <v>3.93</v>
      </c>
      <c r="AK22" s="103" t="s">
        <v>627</v>
      </c>
      <c r="AL22" s="105"/>
    </row>
    <row r="23" spans="1:45" ht="15" customHeight="1">
      <c r="B23" s="29"/>
      <c r="C23" s="29"/>
      <c r="D23" s="29"/>
      <c r="E23" s="29"/>
      <c r="F23" s="29"/>
      <c r="G23" s="29"/>
      <c r="H23" s="29"/>
      <c r="I23" s="30"/>
      <c r="J23" s="30"/>
      <c r="K23" s="30"/>
      <c r="L23" s="30"/>
      <c r="M23" s="30"/>
      <c r="N23" s="30"/>
      <c r="O23" s="30"/>
      <c r="P23" s="31"/>
      <c r="Q23" s="31"/>
      <c r="R23" s="31"/>
      <c r="S23" s="32"/>
      <c r="T23" s="37"/>
      <c r="U23" s="37"/>
      <c r="V23" s="37"/>
      <c r="W23" s="33"/>
      <c r="X23" s="33"/>
      <c r="Y23" s="33"/>
      <c r="Z23" s="33"/>
      <c r="AA23" s="33"/>
      <c r="AB23" s="33"/>
      <c r="AC23" s="33"/>
      <c r="AD23" s="27"/>
      <c r="AE23" s="27"/>
      <c r="AF23" s="27"/>
      <c r="AI23" s="100"/>
      <c r="AJ23" s="106"/>
      <c r="AK23" s="103"/>
      <c r="AL23" s="105"/>
    </row>
    <row r="24" spans="1:45" ht="15" customHeight="1">
      <c r="A24" s="24" t="s">
        <v>3442</v>
      </c>
      <c r="B24" s="34"/>
      <c r="C24" s="34"/>
      <c r="D24" s="34"/>
      <c r="E24" s="34"/>
      <c r="F24" s="34"/>
      <c r="G24" s="34"/>
      <c r="H24" s="34"/>
      <c r="I24" s="35"/>
      <c r="J24" s="35"/>
      <c r="K24" s="35"/>
      <c r="L24" s="35"/>
      <c r="M24" s="35"/>
      <c r="N24" s="35"/>
      <c r="O24" s="35"/>
      <c r="P24" s="36"/>
      <c r="Q24" s="36"/>
      <c r="R24" s="36"/>
      <c r="S24" s="37"/>
      <c r="T24" s="37"/>
      <c r="U24" s="37"/>
      <c r="V24" s="37"/>
      <c r="W24" s="33"/>
      <c r="X24" s="33"/>
      <c r="Y24" s="33"/>
      <c r="Z24" s="33"/>
      <c r="AA24" s="33"/>
      <c r="AB24" s="33"/>
      <c r="AC24" s="33"/>
      <c r="AD24" s="27"/>
      <c r="AE24" s="27"/>
      <c r="AF24" s="27"/>
      <c r="AI24" s="100"/>
      <c r="AJ24" s="100"/>
      <c r="AK24" s="100"/>
      <c r="AL24" s="105"/>
    </row>
    <row r="25" spans="1:45" ht="15" customHeight="1">
      <c r="B25" s="216" t="s">
        <v>3427</v>
      </c>
      <c r="C25" s="216"/>
      <c r="D25" s="216"/>
      <c r="E25" s="216"/>
      <c r="F25" s="216"/>
      <c r="G25" s="216"/>
      <c r="H25" s="216"/>
      <c r="I25" s="282" t="str">
        <f>'既存・導入予定 (1)'!I25:R25</f>
        <v>石川県</v>
      </c>
      <c r="J25" s="282"/>
      <c r="K25" s="282"/>
      <c r="L25" s="282"/>
      <c r="M25" s="282"/>
      <c r="N25" s="282"/>
      <c r="O25" s="282"/>
      <c r="P25" s="282"/>
      <c r="Q25" s="282"/>
      <c r="R25" s="282"/>
      <c r="S25" s="80"/>
      <c r="T25" s="259" t="s">
        <v>3454</v>
      </c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I25" s="100" t="s">
        <v>3440</v>
      </c>
      <c r="AJ25" s="107" t="str">
        <f>VLOOKUP(I25,'&lt;PAC&gt;マスタ (2)'!B:C,2,0)</f>
        <v>前橋</v>
      </c>
      <c r="AK25" s="107"/>
      <c r="AL25" s="107"/>
      <c r="AM25" s="107"/>
      <c r="AN25" s="107"/>
      <c r="AO25" s="107"/>
      <c r="AP25" s="107"/>
      <c r="AQ25" s="27"/>
      <c r="AR25" s="27"/>
      <c r="AS25" s="27"/>
    </row>
    <row r="26" spans="1:45" ht="15" customHeight="1">
      <c r="B26" s="210" t="s">
        <v>633</v>
      </c>
      <c r="C26" s="211"/>
      <c r="D26" s="212"/>
      <c r="E26" s="216" t="s">
        <v>3366</v>
      </c>
      <c r="F26" s="216"/>
      <c r="G26" s="216"/>
      <c r="H26" s="216"/>
      <c r="I26" s="219">
        <v>2025</v>
      </c>
      <c r="J26" s="219"/>
      <c r="K26" s="219"/>
      <c r="L26" s="219"/>
      <c r="M26" s="219"/>
      <c r="N26" s="219"/>
      <c r="O26" s="219"/>
      <c r="P26" s="219"/>
      <c r="Q26" s="219"/>
      <c r="R26" s="219"/>
      <c r="S26" s="80"/>
      <c r="T26" s="259" t="s">
        <v>3453</v>
      </c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I26" s="100" t="s">
        <v>25</v>
      </c>
      <c r="AJ26" s="108">
        <f>VLOOKUP(I26,'&lt;PAC&gt;マスタ (2)'!E:F,2,0)</f>
        <v>2024</v>
      </c>
      <c r="AK26" s="102"/>
      <c r="AL26" s="105"/>
    </row>
    <row r="27" spans="1:45" ht="30" customHeight="1">
      <c r="B27" s="223"/>
      <c r="C27" s="224"/>
      <c r="D27" s="225"/>
      <c r="E27" s="218" t="s">
        <v>637</v>
      </c>
      <c r="F27" s="218"/>
      <c r="G27" s="218"/>
      <c r="H27" s="218"/>
      <c r="I27" s="227" t="s">
        <v>3472</v>
      </c>
      <c r="J27" s="227"/>
      <c r="K27" s="227"/>
      <c r="L27" s="227"/>
      <c r="M27" s="227"/>
      <c r="N27" s="227"/>
      <c r="O27" s="227"/>
      <c r="P27" s="227"/>
      <c r="Q27" s="227"/>
      <c r="R27" s="227"/>
      <c r="S27" s="78"/>
      <c r="T27" s="260" t="s">
        <v>3463</v>
      </c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</row>
    <row r="28" spans="1:45" ht="18" customHeight="1">
      <c r="B28" s="213"/>
      <c r="C28" s="214"/>
      <c r="D28" s="215"/>
      <c r="E28" s="216" t="s">
        <v>3360</v>
      </c>
      <c r="F28" s="216"/>
      <c r="G28" s="216"/>
      <c r="H28" s="216"/>
      <c r="I28" s="272">
        <v>1</v>
      </c>
      <c r="J28" s="273"/>
      <c r="K28" s="273"/>
      <c r="L28" s="273"/>
      <c r="M28" s="273"/>
      <c r="N28" s="273"/>
      <c r="O28" s="273"/>
      <c r="P28" s="274" t="s">
        <v>3473</v>
      </c>
      <c r="Q28" s="274"/>
      <c r="R28" s="274"/>
      <c r="S28" s="78"/>
      <c r="T28" s="259" t="s">
        <v>3452</v>
      </c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</row>
    <row r="29" spans="1:45" ht="3" customHeight="1">
      <c r="B29" s="37"/>
      <c r="C29" s="37"/>
      <c r="D29" s="37"/>
      <c r="E29" s="37"/>
      <c r="F29" s="37"/>
      <c r="G29" s="37"/>
      <c r="H29" s="37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81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</row>
    <row r="30" spans="1:45" ht="18" customHeight="1">
      <c r="A30" s="24" t="s">
        <v>3443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7"/>
      <c r="AF30" s="37"/>
    </row>
    <row r="31" spans="1:45" ht="15" customHeight="1">
      <c r="B31" s="265" t="s">
        <v>636</v>
      </c>
      <c r="C31" s="265"/>
      <c r="D31" s="265"/>
      <c r="E31" s="216" t="s">
        <v>30</v>
      </c>
      <c r="F31" s="216"/>
      <c r="G31" s="216"/>
      <c r="H31" s="210" t="s">
        <v>33</v>
      </c>
      <c r="I31" s="211"/>
      <c r="J31" s="212"/>
      <c r="K31" s="210" t="s">
        <v>0</v>
      </c>
      <c r="L31" s="211"/>
      <c r="M31" s="212"/>
      <c r="N31" s="210" t="s">
        <v>3365</v>
      </c>
      <c r="O31" s="211"/>
      <c r="P31" s="212"/>
      <c r="Q31" s="210" t="s">
        <v>3364</v>
      </c>
      <c r="R31" s="211"/>
      <c r="S31" s="212"/>
      <c r="T31" s="210" t="s">
        <v>3369</v>
      </c>
      <c r="U31" s="211"/>
      <c r="V31" s="212"/>
      <c r="W31" s="210" t="s">
        <v>614</v>
      </c>
      <c r="X31" s="211"/>
      <c r="Y31" s="211"/>
      <c r="Z31" s="211"/>
      <c r="AA31" s="212"/>
      <c r="AB31" s="277"/>
      <c r="AC31" s="278"/>
      <c r="AD31" s="278"/>
      <c r="AE31" s="278"/>
      <c r="AF31" s="278"/>
      <c r="AK31" s="110"/>
    </row>
    <row r="32" spans="1:45" ht="15" customHeight="1" thickBot="1">
      <c r="B32" s="265"/>
      <c r="C32" s="265"/>
      <c r="D32" s="265"/>
      <c r="E32" s="216"/>
      <c r="F32" s="216"/>
      <c r="G32" s="216"/>
      <c r="H32" s="213"/>
      <c r="I32" s="214"/>
      <c r="J32" s="215"/>
      <c r="K32" s="255" t="s">
        <v>625</v>
      </c>
      <c r="L32" s="256"/>
      <c r="M32" s="257"/>
      <c r="N32" s="213"/>
      <c r="O32" s="214"/>
      <c r="P32" s="215"/>
      <c r="Q32" s="255" t="s">
        <v>629</v>
      </c>
      <c r="R32" s="256"/>
      <c r="S32" s="257"/>
      <c r="T32" s="255" t="s">
        <v>630</v>
      </c>
      <c r="U32" s="256"/>
      <c r="V32" s="257"/>
      <c r="W32" s="232" t="s">
        <v>628</v>
      </c>
      <c r="X32" s="233"/>
      <c r="Y32" s="233"/>
      <c r="Z32" s="233"/>
      <c r="AA32" s="234"/>
      <c r="AB32" s="275"/>
      <c r="AC32" s="276"/>
      <c r="AD32" s="276"/>
      <c r="AE32" s="276"/>
      <c r="AF32" s="276"/>
      <c r="AJ32" s="111" t="s">
        <v>31</v>
      </c>
      <c r="AL32" s="99" t="s">
        <v>3467</v>
      </c>
    </row>
    <row r="33" spans="2:41" ht="17.25" customHeight="1" thickTop="1">
      <c r="B33" s="265"/>
      <c r="C33" s="265"/>
      <c r="D33" s="265"/>
      <c r="E33" s="261">
        <v>4</v>
      </c>
      <c r="F33" s="261"/>
      <c r="G33" s="261"/>
      <c r="H33" s="235" t="s">
        <v>34</v>
      </c>
      <c r="I33" s="235"/>
      <c r="J33" s="235"/>
      <c r="K33" s="239">
        <f t="shared" ref="K33:K44" si="0">IF(H33="冷房",$AJ$19,$AJ$20)</f>
        <v>6</v>
      </c>
      <c r="L33" s="239"/>
      <c r="M33" s="239"/>
      <c r="N33" s="241">
        <f t="shared" ref="N33:N44" si="1">ROUNDDOWN(IF(H33="冷房",$AJ$21*AJ33,$AJ$22*AJ33),2)</f>
        <v>7.78</v>
      </c>
      <c r="O33" s="241"/>
      <c r="P33" s="241"/>
      <c r="Q33" s="240">
        <f>IF(I$27="その他","",VLOOKUP(E33&amp;$AJ$25&amp;$I$27&amp;H33,'&lt;PAC&gt;マスタ (2)'!$Q$8:$R$583,2,0))</f>
        <v>0.14699999999999999</v>
      </c>
      <c r="R33" s="240"/>
      <c r="S33" s="240"/>
      <c r="T33" s="242">
        <v>500</v>
      </c>
      <c r="U33" s="242"/>
      <c r="V33" s="243"/>
      <c r="W33" s="279">
        <f t="shared" ref="W33:W44" si="2">ROUNDDOWN(AL33*Q33*T33*$I$28,1)</f>
        <v>56.5</v>
      </c>
      <c r="X33" s="280"/>
      <c r="Y33" s="280"/>
      <c r="Z33" s="280"/>
      <c r="AA33" s="281"/>
      <c r="AB33" s="203" t="s">
        <v>3462</v>
      </c>
      <c r="AC33" s="204"/>
      <c r="AD33" s="204"/>
      <c r="AE33" s="204"/>
      <c r="AF33" s="204"/>
      <c r="AG33" s="204"/>
      <c r="AH33" s="204"/>
      <c r="AI33" s="112" t="s">
        <v>3428</v>
      </c>
      <c r="AJ33" s="113">
        <f>VLOOKUP(E33&amp;$AJ$26&amp;H33&amp;$I$17&amp;$I$18,'&lt;PAC&gt;マスタ (2)'!$Y:$AE,7,0)</f>
        <v>2.0750000000000002</v>
      </c>
      <c r="AL33" s="114">
        <f>ROUNDDOWN(K33/N33,2)</f>
        <v>0.77</v>
      </c>
      <c r="AN33" s="110">
        <f>VLOOKUP(E33&amp;$AJ$25&amp;$I$27&amp;H33,'&lt;PAC&gt;マスタ (2)'!$Q$8:$R$583,2,0)</f>
        <v>0.14699999999999999</v>
      </c>
      <c r="AO33" s="115" t="str">
        <f>IF(Q33=AN33,"○","×")</f>
        <v>○</v>
      </c>
    </row>
    <row r="34" spans="2:41" ht="15" customHeight="1">
      <c r="B34" s="265"/>
      <c r="C34" s="265"/>
      <c r="D34" s="265"/>
      <c r="E34" s="261">
        <v>5</v>
      </c>
      <c r="F34" s="261"/>
      <c r="G34" s="261"/>
      <c r="H34" s="235" t="s">
        <v>34</v>
      </c>
      <c r="I34" s="235"/>
      <c r="J34" s="235"/>
      <c r="K34" s="239">
        <f t="shared" si="0"/>
        <v>6</v>
      </c>
      <c r="L34" s="239"/>
      <c r="M34" s="239"/>
      <c r="N34" s="241">
        <f t="shared" si="1"/>
        <v>8.18</v>
      </c>
      <c r="O34" s="241"/>
      <c r="P34" s="241"/>
      <c r="Q34" s="240">
        <f>IF(I$27="その他","",VLOOKUP(E34&amp;$AJ$25&amp;$I$27&amp;H34,'&lt;PAC&gt;マスタ (2)'!$Q$8:$R$583,2,0))</f>
        <v>0.248</v>
      </c>
      <c r="R34" s="240"/>
      <c r="S34" s="240"/>
      <c r="T34" s="242">
        <v>500</v>
      </c>
      <c r="U34" s="242"/>
      <c r="V34" s="243"/>
      <c r="W34" s="236">
        <f t="shared" si="2"/>
        <v>90.5</v>
      </c>
      <c r="X34" s="237"/>
      <c r="Y34" s="237"/>
      <c r="Z34" s="237"/>
      <c r="AA34" s="238"/>
      <c r="AB34" s="203"/>
      <c r="AC34" s="204"/>
      <c r="AD34" s="204"/>
      <c r="AE34" s="204"/>
      <c r="AF34" s="204"/>
      <c r="AG34" s="204"/>
      <c r="AH34" s="204"/>
      <c r="AI34" s="112" t="s">
        <v>3429</v>
      </c>
      <c r="AJ34" s="113">
        <f>VLOOKUP(E34&amp;$AJ$26&amp;H34&amp;$I$17&amp;$I$18,'&lt;PAC&gt;マスタ (2)'!$Y:$AE,7,0)</f>
        <v>2.1819999999999999</v>
      </c>
      <c r="AL34" s="114">
        <f t="shared" ref="AL34:AL44" si="3">ROUNDDOWN(K34/N34,2)</f>
        <v>0.73</v>
      </c>
      <c r="AN34" s="110">
        <f>VLOOKUP(E34&amp;$AJ$25&amp;$I$27&amp;H34,'&lt;PAC&gt;マスタ (2)'!$Q$8:$R$583,2,0)</f>
        <v>0.248</v>
      </c>
      <c r="AO34" s="115" t="str">
        <f t="shared" ref="AO34:AO44" si="4">IF(Q34=AN34,"○","×")</f>
        <v>○</v>
      </c>
    </row>
    <row r="35" spans="2:41" ht="15" customHeight="1">
      <c r="B35" s="265"/>
      <c r="C35" s="265"/>
      <c r="D35" s="265"/>
      <c r="E35" s="261">
        <v>6</v>
      </c>
      <c r="F35" s="261"/>
      <c r="G35" s="261"/>
      <c r="H35" s="235" t="s">
        <v>34</v>
      </c>
      <c r="I35" s="235"/>
      <c r="J35" s="235"/>
      <c r="K35" s="239">
        <f t="shared" si="0"/>
        <v>6</v>
      </c>
      <c r="L35" s="239"/>
      <c r="M35" s="239"/>
      <c r="N35" s="241">
        <f t="shared" si="1"/>
        <v>7.86</v>
      </c>
      <c r="O35" s="241"/>
      <c r="P35" s="241"/>
      <c r="Q35" s="240">
        <f>IF(I$27="その他","",VLOOKUP(E35&amp;$AJ$25&amp;$I$27&amp;H35,'&lt;PAC&gt;マスタ (2)'!$Q$8:$R$583,2,0))</f>
        <v>0.30499999999999999</v>
      </c>
      <c r="R35" s="240"/>
      <c r="S35" s="240"/>
      <c r="T35" s="242">
        <v>500</v>
      </c>
      <c r="U35" s="242"/>
      <c r="V35" s="243"/>
      <c r="W35" s="236">
        <f t="shared" si="2"/>
        <v>115.9</v>
      </c>
      <c r="X35" s="237"/>
      <c r="Y35" s="237"/>
      <c r="Z35" s="237"/>
      <c r="AA35" s="238"/>
      <c r="AB35" s="85"/>
      <c r="AC35" s="84"/>
      <c r="AD35" s="84"/>
      <c r="AE35" s="84"/>
      <c r="AF35" s="84"/>
      <c r="AG35" s="32"/>
      <c r="AH35" s="86"/>
      <c r="AI35" s="112" t="s">
        <v>3430</v>
      </c>
      <c r="AJ35" s="113">
        <f>VLOOKUP(E35&amp;$AJ$26&amp;H35&amp;$I$17&amp;$I$18,'&lt;PAC&gt;マスタ (2)'!$Y:$AE,7,0)</f>
        <v>2.0979999999999999</v>
      </c>
      <c r="AL35" s="114">
        <f t="shared" si="3"/>
        <v>0.76</v>
      </c>
      <c r="AN35" s="110">
        <f>VLOOKUP(E35&amp;$AJ$25&amp;$I$27&amp;H35,'&lt;PAC&gt;マスタ (2)'!$Q$8:$R$583,2,0)</f>
        <v>0.30499999999999999</v>
      </c>
      <c r="AO35" s="115" t="str">
        <f t="shared" si="4"/>
        <v>○</v>
      </c>
    </row>
    <row r="36" spans="2:41" ht="15" customHeight="1">
      <c r="B36" s="265"/>
      <c r="C36" s="265"/>
      <c r="D36" s="265"/>
      <c r="E36" s="261">
        <v>7</v>
      </c>
      <c r="F36" s="261"/>
      <c r="G36" s="261"/>
      <c r="H36" s="235" t="s">
        <v>34</v>
      </c>
      <c r="I36" s="235"/>
      <c r="J36" s="235"/>
      <c r="K36" s="239">
        <f t="shared" si="0"/>
        <v>6</v>
      </c>
      <c r="L36" s="239"/>
      <c r="M36" s="239"/>
      <c r="N36" s="241">
        <f t="shared" si="1"/>
        <v>6.43</v>
      </c>
      <c r="O36" s="241"/>
      <c r="P36" s="241"/>
      <c r="Q36" s="240">
        <f>IF(I$27="その他","",VLOOKUP(E36&amp;$AJ$25&amp;$I$27&amp;H36,'&lt;PAC&gt;マスタ (2)'!$Q$8:$R$583,2,0))</f>
        <v>0.54600000000000004</v>
      </c>
      <c r="R36" s="240"/>
      <c r="S36" s="240"/>
      <c r="T36" s="242">
        <v>500</v>
      </c>
      <c r="U36" s="242"/>
      <c r="V36" s="243"/>
      <c r="W36" s="236">
        <f t="shared" si="2"/>
        <v>253.8</v>
      </c>
      <c r="X36" s="237"/>
      <c r="Y36" s="237"/>
      <c r="Z36" s="237"/>
      <c r="AA36" s="238"/>
      <c r="AB36" s="203" t="s">
        <v>3515</v>
      </c>
      <c r="AC36" s="204"/>
      <c r="AD36" s="204"/>
      <c r="AE36" s="204"/>
      <c r="AF36" s="204"/>
      <c r="AG36" s="204"/>
      <c r="AH36" s="204"/>
      <c r="AI36" s="112" t="s">
        <v>3431</v>
      </c>
      <c r="AJ36" s="113">
        <f>VLOOKUP(E36&amp;$AJ$26&amp;H36&amp;$I$17&amp;$I$18,'&lt;PAC&gt;マスタ (2)'!$Y:$AE,7,0)</f>
        <v>1.7170000000000001</v>
      </c>
      <c r="AL36" s="114">
        <f t="shared" si="3"/>
        <v>0.93</v>
      </c>
      <c r="AN36" s="110">
        <f>VLOOKUP(E36&amp;$AJ$25&amp;$I$27&amp;H36,'&lt;PAC&gt;マスタ (2)'!$Q$8:$R$583,2,0)</f>
        <v>0.54600000000000004</v>
      </c>
      <c r="AO36" s="115" t="str">
        <f t="shared" si="4"/>
        <v>○</v>
      </c>
    </row>
    <row r="37" spans="2:41" ht="15" customHeight="1">
      <c r="B37" s="265"/>
      <c r="C37" s="265"/>
      <c r="D37" s="265"/>
      <c r="E37" s="261">
        <v>8</v>
      </c>
      <c r="F37" s="261"/>
      <c r="G37" s="261"/>
      <c r="H37" s="235" t="s">
        <v>34</v>
      </c>
      <c r="I37" s="235"/>
      <c r="J37" s="235"/>
      <c r="K37" s="239">
        <f t="shared" si="0"/>
        <v>6</v>
      </c>
      <c r="L37" s="239"/>
      <c r="M37" s="239"/>
      <c r="N37" s="241">
        <f t="shared" si="1"/>
        <v>6.19</v>
      </c>
      <c r="O37" s="241"/>
      <c r="P37" s="241"/>
      <c r="Q37" s="240">
        <f>IF(I$27="その他","",VLOOKUP(E37&amp;$AJ$25&amp;$I$27&amp;H37,'&lt;PAC&gt;マスタ (2)'!$Q$8:$R$583,2,0))</f>
        <v>0.58699999999999997</v>
      </c>
      <c r="R37" s="240"/>
      <c r="S37" s="240"/>
      <c r="T37" s="242">
        <v>500</v>
      </c>
      <c r="U37" s="242"/>
      <c r="V37" s="243"/>
      <c r="W37" s="236">
        <f t="shared" si="2"/>
        <v>281.7</v>
      </c>
      <c r="X37" s="237"/>
      <c r="Y37" s="237"/>
      <c r="Z37" s="237"/>
      <c r="AA37" s="238"/>
      <c r="AB37" s="203"/>
      <c r="AC37" s="204"/>
      <c r="AD37" s="204"/>
      <c r="AE37" s="204"/>
      <c r="AF37" s="204"/>
      <c r="AG37" s="204"/>
      <c r="AH37" s="204"/>
      <c r="AI37" s="112" t="s">
        <v>3432</v>
      </c>
      <c r="AJ37" s="113">
        <f>VLOOKUP(E37&amp;$AJ$26&amp;H37&amp;$I$17&amp;$I$18,'&lt;PAC&gt;マスタ (2)'!$Y:$AE,7,0)</f>
        <v>1.6519999999999999</v>
      </c>
      <c r="AL37" s="114">
        <f t="shared" si="3"/>
        <v>0.96</v>
      </c>
      <c r="AM37" s="116"/>
      <c r="AN37" s="110">
        <f>VLOOKUP(E37&amp;$AJ$25&amp;$I$27&amp;H37,'&lt;PAC&gt;マスタ (2)'!$Q$8:$R$583,2,0)</f>
        <v>0.58699999999999997</v>
      </c>
      <c r="AO37" s="115" t="str">
        <f t="shared" si="4"/>
        <v>○</v>
      </c>
    </row>
    <row r="38" spans="2:41" ht="15" customHeight="1">
      <c r="B38" s="265"/>
      <c r="C38" s="265"/>
      <c r="D38" s="265"/>
      <c r="E38" s="261">
        <v>9</v>
      </c>
      <c r="F38" s="261"/>
      <c r="G38" s="261"/>
      <c r="H38" s="235" t="s">
        <v>34</v>
      </c>
      <c r="I38" s="235"/>
      <c r="J38" s="235"/>
      <c r="K38" s="239">
        <f t="shared" si="0"/>
        <v>6</v>
      </c>
      <c r="L38" s="239"/>
      <c r="M38" s="239"/>
      <c r="N38" s="241">
        <f t="shared" si="1"/>
        <v>7.47</v>
      </c>
      <c r="O38" s="241"/>
      <c r="P38" s="241"/>
      <c r="Q38" s="240">
        <f>IF(I$27="その他","",VLOOKUP(E38&amp;$AJ$25&amp;$I$27&amp;H38,'&lt;PAC&gt;マスタ (2)'!$Q$8:$R$583,2,0))</f>
        <v>0.372</v>
      </c>
      <c r="R38" s="240"/>
      <c r="S38" s="240"/>
      <c r="T38" s="242">
        <v>500</v>
      </c>
      <c r="U38" s="242"/>
      <c r="V38" s="243"/>
      <c r="W38" s="236">
        <f t="shared" si="2"/>
        <v>148.80000000000001</v>
      </c>
      <c r="X38" s="237"/>
      <c r="Y38" s="237"/>
      <c r="Z38" s="237"/>
      <c r="AA38" s="238"/>
      <c r="AB38" s="203"/>
      <c r="AC38" s="204"/>
      <c r="AD38" s="204"/>
      <c r="AE38" s="204"/>
      <c r="AF38" s="204"/>
      <c r="AG38" s="204"/>
      <c r="AH38" s="204"/>
      <c r="AI38" s="112" t="s">
        <v>3433</v>
      </c>
      <c r="AJ38" s="113">
        <f>VLOOKUP(E38&amp;$AJ$26&amp;H38&amp;$I$17&amp;$I$18,'&lt;PAC&gt;マスタ (2)'!$Y:$AE,7,0)</f>
        <v>1.992</v>
      </c>
      <c r="AL38" s="114">
        <f t="shared" si="3"/>
        <v>0.8</v>
      </c>
      <c r="AM38" s="116"/>
      <c r="AN38" s="110">
        <f>VLOOKUP(E38&amp;$AJ$25&amp;$I$27&amp;H38,'&lt;PAC&gt;マスタ (2)'!$Q$8:$R$583,2,0)</f>
        <v>0.372</v>
      </c>
      <c r="AO38" s="115" t="str">
        <f t="shared" si="4"/>
        <v>○</v>
      </c>
    </row>
    <row r="39" spans="2:41" ht="15" customHeight="1">
      <c r="B39" s="265"/>
      <c r="C39" s="265"/>
      <c r="D39" s="265"/>
      <c r="E39" s="261">
        <v>10</v>
      </c>
      <c r="F39" s="261"/>
      <c r="G39" s="261"/>
      <c r="H39" s="235" t="s">
        <v>32</v>
      </c>
      <c r="I39" s="235"/>
      <c r="J39" s="235"/>
      <c r="K39" s="239">
        <f t="shared" si="0"/>
        <v>6.3</v>
      </c>
      <c r="L39" s="239"/>
      <c r="M39" s="239"/>
      <c r="N39" s="241">
        <f t="shared" si="1"/>
        <v>6.55</v>
      </c>
      <c r="O39" s="241"/>
      <c r="P39" s="241"/>
      <c r="Q39" s="240">
        <f>IF(I$27="その他","",VLOOKUP(E39&amp;$AJ$25&amp;$I$27&amp;H39,'&lt;PAC&gt;マスタ (2)'!$Q$8:$R$583,2,0))</f>
        <v>0.14799999999999999</v>
      </c>
      <c r="R39" s="240"/>
      <c r="S39" s="240"/>
      <c r="T39" s="242">
        <v>500</v>
      </c>
      <c r="U39" s="242"/>
      <c r="V39" s="243"/>
      <c r="W39" s="236">
        <f t="shared" si="2"/>
        <v>71</v>
      </c>
      <c r="X39" s="237"/>
      <c r="Y39" s="237"/>
      <c r="Z39" s="237"/>
      <c r="AA39" s="238"/>
      <c r="AB39" s="203"/>
      <c r="AC39" s="204"/>
      <c r="AD39" s="204"/>
      <c r="AE39" s="204"/>
      <c r="AF39" s="204"/>
      <c r="AG39" s="204"/>
      <c r="AH39" s="204"/>
      <c r="AI39" s="112" t="s">
        <v>3434</v>
      </c>
      <c r="AJ39" s="113">
        <f>VLOOKUP(E39&amp;$AJ$26&amp;H39&amp;$I$17&amp;$I$18,'&lt;PAC&gt;マスタ (2)'!$Y:$AE,7,0)</f>
        <v>1.6679999999999999</v>
      </c>
      <c r="AL39" s="114">
        <f t="shared" si="3"/>
        <v>0.96</v>
      </c>
      <c r="AM39" s="116"/>
      <c r="AN39" s="110">
        <f>VLOOKUP(E39&amp;$AJ$25&amp;$I$27&amp;H39,'&lt;PAC&gt;マスタ (2)'!$Q$8:$R$583,2,0)</f>
        <v>0.14799999999999999</v>
      </c>
      <c r="AO39" s="115" t="str">
        <f t="shared" si="4"/>
        <v>○</v>
      </c>
    </row>
    <row r="40" spans="2:41" ht="15" customHeight="1">
      <c r="B40" s="265"/>
      <c r="C40" s="265"/>
      <c r="D40" s="265"/>
      <c r="E40" s="261">
        <v>11</v>
      </c>
      <c r="F40" s="261"/>
      <c r="G40" s="261"/>
      <c r="H40" s="235" t="s">
        <v>32</v>
      </c>
      <c r="I40" s="235"/>
      <c r="J40" s="235"/>
      <c r="K40" s="239">
        <f t="shared" si="0"/>
        <v>6.3</v>
      </c>
      <c r="L40" s="239"/>
      <c r="M40" s="239"/>
      <c r="N40" s="241">
        <f t="shared" si="1"/>
        <v>6.97</v>
      </c>
      <c r="O40" s="241"/>
      <c r="P40" s="241"/>
      <c r="Q40" s="240">
        <f>IF(I$27="その他","",VLOOKUP(E40&amp;$AJ$25&amp;$I$27&amp;H40,'&lt;PAC&gt;マスタ (2)'!$Q$8:$R$583,2,0))</f>
        <v>0.245</v>
      </c>
      <c r="R40" s="240"/>
      <c r="S40" s="240"/>
      <c r="T40" s="242">
        <v>500</v>
      </c>
      <c r="U40" s="242"/>
      <c r="V40" s="243"/>
      <c r="W40" s="236">
        <f t="shared" si="2"/>
        <v>110.2</v>
      </c>
      <c r="X40" s="237"/>
      <c r="Y40" s="237"/>
      <c r="Z40" s="237"/>
      <c r="AA40" s="238"/>
      <c r="AB40" s="82"/>
      <c r="AC40" s="83"/>
      <c r="AD40" s="83"/>
      <c r="AE40" s="83"/>
      <c r="AF40" s="83"/>
      <c r="AI40" s="112" t="s">
        <v>3435</v>
      </c>
      <c r="AJ40" s="113">
        <f>VLOOKUP(E40&amp;$AJ$26&amp;H40&amp;$I$17&amp;$I$18,'&lt;PAC&gt;マスタ (2)'!$Y:$AE,7,0)</f>
        <v>1.774</v>
      </c>
      <c r="AL40" s="114">
        <f t="shared" si="3"/>
        <v>0.9</v>
      </c>
      <c r="AM40" s="116"/>
      <c r="AN40" s="110">
        <f>VLOOKUP(E40&amp;$AJ$25&amp;$I$27&amp;H40,'&lt;PAC&gt;マスタ (2)'!$Q$8:$R$583,2,0)</f>
        <v>0.245</v>
      </c>
      <c r="AO40" s="115" t="str">
        <f t="shared" si="4"/>
        <v>○</v>
      </c>
    </row>
    <row r="41" spans="2:41" ht="15" customHeight="1">
      <c r="B41" s="265"/>
      <c r="C41" s="265"/>
      <c r="D41" s="265"/>
      <c r="E41" s="261">
        <v>12</v>
      </c>
      <c r="F41" s="261"/>
      <c r="G41" s="261"/>
      <c r="H41" s="235" t="s">
        <v>32</v>
      </c>
      <c r="I41" s="235"/>
      <c r="J41" s="235"/>
      <c r="K41" s="239">
        <f t="shared" si="0"/>
        <v>6.3</v>
      </c>
      <c r="L41" s="239"/>
      <c r="M41" s="239"/>
      <c r="N41" s="241">
        <f t="shared" si="1"/>
        <v>6.17</v>
      </c>
      <c r="O41" s="241"/>
      <c r="P41" s="241"/>
      <c r="Q41" s="240">
        <f>IF(I$27="その他","",VLOOKUP(E41&amp;$AJ$25&amp;$I$27&amp;H41,'&lt;PAC&gt;マスタ (2)'!$Q$8:$R$583,2,0))</f>
        <v>0.45</v>
      </c>
      <c r="R41" s="240"/>
      <c r="S41" s="240"/>
      <c r="T41" s="242">
        <v>500</v>
      </c>
      <c r="U41" s="242"/>
      <c r="V41" s="243"/>
      <c r="W41" s="236">
        <f t="shared" si="2"/>
        <v>229.5</v>
      </c>
      <c r="X41" s="237"/>
      <c r="Y41" s="237"/>
      <c r="Z41" s="237"/>
      <c r="AA41" s="238"/>
      <c r="AB41" s="203" t="s">
        <v>3466</v>
      </c>
      <c r="AC41" s="204"/>
      <c r="AD41" s="204"/>
      <c r="AE41" s="204"/>
      <c r="AF41" s="204"/>
      <c r="AG41" s="204"/>
      <c r="AH41" s="204"/>
      <c r="AI41" s="112" t="s">
        <v>3436</v>
      </c>
      <c r="AJ41" s="113">
        <f>VLOOKUP(E41&amp;$AJ$26&amp;H41&amp;$I$17&amp;$I$18,'&lt;PAC&gt;マスタ (2)'!$Y:$AE,7,0)</f>
        <v>1.5720000000000001</v>
      </c>
      <c r="AL41" s="114">
        <f t="shared" si="3"/>
        <v>1.02</v>
      </c>
      <c r="AM41" s="116"/>
      <c r="AN41" s="110">
        <f>VLOOKUP(E41&amp;$AJ$25&amp;$I$27&amp;H41,'&lt;PAC&gt;マスタ (2)'!$Q$8:$R$583,2,0)</f>
        <v>0.45</v>
      </c>
      <c r="AO41" s="115" t="str">
        <f t="shared" si="4"/>
        <v>○</v>
      </c>
    </row>
    <row r="42" spans="2:41" ht="15" customHeight="1">
      <c r="B42" s="265"/>
      <c r="C42" s="265"/>
      <c r="D42" s="265"/>
      <c r="E42" s="261">
        <v>1</v>
      </c>
      <c r="F42" s="261"/>
      <c r="G42" s="261"/>
      <c r="H42" s="235" t="s">
        <v>32</v>
      </c>
      <c r="I42" s="235"/>
      <c r="J42" s="235"/>
      <c r="K42" s="239">
        <f t="shared" si="0"/>
        <v>6.3</v>
      </c>
      <c r="L42" s="239"/>
      <c r="M42" s="239"/>
      <c r="N42" s="241">
        <f t="shared" si="1"/>
        <v>5.7</v>
      </c>
      <c r="O42" s="241"/>
      <c r="P42" s="241"/>
      <c r="Q42" s="240">
        <f>IF(I$27="その他","",VLOOKUP(E42&amp;$AJ$25&amp;$I$27&amp;H42,'&lt;PAC&gt;マスタ (2)'!$Q$8:$R$583,2,0))</f>
        <v>0.56499999999999995</v>
      </c>
      <c r="R42" s="240"/>
      <c r="S42" s="240"/>
      <c r="T42" s="242">
        <v>500</v>
      </c>
      <c r="U42" s="242"/>
      <c r="V42" s="243"/>
      <c r="W42" s="236">
        <f t="shared" si="2"/>
        <v>310.7</v>
      </c>
      <c r="X42" s="237"/>
      <c r="Y42" s="237"/>
      <c r="Z42" s="237"/>
      <c r="AA42" s="238"/>
      <c r="AB42" s="203"/>
      <c r="AC42" s="204"/>
      <c r="AD42" s="204"/>
      <c r="AE42" s="204"/>
      <c r="AF42" s="204"/>
      <c r="AG42" s="204"/>
      <c r="AH42" s="204"/>
      <c r="AI42" s="112" t="s">
        <v>3437</v>
      </c>
      <c r="AJ42" s="113">
        <f>VLOOKUP(E42&amp;$AJ$26&amp;H42&amp;$I$17&amp;$I$18,'&lt;PAC&gt;マスタ (2)'!$Y:$AE,7,0)</f>
        <v>1.452</v>
      </c>
      <c r="AL42" s="114">
        <f t="shared" si="3"/>
        <v>1.1000000000000001</v>
      </c>
      <c r="AM42" s="116"/>
      <c r="AN42" s="110">
        <f>VLOOKUP(E42&amp;$AJ$25&amp;$I$27&amp;H42,'&lt;PAC&gt;マスタ (2)'!$Q$8:$R$583,2,0)</f>
        <v>0.56499999999999995</v>
      </c>
      <c r="AO42" s="115" t="str">
        <f t="shared" si="4"/>
        <v>○</v>
      </c>
    </row>
    <row r="43" spans="2:41" ht="15" customHeight="1">
      <c r="B43" s="265"/>
      <c r="C43" s="265"/>
      <c r="D43" s="265"/>
      <c r="E43" s="261">
        <v>2</v>
      </c>
      <c r="F43" s="261"/>
      <c r="G43" s="261"/>
      <c r="H43" s="235" t="s">
        <v>32</v>
      </c>
      <c r="I43" s="235"/>
      <c r="J43" s="235"/>
      <c r="K43" s="239">
        <f t="shared" si="0"/>
        <v>6.3</v>
      </c>
      <c r="L43" s="239"/>
      <c r="M43" s="239"/>
      <c r="N43" s="241">
        <f t="shared" si="1"/>
        <v>5.85</v>
      </c>
      <c r="O43" s="241"/>
      <c r="P43" s="241"/>
      <c r="Q43" s="240">
        <f>IF(I$27="その他","",VLOOKUP(E43&amp;$AJ$25&amp;$I$27&amp;H43,'&lt;PAC&gt;マスタ (2)'!$Q$8:$R$583,2,0))</f>
        <v>0.52900000000000003</v>
      </c>
      <c r="R43" s="240"/>
      <c r="S43" s="240"/>
      <c r="T43" s="242">
        <v>500</v>
      </c>
      <c r="U43" s="242"/>
      <c r="V43" s="243"/>
      <c r="W43" s="236">
        <f t="shared" si="2"/>
        <v>283</v>
      </c>
      <c r="X43" s="237"/>
      <c r="Y43" s="237"/>
      <c r="Z43" s="237"/>
      <c r="AA43" s="238"/>
      <c r="AB43" s="117"/>
      <c r="AC43" s="118"/>
      <c r="AD43" s="118"/>
      <c r="AE43" s="118"/>
      <c r="AF43" s="118"/>
      <c r="AG43" s="118"/>
      <c r="AH43" s="118"/>
      <c r="AI43" s="112" t="s">
        <v>3438</v>
      </c>
      <c r="AJ43" s="113">
        <f>VLOOKUP(E43&amp;$AJ$26&amp;H43&amp;$I$17&amp;$I$18,'&lt;PAC&gt;マスタ (2)'!$Y:$AE,7,0)</f>
        <v>1.4890000000000001</v>
      </c>
      <c r="AL43" s="114">
        <f t="shared" si="3"/>
        <v>1.07</v>
      </c>
      <c r="AM43" s="116"/>
      <c r="AN43" s="110">
        <f>VLOOKUP(E43&amp;$AJ$25&amp;$I$27&amp;H43,'&lt;PAC&gt;マスタ (2)'!$Q$8:$R$583,2,0)</f>
        <v>0.52900000000000003</v>
      </c>
      <c r="AO43" s="115" t="str">
        <f t="shared" si="4"/>
        <v>○</v>
      </c>
    </row>
    <row r="44" spans="2:41" ht="15" customHeight="1" thickBot="1">
      <c r="B44" s="265"/>
      <c r="C44" s="265"/>
      <c r="D44" s="265"/>
      <c r="E44" s="264">
        <v>3</v>
      </c>
      <c r="F44" s="264"/>
      <c r="G44" s="264"/>
      <c r="H44" s="254" t="s">
        <v>32</v>
      </c>
      <c r="I44" s="254"/>
      <c r="J44" s="254"/>
      <c r="K44" s="248">
        <f t="shared" si="0"/>
        <v>6.3</v>
      </c>
      <c r="L44" s="248"/>
      <c r="M44" s="248"/>
      <c r="N44" s="241">
        <f t="shared" si="1"/>
        <v>6.42</v>
      </c>
      <c r="O44" s="241"/>
      <c r="P44" s="241"/>
      <c r="Q44" s="240">
        <f>IF(I$27="その他","",VLOOKUP(E44&amp;$AJ$25&amp;$I$27&amp;H44,'&lt;PAC&gt;マスタ (2)'!$Q$8:$R$583,2,0))</f>
        <v>0.38900000000000001</v>
      </c>
      <c r="R44" s="240"/>
      <c r="S44" s="240"/>
      <c r="T44" s="249">
        <v>500</v>
      </c>
      <c r="U44" s="249"/>
      <c r="V44" s="250"/>
      <c r="W44" s="245">
        <f t="shared" si="2"/>
        <v>190.6</v>
      </c>
      <c r="X44" s="246"/>
      <c r="Y44" s="246"/>
      <c r="Z44" s="246"/>
      <c r="AA44" s="247"/>
      <c r="AB44" s="201" t="s">
        <v>3465</v>
      </c>
      <c r="AC44" s="202"/>
      <c r="AD44" s="202"/>
      <c r="AE44" s="202"/>
      <c r="AF44" s="202"/>
      <c r="AG44" s="202"/>
      <c r="AH44" s="202"/>
      <c r="AI44" s="112" t="s">
        <v>3439</v>
      </c>
      <c r="AJ44" s="113">
        <f>VLOOKUP(E44&amp;$AJ$26&amp;H44&amp;$I$17&amp;$I$18,'&lt;PAC&gt;マスタ (2)'!$Y:$AE,7,0)</f>
        <v>1.635</v>
      </c>
      <c r="AL44" s="114">
        <f t="shared" si="3"/>
        <v>0.98</v>
      </c>
      <c r="AM44" s="116"/>
      <c r="AN44" s="110">
        <f>VLOOKUP(E44&amp;$AJ$25&amp;$I$27&amp;H44,'&lt;PAC&gt;マスタ (2)'!$Q$8:$R$583,2,0)</f>
        <v>0.38900000000000001</v>
      </c>
      <c r="AO44" s="115" t="str">
        <f t="shared" si="4"/>
        <v>○</v>
      </c>
    </row>
    <row r="45" spans="2:41" ht="15" customHeight="1" thickTop="1">
      <c r="B45" s="265"/>
      <c r="C45" s="265"/>
      <c r="D45" s="265"/>
      <c r="E45" s="263" t="s">
        <v>615</v>
      </c>
      <c r="F45" s="263"/>
      <c r="G45" s="263"/>
      <c r="H45" s="251"/>
      <c r="I45" s="251"/>
      <c r="J45" s="251"/>
      <c r="K45" s="251"/>
      <c r="L45" s="251"/>
      <c r="M45" s="251"/>
      <c r="N45" s="251"/>
      <c r="O45" s="251"/>
      <c r="P45" s="251"/>
      <c r="Q45" s="252"/>
      <c r="R45" s="252"/>
      <c r="S45" s="252"/>
      <c r="T45" s="253">
        <f>SUM(T33:V44)</f>
        <v>6000</v>
      </c>
      <c r="U45" s="253"/>
      <c r="V45" s="253"/>
      <c r="W45" s="244">
        <f>SUM(W33:AA44)</f>
        <v>2142.2000000000003</v>
      </c>
      <c r="X45" s="244"/>
      <c r="Y45" s="244"/>
      <c r="Z45" s="244"/>
      <c r="AA45" s="244"/>
      <c r="AB45" s="202"/>
      <c r="AC45" s="202"/>
      <c r="AD45" s="202"/>
      <c r="AE45" s="202"/>
      <c r="AF45" s="202"/>
      <c r="AG45" s="202"/>
      <c r="AH45" s="202"/>
      <c r="AM45" s="116"/>
      <c r="AO45" s="115">
        <f>COUNTIF(AO33:AO44,"○")</f>
        <v>12</v>
      </c>
    </row>
    <row r="46" spans="2:41" ht="15" customHeight="1">
      <c r="B46" s="266" t="str">
        <f>IF(AO45=12,"指定負荷率使用","")</f>
        <v>指定負荷率使用</v>
      </c>
      <c r="C46" s="266"/>
      <c r="D46" s="266"/>
      <c r="E46" s="266"/>
      <c r="F46" s="266"/>
      <c r="G46" s="266"/>
      <c r="H46" s="230" t="s">
        <v>3514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02"/>
      <c r="AC46" s="202"/>
      <c r="AD46" s="202"/>
      <c r="AE46" s="202"/>
      <c r="AF46" s="202"/>
      <c r="AG46" s="202"/>
      <c r="AH46" s="202"/>
      <c r="AM46" s="116"/>
    </row>
    <row r="47" spans="2:41" ht="15" customHeight="1">
      <c r="B47" s="262"/>
      <c r="C47" s="26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83"/>
      <c r="AC47" s="83"/>
      <c r="AD47" s="83"/>
      <c r="AE47" s="83"/>
      <c r="AF47" s="83"/>
      <c r="AG47" s="83"/>
      <c r="AH47" s="83"/>
      <c r="AM47" s="116"/>
    </row>
    <row r="48" spans="2:41" ht="15" customHeight="1">
      <c r="AM48" s="116"/>
    </row>
    <row r="49" spans="35:39" ht="27.75" customHeight="1">
      <c r="AI49" s="119"/>
      <c r="AJ49" s="119"/>
      <c r="AM49" s="120"/>
    </row>
    <row r="50" spans="35:39" ht="15" customHeight="1">
      <c r="AI50" s="119"/>
      <c r="AJ50" s="119"/>
    </row>
    <row r="51" spans="35:39" ht="26.25" customHeight="1">
      <c r="AI51" s="119"/>
      <c r="AJ51" s="119"/>
    </row>
    <row r="52" spans="35:39" ht="13.5" customHeight="1">
      <c r="AI52" s="119"/>
      <c r="AJ52" s="119"/>
    </row>
    <row r="53" spans="35:39">
      <c r="AI53" s="119"/>
      <c r="AJ53" s="119"/>
    </row>
    <row r="54" spans="35:39">
      <c r="AI54" s="119"/>
      <c r="AJ54" s="119"/>
    </row>
    <row r="56" spans="35:39">
      <c r="AJ56" s="121"/>
      <c r="AK56" s="121"/>
    </row>
    <row r="57" spans="35:39">
      <c r="AJ57" s="122"/>
    </row>
  </sheetData>
  <sheetProtection algorithmName="SHA-512" hashValue="15LTPpwCvqgRHOeY+Oycg4O0hFFoK5mV3VPRcNkaW2xqL8p7vxLI/GWKhryXo6caecIQd0MIJtbLUIXHL0eMGw==" saltValue="3PP4qmBakkMAY3D2PnHE+Q==" spinCount="100000" sheet="1" objects="1" scenarios="1" selectLockedCells="1"/>
  <mergeCells count="169">
    <mergeCell ref="B47:C47"/>
    <mergeCell ref="AB44:AH46"/>
    <mergeCell ref="E45:G45"/>
    <mergeCell ref="H45:J45"/>
    <mergeCell ref="K45:M45"/>
    <mergeCell ref="N45:P45"/>
    <mergeCell ref="Q45:S45"/>
    <mergeCell ref="T45:V45"/>
    <mergeCell ref="W45:AA45"/>
    <mergeCell ref="B46:G46"/>
    <mergeCell ref="H46:AA47"/>
    <mergeCell ref="B31:D45"/>
    <mergeCell ref="W43:AA43"/>
    <mergeCell ref="E44:G44"/>
    <mergeCell ref="H44:J44"/>
    <mergeCell ref="K44:M44"/>
    <mergeCell ref="N44:P44"/>
    <mergeCell ref="Q44:S44"/>
    <mergeCell ref="T44:V44"/>
    <mergeCell ref="W44:AA44"/>
    <mergeCell ref="E43:G43"/>
    <mergeCell ref="H43:J43"/>
    <mergeCell ref="K43:M43"/>
    <mergeCell ref="N43:P43"/>
    <mergeCell ref="Q43:S43"/>
    <mergeCell ref="T43:V43"/>
    <mergeCell ref="E40:G40"/>
    <mergeCell ref="H40:J40"/>
    <mergeCell ref="K40:M40"/>
    <mergeCell ref="N40:P40"/>
    <mergeCell ref="Q40:S40"/>
    <mergeCell ref="T40:V40"/>
    <mergeCell ref="W40:AA40"/>
    <mergeCell ref="W41:AA41"/>
    <mergeCell ref="AB41:AH42"/>
    <mergeCell ref="E42:G42"/>
    <mergeCell ref="H42:J42"/>
    <mergeCell ref="K42:M42"/>
    <mergeCell ref="N42:P42"/>
    <mergeCell ref="Q42:S42"/>
    <mergeCell ref="T42:V42"/>
    <mergeCell ref="W42:AA42"/>
    <mergeCell ref="E41:G41"/>
    <mergeCell ref="H41:J41"/>
    <mergeCell ref="K41:M41"/>
    <mergeCell ref="N41:P41"/>
    <mergeCell ref="Q41:S41"/>
    <mergeCell ref="T41:V41"/>
    <mergeCell ref="AB36:AH39"/>
    <mergeCell ref="E37:G37"/>
    <mergeCell ref="H37:J37"/>
    <mergeCell ref="K37:M37"/>
    <mergeCell ref="N37:P37"/>
    <mergeCell ref="Q37:S37"/>
    <mergeCell ref="T37:V37"/>
    <mergeCell ref="W37:AA37"/>
    <mergeCell ref="E38:G38"/>
    <mergeCell ref="H38:J38"/>
    <mergeCell ref="K38:M38"/>
    <mergeCell ref="N38:P38"/>
    <mergeCell ref="Q38:S38"/>
    <mergeCell ref="T38:V38"/>
    <mergeCell ref="W38:AA38"/>
    <mergeCell ref="E39:G39"/>
    <mergeCell ref="H39:J39"/>
    <mergeCell ref="K39:M39"/>
    <mergeCell ref="N39:P39"/>
    <mergeCell ref="Q39:S39"/>
    <mergeCell ref="T39:V39"/>
    <mergeCell ref="W39:AA39"/>
    <mergeCell ref="W35:AA35"/>
    <mergeCell ref="E36:G36"/>
    <mergeCell ref="H36:J36"/>
    <mergeCell ref="K36:M36"/>
    <mergeCell ref="N36:P36"/>
    <mergeCell ref="Q36:S36"/>
    <mergeCell ref="T36:V36"/>
    <mergeCell ref="W36:AA36"/>
    <mergeCell ref="E35:G35"/>
    <mergeCell ref="H35:J35"/>
    <mergeCell ref="K35:M35"/>
    <mergeCell ref="N35:P35"/>
    <mergeCell ref="Q35:S35"/>
    <mergeCell ref="T35:V35"/>
    <mergeCell ref="W33:AA33"/>
    <mergeCell ref="AB33:AH34"/>
    <mergeCell ref="E34:G34"/>
    <mergeCell ref="H34:J34"/>
    <mergeCell ref="K34:M34"/>
    <mergeCell ref="N34:P34"/>
    <mergeCell ref="Q34:S34"/>
    <mergeCell ref="T34:V34"/>
    <mergeCell ref="W34:AA34"/>
    <mergeCell ref="E33:G33"/>
    <mergeCell ref="H33:J33"/>
    <mergeCell ref="K33:M33"/>
    <mergeCell ref="N33:P33"/>
    <mergeCell ref="Q33:S33"/>
    <mergeCell ref="T33:V33"/>
    <mergeCell ref="T31:V31"/>
    <mergeCell ref="W31:AA31"/>
    <mergeCell ref="AB31:AF31"/>
    <mergeCell ref="K32:M32"/>
    <mergeCell ref="Q32:S32"/>
    <mergeCell ref="T32:V32"/>
    <mergeCell ref="W32:AA32"/>
    <mergeCell ref="AB32:AF32"/>
    <mergeCell ref="E28:H28"/>
    <mergeCell ref="I28:O28"/>
    <mergeCell ref="P28:R28"/>
    <mergeCell ref="T28:AG28"/>
    <mergeCell ref="E31:G32"/>
    <mergeCell ref="H31:J32"/>
    <mergeCell ref="K31:M31"/>
    <mergeCell ref="N31:P32"/>
    <mergeCell ref="Q31:S31"/>
    <mergeCell ref="B25:H25"/>
    <mergeCell ref="I25:R25"/>
    <mergeCell ref="T25:AG25"/>
    <mergeCell ref="B26:D28"/>
    <mergeCell ref="E26:H26"/>
    <mergeCell ref="I26:R26"/>
    <mergeCell ref="T26:AG26"/>
    <mergeCell ref="E27:H27"/>
    <mergeCell ref="I27:R27"/>
    <mergeCell ref="T27:AG27"/>
    <mergeCell ref="B21:D22"/>
    <mergeCell ref="E21:H21"/>
    <mergeCell ref="I21:O21"/>
    <mergeCell ref="P21:R21"/>
    <mergeCell ref="T21:AG21"/>
    <mergeCell ref="E22:H22"/>
    <mergeCell ref="I22:O22"/>
    <mergeCell ref="P22:R22"/>
    <mergeCell ref="T22:AG22"/>
    <mergeCell ref="B19:D20"/>
    <mergeCell ref="E19:H19"/>
    <mergeCell ref="I19:O19"/>
    <mergeCell ref="P19:R19"/>
    <mergeCell ref="T19:AG19"/>
    <mergeCell ref="E20:H20"/>
    <mergeCell ref="I20:O20"/>
    <mergeCell ref="P20:R20"/>
    <mergeCell ref="T20:AG20"/>
    <mergeCell ref="B14:AG14"/>
    <mergeCell ref="B17:H17"/>
    <mergeCell ref="I17:R17"/>
    <mergeCell ref="T17:AG17"/>
    <mergeCell ref="B18:H18"/>
    <mergeCell ref="I18:R18"/>
    <mergeCell ref="T18:AG18"/>
    <mergeCell ref="B11:H11"/>
    <mergeCell ref="I11:R11"/>
    <mergeCell ref="T11:AG11"/>
    <mergeCell ref="B12:H12"/>
    <mergeCell ref="I12:R12"/>
    <mergeCell ref="T12:AG12"/>
    <mergeCell ref="B7:H7"/>
    <mergeCell ref="I7:R7"/>
    <mergeCell ref="T7:AG7"/>
    <mergeCell ref="B10:H10"/>
    <mergeCell ref="I10:R10"/>
    <mergeCell ref="T10:AG10"/>
    <mergeCell ref="A1:AE1"/>
    <mergeCell ref="B4:E4"/>
    <mergeCell ref="F4:K4"/>
    <mergeCell ref="B6:H6"/>
    <mergeCell ref="I6:R6"/>
    <mergeCell ref="T6:AG6"/>
  </mergeCells>
  <phoneticPr fontId="1"/>
  <conditionalFormatting sqref="Q33:S44">
    <cfRule type="expression" dxfId="7" priority="1">
      <formula>$I$27="その他"</formula>
    </cfRule>
  </conditionalFormatting>
  <conditionalFormatting sqref="T33:T44">
    <cfRule type="expression" dxfId="6" priority="2">
      <formula>#REF!="独自計算"</formula>
    </cfRule>
  </conditionalFormatting>
  <dataValidations count="5">
    <dataValidation type="list" allowBlank="1" showInputMessage="1" showErrorMessage="1" sqref="I18:R18" xr:uid="{E39A9E3E-3F71-43CF-967D-12C4BE2BA20A}">
      <formula1>"有り,無し（一定速）"</formula1>
    </dataValidation>
    <dataValidation type="list" allowBlank="1" showInputMessage="1" showErrorMessage="1" sqref="I6:R6" xr:uid="{F7ABFB0C-A87E-4FA7-97EC-4A86950A2ADD}">
      <formula1>"既存設備,導入予定設備"</formula1>
    </dataValidation>
    <dataValidation type="list" allowBlank="1" showInputMessage="1" showErrorMessage="1" sqref="I27:R27" xr:uid="{9FF9BCF3-5DCD-45B4-80E8-EFEDFD00D92B}">
      <formula1>"店舗,事務所,その他"</formula1>
    </dataValidation>
    <dataValidation type="list" allowBlank="1" showInputMessage="1" showErrorMessage="1" sqref="H33:H44 I34:J44" xr:uid="{049C0031-F60B-43B7-BB39-737E98DF3969}">
      <formula1>"冷房,暖房"</formula1>
    </dataValidation>
    <dataValidation type="list" allowBlank="1" showInputMessage="1" showErrorMessage="1" sqref="P19:R20" xr:uid="{B6B17DE3-994B-4EF0-AC23-67A87DBA3E4C}">
      <formula1>"kW,kcal/h"</formula1>
    </dataValidation>
  </dataValidations>
  <printOptions horizontalCentered="1"/>
  <pageMargins left="0" right="0" top="0" bottom="0" header="0.15748031496062992" footer="0.15748031496062992"/>
  <pageSetup paperSize="9" fitToHeight="0" orientation="portrait" cellComments="asDisplaye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F765C1C-FF1D-465A-8D4E-A7FEB9C38E1C}">
          <x14:formula1>
            <xm:f>'&lt;PAC&gt;マスタ (2)'!$I$7:$I$9</xm:f>
          </x14:formula1>
          <xm:sqref>I17:R17</xm:sqref>
        </x14:dataValidation>
        <x14:dataValidation type="list" allowBlank="1" showInputMessage="1" showErrorMessage="1" xr:uid="{1FADA087-18A6-4BDE-9E97-D9DCD5C04A0D}">
          <x14:formula1>
            <xm:f>'&lt;PAC&gt;マスタ (2)'!$B$7:$B$53</xm:f>
          </x14:formula1>
          <xm:sqref>I25:R25</xm:sqref>
        </x14:dataValidation>
        <x14:dataValidation type="list" allowBlank="1" showInputMessage="1" showErrorMessage="1" xr:uid="{6BEC53AD-756A-44D3-90F4-4A742D1F82FD}">
          <x14:formula1>
            <xm:f>'&lt;PAC&gt;マスタ (2)'!$E$7:$E$83</xm:f>
          </x14:formula1>
          <xm:sqref>I26:R26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5F429-E6BD-4CFF-9FDC-F640E7D3FF20}">
  <sheetPr>
    <pageSetUpPr fitToPage="1"/>
  </sheetPr>
  <dimension ref="B1:AH1448"/>
  <sheetViews>
    <sheetView zoomScaleNormal="100" zoomScaleSheetLayoutView="100" workbookViewId="0">
      <selection sqref="A1:AE1"/>
    </sheetView>
  </sheetViews>
  <sheetFormatPr defaultColWidth="9" defaultRowHeight="13"/>
  <cols>
    <col min="1" max="1" width="4.81640625" customWidth="1"/>
    <col min="2" max="3" width="14.90625" customWidth="1"/>
    <col min="4" max="4" width="2.81640625" customWidth="1"/>
    <col min="5" max="5" width="15.453125" bestFit="1" customWidth="1"/>
    <col min="6" max="6" width="14" customWidth="1"/>
    <col min="7" max="7" width="11.6328125" customWidth="1"/>
    <col min="8" max="8" width="2.81640625" customWidth="1"/>
    <col min="9" max="9" width="13.453125" bestFit="1" customWidth="1"/>
    <col min="10" max="10" width="2.81640625" customWidth="1"/>
    <col min="11" max="11" width="12.36328125" bestFit="1" customWidth="1"/>
    <col min="12" max="12" width="2.81640625" customWidth="1"/>
    <col min="13" max="13" width="4.453125" customWidth="1"/>
    <col min="14" max="14" width="7.08984375" bestFit="1" customWidth="1"/>
    <col min="16" max="16" width="8.08984375" bestFit="1" customWidth="1"/>
    <col min="17" max="17" width="11.90625" customWidth="1"/>
    <col min="18" max="18" width="13" bestFit="1" customWidth="1"/>
    <col min="19" max="19" width="2.81640625" customWidth="1"/>
    <col min="20" max="20" width="4.1796875" customWidth="1"/>
    <col min="23" max="23" width="12.36328125" bestFit="1" customWidth="1"/>
    <col min="24" max="24" width="12.36328125" customWidth="1"/>
    <col min="25" max="25" width="38.36328125" bestFit="1" customWidth="1"/>
    <col min="28" max="29" width="9" style="38"/>
    <col min="31" max="31" width="10.36328125" customWidth="1"/>
    <col min="32" max="32" width="2.81640625" customWidth="1"/>
  </cols>
  <sheetData>
    <row r="1" spans="2:34" ht="13.5" thickBot="1"/>
    <row r="2" spans="2:34" ht="14.5" thickBot="1">
      <c r="B2" s="39" t="s">
        <v>3424</v>
      </c>
      <c r="C2" s="40"/>
      <c r="D2" s="41"/>
      <c r="N2" s="42"/>
    </row>
    <row r="3" spans="2:34">
      <c r="AB3" s="43"/>
      <c r="AC3" s="43"/>
    </row>
    <row r="5" spans="2:34">
      <c r="AB5" s="43"/>
      <c r="AC5" s="43"/>
    </row>
    <row r="6" spans="2:34">
      <c r="B6" t="s">
        <v>26</v>
      </c>
      <c r="E6" s="96" t="s">
        <v>3371</v>
      </c>
      <c r="G6" s="44" t="s">
        <v>3373</v>
      </c>
      <c r="I6" t="s">
        <v>617</v>
      </c>
      <c r="K6" t="s">
        <v>631</v>
      </c>
      <c r="M6" t="s">
        <v>35</v>
      </c>
      <c r="T6" t="s">
        <v>620</v>
      </c>
    </row>
    <row r="7" spans="2:34" ht="26">
      <c r="B7" s="45" t="s">
        <v>3375</v>
      </c>
      <c r="C7" s="45" t="s">
        <v>12</v>
      </c>
      <c r="E7" s="46" t="s">
        <v>3372</v>
      </c>
      <c r="F7" s="97">
        <v>1995</v>
      </c>
      <c r="G7" s="94">
        <v>2016</v>
      </c>
      <c r="I7" s="45" t="s">
        <v>616</v>
      </c>
      <c r="K7" s="47" t="s">
        <v>632</v>
      </c>
      <c r="M7" s="87" t="s">
        <v>29</v>
      </c>
      <c r="N7" s="87" t="s">
        <v>1</v>
      </c>
      <c r="O7" s="87" t="s">
        <v>22</v>
      </c>
      <c r="P7" s="87" t="s">
        <v>23</v>
      </c>
      <c r="Q7" s="88" t="s">
        <v>24</v>
      </c>
      <c r="R7" s="89" t="s">
        <v>3461</v>
      </c>
      <c r="T7" s="48" t="s">
        <v>29</v>
      </c>
      <c r="U7" s="49" t="s">
        <v>14</v>
      </c>
      <c r="V7" s="49" t="s">
        <v>621</v>
      </c>
      <c r="W7" s="49" t="s">
        <v>622</v>
      </c>
      <c r="X7" s="49" t="s">
        <v>3363</v>
      </c>
      <c r="Y7" s="50" t="s">
        <v>24</v>
      </c>
      <c r="Z7" s="51" t="s">
        <v>15</v>
      </c>
      <c r="AA7" s="52"/>
      <c r="AB7" s="53" t="s">
        <v>16</v>
      </c>
      <c r="AC7" s="54"/>
      <c r="AD7" s="55" t="s">
        <v>17</v>
      </c>
      <c r="AE7" s="56" t="s">
        <v>623</v>
      </c>
    </row>
    <row r="8" spans="2:34" ht="13.5" customHeight="1">
      <c r="B8" s="45" t="s">
        <v>3376</v>
      </c>
      <c r="C8" s="45" t="s">
        <v>11</v>
      </c>
      <c r="E8" s="46">
        <v>1951</v>
      </c>
      <c r="F8" s="97">
        <v>1995</v>
      </c>
      <c r="G8" s="94">
        <v>2017</v>
      </c>
      <c r="I8" s="45" t="s">
        <v>618</v>
      </c>
      <c r="K8" s="45" t="s">
        <v>616</v>
      </c>
      <c r="M8" s="90">
        <v>1</v>
      </c>
      <c r="N8" s="91" t="s">
        <v>3456</v>
      </c>
      <c r="O8" s="91" t="s">
        <v>3457</v>
      </c>
      <c r="P8" s="91" t="s">
        <v>3458</v>
      </c>
      <c r="Q8" s="91" t="s">
        <v>36</v>
      </c>
      <c r="R8" s="92">
        <v>0</v>
      </c>
      <c r="T8" s="48"/>
      <c r="U8" s="57"/>
      <c r="V8" s="57"/>
      <c r="W8" s="57"/>
      <c r="X8" s="57"/>
      <c r="Y8" s="58"/>
      <c r="Z8" s="59" t="s">
        <v>18</v>
      </c>
      <c r="AA8" s="59" t="s">
        <v>19</v>
      </c>
      <c r="AB8" s="60" t="s">
        <v>18</v>
      </c>
      <c r="AC8" s="60" t="s">
        <v>19</v>
      </c>
      <c r="AD8" s="61"/>
      <c r="AE8" s="62"/>
    </row>
    <row r="9" spans="2:34" ht="13.5" customHeight="1">
      <c r="B9" s="45" t="s">
        <v>3377</v>
      </c>
      <c r="C9" s="45" t="s">
        <v>11</v>
      </c>
      <c r="E9" s="46">
        <v>1952</v>
      </c>
      <c r="F9" s="97">
        <v>1995</v>
      </c>
      <c r="I9" s="45" t="s">
        <v>619</v>
      </c>
      <c r="K9" s="45" t="s">
        <v>618</v>
      </c>
      <c r="M9" s="90">
        <v>1</v>
      </c>
      <c r="N9" s="91" t="s">
        <v>3</v>
      </c>
      <c r="O9" s="91" t="s">
        <v>3457</v>
      </c>
      <c r="P9" s="91" t="s">
        <v>3458</v>
      </c>
      <c r="Q9" s="91" t="s">
        <v>40</v>
      </c>
      <c r="R9" s="92">
        <v>0</v>
      </c>
      <c r="T9" s="63">
        <v>1</v>
      </c>
      <c r="U9" s="64">
        <v>1995</v>
      </c>
      <c r="V9" s="65" t="s">
        <v>20</v>
      </c>
      <c r="W9" s="65" t="s">
        <v>624</v>
      </c>
      <c r="X9" s="65" t="s">
        <v>3363</v>
      </c>
      <c r="Y9" s="66" t="str">
        <f>T9&amp;U9&amp;V9&amp;W9&amp;X9</f>
        <v>11995冷房店舗用有り</v>
      </c>
      <c r="Z9" s="67">
        <v>0.32</v>
      </c>
      <c r="AA9" s="67">
        <v>0.68</v>
      </c>
      <c r="AB9" s="68">
        <v>1.0165999999999999</v>
      </c>
      <c r="AC9" s="68">
        <v>0.50590000000000002</v>
      </c>
      <c r="AD9" s="69">
        <f>VLOOKUP(T9,'既存・導入予定 (2)'!$E$33:$S$44,13,0)</f>
        <v>0.56499999999999995</v>
      </c>
      <c r="AE9" s="70">
        <f>ROUNDDOWN(IF(AD9&gt;=0.25,Z9*AD9+AA9,AB9*AD9+AC9),3)</f>
        <v>0.86</v>
      </c>
    </row>
    <row r="10" spans="2:34" ht="13.5" customHeight="1">
      <c r="B10" s="45" t="s">
        <v>3378</v>
      </c>
      <c r="C10" s="45" t="s">
        <v>5</v>
      </c>
      <c r="E10" s="46">
        <v>1953</v>
      </c>
      <c r="F10" s="97">
        <v>1995</v>
      </c>
      <c r="G10" t="s">
        <v>3422</v>
      </c>
      <c r="K10" s="45" t="s">
        <v>619</v>
      </c>
      <c r="M10" s="90">
        <v>1</v>
      </c>
      <c r="N10" s="91" t="s">
        <v>4</v>
      </c>
      <c r="O10" s="91" t="s">
        <v>3457</v>
      </c>
      <c r="P10" s="91" t="s">
        <v>3458</v>
      </c>
      <c r="Q10" s="91" t="s">
        <v>44</v>
      </c>
      <c r="R10" s="92">
        <v>0</v>
      </c>
      <c r="T10" s="63">
        <v>1</v>
      </c>
      <c r="U10" s="64">
        <v>1995</v>
      </c>
      <c r="V10" s="65" t="s">
        <v>20</v>
      </c>
      <c r="W10" s="65" t="s">
        <v>618</v>
      </c>
      <c r="X10" s="65" t="s">
        <v>3363</v>
      </c>
      <c r="Y10" s="66" t="str">
        <f t="shared" ref="Y10:Y73" si="0">T10&amp;U10&amp;V10&amp;W10&amp;X10</f>
        <v>11995冷房ビル用マルチ有り</v>
      </c>
      <c r="Z10" s="67">
        <v>-0.218</v>
      </c>
      <c r="AA10" s="67">
        <v>1.218</v>
      </c>
      <c r="AB10" s="68">
        <v>1.0356000000000001</v>
      </c>
      <c r="AC10" s="68">
        <v>0.90459999999999996</v>
      </c>
      <c r="AD10" s="69">
        <f>VLOOKUP(T10,'既存・導入予定 (2)'!$E$33:$S$44,13,0)</f>
        <v>0.56499999999999995</v>
      </c>
      <c r="AE10" s="70">
        <f t="shared" ref="AE10:AE19" si="1">ROUNDDOWN(IF(AD10&gt;=0.25,Z10*AD10+AA10,AB10*AD10+AC10),3)</f>
        <v>1.0940000000000001</v>
      </c>
    </row>
    <row r="11" spans="2:34" ht="13.5" customHeight="1">
      <c r="B11" s="45" t="s">
        <v>3379</v>
      </c>
      <c r="C11" s="45" t="s">
        <v>5</v>
      </c>
      <c r="E11" s="46">
        <v>1954</v>
      </c>
      <c r="F11" s="97">
        <v>1995</v>
      </c>
      <c r="G11" s="95">
        <v>8.64</v>
      </c>
      <c r="K11" s="71"/>
      <c r="M11" s="90">
        <v>1</v>
      </c>
      <c r="N11" s="91" t="s">
        <v>5</v>
      </c>
      <c r="O11" s="91" t="s">
        <v>3457</v>
      </c>
      <c r="P11" s="91" t="s">
        <v>3458</v>
      </c>
      <c r="Q11" s="91" t="s">
        <v>48</v>
      </c>
      <c r="R11" s="92">
        <v>0</v>
      </c>
      <c r="T11" s="63">
        <v>1</v>
      </c>
      <c r="U11" s="64">
        <v>1995</v>
      </c>
      <c r="V11" s="65" t="s">
        <v>20</v>
      </c>
      <c r="W11" s="65" t="s">
        <v>619</v>
      </c>
      <c r="X11" s="65" t="s">
        <v>3363</v>
      </c>
      <c r="Y11" s="66" t="str">
        <f t="shared" si="0"/>
        <v>11995冷房設備用有り</v>
      </c>
      <c r="Z11" s="67">
        <v>0.25</v>
      </c>
      <c r="AA11" s="67">
        <v>0.75</v>
      </c>
      <c r="AB11" s="68">
        <v>1.0219</v>
      </c>
      <c r="AC11" s="68">
        <v>0.55700000000000005</v>
      </c>
      <c r="AD11" s="69">
        <f>VLOOKUP(T11,'既存・導入予定 (2)'!$E$33:$S$44,13,0)</f>
        <v>0.56499999999999995</v>
      </c>
      <c r="AE11" s="70">
        <f t="shared" si="1"/>
        <v>0.89100000000000001</v>
      </c>
    </row>
    <row r="12" spans="2:34" ht="13.5" customHeight="1">
      <c r="B12" s="45" t="s">
        <v>3380</v>
      </c>
      <c r="C12" s="45" t="s">
        <v>5</v>
      </c>
      <c r="E12" s="46">
        <v>1955</v>
      </c>
      <c r="F12" s="97">
        <v>1995</v>
      </c>
      <c r="K12" s="72"/>
      <c r="M12" s="90">
        <v>1</v>
      </c>
      <c r="N12" s="91" t="s">
        <v>6</v>
      </c>
      <c r="O12" s="91" t="s">
        <v>3457</v>
      </c>
      <c r="P12" s="91" t="s">
        <v>3458</v>
      </c>
      <c r="Q12" s="91" t="s">
        <v>52</v>
      </c>
      <c r="R12" s="92">
        <v>0</v>
      </c>
      <c r="T12" s="63">
        <v>1</v>
      </c>
      <c r="U12" s="64">
        <v>1995</v>
      </c>
      <c r="V12" s="65" t="s">
        <v>20</v>
      </c>
      <c r="W12" s="65" t="s">
        <v>624</v>
      </c>
      <c r="X12" s="65" t="s">
        <v>3516</v>
      </c>
      <c r="Y12" s="66" t="str">
        <f t="shared" si="0"/>
        <v>11995冷房店舗用無し（一定速）</v>
      </c>
      <c r="Z12" s="67">
        <v>0.26</v>
      </c>
      <c r="AA12" s="67">
        <v>0.74</v>
      </c>
      <c r="AB12" s="68">
        <v>0.26</v>
      </c>
      <c r="AC12" s="68">
        <v>0.74</v>
      </c>
      <c r="AD12" s="69">
        <f>VLOOKUP(T12,'既存・導入予定 (2)'!$E$33:$S$44,13,0)</f>
        <v>0.56499999999999995</v>
      </c>
      <c r="AE12" s="70">
        <f t="shared" si="1"/>
        <v>0.88600000000000001</v>
      </c>
    </row>
    <row r="13" spans="2:34" ht="13.5" customHeight="1">
      <c r="B13" s="45" t="s">
        <v>3381</v>
      </c>
      <c r="C13" s="45" t="s">
        <v>5</v>
      </c>
      <c r="E13" s="46">
        <v>1956</v>
      </c>
      <c r="F13" s="97">
        <v>1995</v>
      </c>
      <c r="G13" t="s">
        <v>3423</v>
      </c>
      <c r="M13" s="90">
        <v>1</v>
      </c>
      <c r="N13" s="91" t="s">
        <v>7</v>
      </c>
      <c r="O13" s="91" t="s">
        <v>3457</v>
      </c>
      <c r="P13" s="91" t="s">
        <v>3458</v>
      </c>
      <c r="Q13" s="91" t="s">
        <v>56</v>
      </c>
      <c r="R13" s="92">
        <v>0</v>
      </c>
      <c r="T13" s="63">
        <v>1</v>
      </c>
      <c r="U13" s="64">
        <v>1995</v>
      </c>
      <c r="V13" s="65" t="s">
        <v>20</v>
      </c>
      <c r="W13" s="65" t="s">
        <v>618</v>
      </c>
      <c r="X13" s="65" t="s">
        <v>3516</v>
      </c>
      <c r="Y13" s="66" t="str">
        <f t="shared" si="0"/>
        <v>11995冷房ビル用マルチ無し（一定速）</v>
      </c>
      <c r="Z13" s="67">
        <v>0.26</v>
      </c>
      <c r="AA13" s="67">
        <v>0.74</v>
      </c>
      <c r="AB13" s="68">
        <v>0.26</v>
      </c>
      <c r="AC13" s="68">
        <v>0.74</v>
      </c>
      <c r="AD13" s="69">
        <f>VLOOKUP(T13,'既存・導入予定 (2)'!$E$33:$S$44,13,0)</f>
        <v>0.56499999999999995</v>
      </c>
      <c r="AE13" s="70">
        <f t="shared" si="1"/>
        <v>0.88600000000000001</v>
      </c>
      <c r="AH13" s="73"/>
    </row>
    <row r="14" spans="2:34" ht="13.5" customHeight="1">
      <c r="B14" s="74" t="s">
        <v>3382</v>
      </c>
      <c r="C14" s="45" t="s">
        <v>5</v>
      </c>
      <c r="E14" s="46">
        <v>1957</v>
      </c>
      <c r="F14" s="97">
        <v>1995</v>
      </c>
      <c r="G14" s="95">
        <v>2.58E-2</v>
      </c>
      <c r="M14" s="90">
        <v>1</v>
      </c>
      <c r="N14" s="91" t="s">
        <v>8</v>
      </c>
      <c r="O14" s="91" t="s">
        <v>3457</v>
      </c>
      <c r="P14" s="91" t="s">
        <v>3458</v>
      </c>
      <c r="Q14" s="91" t="s">
        <v>60</v>
      </c>
      <c r="R14" s="92">
        <v>0</v>
      </c>
      <c r="T14" s="63">
        <v>1</v>
      </c>
      <c r="U14" s="64">
        <v>1995</v>
      </c>
      <c r="V14" s="65" t="s">
        <v>20</v>
      </c>
      <c r="W14" s="65" t="s">
        <v>619</v>
      </c>
      <c r="X14" s="65" t="s">
        <v>3516</v>
      </c>
      <c r="Y14" s="66" t="str">
        <f t="shared" si="0"/>
        <v>11995冷房設備用無し（一定速）</v>
      </c>
      <c r="Z14" s="67">
        <v>0.26</v>
      </c>
      <c r="AA14" s="67">
        <v>0.74</v>
      </c>
      <c r="AB14" s="68">
        <v>0.26</v>
      </c>
      <c r="AC14" s="68">
        <v>0.74</v>
      </c>
      <c r="AD14" s="69">
        <f>VLOOKUP(T14,'既存・導入予定 (2)'!$E$33:$S$44,13,0)</f>
        <v>0.56499999999999995</v>
      </c>
      <c r="AE14" s="70">
        <f>ROUNDDOWN(IF(AD14&gt;=0.25,Z14*AD14+AA14,AB14*AD14+AC14),3)</f>
        <v>0.88600000000000001</v>
      </c>
    </row>
    <row r="15" spans="2:34" ht="13.5" customHeight="1">
      <c r="B15" s="74" t="s">
        <v>3383</v>
      </c>
      <c r="C15" s="45" t="s">
        <v>10</v>
      </c>
      <c r="E15" s="46">
        <v>1958</v>
      </c>
      <c r="F15" s="97">
        <v>1995</v>
      </c>
      <c r="M15" s="90">
        <v>1</v>
      </c>
      <c r="N15" s="91" t="s">
        <v>9</v>
      </c>
      <c r="O15" s="91" t="s">
        <v>3457</v>
      </c>
      <c r="P15" s="91" t="s">
        <v>3458</v>
      </c>
      <c r="Q15" s="91" t="s">
        <v>64</v>
      </c>
      <c r="R15" s="92">
        <v>0</v>
      </c>
      <c r="T15" s="63">
        <v>1</v>
      </c>
      <c r="U15" s="64">
        <v>1995</v>
      </c>
      <c r="V15" s="65" t="s">
        <v>21</v>
      </c>
      <c r="W15" s="65" t="s">
        <v>624</v>
      </c>
      <c r="X15" s="65" t="s">
        <v>3363</v>
      </c>
      <c r="Y15" s="66" t="str">
        <f t="shared" si="0"/>
        <v>11995暖房店舗用有り</v>
      </c>
      <c r="Z15" s="67">
        <v>0.374</v>
      </c>
      <c r="AA15" s="67">
        <v>0.626</v>
      </c>
      <c r="AB15" s="68">
        <v>1.0275000000000001</v>
      </c>
      <c r="AC15" s="68">
        <v>0.46260000000000001</v>
      </c>
      <c r="AD15" s="69">
        <f>VLOOKUP(T15,'既存・導入予定 (2)'!$E$33:$S$44,13,0)</f>
        <v>0.56499999999999995</v>
      </c>
      <c r="AE15" s="70">
        <f t="shared" si="1"/>
        <v>0.83699999999999997</v>
      </c>
    </row>
    <row r="16" spans="2:34" ht="13.5" customHeight="1">
      <c r="B16" s="45" t="s">
        <v>3384</v>
      </c>
      <c r="C16" s="45" t="s">
        <v>10</v>
      </c>
      <c r="E16" s="46">
        <v>1959</v>
      </c>
      <c r="F16" s="97">
        <v>1995</v>
      </c>
      <c r="M16" s="90">
        <v>1</v>
      </c>
      <c r="N16" s="91" t="s">
        <v>10</v>
      </c>
      <c r="O16" s="91" t="s">
        <v>3457</v>
      </c>
      <c r="P16" s="91" t="s">
        <v>3458</v>
      </c>
      <c r="Q16" s="91" t="s">
        <v>68</v>
      </c>
      <c r="R16" s="92">
        <v>0</v>
      </c>
      <c r="T16" s="63">
        <v>1</v>
      </c>
      <c r="U16" s="64">
        <v>1995</v>
      </c>
      <c r="V16" s="65" t="s">
        <v>21</v>
      </c>
      <c r="W16" s="65" t="s">
        <v>618</v>
      </c>
      <c r="X16" s="65" t="s">
        <v>3363</v>
      </c>
      <c r="Y16" s="66" t="str">
        <f t="shared" si="0"/>
        <v>11995暖房ビル用マルチ有り</v>
      </c>
      <c r="Z16" s="67">
        <v>-0.112</v>
      </c>
      <c r="AA16" s="67">
        <v>1.1120000000000001</v>
      </c>
      <c r="AB16" s="68">
        <v>1.0236000000000001</v>
      </c>
      <c r="AC16" s="68">
        <v>0.82809999999999995</v>
      </c>
      <c r="AD16" s="69">
        <f>VLOOKUP(T16,'既存・導入予定 (2)'!$E$33:$S$44,13,0)</f>
        <v>0.56499999999999995</v>
      </c>
      <c r="AE16" s="70">
        <f t="shared" si="1"/>
        <v>1.048</v>
      </c>
    </row>
    <row r="17" spans="2:33" ht="14.25" customHeight="1">
      <c r="B17" s="45" t="s">
        <v>3385</v>
      </c>
      <c r="C17" s="45" t="s">
        <v>10</v>
      </c>
      <c r="E17" s="46">
        <v>1960</v>
      </c>
      <c r="F17" s="97">
        <v>1995</v>
      </c>
      <c r="M17" s="90">
        <v>1</v>
      </c>
      <c r="N17" s="91" t="s">
        <v>11</v>
      </c>
      <c r="O17" s="91" t="s">
        <v>3457</v>
      </c>
      <c r="P17" s="91" t="s">
        <v>3458</v>
      </c>
      <c r="Q17" s="91" t="s">
        <v>72</v>
      </c>
      <c r="R17" s="92">
        <v>0</v>
      </c>
      <c r="T17" s="63">
        <v>1</v>
      </c>
      <c r="U17" s="64">
        <v>1995</v>
      </c>
      <c r="V17" s="65" t="s">
        <v>21</v>
      </c>
      <c r="W17" s="65" t="s">
        <v>619</v>
      </c>
      <c r="X17" s="65" t="s">
        <v>3363</v>
      </c>
      <c r="Y17" s="66" t="str">
        <f t="shared" si="0"/>
        <v>11995暖房設備用有り</v>
      </c>
      <c r="Z17" s="67">
        <v>0.25</v>
      </c>
      <c r="AA17" s="67">
        <v>0.75</v>
      </c>
      <c r="AB17" s="68">
        <v>1.0159</v>
      </c>
      <c r="AC17" s="68">
        <v>0.5585</v>
      </c>
      <c r="AD17" s="69">
        <f>VLOOKUP(T17,'既存・導入予定 (2)'!$E$33:$S$44,13,0)</f>
        <v>0.56499999999999995</v>
      </c>
      <c r="AE17" s="70">
        <f>ROUNDDOWN(IF(AD17&gt;=0.25,Z17*AD17+AA17,AB17*AD17+AC17),3)</f>
        <v>0.89100000000000001</v>
      </c>
    </row>
    <row r="18" spans="2:33" ht="13.5" customHeight="1">
      <c r="B18" s="45" t="s">
        <v>3386</v>
      </c>
      <c r="C18" s="45" t="s">
        <v>10</v>
      </c>
      <c r="E18" s="46">
        <v>1961</v>
      </c>
      <c r="F18" s="97">
        <v>1995</v>
      </c>
      <c r="M18" s="90">
        <v>1</v>
      </c>
      <c r="N18" s="91" t="s">
        <v>12</v>
      </c>
      <c r="O18" s="91" t="s">
        <v>3457</v>
      </c>
      <c r="P18" s="91" t="s">
        <v>3458</v>
      </c>
      <c r="Q18" s="91" t="s">
        <v>76</v>
      </c>
      <c r="R18" s="92">
        <v>0</v>
      </c>
      <c r="T18" s="63">
        <v>1</v>
      </c>
      <c r="U18" s="64">
        <v>1995</v>
      </c>
      <c r="V18" s="65" t="s">
        <v>21</v>
      </c>
      <c r="W18" s="65" t="s">
        <v>624</v>
      </c>
      <c r="X18" s="65" t="s">
        <v>3516</v>
      </c>
      <c r="Y18" s="66" t="str">
        <f t="shared" si="0"/>
        <v>11995暖房店舗用無し（一定速）</v>
      </c>
      <c r="Z18" s="67">
        <v>0.26</v>
      </c>
      <c r="AA18" s="67">
        <v>0.74</v>
      </c>
      <c r="AB18" s="68">
        <v>0.26</v>
      </c>
      <c r="AC18" s="68">
        <v>0.74</v>
      </c>
      <c r="AD18" s="69">
        <f>VLOOKUP(T18,'既存・導入予定 (2)'!$E$33:$S$44,13,0)</f>
        <v>0.56499999999999995</v>
      </c>
      <c r="AE18" s="70">
        <f t="shared" si="1"/>
        <v>0.88600000000000001</v>
      </c>
    </row>
    <row r="19" spans="2:33" ht="13.5" customHeight="1">
      <c r="B19" s="45" t="s">
        <v>3387</v>
      </c>
      <c r="C19" s="45" t="s">
        <v>10</v>
      </c>
      <c r="E19" s="46">
        <v>1962</v>
      </c>
      <c r="F19" s="97">
        <v>1995</v>
      </c>
      <c r="M19" s="90">
        <v>1</v>
      </c>
      <c r="N19" s="91" t="s">
        <v>13</v>
      </c>
      <c r="O19" s="91" t="s">
        <v>3457</v>
      </c>
      <c r="P19" s="91" t="s">
        <v>3458</v>
      </c>
      <c r="Q19" s="91" t="s">
        <v>80</v>
      </c>
      <c r="R19" s="92">
        <v>0</v>
      </c>
      <c r="T19" s="152">
        <v>1</v>
      </c>
      <c r="U19" s="153">
        <v>1995</v>
      </c>
      <c r="V19" s="154" t="s">
        <v>21</v>
      </c>
      <c r="W19" s="154" t="s">
        <v>618</v>
      </c>
      <c r="X19" s="154" t="s">
        <v>3516</v>
      </c>
      <c r="Y19" s="66" t="str">
        <f t="shared" si="0"/>
        <v>11995暖房ビル用マルチ無し（一定速）</v>
      </c>
      <c r="Z19" s="156">
        <v>0.26</v>
      </c>
      <c r="AA19" s="156">
        <v>0.74</v>
      </c>
      <c r="AB19" s="157">
        <v>0.26</v>
      </c>
      <c r="AC19" s="157">
        <v>0.74</v>
      </c>
      <c r="AD19" s="160">
        <f>VLOOKUP(T19,'既存・導入予定 (2)'!$E$33:$S$44,13,0)</f>
        <v>0.56499999999999995</v>
      </c>
      <c r="AE19" s="161">
        <f t="shared" si="1"/>
        <v>0.88600000000000001</v>
      </c>
    </row>
    <row r="20" spans="2:33" ht="13.5" customHeight="1">
      <c r="B20" s="45" t="s">
        <v>3388</v>
      </c>
      <c r="C20" s="45" t="s">
        <v>10</v>
      </c>
      <c r="E20" s="46">
        <v>1963</v>
      </c>
      <c r="F20" s="97">
        <v>1995</v>
      </c>
      <c r="M20" s="90">
        <v>2</v>
      </c>
      <c r="N20" s="91" t="s">
        <v>3456</v>
      </c>
      <c r="O20" s="91" t="s">
        <v>3457</v>
      </c>
      <c r="P20" s="91" t="s">
        <v>3458</v>
      </c>
      <c r="Q20" s="91" t="s">
        <v>84</v>
      </c>
      <c r="R20" s="92">
        <v>0</v>
      </c>
      <c r="T20" s="152">
        <v>1</v>
      </c>
      <c r="U20" s="153">
        <v>1995</v>
      </c>
      <c r="V20" s="154" t="s">
        <v>21</v>
      </c>
      <c r="W20" s="154" t="s">
        <v>619</v>
      </c>
      <c r="X20" s="154" t="s">
        <v>3516</v>
      </c>
      <c r="Y20" s="66" t="str">
        <f t="shared" si="0"/>
        <v>11995暖房設備用無し（一定速）</v>
      </c>
      <c r="Z20" s="156">
        <v>0.26</v>
      </c>
      <c r="AA20" s="156">
        <v>0.74</v>
      </c>
      <c r="AB20" s="157">
        <v>0.26</v>
      </c>
      <c r="AC20" s="157">
        <v>0.74</v>
      </c>
      <c r="AD20" s="160">
        <f>VLOOKUP(T20,'既存・導入予定 (2)'!$E$33:$S$44,13,0)</f>
        <v>0.56499999999999995</v>
      </c>
      <c r="AE20" s="161">
        <f t="shared" ref="AE20:AE30" si="2">ROUNDDOWN(IF(AD20&gt;=0.25,Z20*AD20+AA20,AB20*AD20+AC20),3)</f>
        <v>0.88600000000000001</v>
      </c>
    </row>
    <row r="21" spans="2:33" ht="13.5" customHeight="1">
      <c r="B21" s="74" t="s">
        <v>3389</v>
      </c>
      <c r="C21" s="45" t="s">
        <v>10</v>
      </c>
      <c r="E21" s="46">
        <v>1964</v>
      </c>
      <c r="F21" s="97">
        <v>1995</v>
      </c>
      <c r="M21" s="90">
        <v>2</v>
      </c>
      <c r="N21" s="91" t="s">
        <v>3</v>
      </c>
      <c r="O21" s="91" t="s">
        <v>3457</v>
      </c>
      <c r="P21" s="91" t="s">
        <v>3458</v>
      </c>
      <c r="Q21" s="91" t="s">
        <v>88</v>
      </c>
      <c r="R21" s="92">
        <v>0</v>
      </c>
      <c r="T21" s="152">
        <v>1</v>
      </c>
      <c r="U21" s="153">
        <v>2005</v>
      </c>
      <c r="V21" s="154" t="s">
        <v>20</v>
      </c>
      <c r="W21" s="154" t="s">
        <v>624</v>
      </c>
      <c r="X21" s="154" t="s">
        <v>3363</v>
      </c>
      <c r="Y21" s="66" t="str">
        <f t="shared" si="0"/>
        <v>12005冷房店舗用有り</v>
      </c>
      <c r="Z21" s="156">
        <v>-0.86599999999999999</v>
      </c>
      <c r="AA21" s="156">
        <v>1.8660000000000001</v>
      </c>
      <c r="AB21" s="157">
        <v>1.0455000000000001</v>
      </c>
      <c r="AC21" s="157">
        <v>1.3880999999999999</v>
      </c>
      <c r="AD21" s="160">
        <f>VLOOKUP(T21,'既存・導入予定 (2)'!$E$33:$S$44,13,0)</f>
        <v>0.56499999999999995</v>
      </c>
      <c r="AE21" s="161">
        <f t="shared" si="2"/>
        <v>1.3759999999999999</v>
      </c>
    </row>
    <row r="22" spans="2:33" ht="13.5" customHeight="1">
      <c r="B22" s="74" t="s">
        <v>3390</v>
      </c>
      <c r="C22" s="74" t="s">
        <v>2</v>
      </c>
      <c r="E22" s="46">
        <v>1965</v>
      </c>
      <c r="F22" s="97">
        <v>1995</v>
      </c>
      <c r="M22" s="90">
        <v>2</v>
      </c>
      <c r="N22" s="91" t="s">
        <v>4</v>
      </c>
      <c r="O22" s="91" t="s">
        <v>3457</v>
      </c>
      <c r="P22" s="91" t="s">
        <v>3458</v>
      </c>
      <c r="Q22" s="91" t="s">
        <v>92</v>
      </c>
      <c r="R22" s="92">
        <v>0</v>
      </c>
      <c r="T22" s="152">
        <v>1</v>
      </c>
      <c r="U22" s="153">
        <v>2005</v>
      </c>
      <c r="V22" s="154" t="s">
        <v>20</v>
      </c>
      <c r="W22" s="154" t="s">
        <v>618</v>
      </c>
      <c r="X22" s="154" t="s">
        <v>3363</v>
      </c>
      <c r="Y22" s="66" t="str">
        <f t="shared" si="0"/>
        <v>12005冷房ビル用マルチ有り</v>
      </c>
      <c r="Z22" s="156">
        <v>-0.68200000000000005</v>
      </c>
      <c r="AA22" s="156">
        <v>1.6819999999999999</v>
      </c>
      <c r="AB22" s="157">
        <v>1.0490999999999999</v>
      </c>
      <c r="AC22" s="157">
        <v>1.2492000000000001</v>
      </c>
      <c r="AD22" s="160">
        <f>VLOOKUP(T22,'既存・導入予定 (2)'!$E$33:$S$44,13,0)</f>
        <v>0.56499999999999995</v>
      </c>
      <c r="AE22" s="161">
        <f t="shared" si="2"/>
        <v>1.296</v>
      </c>
      <c r="AG22" s="73"/>
    </row>
    <row r="23" spans="2:33" ht="13.5" customHeight="1">
      <c r="B23" s="45" t="s">
        <v>3391</v>
      </c>
      <c r="C23" s="74" t="s">
        <v>2</v>
      </c>
      <c r="E23" s="46">
        <v>1966</v>
      </c>
      <c r="F23" s="97">
        <v>1995</v>
      </c>
      <c r="M23" s="90">
        <v>2</v>
      </c>
      <c r="N23" s="91" t="s">
        <v>5</v>
      </c>
      <c r="O23" s="91" t="s">
        <v>3457</v>
      </c>
      <c r="P23" s="91" t="s">
        <v>3458</v>
      </c>
      <c r="Q23" s="91" t="s">
        <v>96</v>
      </c>
      <c r="R23" s="92">
        <v>0</v>
      </c>
      <c r="T23" s="152">
        <v>1</v>
      </c>
      <c r="U23" s="153">
        <v>2005</v>
      </c>
      <c r="V23" s="154" t="s">
        <v>20</v>
      </c>
      <c r="W23" s="154" t="s">
        <v>619</v>
      </c>
      <c r="X23" s="154" t="s">
        <v>3363</v>
      </c>
      <c r="Y23" s="66" t="str">
        <f t="shared" si="0"/>
        <v>12005冷房設備用有り</v>
      </c>
      <c r="Z23" s="156">
        <v>-0.114</v>
      </c>
      <c r="AA23" s="156">
        <v>1.1140000000000001</v>
      </c>
      <c r="AB23" s="157">
        <v>1.0325</v>
      </c>
      <c r="AC23" s="157">
        <v>0.82740000000000002</v>
      </c>
      <c r="AD23" s="160">
        <f>VLOOKUP(T23,'既存・導入予定 (2)'!$E$33:$S$44,13,0)</f>
        <v>0.56499999999999995</v>
      </c>
      <c r="AE23" s="161">
        <f t="shared" si="2"/>
        <v>1.0489999999999999</v>
      </c>
      <c r="AG23" s="73"/>
    </row>
    <row r="24" spans="2:33" ht="13.5" customHeight="1">
      <c r="B24" s="74" t="s">
        <v>3392</v>
      </c>
      <c r="C24" s="74" t="s">
        <v>2</v>
      </c>
      <c r="E24" s="46">
        <v>1967</v>
      </c>
      <c r="F24" s="97">
        <v>1995</v>
      </c>
      <c r="M24" s="90">
        <v>2</v>
      </c>
      <c r="N24" s="91" t="s">
        <v>6</v>
      </c>
      <c r="O24" s="91" t="s">
        <v>3457</v>
      </c>
      <c r="P24" s="91" t="s">
        <v>3458</v>
      </c>
      <c r="Q24" s="91" t="s">
        <v>100</v>
      </c>
      <c r="R24" s="92">
        <v>0</v>
      </c>
      <c r="T24" s="152">
        <v>1</v>
      </c>
      <c r="U24" s="153">
        <v>2005</v>
      </c>
      <c r="V24" s="154" t="s">
        <v>20</v>
      </c>
      <c r="W24" s="154" t="s">
        <v>624</v>
      </c>
      <c r="X24" s="154" t="s">
        <v>3516</v>
      </c>
      <c r="Y24" s="66" t="str">
        <f t="shared" si="0"/>
        <v>12005冷房店舗用無し（一定速）</v>
      </c>
      <c r="Z24" s="156">
        <v>0.25</v>
      </c>
      <c r="AA24" s="156">
        <v>0.75</v>
      </c>
      <c r="AB24" s="157">
        <v>0.25</v>
      </c>
      <c r="AC24" s="157">
        <v>0.75</v>
      </c>
      <c r="AD24" s="160">
        <f>VLOOKUP(T24,'既存・導入予定 (2)'!$E$33:$S$44,13,0)</f>
        <v>0.56499999999999995</v>
      </c>
      <c r="AE24" s="161">
        <f t="shared" si="2"/>
        <v>0.89100000000000001</v>
      </c>
    </row>
    <row r="25" spans="2:33" ht="13.5" customHeight="1">
      <c r="B25" s="74" t="s">
        <v>3393</v>
      </c>
      <c r="C25" s="74" t="s">
        <v>9</v>
      </c>
      <c r="E25" s="46">
        <v>1968</v>
      </c>
      <c r="F25" s="97">
        <v>1995</v>
      </c>
      <c r="M25" s="90">
        <v>2</v>
      </c>
      <c r="N25" s="91" t="s">
        <v>7</v>
      </c>
      <c r="O25" s="91" t="s">
        <v>3457</v>
      </c>
      <c r="P25" s="91" t="s">
        <v>3458</v>
      </c>
      <c r="Q25" s="91" t="s">
        <v>104</v>
      </c>
      <c r="R25" s="92">
        <v>0</v>
      </c>
      <c r="T25" s="152">
        <v>1</v>
      </c>
      <c r="U25" s="153">
        <v>2005</v>
      </c>
      <c r="V25" s="154" t="s">
        <v>20</v>
      </c>
      <c r="W25" s="154" t="s">
        <v>618</v>
      </c>
      <c r="X25" s="154" t="s">
        <v>3516</v>
      </c>
      <c r="Y25" s="66" t="str">
        <f t="shared" si="0"/>
        <v>12005冷房ビル用マルチ無し（一定速）</v>
      </c>
      <c r="Z25" s="156">
        <v>0.25</v>
      </c>
      <c r="AA25" s="156">
        <v>0.75</v>
      </c>
      <c r="AB25" s="157">
        <v>0.25</v>
      </c>
      <c r="AC25" s="157">
        <v>0.75</v>
      </c>
      <c r="AD25" s="160">
        <f>VLOOKUP(T25,'既存・導入予定 (2)'!$E$33:$S$44,13,0)</f>
        <v>0.56499999999999995</v>
      </c>
      <c r="AE25" s="161">
        <f t="shared" si="2"/>
        <v>0.89100000000000001</v>
      </c>
    </row>
    <row r="26" spans="2:33" ht="13.5" customHeight="1">
      <c r="B26" s="74" t="s">
        <v>3394</v>
      </c>
      <c r="C26" s="74" t="s">
        <v>9</v>
      </c>
      <c r="E26" s="46">
        <v>1969</v>
      </c>
      <c r="F26" s="97">
        <v>1995</v>
      </c>
      <c r="M26" s="90">
        <v>2</v>
      </c>
      <c r="N26" s="91" t="s">
        <v>8</v>
      </c>
      <c r="O26" s="91" t="s">
        <v>3457</v>
      </c>
      <c r="P26" s="91" t="s">
        <v>3458</v>
      </c>
      <c r="Q26" s="91" t="s">
        <v>108</v>
      </c>
      <c r="R26" s="92">
        <v>0</v>
      </c>
      <c r="T26" s="152">
        <v>1</v>
      </c>
      <c r="U26" s="153">
        <v>2005</v>
      </c>
      <c r="V26" s="154" t="s">
        <v>20</v>
      </c>
      <c r="W26" s="154" t="s">
        <v>619</v>
      </c>
      <c r="X26" s="154" t="s">
        <v>3516</v>
      </c>
      <c r="Y26" s="66" t="str">
        <f t="shared" si="0"/>
        <v>12005冷房設備用無し（一定速）</v>
      </c>
      <c r="Z26" s="156">
        <v>0.25</v>
      </c>
      <c r="AA26" s="156">
        <v>0.75</v>
      </c>
      <c r="AB26" s="157">
        <v>0.25</v>
      </c>
      <c r="AC26" s="157">
        <v>0.75</v>
      </c>
      <c r="AD26" s="160">
        <f>VLOOKUP(T26,'既存・導入予定 (2)'!$E$33:$S$44,13,0)</f>
        <v>0.56499999999999995</v>
      </c>
      <c r="AE26" s="161">
        <f t="shared" si="2"/>
        <v>0.89100000000000001</v>
      </c>
    </row>
    <row r="27" spans="2:33" ht="13.5" customHeight="1">
      <c r="B27" s="74" t="s">
        <v>3395</v>
      </c>
      <c r="C27" s="74" t="s">
        <v>9</v>
      </c>
      <c r="E27" s="46">
        <v>1970</v>
      </c>
      <c r="F27" s="97">
        <v>1995</v>
      </c>
      <c r="M27" s="90">
        <v>2</v>
      </c>
      <c r="N27" s="91" t="s">
        <v>9</v>
      </c>
      <c r="O27" s="91" t="s">
        <v>3457</v>
      </c>
      <c r="P27" s="91" t="s">
        <v>3458</v>
      </c>
      <c r="Q27" s="91" t="s">
        <v>112</v>
      </c>
      <c r="R27" s="92">
        <v>0</v>
      </c>
      <c r="T27" s="152">
        <v>1</v>
      </c>
      <c r="U27" s="153">
        <v>2005</v>
      </c>
      <c r="V27" s="154" t="s">
        <v>21</v>
      </c>
      <c r="W27" s="154" t="s">
        <v>624</v>
      </c>
      <c r="X27" s="154" t="s">
        <v>3363</v>
      </c>
      <c r="Y27" s="66" t="str">
        <f t="shared" si="0"/>
        <v>12005暖房店舗用有り</v>
      </c>
      <c r="Z27" s="156">
        <v>-0.65</v>
      </c>
      <c r="AA27" s="156">
        <v>1.65</v>
      </c>
      <c r="AB27" s="157">
        <v>1.0726</v>
      </c>
      <c r="AC27" s="157">
        <v>1.2194</v>
      </c>
      <c r="AD27" s="160">
        <f>VLOOKUP(T27,'既存・導入予定 (2)'!$E$33:$S$44,13,0)</f>
        <v>0.56499999999999995</v>
      </c>
      <c r="AE27" s="161">
        <f t="shared" si="2"/>
        <v>1.282</v>
      </c>
    </row>
    <row r="28" spans="2:33" ht="13.5" customHeight="1">
      <c r="B28" s="74" t="s">
        <v>3396</v>
      </c>
      <c r="C28" s="74" t="s">
        <v>9</v>
      </c>
      <c r="E28" s="46">
        <v>1971</v>
      </c>
      <c r="F28" s="97">
        <v>1995</v>
      </c>
      <c r="M28" s="90">
        <v>2</v>
      </c>
      <c r="N28" s="91" t="s">
        <v>10</v>
      </c>
      <c r="O28" s="91" t="s">
        <v>3457</v>
      </c>
      <c r="P28" s="91" t="s">
        <v>3458</v>
      </c>
      <c r="Q28" s="91" t="s">
        <v>116</v>
      </c>
      <c r="R28" s="92">
        <v>0</v>
      </c>
      <c r="T28" s="152">
        <v>1</v>
      </c>
      <c r="U28" s="153">
        <v>2005</v>
      </c>
      <c r="V28" s="154" t="s">
        <v>21</v>
      </c>
      <c r="W28" s="154" t="s">
        <v>618</v>
      </c>
      <c r="X28" s="154" t="s">
        <v>3363</v>
      </c>
      <c r="Y28" s="66" t="str">
        <f t="shared" si="0"/>
        <v>12005暖房ビル用マルチ有り</v>
      </c>
      <c r="Z28" s="156">
        <v>-0.56000000000000005</v>
      </c>
      <c r="AA28" s="156">
        <v>1.56</v>
      </c>
      <c r="AB28" s="157">
        <v>1.0330999999999999</v>
      </c>
      <c r="AC28" s="157">
        <v>1.1617</v>
      </c>
      <c r="AD28" s="160">
        <f>VLOOKUP(T28,'既存・導入予定 (2)'!$E$33:$S$44,13,0)</f>
        <v>0.56499999999999995</v>
      </c>
      <c r="AE28" s="161">
        <f t="shared" si="2"/>
        <v>1.2430000000000001</v>
      </c>
    </row>
    <row r="29" spans="2:33" ht="13.5" customHeight="1">
      <c r="B29" s="74" t="s">
        <v>3397</v>
      </c>
      <c r="C29" s="74" t="s">
        <v>9</v>
      </c>
      <c r="E29" s="46">
        <v>1972</v>
      </c>
      <c r="F29" s="97">
        <v>1995</v>
      </c>
      <c r="M29" s="90">
        <v>2</v>
      </c>
      <c r="N29" s="91" t="s">
        <v>11</v>
      </c>
      <c r="O29" s="91" t="s">
        <v>3457</v>
      </c>
      <c r="P29" s="91" t="s">
        <v>3458</v>
      </c>
      <c r="Q29" s="91" t="s">
        <v>120</v>
      </c>
      <c r="R29" s="92">
        <v>0</v>
      </c>
      <c r="T29" s="152">
        <v>1</v>
      </c>
      <c r="U29" s="153">
        <v>2005</v>
      </c>
      <c r="V29" s="154" t="s">
        <v>21</v>
      </c>
      <c r="W29" s="154" t="s">
        <v>619</v>
      </c>
      <c r="X29" s="154" t="s">
        <v>3363</v>
      </c>
      <c r="Y29" s="66" t="str">
        <f t="shared" si="0"/>
        <v>12005暖房設備用有り</v>
      </c>
      <c r="Z29" s="156">
        <v>-0.126</v>
      </c>
      <c r="AA29" s="156">
        <v>1.1259999999999999</v>
      </c>
      <c r="AB29" s="157">
        <v>1.0239</v>
      </c>
      <c r="AC29" s="157">
        <v>0.83850000000000002</v>
      </c>
      <c r="AD29" s="160">
        <f>VLOOKUP(T29,'既存・導入予定 (2)'!$E$33:$S$44,13,0)</f>
        <v>0.56499999999999995</v>
      </c>
      <c r="AE29" s="161">
        <f t="shared" si="2"/>
        <v>1.054</v>
      </c>
    </row>
    <row r="30" spans="2:33" ht="13.5" customHeight="1">
      <c r="B30" s="74" t="s">
        <v>3398</v>
      </c>
      <c r="C30" s="74" t="s">
        <v>9</v>
      </c>
      <c r="E30" s="46">
        <v>1973</v>
      </c>
      <c r="F30" s="97">
        <v>1995</v>
      </c>
      <c r="M30" s="90">
        <v>2</v>
      </c>
      <c r="N30" s="91" t="s">
        <v>12</v>
      </c>
      <c r="O30" s="91" t="s">
        <v>3457</v>
      </c>
      <c r="P30" s="91" t="s">
        <v>3458</v>
      </c>
      <c r="Q30" s="91" t="s">
        <v>124</v>
      </c>
      <c r="R30" s="92">
        <v>0</v>
      </c>
      <c r="T30" s="152">
        <v>1</v>
      </c>
      <c r="U30" s="153">
        <v>2005</v>
      </c>
      <c r="V30" s="154" t="s">
        <v>21</v>
      </c>
      <c r="W30" s="154" t="s">
        <v>624</v>
      </c>
      <c r="X30" s="154" t="s">
        <v>3516</v>
      </c>
      <c r="Y30" s="66" t="str">
        <f t="shared" si="0"/>
        <v>12005暖房店舗用無し（一定速）</v>
      </c>
      <c r="Z30" s="156">
        <v>0.25</v>
      </c>
      <c r="AA30" s="156">
        <v>0.75</v>
      </c>
      <c r="AB30" s="157">
        <v>0.25</v>
      </c>
      <c r="AC30" s="157">
        <v>0.75</v>
      </c>
      <c r="AD30" s="160">
        <f>VLOOKUP(T30,'既存・導入予定 (2)'!$E$33:$S$44,13,0)</f>
        <v>0.56499999999999995</v>
      </c>
      <c r="AE30" s="161">
        <f t="shared" si="2"/>
        <v>0.89100000000000001</v>
      </c>
    </row>
    <row r="31" spans="2:33" ht="13.5" customHeight="1">
      <c r="B31" s="74" t="s">
        <v>3399</v>
      </c>
      <c r="C31" s="74" t="s">
        <v>4</v>
      </c>
      <c r="E31" s="46">
        <v>1974</v>
      </c>
      <c r="F31" s="97">
        <v>1995</v>
      </c>
      <c r="M31" s="90">
        <v>2</v>
      </c>
      <c r="N31" s="91" t="s">
        <v>13</v>
      </c>
      <c r="O31" s="91" t="s">
        <v>3457</v>
      </c>
      <c r="P31" s="91" t="s">
        <v>3458</v>
      </c>
      <c r="Q31" s="91" t="s">
        <v>128</v>
      </c>
      <c r="R31" s="92">
        <v>0</v>
      </c>
      <c r="T31" s="152">
        <v>1</v>
      </c>
      <c r="U31" s="153">
        <v>2005</v>
      </c>
      <c r="V31" s="154" t="s">
        <v>21</v>
      </c>
      <c r="W31" s="154" t="s">
        <v>618</v>
      </c>
      <c r="X31" s="154" t="s">
        <v>3516</v>
      </c>
      <c r="Y31" s="66" t="str">
        <f t="shared" si="0"/>
        <v>12005暖房ビル用マルチ無し（一定速）</v>
      </c>
      <c r="Z31" s="156">
        <v>0.25</v>
      </c>
      <c r="AA31" s="156">
        <v>0.75</v>
      </c>
      <c r="AB31" s="157">
        <v>0.25</v>
      </c>
      <c r="AC31" s="157">
        <v>0.75</v>
      </c>
      <c r="AD31" s="160">
        <f>VLOOKUP(T31,'既存・導入予定 (2)'!$E$33:$S$44,13,0)</f>
        <v>0.56499999999999995</v>
      </c>
      <c r="AE31" s="161">
        <f t="shared" ref="AE31:AE56" si="3">ROUNDDOWN(IF(AD31&gt;=0.25,Z31*AD31+AA31,AB31*AD31+AC31),3)</f>
        <v>0.89100000000000001</v>
      </c>
    </row>
    <row r="32" spans="2:33" ht="13.5" customHeight="1">
      <c r="B32" s="74" t="s">
        <v>3400</v>
      </c>
      <c r="C32" s="74" t="s">
        <v>4</v>
      </c>
      <c r="E32" s="46">
        <v>1975</v>
      </c>
      <c r="F32" s="97">
        <v>1995</v>
      </c>
      <c r="M32" s="90">
        <v>3</v>
      </c>
      <c r="N32" s="91" t="s">
        <v>3456</v>
      </c>
      <c r="O32" s="91" t="s">
        <v>3457</v>
      </c>
      <c r="P32" s="91" t="s">
        <v>3458</v>
      </c>
      <c r="Q32" s="91" t="s">
        <v>132</v>
      </c>
      <c r="R32" s="92">
        <v>0.107</v>
      </c>
      <c r="T32" s="152">
        <v>1</v>
      </c>
      <c r="U32" s="153">
        <v>2005</v>
      </c>
      <c r="V32" s="154" t="s">
        <v>21</v>
      </c>
      <c r="W32" s="154" t="s">
        <v>619</v>
      </c>
      <c r="X32" s="154" t="s">
        <v>3516</v>
      </c>
      <c r="Y32" s="66" t="str">
        <f t="shared" si="0"/>
        <v>12005暖房設備用無し（一定速）</v>
      </c>
      <c r="Z32" s="156">
        <v>0.25</v>
      </c>
      <c r="AA32" s="156">
        <v>0.75</v>
      </c>
      <c r="AB32" s="157">
        <v>0.25</v>
      </c>
      <c r="AC32" s="157">
        <v>0.75</v>
      </c>
      <c r="AD32" s="160">
        <f>VLOOKUP(T32,'既存・導入予定 (2)'!$E$33:$S$44,13,0)</f>
        <v>0.56499999999999995</v>
      </c>
      <c r="AE32" s="161">
        <f t="shared" si="3"/>
        <v>0.89100000000000001</v>
      </c>
    </row>
    <row r="33" spans="2:31" ht="13.5" customHeight="1">
      <c r="B33" s="74" t="s">
        <v>3401</v>
      </c>
      <c r="C33" s="74" t="s">
        <v>4</v>
      </c>
      <c r="E33" s="46">
        <v>1976</v>
      </c>
      <c r="F33" s="97">
        <v>1995</v>
      </c>
      <c r="M33" s="90">
        <v>3</v>
      </c>
      <c r="N33" s="91" t="s">
        <v>3</v>
      </c>
      <c r="O33" s="91" t="s">
        <v>3457</v>
      </c>
      <c r="P33" s="91" t="s">
        <v>3458</v>
      </c>
      <c r="Q33" s="91" t="s">
        <v>136</v>
      </c>
      <c r="R33" s="92">
        <v>0</v>
      </c>
      <c r="T33" s="152">
        <v>1</v>
      </c>
      <c r="U33" s="153">
        <v>2010</v>
      </c>
      <c r="V33" s="154" t="s">
        <v>20</v>
      </c>
      <c r="W33" s="154" t="s">
        <v>624</v>
      </c>
      <c r="X33" s="154" t="s">
        <v>3363</v>
      </c>
      <c r="Y33" s="66" t="str">
        <f t="shared" si="0"/>
        <v>12010冷房店舗用有り</v>
      </c>
      <c r="Z33" s="156">
        <v>-1.1000000000000001</v>
      </c>
      <c r="AA33" s="156">
        <v>2.1</v>
      </c>
      <c r="AB33" s="157">
        <v>1.0511999999999999</v>
      </c>
      <c r="AC33" s="157">
        <v>1.5622</v>
      </c>
      <c r="AD33" s="160">
        <f>VLOOKUP(T33,'既存・導入予定 (2)'!$E$33:$S$44,13,0)</f>
        <v>0.56499999999999995</v>
      </c>
      <c r="AE33" s="161">
        <f t="shared" si="3"/>
        <v>1.478</v>
      </c>
    </row>
    <row r="34" spans="2:31" ht="13.5" customHeight="1">
      <c r="B34" s="74" t="s">
        <v>3402</v>
      </c>
      <c r="C34" s="74" t="s">
        <v>4</v>
      </c>
      <c r="E34" s="46">
        <v>1977</v>
      </c>
      <c r="F34" s="97">
        <v>1995</v>
      </c>
      <c r="M34" s="90">
        <v>3</v>
      </c>
      <c r="N34" s="91" t="s">
        <v>4</v>
      </c>
      <c r="O34" s="91" t="s">
        <v>3457</v>
      </c>
      <c r="P34" s="91" t="s">
        <v>3458</v>
      </c>
      <c r="Q34" s="91" t="s">
        <v>140</v>
      </c>
      <c r="R34" s="92">
        <v>0</v>
      </c>
      <c r="T34" s="152">
        <v>1</v>
      </c>
      <c r="U34" s="153">
        <v>2010</v>
      </c>
      <c r="V34" s="154" t="s">
        <v>20</v>
      </c>
      <c r="W34" s="154" t="s">
        <v>618</v>
      </c>
      <c r="X34" s="154" t="s">
        <v>3363</v>
      </c>
      <c r="Y34" s="66" t="str">
        <f t="shared" si="0"/>
        <v>12010冷房ビル用マルチ有り</v>
      </c>
      <c r="Z34" s="156">
        <v>-0.88</v>
      </c>
      <c r="AA34" s="156">
        <v>1.88</v>
      </c>
      <c r="AB34" s="157">
        <v>1.0548999999999999</v>
      </c>
      <c r="AC34" s="157">
        <v>1.3963000000000001</v>
      </c>
      <c r="AD34" s="160">
        <f>VLOOKUP(T34,'既存・導入予定 (2)'!$E$33:$S$44,13,0)</f>
        <v>0.56499999999999995</v>
      </c>
      <c r="AE34" s="161">
        <f t="shared" si="3"/>
        <v>1.3819999999999999</v>
      </c>
    </row>
    <row r="35" spans="2:31" ht="13.5" customHeight="1">
      <c r="B35" s="74" t="s">
        <v>3403</v>
      </c>
      <c r="C35" s="74" t="s">
        <v>4</v>
      </c>
      <c r="E35" s="46">
        <v>1978</v>
      </c>
      <c r="F35" s="97">
        <v>1995</v>
      </c>
      <c r="M35" s="90">
        <v>3</v>
      </c>
      <c r="N35" s="91" t="s">
        <v>5</v>
      </c>
      <c r="O35" s="91" t="s">
        <v>3457</v>
      </c>
      <c r="P35" s="91" t="s">
        <v>3458</v>
      </c>
      <c r="Q35" s="91" t="s">
        <v>144</v>
      </c>
      <c r="R35" s="92">
        <v>0</v>
      </c>
      <c r="T35" s="152">
        <v>1</v>
      </c>
      <c r="U35" s="153">
        <v>2010</v>
      </c>
      <c r="V35" s="154" t="s">
        <v>20</v>
      </c>
      <c r="W35" s="154" t="s">
        <v>619</v>
      </c>
      <c r="X35" s="154" t="s">
        <v>3363</v>
      </c>
      <c r="Y35" s="66" t="str">
        <f t="shared" si="0"/>
        <v>12010冷房設備用有り</v>
      </c>
      <c r="Z35" s="156">
        <v>-0.26</v>
      </c>
      <c r="AA35" s="156">
        <v>1.26</v>
      </c>
      <c r="AB35" s="157">
        <v>1.1929000000000001</v>
      </c>
      <c r="AC35" s="157">
        <v>0.89680000000000004</v>
      </c>
      <c r="AD35" s="160">
        <f>VLOOKUP(T35,'既存・導入予定 (2)'!$E$33:$S$44,13,0)</f>
        <v>0.56499999999999995</v>
      </c>
      <c r="AE35" s="161">
        <f t="shared" si="3"/>
        <v>1.113</v>
      </c>
    </row>
    <row r="36" spans="2:31" ht="13.5" customHeight="1">
      <c r="B36" s="74" t="s">
        <v>3404</v>
      </c>
      <c r="C36" s="74" t="s">
        <v>3</v>
      </c>
      <c r="E36" s="46">
        <v>1979</v>
      </c>
      <c r="F36" s="97">
        <v>1995</v>
      </c>
      <c r="M36" s="90">
        <v>3</v>
      </c>
      <c r="N36" s="91" t="s">
        <v>6</v>
      </c>
      <c r="O36" s="91" t="s">
        <v>3457</v>
      </c>
      <c r="P36" s="91" t="s">
        <v>3458</v>
      </c>
      <c r="Q36" s="91" t="s">
        <v>148</v>
      </c>
      <c r="R36" s="92">
        <v>0</v>
      </c>
      <c r="T36" s="152">
        <v>1</v>
      </c>
      <c r="U36" s="153">
        <v>2010</v>
      </c>
      <c r="V36" s="154" t="s">
        <v>20</v>
      </c>
      <c r="W36" s="154" t="s">
        <v>624</v>
      </c>
      <c r="X36" s="154" t="s">
        <v>3516</v>
      </c>
      <c r="Y36" s="66" t="str">
        <f t="shared" si="0"/>
        <v>12010冷房店舗用無し（一定速）</v>
      </c>
      <c r="Z36" s="156">
        <v>0.25</v>
      </c>
      <c r="AA36" s="156">
        <v>0.75</v>
      </c>
      <c r="AB36" s="157">
        <v>0.25</v>
      </c>
      <c r="AC36" s="157">
        <v>0.75</v>
      </c>
      <c r="AD36" s="160">
        <f>VLOOKUP(T36,'既存・導入予定 (2)'!$E$33:$S$44,13,0)</f>
        <v>0.56499999999999995</v>
      </c>
      <c r="AE36" s="161">
        <f t="shared" si="3"/>
        <v>0.89100000000000001</v>
      </c>
    </row>
    <row r="37" spans="2:31" ht="13.5" customHeight="1">
      <c r="B37" s="74" t="s">
        <v>3405</v>
      </c>
      <c r="C37" s="74" t="s">
        <v>3</v>
      </c>
      <c r="E37" s="46">
        <v>1980</v>
      </c>
      <c r="F37" s="97">
        <v>1995</v>
      </c>
      <c r="M37" s="90">
        <v>3</v>
      </c>
      <c r="N37" s="91" t="s">
        <v>7</v>
      </c>
      <c r="O37" s="91" t="s">
        <v>3457</v>
      </c>
      <c r="P37" s="91" t="s">
        <v>3458</v>
      </c>
      <c r="Q37" s="91" t="s">
        <v>152</v>
      </c>
      <c r="R37" s="92">
        <v>0</v>
      </c>
      <c r="T37" s="152">
        <v>1</v>
      </c>
      <c r="U37" s="153">
        <v>2010</v>
      </c>
      <c r="V37" s="154" t="s">
        <v>20</v>
      </c>
      <c r="W37" s="154" t="s">
        <v>618</v>
      </c>
      <c r="X37" s="154" t="s">
        <v>3516</v>
      </c>
      <c r="Y37" s="66" t="str">
        <f t="shared" si="0"/>
        <v>12010冷房ビル用マルチ無し（一定速）</v>
      </c>
      <c r="Z37" s="156">
        <v>0.25</v>
      </c>
      <c r="AA37" s="156">
        <v>0.75</v>
      </c>
      <c r="AB37" s="157">
        <v>0.25</v>
      </c>
      <c r="AC37" s="157">
        <v>0.75</v>
      </c>
      <c r="AD37" s="160">
        <f>VLOOKUP(T37,'既存・導入予定 (2)'!$E$33:$S$44,13,0)</f>
        <v>0.56499999999999995</v>
      </c>
      <c r="AE37" s="161">
        <f t="shared" si="3"/>
        <v>0.89100000000000001</v>
      </c>
    </row>
    <row r="38" spans="2:31" ht="13.5" customHeight="1">
      <c r="B38" s="74" t="s">
        <v>3406</v>
      </c>
      <c r="C38" s="74" t="s">
        <v>3</v>
      </c>
      <c r="E38" s="46">
        <v>1981</v>
      </c>
      <c r="F38" s="97">
        <v>1995</v>
      </c>
      <c r="M38" s="90">
        <v>3</v>
      </c>
      <c r="N38" s="91" t="s">
        <v>8</v>
      </c>
      <c r="O38" s="91" t="s">
        <v>3457</v>
      </c>
      <c r="P38" s="91" t="s">
        <v>3458</v>
      </c>
      <c r="Q38" s="91" t="s">
        <v>156</v>
      </c>
      <c r="R38" s="92">
        <v>0</v>
      </c>
      <c r="T38" s="152">
        <v>1</v>
      </c>
      <c r="U38" s="153">
        <v>2010</v>
      </c>
      <c r="V38" s="154" t="s">
        <v>20</v>
      </c>
      <c r="W38" s="154" t="s">
        <v>619</v>
      </c>
      <c r="X38" s="154" t="s">
        <v>3516</v>
      </c>
      <c r="Y38" s="66" t="str">
        <f t="shared" si="0"/>
        <v>12010冷房設備用無し（一定速）</v>
      </c>
      <c r="Z38" s="156">
        <v>0.25</v>
      </c>
      <c r="AA38" s="156">
        <v>0.75</v>
      </c>
      <c r="AB38" s="157">
        <v>0.25</v>
      </c>
      <c r="AC38" s="157">
        <v>0.75</v>
      </c>
      <c r="AD38" s="160">
        <f>VLOOKUP(T38,'既存・導入予定 (2)'!$E$33:$S$44,13,0)</f>
        <v>0.56499999999999995</v>
      </c>
      <c r="AE38" s="161">
        <f t="shared" si="3"/>
        <v>0.89100000000000001</v>
      </c>
    </row>
    <row r="39" spans="2:31" ht="13.5" customHeight="1">
      <c r="B39" s="74" t="s">
        <v>3407</v>
      </c>
      <c r="C39" s="74" t="s">
        <v>3408</v>
      </c>
      <c r="E39" s="46">
        <v>1982</v>
      </c>
      <c r="F39" s="97">
        <v>1995</v>
      </c>
      <c r="M39" s="90">
        <v>3</v>
      </c>
      <c r="N39" s="91" t="s">
        <v>9</v>
      </c>
      <c r="O39" s="91" t="s">
        <v>3457</v>
      </c>
      <c r="P39" s="91" t="s">
        <v>3458</v>
      </c>
      <c r="Q39" s="91" t="s">
        <v>160</v>
      </c>
      <c r="R39" s="92">
        <v>0</v>
      </c>
      <c r="T39" s="152">
        <v>1</v>
      </c>
      <c r="U39" s="153">
        <v>2010</v>
      </c>
      <c r="V39" s="154" t="s">
        <v>21</v>
      </c>
      <c r="W39" s="154" t="s">
        <v>624</v>
      </c>
      <c r="X39" s="154" t="s">
        <v>3363</v>
      </c>
      <c r="Y39" s="66" t="str">
        <f t="shared" si="0"/>
        <v>12010暖房店舗用有り</v>
      </c>
      <c r="Z39" s="156">
        <v>-0.72</v>
      </c>
      <c r="AA39" s="156">
        <v>1.72</v>
      </c>
      <c r="AB39" s="157">
        <v>1.0757000000000001</v>
      </c>
      <c r="AC39" s="157">
        <v>1.2710999999999999</v>
      </c>
      <c r="AD39" s="160">
        <f>VLOOKUP(T39,'既存・導入予定 (2)'!$E$33:$S$44,13,0)</f>
        <v>0.56499999999999995</v>
      </c>
      <c r="AE39" s="161">
        <f t="shared" si="3"/>
        <v>1.3129999999999999</v>
      </c>
    </row>
    <row r="40" spans="2:31" ht="13.5" customHeight="1">
      <c r="B40" s="74" t="s">
        <v>3409</v>
      </c>
      <c r="C40" s="74" t="s">
        <v>3408</v>
      </c>
      <c r="E40" s="46">
        <v>1983</v>
      </c>
      <c r="F40" s="97">
        <v>1995</v>
      </c>
      <c r="M40" s="90">
        <v>3</v>
      </c>
      <c r="N40" s="91" t="s">
        <v>10</v>
      </c>
      <c r="O40" s="91" t="s">
        <v>3457</v>
      </c>
      <c r="P40" s="91" t="s">
        <v>3458</v>
      </c>
      <c r="Q40" s="91" t="s">
        <v>164</v>
      </c>
      <c r="R40" s="92">
        <v>0</v>
      </c>
      <c r="T40" s="152">
        <v>1</v>
      </c>
      <c r="U40" s="153">
        <v>2010</v>
      </c>
      <c r="V40" s="154" t="s">
        <v>21</v>
      </c>
      <c r="W40" s="154" t="s">
        <v>618</v>
      </c>
      <c r="X40" s="154" t="s">
        <v>3363</v>
      </c>
      <c r="Y40" s="66" t="str">
        <f t="shared" si="0"/>
        <v>12010暖房ビル用マルチ有り</v>
      </c>
      <c r="Z40" s="156">
        <v>-0.7</v>
      </c>
      <c r="AA40" s="156">
        <v>1.7</v>
      </c>
      <c r="AB40" s="157">
        <v>1.036</v>
      </c>
      <c r="AC40" s="157">
        <v>1.266</v>
      </c>
      <c r="AD40" s="160">
        <f>VLOOKUP(T40,'既存・導入予定 (2)'!$E$33:$S$44,13,0)</f>
        <v>0.56499999999999995</v>
      </c>
      <c r="AE40" s="161">
        <f t="shared" si="3"/>
        <v>1.304</v>
      </c>
    </row>
    <row r="41" spans="2:31" ht="13.5" customHeight="1">
      <c r="B41" s="74" t="s">
        <v>3410</v>
      </c>
      <c r="C41" s="74" t="s">
        <v>8</v>
      </c>
      <c r="E41" s="46">
        <v>1984</v>
      </c>
      <c r="F41" s="97">
        <v>1995</v>
      </c>
      <c r="M41" s="90">
        <v>3</v>
      </c>
      <c r="N41" s="91" t="s">
        <v>11</v>
      </c>
      <c r="O41" s="91" t="s">
        <v>3457</v>
      </c>
      <c r="P41" s="91" t="s">
        <v>3458</v>
      </c>
      <c r="Q41" s="91" t="s">
        <v>168</v>
      </c>
      <c r="R41" s="92">
        <v>0</v>
      </c>
      <c r="T41" s="152">
        <v>1</v>
      </c>
      <c r="U41" s="153">
        <v>2010</v>
      </c>
      <c r="V41" s="154" t="s">
        <v>21</v>
      </c>
      <c r="W41" s="154" t="s">
        <v>619</v>
      </c>
      <c r="X41" s="154" t="s">
        <v>3363</v>
      </c>
      <c r="Y41" s="66" t="str">
        <f t="shared" si="0"/>
        <v>12010暖房設備用有り</v>
      </c>
      <c r="Z41" s="156">
        <v>-0.26</v>
      </c>
      <c r="AA41" s="156">
        <v>1.26</v>
      </c>
      <c r="AB41" s="157">
        <v>0.82779999999999998</v>
      </c>
      <c r="AC41" s="157">
        <v>0.98809999999999998</v>
      </c>
      <c r="AD41" s="160">
        <f>VLOOKUP(T41,'既存・導入予定 (2)'!$E$33:$S$44,13,0)</f>
        <v>0.56499999999999995</v>
      </c>
      <c r="AE41" s="161">
        <f t="shared" si="3"/>
        <v>1.113</v>
      </c>
    </row>
    <row r="42" spans="2:31" ht="13.5" customHeight="1">
      <c r="B42" s="74" t="s">
        <v>3411</v>
      </c>
      <c r="C42" s="74" t="s">
        <v>8</v>
      </c>
      <c r="E42" s="46">
        <v>1985</v>
      </c>
      <c r="F42" s="97">
        <v>1995</v>
      </c>
      <c r="M42" s="90">
        <v>3</v>
      </c>
      <c r="N42" s="91" t="s">
        <v>12</v>
      </c>
      <c r="O42" s="91" t="s">
        <v>3457</v>
      </c>
      <c r="P42" s="91" t="s">
        <v>3458</v>
      </c>
      <c r="Q42" s="91" t="s">
        <v>172</v>
      </c>
      <c r="R42" s="92">
        <v>0</v>
      </c>
      <c r="T42" s="152">
        <v>1</v>
      </c>
      <c r="U42" s="153">
        <v>2010</v>
      </c>
      <c r="V42" s="154" t="s">
        <v>21</v>
      </c>
      <c r="W42" s="154" t="s">
        <v>624</v>
      </c>
      <c r="X42" s="154" t="s">
        <v>3516</v>
      </c>
      <c r="Y42" s="66" t="str">
        <f t="shared" si="0"/>
        <v>12010暖房店舗用無し（一定速）</v>
      </c>
      <c r="Z42" s="156">
        <v>0.25</v>
      </c>
      <c r="AA42" s="156">
        <v>0.75</v>
      </c>
      <c r="AB42" s="157">
        <v>0.25</v>
      </c>
      <c r="AC42" s="157">
        <v>0.75</v>
      </c>
      <c r="AD42" s="160">
        <f>VLOOKUP(T42,'既存・導入予定 (2)'!$E$33:$S$44,13,0)</f>
        <v>0.56499999999999995</v>
      </c>
      <c r="AE42" s="161">
        <f t="shared" si="3"/>
        <v>0.89100000000000001</v>
      </c>
    </row>
    <row r="43" spans="2:31" ht="13.5" customHeight="1">
      <c r="B43" s="74" t="s">
        <v>3412</v>
      </c>
      <c r="C43" s="74" t="s">
        <v>8</v>
      </c>
      <c r="E43" s="46">
        <v>1986</v>
      </c>
      <c r="F43" s="97">
        <v>1995</v>
      </c>
      <c r="M43" s="90">
        <v>3</v>
      </c>
      <c r="N43" s="91" t="s">
        <v>13</v>
      </c>
      <c r="O43" s="91" t="s">
        <v>3457</v>
      </c>
      <c r="P43" s="91" t="s">
        <v>3458</v>
      </c>
      <c r="Q43" s="91" t="s">
        <v>176</v>
      </c>
      <c r="R43" s="92">
        <v>9.5000000000000001E-2</v>
      </c>
      <c r="T43" s="152">
        <v>1</v>
      </c>
      <c r="U43" s="153">
        <v>2010</v>
      </c>
      <c r="V43" s="154" t="s">
        <v>21</v>
      </c>
      <c r="W43" s="154" t="s">
        <v>618</v>
      </c>
      <c r="X43" s="154" t="s">
        <v>3516</v>
      </c>
      <c r="Y43" s="66" t="str">
        <f t="shared" si="0"/>
        <v>12010暖房ビル用マルチ無し（一定速）</v>
      </c>
      <c r="Z43" s="156">
        <v>0.25</v>
      </c>
      <c r="AA43" s="156">
        <v>0.75</v>
      </c>
      <c r="AB43" s="157">
        <v>0.25</v>
      </c>
      <c r="AC43" s="157">
        <v>0.75</v>
      </c>
      <c r="AD43" s="160">
        <f>VLOOKUP(T43,'既存・導入予定 (2)'!$E$33:$S$44,13,0)</f>
        <v>0.56499999999999995</v>
      </c>
      <c r="AE43" s="161">
        <f t="shared" si="3"/>
        <v>0.89100000000000001</v>
      </c>
    </row>
    <row r="44" spans="2:31" ht="13.5" customHeight="1">
      <c r="B44" s="74" t="s">
        <v>3413</v>
      </c>
      <c r="C44" s="74" t="s">
        <v>8</v>
      </c>
      <c r="E44" s="46">
        <v>1987</v>
      </c>
      <c r="F44" s="97">
        <v>1995</v>
      </c>
      <c r="M44" s="90">
        <v>4</v>
      </c>
      <c r="N44" s="91" t="s">
        <v>3456</v>
      </c>
      <c r="O44" s="91" t="s">
        <v>3457</v>
      </c>
      <c r="P44" s="91" t="s">
        <v>3458</v>
      </c>
      <c r="Q44" s="91" t="s">
        <v>180</v>
      </c>
      <c r="R44" s="92">
        <v>0.13700000000000001</v>
      </c>
      <c r="T44" s="152">
        <v>1</v>
      </c>
      <c r="U44" s="153">
        <v>2010</v>
      </c>
      <c r="V44" s="154" t="s">
        <v>21</v>
      </c>
      <c r="W44" s="154" t="s">
        <v>619</v>
      </c>
      <c r="X44" s="154" t="s">
        <v>3516</v>
      </c>
      <c r="Y44" s="66" t="str">
        <f t="shared" si="0"/>
        <v>12010暖房設備用無し（一定速）</v>
      </c>
      <c r="Z44" s="156">
        <v>0.25</v>
      </c>
      <c r="AA44" s="156">
        <v>0.75</v>
      </c>
      <c r="AB44" s="157">
        <v>0.25</v>
      </c>
      <c r="AC44" s="157">
        <v>0.75</v>
      </c>
      <c r="AD44" s="160">
        <f>VLOOKUP(T44,'既存・導入予定 (2)'!$E$33:$S$44,13,0)</f>
        <v>0.56499999999999995</v>
      </c>
      <c r="AE44" s="161">
        <f t="shared" si="3"/>
        <v>0.89100000000000001</v>
      </c>
    </row>
    <row r="45" spans="2:31" ht="13.5" customHeight="1">
      <c r="B45" s="74" t="s">
        <v>3414</v>
      </c>
      <c r="C45" s="74" t="s">
        <v>8</v>
      </c>
      <c r="E45" s="46">
        <v>1988</v>
      </c>
      <c r="F45" s="97">
        <v>1995</v>
      </c>
      <c r="M45" s="90">
        <v>4</v>
      </c>
      <c r="N45" s="91" t="s">
        <v>3</v>
      </c>
      <c r="O45" s="91" t="s">
        <v>3457</v>
      </c>
      <c r="P45" s="91" t="s">
        <v>3458</v>
      </c>
      <c r="Q45" s="91" t="s">
        <v>184</v>
      </c>
      <c r="R45" s="92">
        <v>0.128</v>
      </c>
      <c r="T45" s="144">
        <v>1</v>
      </c>
      <c r="U45" s="195">
        <v>2011</v>
      </c>
      <c r="V45" s="145" t="s">
        <v>20</v>
      </c>
      <c r="W45" s="145" t="s">
        <v>624</v>
      </c>
      <c r="X45" s="145" t="s">
        <v>3363</v>
      </c>
      <c r="Y45" s="146" t="str">
        <f t="shared" si="0"/>
        <v>12011冷房店舗用有り</v>
      </c>
      <c r="Z45" s="148">
        <v>-1.1200000000000001</v>
      </c>
      <c r="AA45" s="148">
        <v>2.12</v>
      </c>
      <c r="AB45" s="149">
        <v>1.0517000000000001</v>
      </c>
      <c r="AC45" s="149">
        <v>1.5770999999999999</v>
      </c>
      <c r="AD45" s="147">
        <f>VLOOKUP(T45,'既存・導入予定 (2)'!$E$33:$S$44,13,0)</f>
        <v>0.56499999999999995</v>
      </c>
      <c r="AE45" s="75">
        <f t="shared" si="3"/>
        <v>1.4870000000000001</v>
      </c>
    </row>
    <row r="46" spans="2:31" ht="13.5" customHeight="1">
      <c r="B46" s="74" t="s">
        <v>3374</v>
      </c>
      <c r="C46" s="74" t="s">
        <v>6</v>
      </c>
      <c r="E46" s="46">
        <v>1989</v>
      </c>
      <c r="F46" s="97">
        <v>1995</v>
      </c>
      <c r="M46" s="90">
        <v>4</v>
      </c>
      <c r="N46" s="91" t="s">
        <v>4</v>
      </c>
      <c r="O46" s="91" t="s">
        <v>3457</v>
      </c>
      <c r="P46" s="91" t="s">
        <v>3458</v>
      </c>
      <c r="Q46" s="91" t="s">
        <v>188</v>
      </c>
      <c r="R46" s="92">
        <v>0.155</v>
      </c>
      <c r="T46" s="144">
        <v>1</v>
      </c>
      <c r="U46" s="195">
        <v>2011</v>
      </c>
      <c r="V46" s="145" t="s">
        <v>20</v>
      </c>
      <c r="W46" s="145" t="s">
        <v>618</v>
      </c>
      <c r="X46" s="145" t="s">
        <v>3363</v>
      </c>
      <c r="Y46" s="146" t="str">
        <f t="shared" si="0"/>
        <v>12011冷房ビル用マルチ有り</v>
      </c>
      <c r="Z46" s="148">
        <v>-1</v>
      </c>
      <c r="AA46" s="148">
        <v>2</v>
      </c>
      <c r="AB46" s="149">
        <v>1.0584</v>
      </c>
      <c r="AC46" s="149">
        <v>1.4854000000000001</v>
      </c>
      <c r="AD46" s="147">
        <f>VLOOKUP(T46,'既存・導入予定 (2)'!$E$33:$S$44,13,0)</f>
        <v>0.56499999999999995</v>
      </c>
      <c r="AE46" s="75">
        <f t="shared" si="3"/>
        <v>1.4350000000000001</v>
      </c>
    </row>
    <row r="47" spans="2:31" ht="14.25" customHeight="1">
      <c r="B47" s="74" t="s">
        <v>3415</v>
      </c>
      <c r="C47" s="74" t="s">
        <v>6</v>
      </c>
      <c r="E47" s="46">
        <v>1990</v>
      </c>
      <c r="F47" s="97">
        <v>1995</v>
      </c>
      <c r="M47" s="90">
        <v>4</v>
      </c>
      <c r="N47" s="91" t="s">
        <v>5</v>
      </c>
      <c r="O47" s="91" t="s">
        <v>3457</v>
      </c>
      <c r="P47" s="91" t="s">
        <v>3458</v>
      </c>
      <c r="Q47" s="91" t="s">
        <v>192</v>
      </c>
      <c r="R47" s="92">
        <v>0.158</v>
      </c>
      <c r="T47" s="144">
        <v>1</v>
      </c>
      <c r="U47" s="195">
        <v>2011</v>
      </c>
      <c r="V47" s="145" t="s">
        <v>20</v>
      </c>
      <c r="W47" s="145" t="s">
        <v>619</v>
      </c>
      <c r="X47" s="145" t="s">
        <v>3363</v>
      </c>
      <c r="Y47" s="146" t="str">
        <f t="shared" si="0"/>
        <v>12011冷房設備用有り</v>
      </c>
      <c r="Z47" s="148">
        <v>-0.22</v>
      </c>
      <c r="AA47" s="148">
        <v>1.22</v>
      </c>
      <c r="AB47" s="149">
        <v>1.0356000000000001</v>
      </c>
      <c r="AC47" s="149">
        <v>0.90610000000000002</v>
      </c>
      <c r="AD47" s="147">
        <f>VLOOKUP(T47,'既存・導入予定 (2)'!$E$33:$S$44,13,0)</f>
        <v>0.56499999999999995</v>
      </c>
      <c r="AE47" s="75">
        <f t="shared" si="3"/>
        <v>1.095</v>
      </c>
    </row>
    <row r="48" spans="2:31" ht="13.5" customHeight="1">
      <c r="B48" s="74" t="s">
        <v>3416</v>
      </c>
      <c r="C48" s="74" t="s">
        <v>6</v>
      </c>
      <c r="E48" s="46">
        <v>1991</v>
      </c>
      <c r="F48" s="97">
        <v>1995</v>
      </c>
      <c r="M48" s="90">
        <v>4</v>
      </c>
      <c r="N48" s="91" t="s">
        <v>6</v>
      </c>
      <c r="O48" s="91" t="s">
        <v>3457</v>
      </c>
      <c r="P48" s="91" t="s">
        <v>3458</v>
      </c>
      <c r="Q48" s="91" t="s">
        <v>196</v>
      </c>
      <c r="R48" s="92">
        <v>0.151</v>
      </c>
      <c r="T48" s="144">
        <v>1</v>
      </c>
      <c r="U48" s="195">
        <v>2011</v>
      </c>
      <c r="V48" s="145" t="s">
        <v>20</v>
      </c>
      <c r="W48" s="145" t="s">
        <v>624</v>
      </c>
      <c r="X48" s="145" t="s">
        <v>3516</v>
      </c>
      <c r="Y48" s="146" t="str">
        <f t="shared" si="0"/>
        <v>12011冷房店舗用無し（一定速）</v>
      </c>
      <c r="Z48" s="148">
        <v>0.25</v>
      </c>
      <c r="AA48" s="148">
        <v>0.75</v>
      </c>
      <c r="AB48" s="149">
        <v>0.25</v>
      </c>
      <c r="AC48" s="149">
        <v>0.75</v>
      </c>
      <c r="AD48" s="147">
        <f>VLOOKUP(T48,'既存・導入予定 (2)'!$E$33:$S$44,13,0)</f>
        <v>0.56499999999999995</v>
      </c>
      <c r="AE48" s="75">
        <f t="shared" si="3"/>
        <v>0.89100000000000001</v>
      </c>
    </row>
    <row r="49" spans="2:31" ht="13.5" customHeight="1">
      <c r="B49" s="74" t="s">
        <v>3417</v>
      </c>
      <c r="C49" s="74" t="s">
        <v>6</v>
      </c>
      <c r="E49" s="46">
        <v>1992</v>
      </c>
      <c r="F49" s="97">
        <v>1995</v>
      </c>
      <c r="M49" s="90">
        <v>4</v>
      </c>
      <c r="N49" s="91" t="s">
        <v>7</v>
      </c>
      <c r="O49" s="91" t="s">
        <v>3457</v>
      </c>
      <c r="P49" s="91" t="s">
        <v>3458</v>
      </c>
      <c r="Q49" s="91" t="s">
        <v>200</v>
      </c>
      <c r="R49" s="92">
        <v>0.157</v>
      </c>
      <c r="T49" s="144">
        <v>1</v>
      </c>
      <c r="U49" s="195">
        <v>2011</v>
      </c>
      <c r="V49" s="145" t="s">
        <v>20</v>
      </c>
      <c r="W49" s="145" t="s">
        <v>618</v>
      </c>
      <c r="X49" s="145" t="s">
        <v>3516</v>
      </c>
      <c r="Y49" s="146" t="str">
        <f t="shared" si="0"/>
        <v>12011冷房ビル用マルチ無し（一定速）</v>
      </c>
      <c r="Z49" s="148">
        <v>0.25</v>
      </c>
      <c r="AA49" s="148">
        <v>0.75</v>
      </c>
      <c r="AB49" s="149">
        <v>0.25</v>
      </c>
      <c r="AC49" s="149">
        <v>0.75</v>
      </c>
      <c r="AD49" s="147">
        <f>VLOOKUP(T49,'既存・導入予定 (2)'!$E$33:$S$44,13,0)</f>
        <v>0.56499999999999995</v>
      </c>
      <c r="AE49" s="75">
        <f t="shared" si="3"/>
        <v>0.89100000000000001</v>
      </c>
    </row>
    <row r="50" spans="2:31" ht="13.5" customHeight="1">
      <c r="B50" s="74" t="s">
        <v>3418</v>
      </c>
      <c r="C50" s="74" t="s">
        <v>6</v>
      </c>
      <c r="E50" s="46">
        <v>1993</v>
      </c>
      <c r="F50" s="97">
        <v>1995</v>
      </c>
      <c r="M50" s="90">
        <v>4</v>
      </c>
      <c r="N50" s="91" t="s">
        <v>8</v>
      </c>
      <c r="O50" s="91" t="s">
        <v>3457</v>
      </c>
      <c r="P50" s="91" t="s">
        <v>3458</v>
      </c>
      <c r="Q50" s="91" t="s">
        <v>204</v>
      </c>
      <c r="R50" s="92">
        <v>0.16600000000000001</v>
      </c>
      <c r="T50" s="144">
        <v>1</v>
      </c>
      <c r="U50" s="195">
        <v>2011</v>
      </c>
      <c r="V50" s="145" t="s">
        <v>20</v>
      </c>
      <c r="W50" s="145" t="s">
        <v>619</v>
      </c>
      <c r="X50" s="145" t="s">
        <v>3516</v>
      </c>
      <c r="Y50" s="146" t="str">
        <f t="shared" si="0"/>
        <v>12011冷房設備用無し（一定速）</v>
      </c>
      <c r="Z50" s="148">
        <v>0.25</v>
      </c>
      <c r="AA50" s="148">
        <v>0.75</v>
      </c>
      <c r="AB50" s="149">
        <v>0.25</v>
      </c>
      <c r="AC50" s="149">
        <v>0.75</v>
      </c>
      <c r="AD50" s="147">
        <f>VLOOKUP(T50,'既存・導入予定 (2)'!$E$33:$S$44,13,0)</f>
        <v>0.56499999999999995</v>
      </c>
      <c r="AE50" s="75">
        <f t="shared" si="3"/>
        <v>0.89100000000000001</v>
      </c>
    </row>
    <row r="51" spans="2:31" ht="14.25" customHeight="1">
      <c r="B51" s="74" t="s">
        <v>3419</v>
      </c>
      <c r="C51" s="74" t="s">
        <v>6</v>
      </c>
      <c r="E51" s="46">
        <v>1994</v>
      </c>
      <c r="F51" s="97">
        <v>1995</v>
      </c>
      <c r="M51" s="90">
        <v>4</v>
      </c>
      <c r="N51" s="91" t="s">
        <v>9</v>
      </c>
      <c r="O51" s="91" t="s">
        <v>3457</v>
      </c>
      <c r="P51" s="91" t="s">
        <v>3458</v>
      </c>
      <c r="Q51" s="91" t="s">
        <v>208</v>
      </c>
      <c r="R51" s="92">
        <v>8.3000000000000004E-2</v>
      </c>
      <c r="T51" s="144">
        <v>1</v>
      </c>
      <c r="U51" s="195">
        <v>2011</v>
      </c>
      <c r="V51" s="145" t="s">
        <v>21</v>
      </c>
      <c r="W51" s="145" t="s">
        <v>624</v>
      </c>
      <c r="X51" s="145" t="s">
        <v>3363</v>
      </c>
      <c r="Y51" s="146" t="str">
        <f t="shared" si="0"/>
        <v>12011暖房店舗用有り</v>
      </c>
      <c r="Z51" s="148">
        <v>-0.76</v>
      </c>
      <c r="AA51" s="148">
        <v>1.76</v>
      </c>
      <c r="AB51" s="149">
        <v>1.0773999999999999</v>
      </c>
      <c r="AC51" s="149">
        <v>1.3006</v>
      </c>
      <c r="AD51" s="147">
        <f>VLOOKUP(T51,'既存・導入予定 (2)'!$E$33:$S$44,13,0)</f>
        <v>0.56499999999999995</v>
      </c>
      <c r="AE51" s="75">
        <f t="shared" si="3"/>
        <v>1.33</v>
      </c>
    </row>
    <row r="52" spans="2:31" ht="13.5" customHeight="1">
      <c r="B52" s="74" t="s">
        <v>3420</v>
      </c>
      <c r="C52" s="45" t="s">
        <v>13</v>
      </c>
      <c r="E52" s="46">
        <v>1995</v>
      </c>
      <c r="F52" s="97">
        <v>1995</v>
      </c>
      <c r="M52" s="90">
        <v>4</v>
      </c>
      <c r="N52" s="91" t="s">
        <v>10</v>
      </c>
      <c r="O52" s="91" t="s">
        <v>3457</v>
      </c>
      <c r="P52" s="91" t="s">
        <v>3458</v>
      </c>
      <c r="Q52" s="91" t="s">
        <v>212</v>
      </c>
      <c r="R52" s="92">
        <v>0.14699999999999999</v>
      </c>
      <c r="T52" s="144">
        <v>1</v>
      </c>
      <c r="U52" s="195">
        <v>2011</v>
      </c>
      <c r="V52" s="145" t="s">
        <v>21</v>
      </c>
      <c r="W52" s="145" t="s">
        <v>618</v>
      </c>
      <c r="X52" s="145" t="s">
        <v>3363</v>
      </c>
      <c r="Y52" s="146" t="str">
        <f t="shared" si="0"/>
        <v>12011暖房ビル用マルチ有り</v>
      </c>
      <c r="Z52" s="148">
        <v>-0.78</v>
      </c>
      <c r="AA52" s="148">
        <v>1.78</v>
      </c>
      <c r="AB52" s="149">
        <v>1.0377000000000001</v>
      </c>
      <c r="AC52" s="149">
        <v>1.3255999999999999</v>
      </c>
      <c r="AD52" s="147">
        <f>VLOOKUP(T52,'既存・導入予定 (2)'!$E$33:$S$44,13,0)</f>
        <v>0.56499999999999995</v>
      </c>
      <c r="AE52" s="75">
        <f t="shared" si="3"/>
        <v>1.339</v>
      </c>
    </row>
    <row r="53" spans="2:31" ht="13.5" customHeight="1">
      <c r="B53" s="45" t="s">
        <v>3421</v>
      </c>
      <c r="C53" s="45" t="s">
        <v>13</v>
      </c>
      <c r="E53" s="46">
        <v>1996</v>
      </c>
      <c r="F53" s="97">
        <v>2005</v>
      </c>
      <c r="M53" s="90">
        <v>4</v>
      </c>
      <c r="N53" s="91" t="s">
        <v>11</v>
      </c>
      <c r="O53" s="91" t="s">
        <v>3457</v>
      </c>
      <c r="P53" s="91" t="s">
        <v>3458</v>
      </c>
      <c r="Q53" s="91" t="s">
        <v>216</v>
      </c>
      <c r="R53" s="92">
        <v>0.16900000000000001</v>
      </c>
      <c r="T53" s="144">
        <v>1</v>
      </c>
      <c r="U53" s="195">
        <v>2011</v>
      </c>
      <c r="V53" s="145" t="s">
        <v>21</v>
      </c>
      <c r="W53" s="145" t="s">
        <v>619</v>
      </c>
      <c r="X53" s="145" t="s">
        <v>3363</v>
      </c>
      <c r="Y53" s="146" t="str">
        <f t="shared" si="0"/>
        <v>12011暖房設備用有り</v>
      </c>
      <c r="Z53" s="148">
        <v>-0.26</v>
      </c>
      <c r="AA53" s="148">
        <v>1.26</v>
      </c>
      <c r="AB53" s="149">
        <v>1.0266999999999999</v>
      </c>
      <c r="AC53" s="149">
        <v>0.93830000000000002</v>
      </c>
      <c r="AD53" s="147">
        <f>VLOOKUP(T53,'既存・導入予定 (2)'!$E$33:$S$44,13,0)</f>
        <v>0.56499999999999995</v>
      </c>
      <c r="AE53" s="75">
        <f t="shared" si="3"/>
        <v>1.113</v>
      </c>
    </row>
    <row r="54" spans="2:31" ht="13.5" customHeight="1">
      <c r="E54" s="46">
        <v>1997</v>
      </c>
      <c r="F54" s="97">
        <v>2005</v>
      </c>
      <c r="M54" s="90">
        <v>4</v>
      </c>
      <c r="N54" s="91" t="s">
        <v>12</v>
      </c>
      <c r="O54" s="91" t="s">
        <v>3457</v>
      </c>
      <c r="P54" s="91" t="s">
        <v>3458</v>
      </c>
      <c r="Q54" s="91" t="s">
        <v>220</v>
      </c>
      <c r="R54" s="92">
        <v>0.111</v>
      </c>
      <c r="T54" s="144">
        <v>1</v>
      </c>
      <c r="U54" s="195">
        <v>2011</v>
      </c>
      <c r="V54" s="145" t="s">
        <v>21</v>
      </c>
      <c r="W54" s="145" t="s">
        <v>624</v>
      </c>
      <c r="X54" s="145" t="s">
        <v>3516</v>
      </c>
      <c r="Y54" s="146" t="str">
        <f t="shared" si="0"/>
        <v>12011暖房店舗用無し（一定速）</v>
      </c>
      <c r="Z54" s="148">
        <v>0.25</v>
      </c>
      <c r="AA54" s="148">
        <v>0.75</v>
      </c>
      <c r="AB54" s="149">
        <v>0.25</v>
      </c>
      <c r="AC54" s="149">
        <v>0.75</v>
      </c>
      <c r="AD54" s="147">
        <f>VLOOKUP(T54,'既存・導入予定 (2)'!$E$33:$S$44,13,0)</f>
        <v>0.56499999999999995</v>
      </c>
      <c r="AE54" s="75">
        <f t="shared" si="3"/>
        <v>0.89100000000000001</v>
      </c>
    </row>
    <row r="55" spans="2:31" ht="13.5" customHeight="1">
      <c r="E55" s="46">
        <v>1998</v>
      </c>
      <c r="F55" s="97">
        <v>2005</v>
      </c>
      <c r="M55" s="90">
        <v>4</v>
      </c>
      <c r="N55" s="91" t="s">
        <v>13</v>
      </c>
      <c r="O55" s="91" t="s">
        <v>3457</v>
      </c>
      <c r="P55" s="91" t="s">
        <v>3458</v>
      </c>
      <c r="Q55" s="91" t="s">
        <v>224</v>
      </c>
      <c r="R55" s="92">
        <v>0.14299999999999999</v>
      </c>
      <c r="T55" s="144">
        <v>1</v>
      </c>
      <c r="U55" s="195">
        <v>2011</v>
      </c>
      <c r="V55" s="145" t="s">
        <v>21</v>
      </c>
      <c r="W55" s="145" t="s">
        <v>618</v>
      </c>
      <c r="X55" s="145" t="s">
        <v>3516</v>
      </c>
      <c r="Y55" s="146" t="str">
        <f t="shared" si="0"/>
        <v>12011暖房ビル用マルチ無し（一定速）</v>
      </c>
      <c r="Z55" s="148">
        <v>0.25</v>
      </c>
      <c r="AA55" s="148">
        <v>0.75</v>
      </c>
      <c r="AB55" s="149">
        <v>0.25</v>
      </c>
      <c r="AC55" s="149">
        <v>0.75</v>
      </c>
      <c r="AD55" s="147">
        <f>VLOOKUP(T55,'既存・導入予定 (2)'!$E$33:$S$44,13,0)</f>
        <v>0.56499999999999995</v>
      </c>
      <c r="AE55" s="75">
        <f t="shared" si="3"/>
        <v>0.89100000000000001</v>
      </c>
    </row>
    <row r="56" spans="2:31" ht="13.5" customHeight="1">
      <c r="E56" s="46">
        <v>1999</v>
      </c>
      <c r="F56" s="97">
        <v>2005</v>
      </c>
      <c r="M56" s="90">
        <v>5</v>
      </c>
      <c r="N56" s="91" t="s">
        <v>3456</v>
      </c>
      <c r="O56" s="91" t="s">
        <v>3457</v>
      </c>
      <c r="P56" s="91" t="s">
        <v>3458</v>
      </c>
      <c r="Q56" s="91" t="s">
        <v>228</v>
      </c>
      <c r="R56" s="92">
        <v>0.20599999999999999</v>
      </c>
      <c r="T56" s="144">
        <v>1</v>
      </c>
      <c r="U56" s="145">
        <v>2011</v>
      </c>
      <c r="V56" s="145" t="s">
        <v>21</v>
      </c>
      <c r="W56" s="145" t="s">
        <v>619</v>
      </c>
      <c r="X56" s="145" t="s">
        <v>3516</v>
      </c>
      <c r="Y56" s="146" t="str">
        <f t="shared" si="0"/>
        <v>12011暖房設備用無し（一定速）</v>
      </c>
      <c r="Z56" s="148">
        <v>0.25</v>
      </c>
      <c r="AA56" s="148">
        <v>0.75</v>
      </c>
      <c r="AB56" s="149">
        <v>0.25</v>
      </c>
      <c r="AC56" s="149">
        <v>0.75</v>
      </c>
      <c r="AD56" s="147">
        <f>VLOOKUP(T56,'既存・導入予定 (2)'!$E$33:$S$44,13,0)</f>
        <v>0.56499999999999995</v>
      </c>
      <c r="AE56" s="75">
        <f t="shared" si="3"/>
        <v>0.89100000000000001</v>
      </c>
    </row>
    <row r="57" spans="2:31" ht="13.5" customHeight="1">
      <c r="E57" s="46">
        <v>2000</v>
      </c>
      <c r="F57" s="97">
        <v>2005</v>
      </c>
      <c r="M57" s="90">
        <v>5</v>
      </c>
      <c r="N57" s="91" t="s">
        <v>3</v>
      </c>
      <c r="O57" s="91" t="s">
        <v>3457</v>
      </c>
      <c r="P57" s="91" t="s">
        <v>3458</v>
      </c>
      <c r="Q57" s="91" t="s">
        <v>232</v>
      </c>
      <c r="R57" s="92">
        <v>0.22900000000000001</v>
      </c>
      <c r="T57" s="144">
        <v>1</v>
      </c>
      <c r="U57" s="145">
        <v>2012</v>
      </c>
      <c r="V57" s="145" t="s">
        <v>20</v>
      </c>
      <c r="W57" s="145" t="s">
        <v>624</v>
      </c>
      <c r="X57" s="145" t="s">
        <v>3363</v>
      </c>
      <c r="Y57" s="146" t="str">
        <f t="shared" si="0"/>
        <v>12012冷房店舗用有り</v>
      </c>
      <c r="Z57" s="145">
        <v>-1.36</v>
      </c>
      <c r="AA57" s="145">
        <v>2.36</v>
      </c>
      <c r="AB57" s="145">
        <v>1.0576000000000001</v>
      </c>
      <c r="AC57" s="145">
        <v>1.7556</v>
      </c>
      <c r="AD57" s="147">
        <f>VLOOKUP(T57,'既存・導入予定 (2)'!$E$33:$S$44,13,0)</f>
        <v>0.56499999999999995</v>
      </c>
      <c r="AE57" s="75">
        <f t="shared" ref="AE57:AE88" si="4">ROUNDDOWN(IF(AD57&gt;=0.25,Z57*AD57+AA57,AB57*AD57+AC57),3)</f>
        <v>1.591</v>
      </c>
    </row>
    <row r="58" spans="2:31" ht="13.5" customHeight="1">
      <c r="E58" s="162">
        <v>2001</v>
      </c>
      <c r="F58" s="163">
        <v>2005</v>
      </c>
      <c r="G58" s="164"/>
      <c r="M58" s="90">
        <v>5</v>
      </c>
      <c r="N58" s="91" t="s">
        <v>4</v>
      </c>
      <c r="O58" s="91" t="s">
        <v>3457</v>
      </c>
      <c r="P58" s="91" t="s">
        <v>3458</v>
      </c>
      <c r="Q58" s="91" t="s">
        <v>236</v>
      </c>
      <c r="R58" s="92">
        <v>0.217</v>
      </c>
      <c r="T58" s="144">
        <v>1</v>
      </c>
      <c r="U58" s="145">
        <v>2012</v>
      </c>
      <c r="V58" s="145" t="s">
        <v>20</v>
      </c>
      <c r="W58" s="145" t="s">
        <v>618</v>
      </c>
      <c r="X58" s="145" t="s">
        <v>3363</v>
      </c>
      <c r="Y58" s="146" t="str">
        <f t="shared" si="0"/>
        <v>12012冷房ビル用マルチ有り</v>
      </c>
      <c r="Z58" s="145">
        <v>-1.1399999999999999</v>
      </c>
      <c r="AA58" s="145">
        <v>2.14</v>
      </c>
      <c r="AB58" s="145">
        <v>1.0625</v>
      </c>
      <c r="AC58" s="145">
        <v>1.5893999999999999</v>
      </c>
      <c r="AD58" s="147">
        <f>VLOOKUP(T58,'既存・導入予定 (2)'!$E$33:$S$44,13,0)</f>
        <v>0.56499999999999995</v>
      </c>
      <c r="AE58" s="75">
        <f t="shared" si="4"/>
        <v>1.4950000000000001</v>
      </c>
    </row>
    <row r="59" spans="2:31" ht="13.5" customHeight="1">
      <c r="E59" s="162">
        <v>2002</v>
      </c>
      <c r="F59" s="163">
        <v>2005</v>
      </c>
      <c r="G59" s="164"/>
      <c r="M59" s="90">
        <v>5</v>
      </c>
      <c r="N59" s="91" t="s">
        <v>5</v>
      </c>
      <c r="O59" s="91" t="s">
        <v>3457</v>
      </c>
      <c r="P59" s="91" t="s">
        <v>3458</v>
      </c>
      <c r="Q59" s="91" t="s">
        <v>240</v>
      </c>
      <c r="R59" s="92">
        <v>0.156</v>
      </c>
      <c r="T59" s="144">
        <v>1</v>
      </c>
      <c r="U59" s="145">
        <v>2012</v>
      </c>
      <c r="V59" s="145" t="s">
        <v>20</v>
      </c>
      <c r="W59" s="145" t="s">
        <v>619</v>
      </c>
      <c r="X59" s="145" t="s">
        <v>3363</v>
      </c>
      <c r="Y59" s="146" t="str">
        <f t="shared" si="0"/>
        <v>12012冷房設備用有り</v>
      </c>
      <c r="Z59" s="145">
        <v>-0.26</v>
      </c>
      <c r="AA59" s="145">
        <v>1.26</v>
      </c>
      <c r="AB59" s="145">
        <v>1.0367999999999999</v>
      </c>
      <c r="AC59" s="145">
        <v>0.93579999999999997</v>
      </c>
      <c r="AD59" s="147">
        <f>VLOOKUP(T59,'既存・導入予定 (2)'!$E$33:$S$44,13,0)</f>
        <v>0.56499999999999995</v>
      </c>
      <c r="AE59" s="75">
        <f t="shared" si="4"/>
        <v>1.113</v>
      </c>
    </row>
    <row r="60" spans="2:31" ht="13.5" customHeight="1">
      <c r="E60" s="162">
        <v>2003</v>
      </c>
      <c r="F60" s="163">
        <v>2005</v>
      </c>
      <c r="G60" s="164"/>
      <c r="M60" s="90">
        <v>5</v>
      </c>
      <c r="N60" s="91" t="s">
        <v>6</v>
      </c>
      <c r="O60" s="91" t="s">
        <v>3457</v>
      </c>
      <c r="P60" s="91" t="s">
        <v>3458</v>
      </c>
      <c r="Q60" s="91" t="s">
        <v>244</v>
      </c>
      <c r="R60" s="92">
        <v>0.22</v>
      </c>
      <c r="T60" s="144">
        <v>1</v>
      </c>
      <c r="U60" s="145">
        <v>2012</v>
      </c>
      <c r="V60" s="145" t="s">
        <v>20</v>
      </c>
      <c r="W60" s="145" t="s">
        <v>624</v>
      </c>
      <c r="X60" s="145" t="s">
        <v>3516</v>
      </c>
      <c r="Y60" s="146" t="str">
        <f t="shared" si="0"/>
        <v>12012冷房店舗用無し（一定速）</v>
      </c>
      <c r="Z60" s="148">
        <v>0.25</v>
      </c>
      <c r="AA60" s="148">
        <v>0.75</v>
      </c>
      <c r="AB60" s="149">
        <v>0.25</v>
      </c>
      <c r="AC60" s="149">
        <v>0.75</v>
      </c>
      <c r="AD60" s="147">
        <f>VLOOKUP(T60,'既存・導入予定 (2)'!$E$33:$S$44,13,0)</f>
        <v>0.56499999999999995</v>
      </c>
      <c r="AE60" s="75">
        <f t="shared" si="4"/>
        <v>0.89100000000000001</v>
      </c>
    </row>
    <row r="61" spans="2:31" ht="13.5" customHeight="1">
      <c r="E61" s="162">
        <v>2004</v>
      </c>
      <c r="F61" s="163">
        <v>2005</v>
      </c>
      <c r="G61" s="164"/>
      <c r="M61" s="90">
        <v>5</v>
      </c>
      <c r="N61" s="91" t="s">
        <v>7</v>
      </c>
      <c r="O61" s="91" t="s">
        <v>3457</v>
      </c>
      <c r="P61" s="91" t="s">
        <v>3458</v>
      </c>
      <c r="Q61" s="91" t="s">
        <v>248</v>
      </c>
      <c r="R61" s="92">
        <v>0.20200000000000001</v>
      </c>
      <c r="T61" s="144">
        <v>1</v>
      </c>
      <c r="U61" s="145">
        <v>2012</v>
      </c>
      <c r="V61" s="145" t="s">
        <v>20</v>
      </c>
      <c r="W61" s="145" t="s">
        <v>618</v>
      </c>
      <c r="X61" s="145" t="s">
        <v>3516</v>
      </c>
      <c r="Y61" s="146" t="str">
        <f t="shared" si="0"/>
        <v>12012冷房ビル用マルチ無し（一定速）</v>
      </c>
      <c r="Z61" s="148">
        <v>0.25</v>
      </c>
      <c r="AA61" s="148">
        <v>0.75</v>
      </c>
      <c r="AB61" s="149">
        <v>0.25</v>
      </c>
      <c r="AC61" s="149">
        <v>0.75</v>
      </c>
      <c r="AD61" s="147">
        <f>VLOOKUP(T61,'既存・導入予定 (2)'!$E$33:$S$44,13,0)</f>
        <v>0.56499999999999995</v>
      </c>
      <c r="AE61" s="75">
        <f t="shared" si="4"/>
        <v>0.89100000000000001</v>
      </c>
    </row>
    <row r="62" spans="2:31" ht="13.5" customHeight="1">
      <c r="E62" s="162">
        <v>2005</v>
      </c>
      <c r="F62" s="163">
        <v>2005</v>
      </c>
      <c r="G62" s="164"/>
      <c r="M62" s="90">
        <v>5</v>
      </c>
      <c r="N62" s="91" t="s">
        <v>8</v>
      </c>
      <c r="O62" s="91" t="s">
        <v>3457</v>
      </c>
      <c r="P62" s="91" t="s">
        <v>3458</v>
      </c>
      <c r="Q62" s="91" t="s">
        <v>252</v>
      </c>
      <c r="R62" s="92">
        <v>0.23200000000000001</v>
      </c>
      <c r="T62" s="144">
        <v>1</v>
      </c>
      <c r="U62" s="145">
        <v>2012</v>
      </c>
      <c r="V62" s="145" t="s">
        <v>20</v>
      </c>
      <c r="W62" s="145" t="s">
        <v>619</v>
      </c>
      <c r="X62" s="145" t="s">
        <v>3516</v>
      </c>
      <c r="Y62" s="146" t="str">
        <f t="shared" si="0"/>
        <v>12012冷房設備用無し（一定速）</v>
      </c>
      <c r="Z62" s="148">
        <v>0.25</v>
      </c>
      <c r="AA62" s="148">
        <v>0.75</v>
      </c>
      <c r="AB62" s="149">
        <v>0.25</v>
      </c>
      <c r="AC62" s="149">
        <v>0.75</v>
      </c>
      <c r="AD62" s="147">
        <f>VLOOKUP(T62,'既存・導入予定 (2)'!$E$33:$S$44,13,0)</f>
        <v>0.56499999999999995</v>
      </c>
      <c r="AE62" s="75">
        <f t="shared" si="4"/>
        <v>0.89100000000000001</v>
      </c>
    </row>
    <row r="63" spans="2:31" ht="13.5" customHeight="1">
      <c r="E63" s="162">
        <v>2006</v>
      </c>
      <c r="F63" s="163">
        <v>2010</v>
      </c>
      <c r="G63" s="164"/>
      <c r="M63" s="90">
        <v>5</v>
      </c>
      <c r="N63" s="91" t="s">
        <v>9</v>
      </c>
      <c r="O63" s="91" t="s">
        <v>3457</v>
      </c>
      <c r="P63" s="91" t="s">
        <v>3458</v>
      </c>
      <c r="Q63" s="91" t="s">
        <v>256</v>
      </c>
      <c r="R63" s="92">
        <v>0.22800000000000001</v>
      </c>
      <c r="T63" s="144">
        <v>1</v>
      </c>
      <c r="U63" s="145">
        <v>2012</v>
      </c>
      <c r="V63" s="145" t="s">
        <v>21</v>
      </c>
      <c r="W63" s="145" t="s">
        <v>624</v>
      </c>
      <c r="X63" s="145" t="s">
        <v>3363</v>
      </c>
      <c r="Y63" s="146" t="str">
        <f t="shared" si="0"/>
        <v>12012暖房店舗用有り</v>
      </c>
      <c r="Z63" s="145">
        <v>-0.82</v>
      </c>
      <c r="AA63" s="145">
        <v>1.82</v>
      </c>
      <c r="AB63" s="145">
        <v>1.0801000000000001</v>
      </c>
      <c r="AC63" s="145">
        <v>1.345</v>
      </c>
      <c r="AD63" s="147">
        <f>VLOOKUP(T63,'既存・導入予定 (2)'!$E$33:$S$44,13,0)</f>
        <v>0.56499999999999995</v>
      </c>
      <c r="AE63" s="75">
        <f t="shared" si="4"/>
        <v>1.3560000000000001</v>
      </c>
    </row>
    <row r="64" spans="2:31" ht="13.5" customHeight="1">
      <c r="E64" s="162">
        <v>2007</v>
      </c>
      <c r="F64" s="163">
        <v>2010</v>
      </c>
      <c r="G64" s="164"/>
      <c r="M64" s="90">
        <v>5</v>
      </c>
      <c r="N64" s="91" t="s">
        <v>10</v>
      </c>
      <c r="O64" s="91" t="s">
        <v>3457</v>
      </c>
      <c r="P64" s="91" t="s">
        <v>3458</v>
      </c>
      <c r="Q64" s="91" t="s">
        <v>260</v>
      </c>
      <c r="R64" s="92">
        <v>0.248</v>
      </c>
      <c r="T64" s="144">
        <v>1</v>
      </c>
      <c r="U64" s="145">
        <v>2012</v>
      </c>
      <c r="V64" s="145" t="s">
        <v>21</v>
      </c>
      <c r="W64" s="145" t="s">
        <v>618</v>
      </c>
      <c r="X64" s="145" t="s">
        <v>3363</v>
      </c>
      <c r="Y64" s="146" t="str">
        <f t="shared" si="0"/>
        <v>12012暖房ビル用マルチ有り</v>
      </c>
      <c r="Z64" s="145">
        <v>-0.98</v>
      </c>
      <c r="AA64" s="145">
        <v>1.98</v>
      </c>
      <c r="AB64" s="145">
        <v>1.042</v>
      </c>
      <c r="AC64" s="145">
        <v>1.4744999999999999</v>
      </c>
      <c r="AD64" s="147">
        <f>VLOOKUP(T64,'既存・導入予定 (2)'!$E$33:$S$44,13,0)</f>
        <v>0.56499999999999995</v>
      </c>
      <c r="AE64" s="75">
        <f t="shared" si="4"/>
        <v>1.4259999999999999</v>
      </c>
    </row>
    <row r="65" spans="5:31" ht="13.5" customHeight="1">
      <c r="E65" s="162">
        <v>2008</v>
      </c>
      <c r="F65" s="163">
        <v>2010</v>
      </c>
      <c r="G65" s="164"/>
      <c r="M65" s="90">
        <v>5</v>
      </c>
      <c r="N65" s="91" t="s">
        <v>11</v>
      </c>
      <c r="O65" s="91" t="s">
        <v>3457</v>
      </c>
      <c r="P65" s="91" t="s">
        <v>3458</v>
      </c>
      <c r="Q65" s="91" t="s">
        <v>264</v>
      </c>
      <c r="R65" s="92">
        <v>0.21</v>
      </c>
      <c r="T65" s="144">
        <v>1</v>
      </c>
      <c r="U65" s="145">
        <v>2012</v>
      </c>
      <c r="V65" s="145" t="s">
        <v>21</v>
      </c>
      <c r="W65" s="145" t="s">
        <v>619</v>
      </c>
      <c r="X65" s="145" t="s">
        <v>3363</v>
      </c>
      <c r="Y65" s="146" t="str">
        <f t="shared" si="0"/>
        <v>12012暖房設備用有り</v>
      </c>
      <c r="Z65" s="145">
        <v>-0.26</v>
      </c>
      <c r="AA65" s="145">
        <v>1.26</v>
      </c>
      <c r="AB65" s="145">
        <v>1.0266999999999999</v>
      </c>
      <c r="AC65" s="145">
        <v>0.93830000000000002</v>
      </c>
      <c r="AD65" s="147">
        <f>VLOOKUP(T65,'既存・導入予定 (2)'!$E$33:$S$44,13,0)</f>
        <v>0.56499999999999995</v>
      </c>
      <c r="AE65" s="75">
        <f t="shared" si="4"/>
        <v>1.113</v>
      </c>
    </row>
    <row r="66" spans="5:31" ht="13.5" customHeight="1">
      <c r="E66" s="162">
        <v>2009</v>
      </c>
      <c r="F66" s="163">
        <v>2010</v>
      </c>
      <c r="G66" s="164"/>
      <c r="M66" s="90">
        <v>5</v>
      </c>
      <c r="N66" s="91" t="s">
        <v>12</v>
      </c>
      <c r="O66" s="91" t="s">
        <v>3457</v>
      </c>
      <c r="P66" s="91" t="s">
        <v>3458</v>
      </c>
      <c r="Q66" s="91" t="s">
        <v>268</v>
      </c>
      <c r="R66" s="92">
        <v>7.0999999999999994E-2</v>
      </c>
      <c r="T66" s="144">
        <v>1</v>
      </c>
      <c r="U66" s="145">
        <v>2012</v>
      </c>
      <c r="V66" s="145" t="s">
        <v>21</v>
      </c>
      <c r="W66" s="145" t="s">
        <v>624</v>
      </c>
      <c r="X66" s="145" t="s">
        <v>3516</v>
      </c>
      <c r="Y66" s="146" t="str">
        <f t="shared" si="0"/>
        <v>12012暖房店舗用無し（一定速）</v>
      </c>
      <c r="Z66" s="148">
        <v>0.25</v>
      </c>
      <c r="AA66" s="148">
        <v>0.75</v>
      </c>
      <c r="AB66" s="149">
        <v>0.25</v>
      </c>
      <c r="AC66" s="149">
        <v>0.75</v>
      </c>
      <c r="AD66" s="147">
        <f>VLOOKUP(T66,'既存・導入予定 (2)'!$E$33:$S$44,13,0)</f>
        <v>0.56499999999999995</v>
      </c>
      <c r="AE66" s="75">
        <f t="shared" si="4"/>
        <v>0.89100000000000001</v>
      </c>
    </row>
    <row r="67" spans="5:31" ht="13.5" customHeight="1">
      <c r="E67" s="162">
        <v>2010</v>
      </c>
      <c r="F67" s="163">
        <v>2010</v>
      </c>
      <c r="G67" s="164"/>
      <c r="M67" s="90">
        <v>5</v>
      </c>
      <c r="N67" s="91" t="s">
        <v>13</v>
      </c>
      <c r="O67" s="91" t="s">
        <v>3457</v>
      </c>
      <c r="P67" s="91" t="s">
        <v>3458</v>
      </c>
      <c r="Q67" s="91" t="s">
        <v>272</v>
      </c>
      <c r="R67" s="92">
        <v>0.23</v>
      </c>
      <c r="T67" s="144">
        <v>1</v>
      </c>
      <c r="U67" s="145">
        <v>2012</v>
      </c>
      <c r="V67" s="145" t="s">
        <v>21</v>
      </c>
      <c r="W67" s="145" t="s">
        <v>618</v>
      </c>
      <c r="X67" s="145" t="s">
        <v>3516</v>
      </c>
      <c r="Y67" s="146" t="str">
        <f t="shared" si="0"/>
        <v>12012暖房ビル用マルチ無し（一定速）</v>
      </c>
      <c r="Z67" s="148">
        <v>0.25</v>
      </c>
      <c r="AA67" s="148">
        <v>0.75</v>
      </c>
      <c r="AB67" s="149">
        <v>0.25</v>
      </c>
      <c r="AC67" s="149">
        <v>0.75</v>
      </c>
      <c r="AD67" s="147">
        <f>VLOOKUP(T67,'既存・導入予定 (2)'!$E$33:$S$44,13,0)</f>
        <v>0.56499999999999995</v>
      </c>
      <c r="AE67" s="75">
        <f t="shared" si="4"/>
        <v>0.89100000000000001</v>
      </c>
    </row>
    <row r="68" spans="5:31" ht="13.5" customHeight="1">
      <c r="E68" s="162">
        <v>2011</v>
      </c>
      <c r="F68" s="98">
        <v>2011</v>
      </c>
      <c r="G68" s="164"/>
      <c r="M68" s="90">
        <v>6</v>
      </c>
      <c r="N68" s="91" t="s">
        <v>3456</v>
      </c>
      <c r="O68" s="91" t="s">
        <v>3457</v>
      </c>
      <c r="P68" s="91" t="s">
        <v>3458</v>
      </c>
      <c r="Q68" s="91" t="s">
        <v>276</v>
      </c>
      <c r="R68" s="92">
        <v>0.249</v>
      </c>
      <c r="T68" s="144">
        <v>1</v>
      </c>
      <c r="U68" s="145">
        <v>2012</v>
      </c>
      <c r="V68" s="145" t="s">
        <v>21</v>
      </c>
      <c r="W68" s="145" t="s">
        <v>619</v>
      </c>
      <c r="X68" s="145" t="s">
        <v>3516</v>
      </c>
      <c r="Y68" s="146" t="str">
        <f t="shared" si="0"/>
        <v>12012暖房設備用無し（一定速）</v>
      </c>
      <c r="Z68" s="148">
        <v>0.25</v>
      </c>
      <c r="AA68" s="148">
        <v>0.75</v>
      </c>
      <c r="AB68" s="149">
        <v>0.25</v>
      </c>
      <c r="AC68" s="149">
        <v>0.75</v>
      </c>
      <c r="AD68" s="147">
        <f>VLOOKUP(T68,'既存・導入予定 (2)'!$E$33:$S$44,13,0)</f>
        <v>0.56499999999999995</v>
      </c>
      <c r="AE68" s="75">
        <f t="shared" si="4"/>
        <v>0.89100000000000001</v>
      </c>
    </row>
    <row r="69" spans="5:31" ht="13.5" customHeight="1">
      <c r="E69" s="162">
        <v>2012</v>
      </c>
      <c r="F69" s="98">
        <v>2012</v>
      </c>
      <c r="G69" s="164"/>
      <c r="M69" s="90">
        <v>6</v>
      </c>
      <c r="N69" s="91" t="s">
        <v>3</v>
      </c>
      <c r="O69" s="91" t="s">
        <v>3457</v>
      </c>
      <c r="P69" s="91" t="s">
        <v>3458</v>
      </c>
      <c r="Q69" s="91" t="s">
        <v>280</v>
      </c>
      <c r="R69" s="92">
        <v>0.34300000000000003</v>
      </c>
      <c r="T69" s="144">
        <v>1</v>
      </c>
      <c r="U69" s="195">
        <v>2013</v>
      </c>
      <c r="V69" s="145" t="s">
        <v>20</v>
      </c>
      <c r="W69" s="145" t="s">
        <v>624</v>
      </c>
      <c r="X69" s="145" t="s">
        <v>3363</v>
      </c>
      <c r="Y69" s="146" t="str">
        <f t="shared" si="0"/>
        <v>12013冷房店舗用有り</v>
      </c>
      <c r="Z69" s="148">
        <v>-1.5</v>
      </c>
      <c r="AA69" s="148">
        <v>2.5</v>
      </c>
      <c r="AB69" s="149">
        <v>1.0609999999999999</v>
      </c>
      <c r="AC69" s="149">
        <v>1.8597999999999999</v>
      </c>
      <c r="AD69" s="147">
        <f>VLOOKUP(T69,'既存・導入予定 (2)'!$E$33:$S$44,13,0)</f>
        <v>0.56499999999999995</v>
      </c>
      <c r="AE69" s="75">
        <f t="shared" si="4"/>
        <v>1.6519999999999999</v>
      </c>
    </row>
    <row r="70" spans="5:31" ht="13.5" customHeight="1">
      <c r="E70" s="162">
        <v>2013</v>
      </c>
      <c r="F70" s="98">
        <v>2013</v>
      </c>
      <c r="G70" s="164"/>
      <c r="M70" s="90">
        <v>6</v>
      </c>
      <c r="N70" s="91" t="s">
        <v>4</v>
      </c>
      <c r="O70" s="91" t="s">
        <v>3457</v>
      </c>
      <c r="P70" s="91" t="s">
        <v>3458</v>
      </c>
      <c r="Q70" s="91" t="s">
        <v>284</v>
      </c>
      <c r="R70" s="92">
        <v>0.30599999999999999</v>
      </c>
      <c r="T70" s="144">
        <v>1</v>
      </c>
      <c r="U70" s="195">
        <v>2013</v>
      </c>
      <c r="V70" s="145" t="s">
        <v>20</v>
      </c>
      <c r="W70" s="145" t="s">
        <v>618</v>
      </c>
      <c r="X70" s="145" t="s">
        <v>3363</v>
      </c>
      <c r="Y70" s="146" t="str">
        <f t="shared" si="0"/>
        <v>12013冷房ビル用マルチ有り</v>
      </c>
      <c r="Z70" s="148">
        <v>-1.1399999999999999</v>
      </c>
      <c r="AA70" s="148">
        <v>2.14</v>
      </c>
      <c r="AB70" s="149">
        <v>1.0625</v>
      </c>
      <c r="AC70" s="149">
        <v>1.5893999999999999</v>
      </c>
      <c r="AD70" s="147">
        <f>VLOOKUP(T70,'既存・導入予定 (2)'!$E$33:$S$44,13,0)</f>
        <v>0.56499999999999995</v>
      </c>
      <c r="AE70" s="75">
        <f t="shared" si="4"/>
        <v>1.4950000000000001</v>
      </c>
    </row>
    <row r="71" spans="5:31" ht="13.5" customHeight="1">
      <c r="E71" s="46">
        <v>2014</v>
      </c>
      <c r="F71" s="98">
        <v>2014</v>
      </c>
      <c r="M71" s="90">
        <v>6</v>
      </c>
      <c r="N71" s="91" t="s">
        <v>5</v>
      </c>
      <c r="O71" s="91" t="s">
        <v>3457</v>
      </c>
      <c r="P71" s="91" t="s">
        <v>3458</v>
      </c>
      <c r="Q71" s="91" t="s">
        <v>288</v>
      </c>
      <c r="R71" s="92">
        <v>0.20899999999999999</v>
      </c>
      <c r="T71" s="144">
        <v>1</v>
      </c>
      <c r="U71" s="195">
        <v>2013</v>
      </c>
      <c r="V71" s="145" t="s">
        <v>20</v>
      </c>
      <c r="W71" s="145" t="s">
        <v>619</v>
      </c>
      <c r="X71" s="145" t="s">
        <v>3363</v>
      </c>
      <c r="Y71" s="146" t="str">
        <f t="shared" si="0"/>
        <v>12013冷房設備用有り</v>
      </c>
      <c r="Z71" s="148">
        <v>-0.26</v>
      </c>
      <c r="AA71" s="148">
        <v>1.26</v>
      </c>
      <c r="AB71" s="149">
        <v>1.0367999999999999</v>
      </c>
      <c r="AC71" s="149">
        <v>0.93579999999999997</v>
      </c>
      <c r="AD71" s="147">
        <f>VLOOKUP(T71,'既存・導入予定 (2)'!$E$33:$S$44,13,0)</f>
        <v>0.56499999999999995</v>
      </c>
      <c r="AE71" s="75">
        <f t="shared" si="4"/>
        <v>1.113</v>
      </c>
    </row>
    <row r="72" spans="5:31" ht="13.5" customHeight="1">
      <c r="E72" s="46">
        <v>2015</v>
      </c>
      <c r="F72" s="97">
        <v>2015</v>
      </c>
      <c r="M72" s="90">
        <v>6</v>
      </c>
      <c r="N72" s="91" t="s">
        <v>6</v>
      </c>
      <c r="O72" s="91" t="s">
        <v>3457</v>
      </c>
      <c r="P72" s="91" t="s">
        <v>3458</v>
      </c>
      <c r="Q72" s="91" t="s">
        <v>292</v>
      </c>
      <c r="R72" s="92">
        <v>0.308</v>
      </c>
      <c r="T72" s="144">
        <v>1</v>
      </c>
      <c r="U72" s="195">
        <v>2013</v>
      </c>
      <c r="V72" s="145" t="s">
        <v>20</v>
      </c>
      <c r="W72" s="145" t="s">
        <v>624</v>
      </c>
      <c r="X72" s="145" t="s">
        <v>3516</v>
      </c>
      <c r="Y72" s="146" t="str">
        <f t="shared" si="0"/>
        <v>12013冷房店舗用無し（一定速）</v>
      </c>
      <c r="Z72" s="148">
        <v>0.25</v>
      </c>
      <c r="AA72" s="148">
        <v>0.75</v>
      </c>
      <c r="AB72" s="149">
        <v>0.25</v>
      </c>
      <c r="AC72" s="149">
        <v>0.75</v>
      </c>
      <c r="AD72" s="147">
        <f>VLOOKUP(T72,'既存・導入予定 (2)'!$E$33:$S$44,13,0)</f>
        <v>0.56499999999999995</v>
      </c>
      <c r="AE72" s="75">
        <f t="shared" si="4"/>
        <v>0.89100000000000001</v>
      </c>
    </row>
    <row r="73" spans="5:31" ht="13.5" customHeight="1">
      <c r="E73" s="46">
        <v>2016</v>
      </c>
      <c r="F73" s="181">
        <v>2020</v>
      </c>
      <c r="M73" s="90">
        <v>6</v>
      </c>
      <c r="N73" s="91" t="s">
        <v>7</v>
      </c>
      <c r="O73" s="91" t="s">
        <v>3457</v>
      </c>
      <c r="P73" s="91" t="s">
        <v>3458</v>
      </c>
      <c r="Q73" s="91" t="s">
        <v>296</v>
      </c>
      <c r="R73" s="92">
        <v>0.29699999999999999</v>
      </c>
      <c r="T73" s="144">
        <v>1</v>
      </c>
      <c r="U73" s="195">
        <v>2013</v>
      </c>
      <c r="V73" s="145" t="s">
        <v>20</v>
      </c>
      <c r="W73" s="145" t="s">
        <v>618</v>
      </c>
      <c r="X73" s="145" t="s">
        <v>3516</v>
      </c>
      <c r="Y73" s="146" t="str">
        <f t="shared" si="0"/>
        <v>12013冷房ビル用マルチ無し（一定速）</v>
      </c>
      <c r="Z73" s="148">
        <v>0.25</v>
      </c>
      <c r="AA73" s="148">
        <v>0.75</v>
      </c>
      <c r="AB73" s="149">
        <v>0.25</v>
      </c>
      <c r="AC73" s="149">
        <v>0.75</v>
      </c>
      <c r="AD73" s="147">
        <f>VLOOKUP(T73,'既存・導入予定 (2)'!$E$33:$S$44,13,0)</f>
        <v>0.56499999999999995</v>
      </c>
      <c r="AE73" s="75">
        <f t="shared" si="4"/>
        <v>0.89100000000000001</v>
      </c>
    </row>
    <row r="74" spans="5:31" ht="13.5" customHeight="1">
      <c r="E74" s="46">
        <v>2017</v>
      </c>
      <c r="F74" s="181">
        <v>2020</v>
      </c>
      <c r="M74" s="90">
        <v>6</v>
      </c>
      <c r="N74" s="91" t="s">
        <v>8</v>
      </c>
      <c r="O74" s="91" t="s">
        <v>3457</v>
      </c>
      <c r="P74" s="91" t="s">
        <v>3458</v>
      </c>
      <c r="Q74" s="91" t="s">
        <v>300</v>
      </c>
      <c r="R74" s="92">
        <v>0.33800000000000002</v>
      </c>
      <c r="T74" s="144">
        <v>1</v>
      </c>
      <c r="U74" s="195">
        <v>2013</v>
      </c>
      <c r="V74" s="145" t="s">
        <v>20</v>
      </c>
      <c r="W74" s="145" t="s">
        <v>619</v>
      </c>
      <c r="X74" s="145" t="s">
        <v>3516</v>
      </c>
      <c r="Y74" s="146" t="str">
        <f t="shared" ref="Y74:Y137" si="5">T74&amp;U74&amp;V74&amp;W74&amp;X74</f>
        <v>12013冷房設備用無し（一定速）</v>
      </c>
      <c r="Z74" s="148">
        <v>0.25</v>
      </c>
      <c r="AA74" s="148">
        <v>0.75</v>
      </c>
      <c r="AB74" s="149">
        <v>0.25</v>
      </c>
      <c r="AC74" s="149">
        <v>0.75</v>
      </c>
      <c r="AD74" s="147">
        <f>VLOOKUP(T74,'既存・導入予定 (2)'!$E$33:$S$44,13,0)</f>
        <v>0.56499999999999995</v>
      </c>
      <c r="AE74" s="75">
        <f t="shared" si="4"/>
        <v>0.89100000000000001</v>
      </c>
    </row>
    <row r="75" spans="5:31" ht="13.5" customHeight="1">
      <c r="E75" s="46">
        <v>2018</v>
      </c>
      <c r="F75" s="181">
        <v>2020</v>
      </c>
      <c r="M75" s="90">
        <v>6</v>
      </c>
      <c r="N75" s="91" t="s">
        <v>9</v>
      </c>
      <c r="O75" s="91" t="s">
        <v>3457</v>
      </c>
      <c r="P75" s="91" t="s">
        <v>3458</v>
      </c>
      <c r="Q75" s="91" t="s">
        <v>304</v>
      </c>
      <c r="R75" s="92">
        <v>0.247</v>
      </c>
      <c r="T75" s="144">
        <v>1</v>
      </c>
      <c r="U75" s="195">
        <v>2013</v>
      </c>
      <c r="V75" s="145" t="s">
        <v>21</v>
      </c>
      <c r="W75" s="145" t="s">
        <v>624</v>
      </c>
      <c r="X75" s="145" t="s">
        <v>3363</v>
      </c>
      <c r="Y75" s="146" t="str">
        <f t="shared" si="5"/>
        <v>12013暖房店舗用有り</v>
      </c>
      <c r="Z75" s="148">
        <v>-0.94</v>
      </c>
      <c r="AA75" s="148">
        <v>1.94</v>
      </c>
      <c r="AB75" s="149">
        <v>1.0853999999999999</v>
      </c>
      <c r="AC75" s="149">
        <v>1.4337</v>
      </c>
      <c r="AD75" s="147">
        <f>VLOOKUP(T75,'既存・導入予定 (2)'!$E$33:$S$44,13,0)</f>
        <v>0.56499999999999995</v>
      </c>
      <c r="AE75" s="75">
        <f t="shared" si="4"/>
        <v>1.4079999999999999</v>
      </c>
    </row>
    <row r="76" spans="5:31" ht="13.5" customHeight="1">
      <c r="E76" s="46">
        <v>2019</v>
      </c>
      <c r="F76" s="181">
        <v>2020</v>
      </c>
      <c r="M76" s="90">
        <v>6</v>
      </c>
      <c r="N76" s="91" t="s">
        <v>10</v>
      </c>
      <c r="O76" s="91" t="s">
        <v>3457</v>
      </c>
      <c r="P76" s="91" t="s">
        <v>3458</v>
      </c>
      <c r="Q76" s="91" t="s">
        <v>308</v>
      </c>
      <c r="R76" s="92">
        <v>0.30499999999999999</v>
      </c>
      <c r="T76" s="144">
        <v>1</v>
      </c>
      <c r="U76" s="195">
        <v>2013</v>
      </c>
      <c r="V76" s="145" t="s">
        <v>21</v>
      </c>
      <c r="W76" s="145" t="s">
        <v>618</v>
      </c>
      <c r="X76" s="145" t="s">
        <v>3363</v>
      </c>
      <c r="Y76" s="146" t="str">
        <f t="shared" si="5"/>
        <v>12013暖房ビル用マルチ有り</v>
      </c>
      <c r="Z76" s="148">
        <v>-0.98</v>
      </c>
      <c r="AA76" s="148">
        <v>1.98</v>
      </c>
      <c r="AB76" s="149">
        <v>1.042</v>
      </c>
      <c r="AC76" s="149">
        <v>1.4744999999999999</v>
      </c>
      <c r="AD76" s="147">
        <f>VLOOKUP(T76,'既存・導入予定 (2)'!$E$33:$S$44,13,0)</f>
        <v>0.56499999999999995</v>
      </c>
      <c r="AE76" s="75">
        <f t="shared" si="4"/>
        <v>1.4259999999999999</v>
      </c>
    </row>
    <row r="77" spans="5:31" ht="13.5" customHeight="1">
      <c r="E77" s="46">
        <v>2020</v>
      </c>
      <c r="F77" s="181">
        <v>2020</v>
      </c>
      <c r="M77" s="90">
        <v>6</v>
      </c>
      <c r="N77" s="91" t="s">
        <v>11</v>
      </c>
      <c r="O77" s="91" t="s">
        <v>3457</v>
      </c>
      <c r="P77" s="91" t="s">
        <v>3458</v>
      </c>
      <c r="Q77" s="91" t="s">
        <v>312</v>
      </c>
      <c r="R77" s="92">
        <v>0.20899999999999999</v>
      </c>
      <c r="T77" s="144">
        <v>1</v>
      </c>
      <c r="U77" s="195">
        <v>2013</v>
      </c>
      <c r="V77" s="145" t="s">
        <v>21</v>
      </c>
      <c r="W77" s="145" t="s">
        <v>619</v>
      </c>
      <c r="X77" s="145" t="s">
        <v>3363</v>
      </c>
      <c r="Y77" s="146" t="str">
        <f t="shared" si="5"/>
        <v>12013暖房設備用有り</v>
      </c>
      <c r="Z77" s="148">
        <v>-0.32</v>
      </c>
      <c r="AA77" s="148">
        <v>1.32</v>
      </c>
      <c r="AB77" s="149">
        <v>1.028</v>
      </c>
      <c r="AC77" s="149">
        <v>0.98299999999999998</v>
      </c>
      <c r="AD77" s="147">
        <f>VLOOKUP(T77,'既存・導入予定 (2)'!$E$33:$S$44,13,0)</f>
        <v>0.56499999999999995</v>
      </c>
      <c r="AE77" s="75">
        <f t="shared" si="4"/>
        <v>1.139</v>
      </c>
    </row>
    <row r="78" spans="5:31" ht="13.5" customHeight="1">
      <c r="E78" s="46">
        <v>2021</v>
      </c>
      <c r="F78" s="181">
        <v>2020</v>
      </c>
      <c r="M78" s="90">
        <v>6</v>
      </c>
      <c r="N78" s="91" t="s">
        <v>12</v>
      </c>
      <c r="O78" s="91" t="s">
        <v>3457</v>
      </c>
      <c r="P78" s="91" t="s">
        <v>3458</v>
      </c>
      <c r="Q78" s="91" t="s">
        <v>316</v>
      </c>
      <c r="R78" s="92">
        <v>0.25600000000000001</v>
      </c>
      <c r="T78" s="144">
        <v>1</v>
      </c>
      <c r="U78" s="195">
        <v>2013</v>
      </c>
      <c r="V78" s="145" t="s">
        <v>21</v>
      </c>
      <c r="W78" s="145" t="s">
        <v>624</v>
      </c>
      <c r="X78" s="145" t="s">
        <v>3516</v>
      </c>
      <c r="Y78" s="146" t="str">
        <f t="shared" si="5"/>
        <v>12013暖房店舗用無し（一定速）</v>
      </c>
      <c r="Z78" s="148">
        <v>0.25</v>
      </c>
      <c r="AA78" s="148">
        <v>0.75</v>
      </c>
      <c r="AB78" s="149">
        <v>0.25</v>
      </c>
      <c r="AC78" s="149">
        <v>0.75</v>
      </c>
      <c r="AD78" s="147">
        <f>VLOOKUP(T78,'既存・導入予定 (2)'!$E$33:$S$44,13,0)</f>
        <v>0.56499999999999995</v>
      </c>
      <c r="AE78" s="75">
        <f t="shared" si="4"/>
        <v>0.89100000000000001</v>
      </c>
    </row>
    <row r="79" spans="5:31" ht="13.5" customHeight="1">
      <c r="E79" s="46">
        <v>2022</v>
      </c>
      <c r="F79" s="181">
        <v>2020</v>
      </c>
      <c r="M79" s="90">
        <v>6</v>
      </c>
      <c r="N79" s="91" t="s">
        <v>13</v>
      </c>
      <c r="O79" s="91" t="s">
        <v>3457</v>
      </c>
      <c r="P79" s="91" t="s">
        <v>3458</v>
      </c>
      <c r="Q79" s="91" t="s">
        <v>320</v>
      </c>
      <c r="R79" s="92">
        <v>0.33400000000000002</v>
      </c>
      <c r="T79" s="144">
        <v>1</v>
      </c>
      <c r="U79" s="195">
        <v>2013</v>
      </c>
      <c r="V79" s="145" t="s">
        <v>21</v>
      </c>
      <c r="W79" s="145" t="s">
        <v>618</v>
      </c>
      <c r="X79" s="145" t="s">
        <v>3516</v>
      </c>
      <c r="Y79" s="146" t="str">
        <f t="shared" si="5"/>
        <v>12013暖房ビル用マルチ無し（一定速）</v>
      </c>
      <c r="Z79" s="148">
        <v>0.25</v>
      </c>
      <c r="AA79" s="148">
        <v>0.75</v>
      </c>
      <c r="AB79" s="149">
        <v>0.25</v>
      </c>
      <c r="AC79" s="149">
        <v>0.75</v>
      </c>
      <c r="AD79" s="147">
        <f>VLOOKUP(T79,'既存・導入予定 (2)'!$E$33:$S$44,13,0)</f>
        <v>0.56499999999999995</v>
      </c>
      <c r="AE79" s="75">
        <f t="shared" si="4"/>
        <v>0.89100000000000001</v>
      </c>
    </row>
    <row r="80" spans="5:31" ht="13.5" customHeight="1">
      <c r="E80" s="46">
        <v>2023</v>
      </c>
      <c r="F80" s="181">
        <v>2020</v>
      </c>
      <c r="M80" s="90">
        <v>7</v>
      </c>
      <c r="N80" s="91" t="s">
        <v>3456</v>
      </c>
      <c r="O80" s="91" t="s">
        <v>3457</v>
      </c>
      <c r="P80" s="91" t="s">
        <v>3458</v>
      </c>
      <c r="Q80" s="91" t="s">
        <v>324</v>
      </c>
      <c r="R80" s="92">
        <v>0.54400000000000004</v>
      </c>
      <c r="T80" s="144">
        <v>1</v>
      </c>
      <c r="U80" s="195">
        <v>2013</v>
      </c>
      <c r="V80" s="145" t="s">
        <v>21</v>
      </c>
      <c r="W80" s="145" t="s">
        <v>619</v>
      </c>
      <c r="X80" s="145" t="s">
        <v>3516</v>
      </c>
      <c r="Y80" s="146" t="str">
        <f t="shared" si="5"/>
        <v>12013暖房設備用無し（一定速）</v>
      </c>
      <c r="Z80" s="148">
        <v>0.25</v>
      </c>
      <c r="AA80" s="148">
        <v>0.75</v>
      </c>
      <c r="AB80" s="149">
        <v>0.25</v>
      </c>
      <c r="AC80" s="149">
        <v>0.75</v>
      </c>
      <c r="AD80" s="147">
        <f>VLOOKUP(T80,'既存・導入予定 (2)'!$E$33:$S$44,13,0)</f>
        <v>0.56499999999999995</v>
      </c>
      <c r="AE80" s="75">
        <f t="shared" si="4"/>
        <v>0.89100000000000001</v>
      </c>
    </row>
    <row r="81" spans="5:31" ht="13.5" customHeight="1">
      <c r="E81" s="46">
        <v>2024</v>
      </c>
      <c r="F81" s="181">
        <v>2020</v>
      </c>
      <c r="M81" s="90">
        <v>7</v>
      </c>
      <c r="N81" s="91" t="s">
        <v>3</v>
      </c>
      <c r="O81" s="91" t="s">
        <v>3457</v>
      </c>
      <c r="P81" s="91" t="s">
        <v>3458</v>
      </c>
      <c r="Q81" s="91" t="s">
        <v>328</v>
      </c>
      <c r="R81" s="92">
        <v>0.6</v>
      </c>
      <c r="T81" s="144">
        <v>1</v>
      </c>
      <c r="U81" s="195">
        <v>2014</v>
      </c>
      <c r="V81" s="145" t="s">
        <v>20</v>
      </c>
      <c r="W81" s="145" t="s">
        <v>624</v>
      </c>
      <c r="X81" s="145" t="s">
        <v>3363</v>
      </c>
      <c r="Y81" s="146" t="str">
        <f t="shared" si="5"/>
        <v>12014冷房店舗用有り</v>
      </c>
      <c r="Z81" s="148">
        <v>-1.46</v>
      </c>
      <c r="AA81" s="148">
        <v>2.46</v>
      </c>
      <c r="AB81" s="149">
        <v>1.06</v>
      </c>
      <c r="AC81" s="149">
        <v>1.83</v>
      </c>
      <c r="AD81" s="147">
        <f>VLOOKUP(T81,'既存・導入予定 (2)'!$E$33:$S$44,13,0)</f>
        <v>0.56499999999999995</v>
      </c>
      <c r="AE81" s="75">
        <f t="shared" si="4"/>
        <v>1.635</v>
      </c>
    </row>
    <row r="82" spans="5:31" ht="13.5" customHeight="1">
      <c r="E82" s="194">
        <v>2025</v>
      </c>
      <c r="F82" s="197">
        <v>2024</v>
      </c>
      <c r="M82" s="90">
        <v>7</v>
      </c>
      <c r="N82" s="91" t="s">
        <v>4</v>
      </c>
      <c r="O82" s="91" t="s">
        <v>3457</v>
      </c>
      <c r="P82" s="91" t="s">
        <v>3458</v>
      </c>
      <c r="Q82" s="91" t="s">
        <v>332</v>
      </c>
      <c r="R82" s="92">
        <v>0.52500000000000002</v>
      </c>
      <c r="T82" s="144">
        <v>1</v>
      </c>
      <c r="U82" s="195">
        <v>2014</v>
      </c>
      <c r="V82" s="145" t="s">
        <v>20</v>
      </c>
      <c r="W82" s="145" t="s">
        <v>618</v>
      </c>
      <c r="X82" s="145" t="s">
        <v>3363</v>
      </c>
      <c r="Y82" s="146" t="str">
        <f t="shared" si="5"/>
        <v>12014冷房ビル用マルチ有り</v>
      </c>
      <c r="Z82" s="148">
        <v>-1.52</v>
      </c>
      <c r="AA82" s="148">
        <v>2.52</v>
      </c>
      <c r="AB82" s="149">
        <v>1.0736000000000001</v>
      </c>
      <c r="AC82" s="149">
        <v>1.8715999999999999</v>
      </c>
      <c r="AD82" s="147">
        <f>VLOOKUP(T82,'既存・導入予定 (2)'!$E$33:$S$44,13,0)</f>
        <v>0.56499999999999995</v>
      </c>
      <c r="AE82" s="75">
        <f t="shared" si="4"/>
        <v>1.661</v>
      </c>
    </row>
    <row r="83" spans="5:31" ht="13.5" customHeight="1">
      <c r="E83" s="194">
        <v>2026</v>
      </c>
      <c r="F83" s="98">
        <v>2024</v>
      </c>
      <c r="M83" s="90">
        <v>7</v>
      </c>
      <c r="N83" s="91" t="s">
        <v>5</v>
      </c>
      <c r="O83" s="91" t="s">
        <v>3457</v>
      </c>
      <c r="P83" s="91" t="s">
        <v>3458</v>
      </c>
      <c r="Q83" s="91" t="s">
        <v>336</v>
      </c>
      <c r="R83" s="92">
        <v>0.38800000000000001</v>
      </c>
      <c r="T83" s="144">
        <v>1</v>
      </c>
      <c r="U83" s="195">
        <v>2014</v>
      </c>
      <c r="V83" s="145" t="s">
        <v>20</v>
      </c>
      <c r="W83" s="145" t="s">
        <v>619</v>
      </c>
      <c r="X83" s="145" t="s">
        <v>3363</v>
      </c>
      <c r="Y83" s="146" t="str">
        <f t="shared" si="5"/>
        <v>12014冷房設備用有り</v>
      </c>
      <c r="Z83" s="148">
        <v>-0.32</v>
      </c>
      <c r="AA83" s="148">
        <v>1.32</v>
      </c>
      <c r="AB83" s="149">
        <v>1.0385</v>
      </c>
      <c r="AC83" s="149">
        <v>0.98040000000000005</v>
      </c>
      <c r="AD83" s="147">
        <f>VLOOKUP(T83,'既存・導入予定 (2)'!$E$33:$S$44,13,0)</f>
        <v>0.56499999999999995</v>
      </c>
      <c r="AE83" s="75">
        <f t="shared" si="4"/>
        <v>1.139</v>
      </c>
    </row>
    <row r="84" spans="5:31" ht="13.5" customHeight="1">
      <c r="M84" s="90">
        <v>7</v>
      </c>
      <c r="N84" s="91" t="s">
        <v>6</v>
      </c>
      <c r="O84" s="91" t="s">
        <v>3457</v>
      </c>
      <c r="P84" s="91" t="s">
        <v>3458</v>
      </c>
      <c r="Q84" s="91" t="s">
        <v>340</v>
      </c>
      <c r="R84" s="92">
        <v>0.56599999999999995</v>
      </c>
      <c r="T84" s="144">
        <v>1</v>
      </c>
      <c r="U84" s="195">
        <v>2014</v>
      </c>
      <c r="V84" s="145" t="s">
        <v>20</v>
      </c>
      <c r="W84" s="145" t="s">
        <v>624</v>
      </c>
      <c r="X84" s="145" t="s">
        <v>3516</v>
      </c>
      <c r="Y84" s="146" t="str">
        <f t="shared" si="5"/>
        <v>12014冷房店舗用無し（一定速）</v>
      </c>
      <c r="Z84" s="148">
        <v>0.25</v>
      </c>
      <c r="AA84" s="148">
        <v>0.75</v>
      </c>
      <c r="AB84" s="149">
        <v>0.25</v>
      </c>
      <c r="AC84" s="149">
        <v>0.75</v>
      </c>
      <c r="AD84" s="147">
        <f>VLOOKUP(T84,'既存・導入予定 (2)'!$E$33:$S$44,13,0)</f>
        <v>0.56499999999999995</v>
      </c>
      <c r="AE84" s="75">
        <f t="shared" si="4"/>
        <v>0.89100000000000001</v>
      </c>
    </row>
    <row r="85" spans="5:31" ht="13.5" customHeight="1">
      <c r="M85" s="90">
        <v>7</v>
      </c>
      <c r="N85" s="91" t="s">
        <v>7</v>
      </c>
      <c r="O85" s="91" t="s">
        <v>3457</v>
      </c>
      <c r="P85" s="91" t="s">
        <v>3458</v>
      </c>
      <c r="Q85" s="91" t="s">
        <v>344</v>
      </c>
      <c r="R85" s="92">
        <v>0.55800000000000005</v>
      </c>
      <c r="T85" s="144">
        <v>1</v>
      </c>
      <c r="U85" s="195">
        <v>2014</v>
      </c>
      <c r="V85" s="145" t="s">
        <v>20</v>
      </c>
      <c r="W85" s="145" t="s">
        <v>618</v>
      </c>
      <c r="X85" s="145" t="s">
        <v>3516</v>
      </c>
      <c r="Y85" s="146" t="str">
        <f t="shared" si="5"/>
        <v>12014冷房ビル用マルチ無し（一定速）</v>
      </c>
      <c r="Z85" s="148">
        <v>0.25</v>
      </c>
      <c r="AA85" s="148">
        <v>0.75</v>
      </c>
      <c r="AB85" s="149">
        <v>0.25</v>
      </c>
      <c r="AC85" s="149">
        <v>0.75</v>
      </c>
      <c r="AD85" s="147">
        <f>VLOOKUP(T85,'既存・導入予定 (2)'!$E$33:$S$44,13,0)</f>
        <v>0.56499999999999995</v>
      </c>
      <c r="AE85" s="75">
        <f t="shared" si="4"/>
        <v>0.89100000000000001</v>
      </c>
    </row>
    <row r="86" spans="5:31" ht="13.5" customHeight="1">
      <c r="M86" s="90">
        <v>7</v>
      </c>
      <c r="N86" s="91" t="s">
        <v>8</v>
      </c>
      <c r="O86" s="91" t="s">
        <v>3457</v>
      </c>
      <c r="P86" s="91" t="s">
        <v>3458</v>
      </c>
      <c r="Q86" s="91" t="s">
        <v>348</v>
      </c>
      <c r="R86" s="92">
        <v>0.59799999999999998</v>
      </c>
      <c r="T86" s="144">
        <v>1</v>
      </c>
      <c r="U86" s="195">
        <v>2014</v>
      </c>
      <c r="V86" s="145" t="s">
        <v>20</v>
      </c>
      <c r="W86" s="145" t="s">
        <v>619</v>
      </c>
      <c r="X86" s="145" t="s">
        <v>3516</v>
      </c>
      <c r="Y86" s="146" t="str">
        <f t="shared" si="5"/>
        <v>12014冷房設備用無し（一定速）</v>
      </c>
      <c r="Z86" s="148">
        <v>0.25</v>
      </c>
      <c r="AA86" s="148">
        <v>0.75</v>
      </c>
      <c r="AB86" s="149">
        <v>0.25</v>
      </c>
      <c r="AC86" s="149">
        <v>0.75</v>
      </c>
      <c r="AD86" s="147">
        <f>VLOOKUP(T86,'既存・導入予定 (2)'!$E$33:$S$44,13,0)</f>
        <v>0.56499999999999995</v>
      </c>
      <c r="AE86" s="75">
        <f t="shared" si="4"/>
        <v>0.89100000000000001</v>
      </c>
    </row>
    <row r="87" spans="5:31" ht="13.5" customHeight="1">
      <c r="M87" s="90">
        <v>7</v>
      </c>
      <c r="N87" s="91" t="s">
        <v>9</v>
      </c>
      <c r="O87" s="91" t="s">
        <v>3457</v>
      </c>
      <c r="P87" s="91" t="s">
        <v>3458</v>
      </c>
      <c r="Q87" s="91" t="s">
        <v>352</v>
      </c>
      <c r="R87" s="92">
        <v>0.41599999999999998</v>
      </c>
      <c r="T87" s="144">
        <v>1</v>
      </c>
      <c r="U87" s="195">
        <v>2014</v>
      </c>
      <c r="V87" s="145" t="s">
        <v>21</v>
      </c>
      <c r="W87" s="145" t="s">
        <v>624</v>
      </c>
      <c r="X87" s="145" t="s">
        <v>3363</v>
      </c>
      <c r="Y87" s="146" t="str">
        <f t="shared" si="5"/>
        <v>12014暖房店舗用有り</v>
      </c>
      <c r="Z87" s="148">
        <v>-0.94</v>
      </c>
      <c r="AA87" s="148">
        <v>1.94</v>
      </c>
      <c r="AB87" s="149">
        <v>1.0853999999999999</v>
      </c>
      <c r="AC87" s="149">
        <v>1.4337</v>
      </c>
      <c r="AD87" s="147">
        <f>VLOOKUP(T87,'既存・導入予定 (2)'!$E$33:$S$44,13,0)</f>
        <v>0.56499999999999995</v>
      </c>
      <c r="AE87" s="75">
        <f t="shared" si="4"/>
        <v>1.4079999999999999</v>
      </c>
    </row>
    <row r="88" spans="5:31" ht="13.5" customHeight="1">
      <c r="M88" s="90">
        <v>7</v>
      </c>
      <c r="N88" s="91" t="s">
        <v>10</v>
      </c>
      <c r="O88" s="91" t="s">
        <v>3457</v>
      </c>
      <c r="P88" s="91" t="s">
        <v>3458</v>
      </c>
      <c r="Q88" s="91" t="s">
        <v>356</v>
      </c>
      <c r="R88" s="92">
        <v>0.54600000000000004</v>
      </c>
      <c r="T88" s="144">
        <v>1</v>
      </c>
      <c r="U88" s="195">
        <v>2014</v>
      </c>
      <c r="V88" s="145" t="s">
        <v>21</v>
      </c>
      <c r="W88" s="145" t="s">
        <v>618</v>
      </c>
      <c r="X88" s="145" t="s">
        <v>3363</v>
      </c>
      <c r="Y88" s="146" t="str">
        <f t="shared" si="5"/>
        <v>12014暖房ビル用マルチ有り</v>
      </c>
      <c r="Z88" s="148">
        <v>-0.96</v>
      </c>
      <c r="AA88" s="148">
        <v>1.96</v>
      </c>
      <c r="AB88" s="149">
        <v>1.0416000000000001</v>
      </c>
      <c r="AC88" s="149">
        <v>1.4596</v>
      </c>
      <c r="AD88" s="147">
        <f>VLOOKUP(T88,'既存・導入予定 (2)'!$E$33:$S$44,13,0)</f>
        <v>0.56499999999999995</v>
      </c>
      <c r="AE88" s="75">
        <f t="shared" si="4"/>
        <v>1.417</v>
      </c>
    </row>
    <row r="89" spans="5:31" ht="13.5" customHeight="1">
      <c r="M89" s="90">
        <v>7</v>
      </c>
      <c r="N89" s="91" t="s">
        <v>11</v>
      </c>
      <c r="O89" s="91" t="s">
        <v>3457</v>
      </c>
      <c r="P89" s="91" t="s">
        <v>3458</v>
      </c>
      <c r="Q89" s="91" t="s">
        <v>360</v>
      </c>
      <c r="R89" s="92">
        <v>0.34300000000000003</v>
      </c>
      <c r="T89" s="144">
        <v>1</v>
      </c>
      <c r="U89" s="195">
        <v>2014</v>
      </c>
      <c r="V89" s="145" t="s">
        <v>21</v>
      </c>
      <c r="W89" s="145" t="s">
        <v>619</v>
      </c>
      <c r="X89" s="145" t="s">
        <v>3363</v>
      </c>
      <c r="Y89" s="146" t="str">
        <f t="shared" si="5"/>
        <v>12014暖房設備用有り</v>
      </c>
      <c r="Z89" s="148">
        <v>-0.36</v>
      </c>
      <c r="AA89" s="148">
        <v>1.36</v>
      </c>
      <c r="AB89" s="149">
        <v>1.0287999999999999</v>
      </c>
      <c r="AC89" s="149">
        <v>1.0127999999999999</v>
      </c>
      <c r="AD89" s="147">
        <f>VLOOKUP(T89,'既存・導入予定 (2)'!$E$33:$S$44,13,0)</f>
        <v>0.56499999999999995</v>
      </c>
      <c r="AE89" s="75">
        <f t="shared" ref="AE89:AE116" si="6">ROUNDDOWN(IF(AD89&gt;=0.25,Z89*AD89+AA89,AB89*AD89+AC89),3)</f>
        <v>1.1559999999999999</v>
      </c>
    </row>
    <row r="90" spans="5:31" ht="13.5" customHeight="1">
      <c r="M90" s="90">
        <v>7</v>
      </c>
      <c r="N90" s="91" t="s">
        <v>12</v>
      </c>
      <c r="O90" s="91" t="s">
        <v>3457</v>
      </c>
      <c r="P90" s="91" t="s">
        <v>3458</v>
      </c>
      <c r="Q90" s="91" t="s">
        <v>364</v>
      </c>
      <c r="R90" s="92">
        <v>0.24099999999999999</v>
      </c>
      <c r="T90" s="144">
        <v>1</v>
      </c>
      <c r="U90" s="195">
        <v>2014</v>
      </c>
      <c r="V90" s="145" t="s">
        <v>21</v>
      </c>
      <c r="W90" s="145" t="s">
        <v>624</v>
      </c>
      <c r="X90" s="145" t="s">
        <v>3516</v>
      </c>
      <c r="Y90" s="146" t="str">
        <f t="shared" si="5"/>
        <v>12014暖房店舗用無し（一定速）</v>
      </c>
      <c r="Z90" s="148">
        <v>0.25</v>
      </c>
      <c r="AA90" s="148">
        <v>0.75</v>
      </c>
      <c r="AB90" s="149">
        <v>0.25</v>
      </c>
      <c r="AC90" s="149">
        <v>0.75</v>
      </c>
      <c r="AD90" s="147">
        <f>VLOOKUP(T90,'既存・導入予定 (2)'!$E$33:$S$44,13,0)</f>
        <v>0.56499999999999995</v>
      </c>
      <c r="AE90" s="75">
        <f t="shared" si="6"/>
        <v>0.89100000000000001</v>
      </c>
    </row>
    <row r="91" spans="5:31" ht="13.5" customHeight="1">
      <c r="M91" s="90">
        <v>7</v>
      </c>
      <c r="N91" s="91" t="s">
        <v>13</v>
      </c>
      <c r="O91" s="91" t="s">
        <v>3457</v>
      </c>
      <c r="P91" s="91" t="s">
        <v>3458</v>
      </c>
      <c r="Q91" s="91" t="s">
        <v>368</v>
      </c>
      <c r="R91" s="92">
        <v>0.58399999999999996</v>
      </c>
      <c r="T91" s="144">
        <v>1</v>
      </c>
      <c r="U91" s="195">
        <v>2014</v>
      </c>
      <c r="V91" s="145" t="s">
        <v>21</v>
      </c>
      <c r="W91" s="145" t="s">
        <v>618</v>
      </c>
      <c r="X91" s="145" t="s">
        <v>3516</v>
      </c>
      <c r="Y91" s="146" t="str">
        <f t="shared" si="5"/>
        <v>12014暖房ビル用マルチ無し（一定速）</v>
      </c>
      <c r="Z91" s="148">
        <v>0.25</v>
      </c>
      <c r="AA91" s="148">
        <v>0.75</v>
      </c>
      <c r="AB91" s="149">
        <v>0.25</v>
      </c>
      <c r="AC91" s="149">
        <v>0.75</v>
      </c>
      <c r="AD91" s="147">
        <f>VLOOKUP(T91,'既存・導入予定 (2)'!$E$33:$S$44,13,0)</f>
        <v>0.56499999999999995</v>
      </c>
      <c r="AE91" s="75">
        <f t="shared" si="6"/>
        <v>0.89100000000000001</v>
      </c>
    </row>
    <row r="92" spans="5:31" ht="13.5" customHeight="1">
      <c r="M92" s="90">
        <v>8</v>
      </c>
      <c r="N92" s="91" t="s">
        <v>3456</v>
      </c>
      <c r="O92" s="91" t="s">
        <v>3457</v>
      </c>
      <c r="P92" s="91" t="s">
        <v>3458</v>
      </c>
      <c r="Q92" s="91" t="s">
        <v>372</v>
      </c>
      <c r="R92" s="92">
        <v>0.53400000000000003</v>
      </c>
      <c r="T92" s="144">
        <v>1</v>
      </c>
      <c r="U92" s="195">
        <v>2014</v>
      </c>
      <c r="V92" s="145" t="s">
        <v>21</v>
      </c>
      <c r="W92" s="145" t="s">
        <v>619</v>
      </c>
      <c r="X92" s="145" t="s">
        <v>3516</v>
      </c>
      <c r="Y92" s="146" t="str">
        <f t="shared" si="5"/>
        <v>12014暖房設備用無し（一定速）</v>
      </c>
      <c r="Z92" s="148">
        <v>0.25</v>
      </c>
      <c r="AA92" s="148">
        <v>0.75</v>
      </c>
      <c r="AB92" s="149">
        <v>0.25</v>
      </c>
      <c r="AC92" s="149">
        <v>0.75</v>
      </c>
      <c r="AD92" s="147">
        <f>VLOOKUP(T92,'既存・導入予定 (2)'!$E$33:$S$44,13,0)</f>
        <v>0.56499999999999995</v>
      </c>
      <c r="AE92" s="75">
        <f t="shared" si="6"/>
        <v>0.89100000000000001</v>
      </c>
    </row>
    <row r="93" spans="5:31" ht="13.5" customHeight="1">
      <c r="M93" s="90">
        <v>8</v>
      </c>
      <c r="N93" s="91" t="s">
        <v>3</v>
      </c>
      <c r="O93" s="91" t="s">
        <v>3457</v>
      </c>
      <c r="P93" s="91" t="s">
        <v>3458</v>
      </c>
      <c r="Q93" s="91" t="s">
        <v>376</v>
      </c>
      <c r="R93" s="92">
        <v>0.66</v>
      </c>
      <c r="T93" s="152">
        <v>1</v>
      </c>
      <c r="U93" s="153">
        <v>2015</v>
      </c>
      <c r="V93" s="154" t="s">
        <v>20</v>
      </c>
      <c r="W93" s="154" t="s">
        <v>624</v>
      </c>
      <c r="X93" s="154" t="s">
        <v>3363</v>
      </c>
      <c r="Y93" s="66" t="str">
        <f t="shared" si="5"/>
        <v>12015冷房店舗用有り</v>
      </c>
      <c r="Z93" s="156">
        <v>-1.38</v>
      </c>
      <c r="AA93" s="156">
        <v>2.38</v>
      </c>
      <c r="AB93" s="157">
        <v>1.0581</v>
      </c>
      <c r="AC93" s="157">
        <v>1.7705</v>
      </c>
      <c r="AD93" s="160">
        <f>VLOOKUP(T93,'既存・導入予定 (2)'!$E$33:$S$44,13,0)</f>
        <v>0.56499999999999995</v>
      </c>
      <c r="AE93" s="161">
        <f t="shared" si="6"/>
        <v>1.6</v>
      </c>
    </row>
    <row r="94" spans="5:31" ht="13.5" customHeight="1">
      <c r="M94" s="90">
        <v>8</v>
      </c>
      <c r="N94" s="91" t="s">
        <v>4</v>
      </c>
      <c r="O94" s="91" t="s">
        <v>3457</v>
      </c>
      <c r="P94" s="91" t="s">
        <v>3458</v>
      </c>
      <c r="Q94" s="91" t="s">
        <v>380</v>
      </c>
      <c r="R94" s="92">
        <v>0.59</v>
      </c>
      <c r="T94" s="152">
        <v>1</v>
      </c>
      <c r="U94" s="153">
        <v>2015</v>
      </c>
      <c r="V94" s="154" t="s">
        <v>20</v>
      </c>
      <c r="W94" s="154" t="s">
        <v>618</v>
      </c>
      <c r="X94" s="154" t="s">
        <v>3363</v>
      </c>
      <c r="Y94" s="66" t="str">
        <f t="shared" si="5"/>
        <v>12015冷房ビル用マルチ有り</v>
      </c>
      <c r="Z94" s="156">
        <v>-1.5740000000000001</v>
      </c>
      <c r="AA94" s="156">
        <v>2.5739999999999998</v>
      </c>
      <c r="AB94" s="157">
        <v>1.0751999999999999</v>
      </c>
      <c r="AC94" s="157">
        <v>1.9117</v>
      </c>
      <c r="AD94" s="160">
        <f>VLOOKUP(T94,'既存・導入予定 (2)'!$E$33:$S$44,13,0)</f>
        <v>0.56499999999999995</v>
      </c>
      <c r="AE94" s="161">
        <f t="shared" si="6"/>
        <v>1.6839999999999999</v>
      </c>
    </row>
    <row r="95" spans="5:31" ht="14.25" customHeight="1">
      <c r="M95" s="90">
        <v>8</v>
      </c>
      <c r="N95" s="91" t="s">
        <v>5</v>
      </c>
      <c r="O95" s="91" t="s">
        <v>3457</v>
      </c>
      <c r="P95" s="91" t="s">
        <v>3458</v>
      </c>
      <c r="Q95" s="91" t="s">
        <v>384</v>
      </c>
      <c r="R95" s="92">
        <v>0.374</v>
      </c>
      <c r="T95" s="152">
        <v>1</v>
      </c>
      <c r="U95" s="153">
        <v>2015</v>
      </c>
      <c r="V95" s="154" t="s">
        <v>20</v>
      </c>
      <c r="W95" s="154" t="s">
        <v>619</v>
      </c>
      <c r="X95" s="154" t="s">
        <v>3363</v>
      </c>
      <c r="Y95" s="66" t="str">
        <f t="shared" si="5"/>
        <v>12015冷房設備用有り</v>
      </c>
      <c r="Z95" s="156">
        <v>-0.62</v>
      </c>
      <c r="AA95" s="156">
        <v>1.62</v>
      </c>
      <c r="AB95" s="157">
        <v>1.0472999999999999</v>
      </c>
      <c r="AC95" s="157">
        <v>1.2032</v>
      </c>
      <c r="AD95" s="160">
        <f>VLOOKUP(T95,'既存・導入予定 (2)'!$E$33:$S$44,13,0)</f>
        <v>0.56499999999999995</v>
      </c>
      <c r="AE95" s="161">
        <f t="shared" si="6"/>
        <v>1.2689999999999999</v>
      </c>
    </row>
    <row r="96" spans="5:31" ht="13.5" customHeight="1">
      <c r="M96" s="90">
        <v>8</v>
      </c>
      <c r="N96" s="91" t="s">
        <v>6</v>
      </c>
      <c r="O96" s="91" t="s">
        <v>3457</v>
      </c>
      <c r="P96" s="91" t="s">
        <v>3458</v>
      </c>
      <c r="Q96" s="91" t="s">
        <v>388</v>
      </c>
      <c r="R96" s="92">
        <v>0.60499999999999998</v>
      </c>
      <c r="T96" s="152">
        <v>1</v>
      </c>
      <c r="U96" s="153">
        <v>2015</v>
      </c>
      <c r="V96" s="154" t="s">
        <v>20</v>
      </c>
      <c r="W96" s="154" t="s">
        <v>624</v>
      </c>
      <c r="X96" s="154" t="s">
        <v>3516</v>
      </c>
      <c r="Y96" s="66" t="str">
        <f t="shared" si="5"/>
        <v>12015冷房店舗用無し（一定速）</v>
      </c>
      <c r="Z96" s="156">
        <v>0.25</v>
      </c>
      <c r="AA96" s="156">
        <v>0.75</v>
      </c>
      <c r="AB96" s="157">
        <v>0.25</v>
      </c>
      <c r="AC96" s="157">
        <v>0.75</v>
      </c>
      <c r="AD96" s="160">
        <f>VLOOKUP(T96,'既存・導入予定 (2)'!$E$33:$S$44,13,0)</f>
        <v>0.56499999999999995</v>
      </c>
      <c r="AE96" s="161">
        <f t="shared" si="6"/>
        <v>0.89100000000000001</v>
      </c>
    </row>
    <row r="97" spans="13:31" ht="13.5" customHeight="1">
      <c r="M97" s="90">
        <v>8</v>
      </c>
      <c r="N97" s="91" t="s">
        <v>7</v>
      </c>
      <c r="O97" s="91" t="s">
        <v>3457</v>
      </c>
      <c r="P97" s="91" t="s">
        <v>3458</v>
      </c>
      <c r="Q97" s="91" t="s">
        <v>392</v>
      </c>
      <c r="R97" s="92">
        <v>0.64700000000000002</v>
      </c>
      <c r="T97" s="152">
        <v>1</v>
      </c>
      <c r="U97" s="153">
        <v>2015</v>
      </c>
      <c r="V97" s="154" t="s">
        <v>20</v>
      </c>
      <c r="W97" s="154" t="s">
        <v>618</v>
      </c>
      <c r="X97" s="154" t="s">
        <v>3516</v>
      </c>
      <c r="Y97" s="66" t="str">
        <f t="shared" si="5"/>
        <v>12015冷房ビル用マルチ無し（一定速）</v>
      </c>
      <c r="Z97" s="156">
        <v>0.25</v>
      </c>
      <c r="AA97" s="156">
        <v>0.75</v>
      </c>
      <c r="AB97" s="157">
        <v>0.25</v>
      </c>
      <c r="AC97" s="157">
        <v>0.75</v>
      </c>
      <c r="AD97" s="160">
        <f>VLOOKUP(T97,'既存・導入予定 (2)'!$E$33:$S$44,13,0)</f>
        <v>0.56499999999999995</v>
      </c>
      <c r="AE97" s="161">
        <f t="shared" si="6"/>
        <v>0.89100000000000001</v>
      </c>
    </row>
    <row r="98" spans="13:31" ht="13.5" customHeight="1">
      <c r="M98" s="90">
        <v>8</v>
      </c>
      <c r="N98" s="91" t="s">
        <v>8</v>
      </c>
      <c r="O98" s="91" t="s">
        <v>3457</v>
      </c>
      <c r="P98" s="91" t="s">
        <v>3458</v>
      </c>
      <c r="Q98" s="91" t="s">
        <v>396</v>
      </c>
      <c r="R98" s="92">
        <v>0.63700000000000001</v>
      </c>
      <c r="T98" s="152">
        <v>1</v>
      </c>
      <c r="U98" s="153">
        <v>2015</v>
      </c>
      <c r="V98" s="154" t="s">
        <v>20</v>
      </c>
      <c r="W98" s="154" t="s">
        <v>619</v>
      </c>
      <c r="X98" s="154" t="s">
        <v>3516</v>
      </c>
      <c r="Y98" s="66" t="str">
        <f t="shared" si="5"/>
        <v>12015冷房設備用無し（一定速）</v>
      </c>
      <c r="Z98" s="156">
        <v>0.25</v>
      </c>
      <c r="AA98" s="156">
        <v>0.75</v>
      </c>
      <c r="AB98" s="157">
        <v>0.25</v>
      </c>
      <c r="AC98" s="157">
        <v>0.75</v>
      </c>
      <c r="AD98" s="160">
        <f>VLOOKUP(T98,'既存・導入予定 (2)'!$E$33:$S$44,13,0)</f>
        <v>0.56499999999999995</v>
      </c>
      <c r="AE98" s="161">
        <f t="shared" si="6"/>
        <v>0.89100000000000001</v>
      </c>
    </row>
    <row r="99" spans="13:31" ht="14.25" customHeight="1">
      <c r="M99" s="90">
        <v>8</v>
      </c>
      <c r="N99" s="91" t="s">
        <v>9</v>
      </c>
      <c r="O99" s="91" t="s">
        <v>3457</v>
      </c>
      <c r="P99" s="91" t="s">
        <v>3458</v>
      </c>
      <c r="Q99" s="91" t="s">
        <v>400</v>
      </c>
      <c r="R99" s="92">
        <v>0.50600000000000001</v>
      </c>
      <c r="T99" s="152">
        <v>1</v>
      </c>
      <c r="U99" s="153">
        <v>2015</v>
      </c>
      <c r="V99" s="154" t="s">
        <v>21</v>
      </c>
      <c r="W99" s="154" t="s">
        <v>624</v>
      </c>
      <c r="X99" s="154" t="s">
        <v>3363</v>
      </c>
      <c r="Y99" s="66" t="str">
        <f t="shared" si="5"/>
        <v>12015暖房店舗用有り</v>
      </c>
      <c r="Z99" s="156">
        <v>-0.97</v>
      </c>
      <c r="AA99" s="156">
        <v>1.97</v>
      </c>
      <c r="AB99" s="157">
        <v>1.0867</v>
      </c>
      <c r="AC99" s="157">
        <v>1.4558</v>
      </c>
      <c r="AD99" s="160">
        <f>VLOOKUP(T99,'既存・導入予定 (2)'!$E$33:$S$44,13,0)</f>
        <v>0.56499999999999995</v>
      </c>
      <c r="AE99" s="161">
        <f t="shared" si="6"/>
        <v>1.421</v>
      </c>
    </row>
    <row r="100" spans="13:31" ht="13.5" customHeight="1">
      <c r="M100" s="90">
        <v>8</v>
      </c>
      <c r="N100" s="91" t="s">
        <v>10</v>
      </c>
      <c r="O100" s="91" t="s">
        <v>3457</v>
      </c>
      <c r="P100" s="91" t="s">
        <v>3458</v>
      </c>
      <c r="Q100" s="91" t="s">
        <v>404</v>
      </c>
      <c r="R100" s="92">
        <v>0.58699999999999997</v>
      </c>
      <c r="T100" s="152">
        <v>1</v>
      </c>
      <c r="U100" s="153">
        <v>2015</v>
      </c>
      <c r="V100" s="154" t="s">
        <v>21</v>
      </c>
      <c r="W100" s="154" t="s">
        <v>618</v>
      </c>
      <c r="X100" s="154" t="s">
        <v>3363</v>
      </c>
      <c r="Y100" s="66" t="str">
        <f t="shared" si="5"/>
        <v>12015暖房ビル用マルチ有り</v>
      </c>
      <c r="Z100" s="156">
        <v>-0.876</v>
      </c>
      <c r="AA100" s="156">
        <v>1.8759999999999999</v>
      </c>
      <c r="AB100" s="157">
        <v>1.0398000000000001</v>
      </c>
      <c r="AC100" s="157">
        <v>1.3971</v>
      </c>
      <c r="AD100" s="160">
        <f>VLOOKUP(T100,'既存・導入予定 (2)'!$E$33:$S$44,13,0)</f>
        <v>0.56499999999999995</v>
      </c>
      <c r="AE100" s="161">
        <f t="shared" si="6"/>
        <v>1.381</v>
      </c>
    </row>
    <row r="101" spans="13:31" ht="13.5" customHeight="1">
      <c r="M101" s="90">
        <v>8</v>
      </c>
      <c r="N101" s="91" t="s">
        <v>11</v>
      </c>
      <c r="O101" s="91" t="s">
        <v>3457</v>
      </c>
      <c r="P101" s="91" t="s">
        <v>3458</v>
      </c>
      <c r="Q101" s="91" t="s">
        <v>408</v>
      </c>
      <c r="R101" s="92">
        <v>0.32800000000000001</v>
      </c>
      <c r="T101" s="152">
        <v>1</v>
      </c>
      <c r="U101" s="153">
        <v>2015</v>
      </c>
      <c r="V101" s="154" t="s">
        <v>21</v>
      </c>
      <c r="W101" s="154" t="s">
        <v>619</v>
      </c>
      <c r="X101" s="154" t="s">
        <v>3363</v>
      </c>
      <c r="Y101" s="66" t="str">
        <f t="shared" si="5"/>
        <v>12015暖房設備用有り</v>
      </c>
      <c r="Z101" s="156">
        <v>-0.59799999999999998</v>
      </c>
      <c r="AA101" s="156">
        <v>1.5980000000000001</v>
      </c>
      <c r="AB101" s="157">
        <v>1.0339</v>
      </c>
      <c r="AC101" s="157">
        <v>1.19</v>
      </c>
      <c r="AD101" s="160">
        <f>VLOOKUP(T101,'既存・導入予定 (2)'!$E$33:$S$44,13,0)</f>
        <v>0.56499999999999995</v>
      </c>
      <c r="AE101" s="161">
        <f t="shared" si="6"/>
        <v>1.26</v>
      </c>
    </row>
    <row r="102" spans="13:31" ht="13.5" customHeight="1">
      <c r="M102" s="90">
        <v>8</v>
      </c>
      <c r="N102" s="91" t="s">
        <v>12</v>
      </c>
      <c r="O102" s="91" t="s">
        <v>3457</v>
      </c>
      <c r="P102" s="91" t="s">
        <v>3458</v>
      </c>
      <c r="Q102" s="91" t="s">
        <v>412</v>
      </c>
      <c r="R102" s="92">
        <v>0.25600000000000001</v>
      </c>
      <c r="T102" s="152">
        <v>1</v>
      </c>
      <c r="U102" s="153">
        <v>2015</v>
      </c>
      <c r="V102" s="154" t="s">
        <v>21</v>
      </c>
      <c r="W102" s="154" t="s">
        <v>624</v>
      </c>
      <c r="X102" s="154" t="s">
        <v>3516</v>
      </c>
      <c r="Y102" s="66" t="str">
        <f t="shared" si="5"/>
        <v>12015暖房店舗用無し（一定速）</v>
      </c>
      <c r="Z102" s="156">
        <v>0.25</v>
      </c>
      <c r="AA102" s="156">
        <v>0.75</v>
      </c>
      <c r="AB102" s="157">
        <v>0.25</v>
      </c>
      <c r="AC102" s="157">
        <v>0.75</v>
      </c>
      <c r="AD102" s="160">
        <f>VLOOKUP(T102,'既存・導入予定 (2)'!$E$33:$S$44,13,0)</f>
        <v>0.56499999999999995</v>
      </c>
      <c r="AE102" s="161">
        <f t="shared" si="6"/>
        <v>0.89100000000000001</v>
      </c>
    </row>
    <row r="103" spans="13:31" ht="13.5" customHeight="1">
      <c r="M103" s="90">
        <v>8</v>
      </c>
      <c r="N103" s="91" t="s">
        <v>13</v>
      </c>
      <c r="O103" s="91" t="s">
        <v>3457</v>
      </c>
      <c r="P103" s="91" t="s">
        <v>3458</v>
      </c>
      <c r="Q103" s="91" t="s">
        <v>416</v>
      </c>
      <c r="R103" s="92">
        <v>0.626</v>
      </c>
      <c r="T103" s="152">
        <v>1</v>
      </c>
      <c r="U103" s="153">
        <v>2015</v>
      </c>
      <c r="V103" s="154" t="s">
        <v>21</v>
      </c>
      <c r="W103" s="154" t="s">
        <v>618</v>
      </c>
      <c r="X103" s="154" t="s">
        <v>3516</v>
      </c>
      <c r="Y103" s="66" t="str">
        <f t="shared" si="5"/>
        <v>12015暖房ビル用マルチ無し（一定速）</v>
      </c>
      <c r="Z103" s="156">
        <v>0.25</v>
      </c>
      <c r="AA103" s="156">
        <v>0.75</v>
      </c>
      <c r="AB103" s="157">
        <v>0.25</v>
      </c>
      <c r="AC103" s="157">
        <v>0.75</v>
      </c>
      <c r="AD103" s="160">
        <f>VLOOKUP(T103,'既存・導入予定 (2)'!$E$33:$S$44,13,0)</f>
        <v>0.56499999999999995</v>
      </c>
      <c r="AE103" s="161">
        <f t="shared" si="6"/>
        <v>0.89100000000000001</v>
      </c>
    </row>
    <row r="104" spans="13:31" ht="13.5" customHeight="1">
      <c r="M104" s="90">
        <v>9</v>
      </c>
      <c r="N104" s="91" t="s">
        <v>3456</v>
      </c>
      <c r="O104" s="91" t="s">
        <v>3457</v>
      </c>
      <c r="P104" s="91" t="s">
        <v>3458</v>
      </c>
      <c r="Q104" s="91" t="s">
        <v>420</v>
      </c>
      <c r="R104" s="92">
        <v>0.432</v>
      </c>
      <c r="T104" s="152">
        <v>1</v>
      </c>
      <c r="U104" s="153">
        <v>2015</v>
      </c>
      <c r="V104" s="154" t="s">
        <v>21</v>
      </c>
      <c r="W104" s="154" t="s">
        <v>619</v>
      </c>
      <c r="X104" s="154" t="s">
        <v>3516</v>
      </c>
      <c r="Y104" s="66" t="str">
        <f t="shared" si="5"/>
        <v>12015暖房設備用無し（一定速）</v>
      </c>
      <c r="Z104" s="156">
        <v>0.25</v>
      </c>
      <c r="AA104" s="156">
        <v>0.75</v>
      </c>
      <c r="AB104" s="157">
        <v>0.25</v>
      </c>
      <c r="AC104" s="157">
        <v>0.75</v>
      </c>
      <c r="AD104" s="160">
        <f>VLOOKUP(T104,'既存・導入予定 (2)'!$E$33:$S$44,13,0)</f>
        <v>0.56499999999999995</v>
      </c>
      <c r="AE104" s="161">
        <f t="shared" si="6"/>
        <v>0.89100000000000001</v>
      </c>
    </row>
    <row r="105" spans="13:31" ht="13.5" customHeight="1">
      <c r="M105" s="90">
        <v>9</v>
      </c>
      <c r="N105" s="91" t="s">
        <v>3</v>
      </c>
      <c r="O105" s="91" t="s">
        <v>3457</v>
      </c>
      <c r="P105" s="91" t="s">
        <v>3458</v>
      </c>
      <c r="Q105" s="91" t="s">
        <v>424</v>
      </c>
      <c r="R105" s="92">
        <v>0.46200000000000002</v>
      </c>
      <c r="T105" s="152">
        <v>1</v>
      </c>
      <c r="U105" s="153">
        <v>2020</v>
      </c>
      <c r="V105" s="154" t="s">
        <v>626</v>
      </c>
      <c r="W105" s="154" t="s">
        <v>624</v>
      </c>
      <c r="X105" s="154" t="s">
        <v>3363</v>
      </c>
      <c r="Y105" s="66" t="str">
        <f t="shared" si="5"/>
        <v>12020冷房店舗用有り</v>
      </c>
      <c r="Z105" s="156">
        <v>-1.38</v>
      </c>
      <c r="AA105" s="156">
        <v>2.38</v>
      </c>
      <c r="AB105" s="157">
        <v>1.0581</v>
      </c>
      <c r="AC105" s="157">
        <v>1.7705</v>
      </c>
      <c r="AD105" s="160">
        <f>VLOOKUP(T105,'既存・導入予定 (2)'!$E$33:$S$44,13,0)</f>
        <v>0.56499999999999995</v>
      </c>
      <c r="AE105" s="161">
        <f t="shared" si="6"/>
        <v>1.6</v>
      </c>
    </row>
    <row r="106" spans="13:31" ht="13.5" customHeight="1">
      <c r="M106" s="90">
        <v>9</v>
      </c>
      <c r="N106" s="91" t="s">
        <v>4</v>
      </c>
      <c r="O106" s="91" t="s">
        <v>3457</v>
      </c>
      <c r="P106" s="91" t="s">
        <v>3458</v>
      </c>
      <c r="Q106" s="91" t="s">
        <v>428</v>
      </c>
      <c r="R106" s="92">
        <v>0.40500000000000003</v>
      </c>
      <c r="T106" s="152">
        <v>1</v>
      </c>
      <c r="U106" s="153">
        <v>2020</v>
      </c>
      <c r="V106" s="154" t="s">
        <v>626</v>
      </c>
      <c r="W106" s="154" t="s">
        <v>618</v>
      </c>
      <c r="X106" s="154" t="s">
        <v>3363</v>
      </c>
      <c r="Y106" s="66" t="str">
        <f t="shared" si="5"/>
        <v>12020冷房ビル用マルチ有り</v>
      </c>
      <c r="Z106" s="156">
        <v>-1.68</v>
      </c>
      <c r="AA106" s="156">
        <v>2.68</v>
      </c>
      <c r="AB106" s="157">
        <v>1.0788</v>
      </c>
      <c r="AC106" s="157">
        <v>2.0053000000000001</v>
      </c>
      <c r="AD106" s="160">
        <f>VLOOKUP(T106,'既存・導入予定 (2)'!$E$33:$S$44,13,0)</f>
        <v>0.56499999999999995</v>
      </c>
      <c r="AE106" s="161">
        <f t="shared" si="6"/>
        <v>1.73</v>
      </c>
    </row>
    <row r="107" spans="13:31" ht="13.5" customHeight="1">
      <c r="M107" s="90">
        <v>9</v>
      </c>
      <c r="N107" s="91" t="s">
        <v>5</v>
      </c>
      <c r="O107" s="91" t="s">
        <v>3457</v>
      </c>
      <c r="P107" s="91" t="s">
        <v>3458</v>
      </c>
      <c r="Q107" s="91" t="s">
        <v>432</v>
      </c>
      <c r="R107" s="92">
        <v>0.26300000000000001</v>
      </c>
      <c r="T107" s="152">
        <v>1</v>
      </c>
      <c r="U107" s="153">
        <v>2020</v>
      </c>
      <c r="V107" s="154" t="s">
        <v>626</v>
      </c>
      <c r="W107" s="154" t="s">
        <v>619</v>
      </c>
      <c r="X107" s="154" t="s">
        <v>3363</v>
      </c>
      <c r="Y107" s="66" t="str">
        <f t="shared" si="5"/>
        <v>12020冷房設備用有り</v>
      </c>
      <c r="Z107" s="156">
        <v>-0.62</v>
      </c>
      <c r="AA107" s="156">
        <v>1.62</v>
      </c>
      <c r="AB107" s="157">
        <v>1.0472999999999999</v>
      </c>
      <c r="AC107" s="157">
        <v>1.2032</v>
      </c>
      <c r="AD107" s="160">
        <f>VLOOKUP(T107,'既存・導入予定 (2)'!$E$33:$S$44,13,0)</f>
        <v>0.56499999999999995</v>
      </c>
      <c r="AE107" s="161">
        <f t="shared" si="6"/>
        <v>1.2689999999999999</v>
      </c>
    </row>
    <row r="108" spans="13:31" ht="13.5" customHeight="1">
      <c r="M108" s="90">
        <v>9</v>
      </c>
      <c r="N108" s="91" t="s">
        <v>6</v>
      </c>
      <c r="O108" s="91" t="s">
        <v>3457</v>
      </c>
      <c r="P108" s="91" t="s">
        <v>3458</v>
      </c>
      <c r="Q108" s="91" t="s">
        <v>436</v>
      </c>
      <c r="R108" s="92">
        <v>0.36199999999999999</v>
      </c>
      <c r="T108" s="152">
        <v>1</v>
      </c>
      <c r="U108" s="153">
        <v>2020</v>
      </c>
      <c r="V108" s="154" t="s">
        <v>626</v>
      </c>
      <c r="W108" s="154" t="s">
        <v>624</v>
      </c>
      <c r="X108" s="154" t="s">
        <v>3516</v>
      </c>
      <c r="Y108" s="66" t="str">
        <f t="shared" si="5"/>
        <v>12020冷房店舗用無し（一定速）</v>
      </c>
      <c r="Z108" s="156">
        <v>0.25</v>
      </c>
      <c r="AA108" s="156">
        <v>0.75</v>
      </c>
      <c r="AB108" s="157">
        <v>0.25</v>
      </c>
      <c r="AC108" s="157">
        <v>0.75</v>
      </c>
      <c r="AD108" s="160">
        <f>VLOOKUP(T108,'既存・導入予定 (2)'!$E$33:$S$44,13,0)</f>
        <v>0.56499999999999995</v>
      </c>
      <c r="AE108" s="161">
        <f t="shared" si="6"/>
        <v>0.89100000000000001</v>
      </c>
    </row>
    <row r="109" spans="13:31" ht="13.5" customHeight="1">
      <c r="M109" s="90">
        <v>9</v>
      </c>
      <c r="N109" s="91" t="s">
        <v>7</v>
      </c>
      <c r="O109" s="91" t="s">
        <v>3457</v>
      </c>
      <c r="P109" s="91" t="s">
        <v>3458</v>
      </c>
      <c r="Q109" s="91" t="s">
        <v>440</v>
      </c>
      <c r="R109" s="92">
        <v>0.41199999999999998</v>
      </c>
      <c r="T109" s="152">
        <v>1</v>
      </c>
      <c r="U109" s="153">
        <v>2020</v>
      </c>
      <c r="V109" s="154" t="s">
        <v>626</v>
      </c>
      <c r="W109" s="154" t="s">
        <v>618</v>
      </c>
      <c r="X109" s="154" t="s">
        <v>3516</v>
      </c>
      <c r="Y109" s="66" t="str">
        <f t="shared" si="5"/>
        <v>12020冷房ビル用マルチ無し（一定速）</v>
      </c>
      <c r="Z109" s="156">
        <v>0.25</v>
      </c>
      <c r="AA109" s="156">
        <v>0.75</v>
      </c>
      <c r="AB109" s="157">
        <v>0.25</v>
      </c>
      <c r="AC109" s="157">
        <v>0.75</v>
      </c>
      <c r="AD109" s="160">
        <f>VLOOKUP(T109,'既存・導入予定 (2)'!$E$33:$S$44,13,0)</f>
        <v>0.56499999999999995</v>
      </c>
      <c r="AE109" s="161">
        <f t="shared" si="6"/>
        <v>0.89100000000000001</v>
      </c>
    </row>
    <row r="110" spans="13:31" ht="13.5" customHeight="1">
      <c r="M110" s="90">
        <v>9</v>
      </c>
      <c r="N110" s="91" t="s">
        <v>8</v>
      </c>
      <c r="O110" s="91" t="s">
        <v>3457</v>
      </c>
      <c r="P110" s="91" t="s">
        <v>3458</v>
      </c>
      <c r="Q110" s="91" t="s">
        <v>444</v>
      </c>
      <c r="R110" s="92">
        <v>0.39800000000000002</v>
      </c>
      <c r="T110" s="152">
        <v>1</v>
      </c>
      <c r="U110" s="153">
        <v>2020</v>
      </c>
      <c r="V110" s="154" t="s">
        <v>626</v>
      </c>
      <c r="W110" s="154" t="s">
        <v>619</v>
      </c>
      <c r="X110" s="154" t="s">
        <v>3516</v>
      </c>
      <c r="Y110" s="66" t="str">
        <f t="shared" si="5"/>
        <v>12020冷房設備用無し（一定速）</v>
      </c>
      <c r="Z110" s="156">
        <v>0.25</v>
      </c>
      <c r="AA110" s="156">
        <v>0.75</v>
      </c>
      <c r="AB110" s="157">
        <v>0.25</v>
      </c>
      <c r="AC110" s="157">
        <v>0.75</v>
      </c>
      <c r="AD110" s="160">
        <f>VLOOKUP(T110,'既存・導入予定 (2)'!$E$33:$S$44,13,0)</f>
        <v>0.56499999999999995</v>
      </c>
      <c r="AE110" s="161">
        <f t="shared" si="6"/>
        <v>0.89100000000000001</v>
      </c>
    </row>
    <row r="111" spans="13:31" ht="13.5" customHeight="1">
      <c r="M111" s="90">
        <v>9</v>
      </c>
      <c r="N111" s="91" t="s">
        <v>9</v>
      </c>
      <c r="O111" s="91" t="s">
        <v>3457</v>
      </c>
      <c r="P111" s="91" t="s">
        <v>3458</v>
      </c>
      <c r="Q111" s="91" t="s">
        <v>448</v>
      </c>
      <c r="R111" s="92">
        <v>0.29599999999999999</v>
      </c>
      <c r="T111" s="152">
        <v>1</v>
      </c>
      <c r="U111" s="153">
        <v>2020</v>
      </c>
      <c r="V111" s="154" t="s">
        <v>627</v>
      </c>
      <c r="W111" s="154" t="s">
        <v>624</v>
      </c>
      <c r="X111" s="154" t="s">
        <v>3363</v>
      </c>
      <c r="Y111" s="66" t="str">
        <f t="shared" si="5"/>
        <v>12020暖房店舗用有り</v>
      </c>
      <c r="Z111" s="156">
        <v>-0.96</v>
      </c>
      <c r="AA111" s="156">
        <v>1.96</v>
      </c>
      <c r="AB111" s="157">
        <v>1.0862000000000001</v>
      </c>
      <c r="AC111" s="157">
        <v>1.4483999999999999</v>
      </c>
      <c r="AD111" s="160">
        <f>VLOOKUP(T111,'既存・導入予定 (2)'!$E$33:$S$44,13,0)</f>
        <v>0.56499999999999995</v>
      </c>
      <c r="AE111" s="161">
        <f t="shared" si="6"/>
        <v>1.417</v>
      </c>
    </row>
    <row r="112" spans="13:31" ht="13.5" customHeight="1">
      <c r="M112" s="90">
        <v>9</v>
      </c>
      <c r="N112" s="91" t="s">
        <v>10</v>
      </c>
      <c r="O112" s="91" t="s">
        <v>3457</v>
      </c>
      <c r="P112" s="91" t="s">
        <v>3458</v>
      </c>
      <c r="Q112" s="91" t="s">
        <v>452</v>
      </c>
      <c r="R112" s="92">
        <v>0.372</v>
      </c>
      <c r="T112" s="152">
        <v>1</v>
      </c>
      <c r="U112" s="153">
        <v>2020</v>
      </c>
      <c r="V112" s="154" t="s">
        <v>627</v>
      </c>
      <c r="W112" s="154" t="s">
        <v>618</v>
      </c>
      <c r="X112" s="154" t="s">
        <v>3363</v>
      </c>
      <c r="Y112" s="66" t="str">
        <f t="shared" si="5"/>
        <v>12020暖房ビル用マルチ有り</v>
      </c>
      <c r="Z112" s="156">
        <v>-1.1000000000000001</v>
      </c>
      <c r="AA112" s="156">
        <v>2.1</v>
      </c>
      <c r="AB112" s="157">
        <v>1.0416000000000001</v>
      </c>
      <c r="AC112" s="157">
        <v>1.4596</v>
      </c>
      <c r="AD112" s="160">
        <f>VLOOKUP(T112,'既存・導入予定 (2)'!$E$33:$S$44,13,0)</f>
        <v>0.56499999999999995</v>
      </c>
      <c r="AE112" s="161">
        <f t="shared" si="6"/>
        <v>1.478</v>
      </c>
    </row>
    <row r="113" spans="13:31" ht="13.5" customHeight="1">
      <c r="M113" s="90">
        <v>9</v>
      </c>
      <c r="N113" s="91" t="s">
        <v>11</v>
      </c>
      <c r="O113" s="91" t="s">
        <v>3457</v>
      </c>
      <c r="P113" s="91" t="s">
        <v>3458</v>
      </c>
      <c r="Q113" s="91" t="s">
        <v>456</v>
      </c>
      <c r="R113" s="92">
        <v>0.23300000000000001</v>
      </c>
      <c r="T113" s="152">
        <v>1</v>
      </c>
      <c r="U113" s="153">
        <v>2020</v>
      </c>
      <c r="V113" s="154" t="s">
        <v>627</v>
      </c>
      <c r="W113" s="154" t="s">
        <v>619</v>
      </c>
      <c r="X113" s="154" t="s">
        <v>3363</v>
      </c>
      <c r="Y113" s="66" t="str">
        <f t="shared" si="5"/>
        <v>12020暖房設備用有り</v>
      </c>
      <c r="Z113" s="156">
        <v>-0.46</v>
      </c>
      <c r="AA113" s="156">
        <v>1.46</v>
      </c>
      <c r="AB113" s="157">
        <v>0.94</v>
      </c>
      <c r="AC113" s="157">
        <v>1.1100000000000001</v>
      </c>
      <c r="AD113" s="160">
        <f>VLOOKUP(T113,'既存・導入予定 (2)'!$E$33:$S$44,13,0)</f>
        <v>0.56499999999999995</v>
      </c>
      <c r="AE113" s="161">
        <f t="shared" si="6"/>
        <v>1.2</v>
      </c>
    </row>
    <row r="114" spans="13:31" ht="13.5" customHeight="1">
      <c r="M114" s="90">
        <v>9</v>
      </c>
      <c r="N114" s="91" t="s">
        <v>12</v>
      </c>
      <c r="O114" s="91" t="s">
        <v>3457</v>
      </c>
      <c r="P114" s="91" t="s">
        <v>3458</v>
      </c>
      <c r="Q114" s="91" t="s">
        <v>460</v>
      </c>
      <c r="R114" s="92">
        <v>0.129</v>
      </c>
      <c r="T114" s="152">
        <v>1</v>
      </c>
      <c r="U114" s="153">
        <v>2020</v>
      </c>
      <c r="V114" s="154" t="s">
        <v>627</v>
      </c>
      <c r="W114" s="154" t="s">
        <v>624</v>
      </c>
      <c r="X114" s="154" t="s">
        <v>3516</v>
      </c>
      <c r="Y114" s="66" t="str">
        <f t="shared" si="5"/>
        <v>12020暖房店舗用無し（一定速）</v>
      </c>
      <c r="Z114" s="156">
        <v>0.25</v>
      </c>
      <c r="AA114" s="156">
        <v>0.75</v>
      </c>
      <c r="AB114" s="157">
        <v>0.25</v>
      </c>
      <c r="AC114" s="157">
        <v>0.75</v>
      </c>
      <c r="AD114" s="160">
        <f>VLOOKUP(T114,'既存・導入予定 (2)'!$E$33:$S$44,13,0)</f>
        <v>0.56499999999999995</v>
      </c>
      <c r="AE114" s="161">
        <f t="shared" si="6"/>
        <v>0.89100000000000001</v>
      </c>
    </row>
    <row r="115" spans="13:31" ht="13.5" customHeight="1">
      <c r="M115" s="90">
        <v>9</v>
      </c>
      <c r="N115" s="91" t="s">
        <v>13</v>
      </c>
      <c r="O115" s="91" t="s">
        <v>3457</v>
      </c>
      <c r="P115" s="91" t="s">
        <v>3458</v>
      </c>
      <c r="Q115" s="91" t="s">
        <v>464</v>
      </c>
      <c r="R115" s="92">
        <v>0.46600000000000003</v>
      </c>
      <c r="T115" s="152">
        <v>1</v>
      </c>
      <c r="U115" s="153">
        <v>2020</v>
      </c>
      <c r="V115" s="154" t="s">
        <v>627</v>
      </c>
      <c r="W115" s="154" t="s">
        <v>618</v>
      </c>
      <c r="X115" s="154" t="s">
        <v>3516</v>
      </c>
      <c r="Y115" s="66" t="str">
        <f t="shared" si="5"/>
        <v>12020暖房ビル用マルチ無し（一定速）</v>
      </c>
      <c r="Z115" s="156">
        <v>0.25</v>
      </c>
      <c r="AA115" s="156">
        <v>0.75</v>
      </c>
      <c r="AB115" s="157">
        <v>0.25</v>
      </c>
      <c r="AC115" s="157">
        <v>0.75</v>
      </c>
      <c r="AD115" s="160">
        <f>VLOOKUP(T115,'既存・導入予定 (2)'!$E$33:$S$44,13,0)</f>
        <v>0.56499999999999995</v>
      </c>
      <c r="AE115" s="161">
        <f t="shared" si="6"/>
        <v>0.89100000000000001</v>
      </c>
    </row>
    <row r="116" spans="13:31" ht="13.5" customHeight="1">
      <c r="M116" s="90">
        <v>10</v>
      </c>
      <c r="N116" s="91" t="s">
        <v>3456</v>
      </c>
      <c r="O116" s="91" t="s">
        <v>3457</v>
      </c>
      <c r="P116" s="91" t="s">
        <v>3458</v>
      </c>
      <c r="Q116" s="91" t="s">
        <v>468</v>
      </c>
      <c r="R116" s="92">
        <v>0.20599999999999999</v>
      </c>
      <c r="T116" s="152">
        <v>1</v>
      </c>
      <c r="U116" s="154">
        <v>2020</v>
      </c>
      <c r="V116" s="154" t="s">
        <v>627</v>
      </c>
      <c r="W116" s="154" t="s">
        <v>619</v>
      </c>
      <c r="X116" s="154" t="s">
        <v>3516</v>
      </c>
      <c r="Y116" s="66" t="str">
        <f t="shared" si="5"/>
        <v>12020暖房設備用無し（一定速）</v>
      </c>
      <c r="Z116" s="156">
        <v>0.25</v>
      </c>
      <c r="AA116" s="156">
        <v>0.75</v>
      </c>
      <c r="AB116" s="157">
        <v>0.25</v>
      </c>
      <c r="AC116" s="157">
        <v>0.75</v>
      </c>
      <c r="AD116" s="160">
        <f>VLOOKUP(T116,'既存・導入予定 (2)'!$E$33:$S$44,13,0)</f>
        <v>0.56499999999999995</v>
      </c>
      <c r="AE116" s="161">
        <f t="shared" si="6"/>
        <v>0.89100000000000001</v>
      </c>
    </row>
    <row r="117" spans="13:31" ht="13.5" customHeight="1">
      <c r="M117" s="90">
        <v>10</v>
      </c>
      <c r="N117" s="91" t="s">
        <v>3</v>
      </c>
      <c r="O117" s="91" t="s">
        <v>3457</v>
      </c>
      <c r="P117" s="91" t="s">
        <v>3458</v>
      </c>
      <c r="Q117" s="91" t="s">
        <v>472</v>
      </c>
      <c r="R117" s="92">
        <v>0.214</v>
      </c>
      <c r="T117" s="144">
        <v>1</v>
      </c>
      <c r="U117" s="145">
        <v>2024</v>
      </c>
      <c r="V117" s="145" t="s">
        <v>626</v>
      </c>
      <c r="W117" s="145" t="s">
        <v>624</v>
      </c>
      <c r="X117" s="145" t="s">
        <v>3363</v>
      </c>
      <c r="Y117" s="146" t="str">
        <f t="shared" si="5"/>
        <v>12024冷房店舗用有り</v>
      </c>
      <c r="Z117" s="145">
        <v>-1.58</v>
      </c>
      <c r="AA117" s="145">
        <v>2.58</v>
      </c>
      <c r="AB117" s="145">
        <v>1.0629999999999999</v>
      </c>
      <c r="AC117" s="145">
        <v>1.9193</v>
      </c>
      <c r="AD117" s="147">
        <f>VLOOKUP(T117,'既存・導入予定 (2)'!$E$33:$S$44,13,0)</f>
        <v>0.56499999999999995</v>
      </c>
      <c r="AE117" s="75">
        <f t="shared" ref="AE117:AE128" si="7">ROUNDDOWN(IF(AD117&gt;=0.25,Z117*AD117+AA117,AB117*AD117+AC117),3)</f>
        <v>1.6870000000000001</v>
      </c>
    </row>
    <row r="118" spans="13:31" ht="13.5" customHeight="1">
      <c r="M118" s="90">
        <v>10</v>
      </c>
      <c r="N118" s="91" t="s">
        <v>4</v>
      </c>
      <c r="O118" s="91" t="s">
        <v>3457</v>
      </c>
      <c r="P118" s="91" t="s">
        <v>3458</v>
      </c>
      <c r="Q118" s="91" t="s">
        <v>476</v>
      </c>
      <c r="R118" s="92">
        <v>0.216</v>
      </c>
      <c r="T118" s="144">
        <v>1</v>
      </c>
      <c r="U118" s="145">
        <v>2024</v>
      </c>
      <c r="V118" s="145" t="s">
        <v>626</v>
      </c>
      <c r="W118" s="145" t="s">
        <v>618</v>
      </c>
      <c r="X118" s="145" t="s">
        <v>3363</v>
      </c>
      <c r="Y118" s="146" t="str">
        <f t="shared" si="5"/>
        <v>12024冷房ビル用マルチ有り</v>
      </c>
      <c r="Z118" s="145">
        <v>-1.6</v>
      </c>
      <c r="AA118" s="145">
        <v>2.6</v>
      </c>
      <c r="AB118" s="145">
        <v>1.0759000000000001</v>
      </c>
      <c r="AC118" s="145">
        <v>1.931</v>
      </c>
      <c r="AD118" s="147">
        <f>VLOOKUP(T118,'既存・導入予定 (2)'!$E$33:$S$44,13,0)</f>
        <v>0.56499999999999995</v>
      </c>
      <c r="AE118" s="75">
        <f t="shared" si="7"/>
        <v>1.696</v>
      </c>
    </row>
    <row r="119" spans="13:31" ht="13.5" customHeight="1">
      <c r="M119" s="90">
        <v>10</v>
      </c>
      <c r="N119" s="91" t="s">
        <v>5</v>
      </c>
      <c r="O119" s="91" t="s">
        <v>3457</v>
      </c>
      <c r="P119" s="91" t="s">
        <v>3458</v>
      </c>
      <c r="Q119" s="91" t="s">
        <v>480</v>
      </c>
      <c r="R119" s="92">
        <v>9.6000000000000002E-2</v>
      </c>
      <c r="T119" s="144">
        <v>1</v>
      </c>
      <c r="U119" s="145">
        <v>2024</v>
      </c>
      <c r="V119" s="145" t="s">
        <v>626</v>
      </c>
      <c r="W119" s="145" t="s">
        <v>619</v>
      </c>
      <c r="X119" s="145" t="s">
        <v>3363</v>
      </c>
      <c r="Y119" s="146" t="str">
        <f t="shared" si="5"/>
        <v>12024冷房設備用有り</v>
      </c>
      <c r="Z119" s="145">
        <v>-0.6</v>
      </c>
      <c r="AA119" s="145">
        <v>1.6</v>
      </c>
      <c r="AB119" s="145">
        <v>1.0467</v>
      </c>
      <c r="AC119" s="145">
        <v>1.1882999999999999</v>
      </c>
      <c r="AD119" s="147">
        <f>VLOOKUP(T119,'既存・導入予定 (2)'!$E$33:$S$44,13,0)</f>
        <v>0.56499999999999995</v>
      </c>
      <c r="AE119" s="75">
        <f t="shared" si="7"/>
        <v>1.2609999999999999</v>
      </c>
    </row>
    <row r="120" spans="13:31" ht="13.5" customHeight="1">
      <c r="M120" s="90">
        <v>10</v>
      </c>
      <c r="N120" s="91" t="s">
        <v>6</v>
      </c>
      <c r="O120" s="91" t="s">
        <v>3457</v>
      </c>
      <c r="P120" s="91" t="s">
        <v>3458</v>
      </c>
      <c r="Q120" s="91" t="s">
        <v>484</v>
      </c>
      <c r="R120" s="92">
        <v>0.17</v>
      </c>
      <c r="T120" s="144">
        <v>1</v>
      </c>
      <c r="U120" s="145">
        <v>2024</v>
      </c>
      <c r="V120" s="145" t="s">
        <v>626</v>
      </c>
      <c r="W120" s="145" t="s">
        <v>624</v>
      </c>
      <c r="X120" s="145" t="s">
        <v>3516</v>
      </c>
      <c r="Y120" s="146" t="str">
        <f t="shared" si="5"/>
        <v>12024冷房店舗用無し（一定速）</v>
      </c>
      <c r="Z120" s="148">
        <v>0.25</v>
      </c>
      <c r="AA120" s="148">
        <v>0.75</v>
      </c>
      <c r="AB120" s="149">
        <v>0.25</v>
      </c>
      <c r="AC120" s="149">
        <v>0.75</v>
      </c>
      <c r="AD120" s="147">
        <f>VLOOKUP(T120,'既存・導入予定 (2)'!$E$33:$S$44,13,0)</f>
        <v>0.56499999999999995</v>
      </c>
      <c r="AE120" s="75">
        <f t="shared" si="7"/>
        <v>0.89100000000000001</v>
      </c>
    </row>
    <row r="121" spans="13:31" ht="13.5" customHeight="1">
      <c r="M121" s="90">
        <v>10</v>
      </c>
      <c r="N121" s="91" t="s">
        <v>7</v>
      </c>
      <c r="O121" s="91" t="s">
        <v>3457</v>
      </c>
      <c r="P121" s="91" t="s">
        <v>3458</v>
      </c>
      <c r="Q121" s="91" t="s">
        <v>488</v>
      </c>
      <c r="R121" s="92">
        <v>0.20699999999999999</v>
      </c>
      <c r="T121" s="144">
        <v>1</v>
      </c>
      <c r="U121" s="145">
        <v>2024</v>
      </c>
      <c r="V121" s="145" t="s">
        <v>626</v>
      </c>
      <c r="W121" s="145" t="s">
        <v>618</v>
      </c>
      <c r="X121" s="145" t="s">
        <v>3516</v>
      </c>
      <c r="Y121" s="146" t="str">
        <f t="shared" si="5"/>
        <v>12024冷房ビル用マルチ無し（一定速）</v>
      </c>
      <c r="Z121" s="148">
        <v>0.25</v>
      </c>
      <c r="AA121" s="148">
        <v>0.75</v>
      </c>
      <c r="AB121" s="149">
        <v>0.25</v>
      </c>
      <c r="AC121" s="149">
        <v>0.75</v>
      </c>
      <c r="AD121" s="147">
        <f>VLOOKUP(T121,'既存・導入予定 (2)'!$E$33:$S$44,13,0)</f>
        <v>0.56499999999999995</v>
      </c>
      <c r="AE121" s="75">
        <f t="shared" si="7"/>
        <v>0.89100000000000001</v>
      </c>
    </row>
    <row r="122" spans="13:31" ht="13.5" customHeight="1">
      <c r="M122" s="90">
        <v>10</v>
      </c>
      <c r="N122" s="91" t="s">
        <v>8</v>
      </c>
      <c r="O122" s="91" t="s">
        <v>3457</v>
      </c>
      <c r="P122" s="91" t="s">
        <v>3458</v>
      </c>
      <c r="Q122" s="91" t="s">
        <v>492</v>
      </c>
      <c r="R122" s="92">
        <v>0.18</v>
      </c>
      <c r="T122" s="144">
        <v>1</v>
      </c>
      <c r="U122" s="145">
        <v>2024</v>
      </c>
      <c r="V122" s="145" t="s">
        <v>626</v>
      </c>
      <c r="W122" s="145" t="s">
        <v>619</v>
      </c>
      <c r="X122" s="145" t="s">
        <v>3516</v>
      </c>
      <c r="Y122" s="146" t="str">
        <f t="shared" si="5"/>
        <v>12024冷房設備用無し（一定速）</v>
      </c>
      <c r="Z122" s="148">
        <v>0.25</v>
      </c>
      <c r="AA122" s="148">
        <v>0.75</v>
      </c>
      <c r="AB122" s="149">
        <v>0.25</v>
      </c>
      <c r="AC122" s="149">
        <v>0.75</v>
      </c>
      <c r="AD122" s="147">
        <f>VLOOKUP(T122,'既存・導入予定 (2)'!$E$33:$S$44,13,0)</f>
        <v>0.56499999999999995</v>
      </c>
      <c r="AE122" s="75">
        <f t="shared" si="7"/>
        <v>0.89100000000000001</v>
      </c>
    </row>
    <row r="123" spans="13:31" ht="13.5" customHeight="1">
      <c r="M123" s="90">
        <v>10</v>
      </c>
      <c r="N123" s="91" t="s">
        <v>9</v>
      </c>
      <c r="O123" s="91" t="s">
        <v>3457</v>
      </c>
      <c r="P123" s="91" t="s">
        <v>3458</v>
      </c>
      <c r="Q123" s="91" t="s">
        <v>496</v>
      </c>
      <c r="R123" s="92">
        <v>0.154</v>
      </c>
      <c r="T123" s="144">
        <v>1</v>
      </c>
      <c r="U123" s="145">
        <v>2024</v>
      </c>
      <c r="V123" s="145" t="s">
        <v>627</v>
      </c>
      <c r="W123" s="145" t="s">
        <v>624</v>
      </c>
      <c r="X123" s="145" t="s">
        <v>3363</v>
      </c>
      <c r="Y123" s="146" t="str">
        <f t="shared" si="5"/>
        <v>12024暖房店舗用有り</v>
      </c>
      <c r="Z123" s="145">
        <v>-1.04</v>
      </c>
      <c r="AA123" s="145">
        <v>2.04</v>
      </c>
      <c r="AB123" s="145">
        <v>1.0898000000000001</v>
      </c>
      <c r="AC123" s="145">
        <v>1.5076000000000001</v>
      </c>
      <c r="AD123" s="147">
        <f>VLOOKUP(T123,'既存・導入予定 (2)'!$E$33:$S$44,13,0)</f>
        <v>0.56499999999999995</v>
      </c>
      <c r="AE123" s="75">
        <f t="shared" si="7"/>
        <v>1.452</v>
      </c>
    </row>
    <row r="124" spans="13:31" ht="13.5" customHeight="1">
      <c r="M124" s="90">
        <v>10</v>
      </c>
      <c r="N124" s="91" t="s">
        <v>10</v>
      </c>
      <c r="O124" s="91" t="s">
        <v>3457</v>
      </c>
      <c r="P124" s="91" t="s">
        <v>3458</v>
      </c>
      <c r="Q124" s="91" t="s">
        <v>500</v>
      </c>
      <c r="R124" s="92">
        <v>0.18</v>
      </c>
      <c r="T124" s="144">
        <v>1</v>
      </c>
      <c r="U124" s="145">
        <v>2024</v>
      </c>
      <c r="V124" s="145" t="s">
        <v>627</v>
      </c>
      <c r="W124" s="145" t="s">
        <v>618</v>
      </c>
      <c r="X124" s="145" t="s">
        <v>3363</v>
      </c>
      <c r="Y124" s="146" t="str">
        <f t="shared" si="5"/>
        <v>12024暖房ビル用マルチ有り</v>
      </c>
      <c r="Z124" s="145">
        <v>-1.1399999999999999</v>
      </c>
      <c r="AA124" s="145">
        <v>2.14</v>
      </c>
      <c r="AB124" s="145">
        <v>1.0454000000000001</v>
      </c>
      <c r="AC124" s="145">
        <v>1.5936999999999999</v>
      </c>
      <c r="AD124" s="147">
        <f>VLOOKUP(T124,'既存・導入予定 (2)'!$E$33:$S$44,13,0)</f>
        <v>0.56499999999999995</v>
      </c>
      <c r="AE124" s="75">
        <f t="shared" si="7"/>
        <v>1.4950000000000001</v>
      </c>
    </row>
    <row r="125" spans="13:31" ht="13.5" customHeight="1">
      <c r="M125" s="90">
        <v>10</v>
      </c>
      <c r="N125" s="91" t="s">
        <v>11</v>
      </c>
      <c r="O125" s="91" t="s">
        <v>3457</v>
      </c>
      <c r="P125" s="91" t="s">
        <v>3458</v>
      </c>
      <c r="Q125" s="91" t="s">
        <v>504</v>
      </c>
      <c r="R125" s="92">
        <v>0.107</v>
      </c>
      <c r="T125" s="144">
        <v>1</v>
      </c>
      <c r="U125" s="145">
        <v>2024</v>
      </c>
      <c r="V125" s="145" t="s">
        <v>627</v>
      </c>
      <c r="W125" s="145" t="s">
        <v>619</v>
      </c>
      <c r="X125" s="145" t="s">
        <v>3363</v>
      </c>
      <c r="Y125" s="146" t="str">
        <f t="shared" si="5"/>
        <v>12024暖房設備用有り</v>
      </c>
      <c r="Z125" s="145">
        <v>-0.57999999999999996</v>
      </c>
      <c r="AA125" s="145">
        <v>1.58</v>
      </c>
      <c r="AB125" s="145">
        <v>1.0335000000000001</v>
      </c>
      <c r="AC125" s="145">
        <v>1.1766000000000001</v>
      </c>
      <c r="AD125" s="147">
        <f>VLOOKUP(T125,'既存・導入予定 (2)'!$E$33:$S$44,13,0)</f>
        <v>0.56499999999999995</v>
      </c>
      <c r="AE125" s="75">
        <f t="shared" si="7"/>
        <v>1.252</v>
      </c>
    </row>
    <row r="126" spans="13:31" ht="13.5" customHeight="1">
      <c r="M126" s="90">
        <v>10</v>
      </c>
      <c r="N126" s="91" t="s">
        <v>12</v>
      </c>
      <c r="O126" s="91" t="s">
        <v>3457</v>
      </c>
      <c r="P126" s="91" t="s">
        <v>3458</v>
      </c>
      <c r="Q126" s="91" t="s">
        <v>508</v>
      </c>
      <c r="R126" s="92">
        <v>0</v>
      </c>
      <c r="T126" s="144">
        <v>1</v>
      </c>
      <c r="U126" s="145">
        <v>2024</v>
      </c>
      <c r="V126" s="145" t="s">
        <v>627</v>
      </c>
      <c r="W126" s="145" t="s">
        <v>624</v>
      </c>
      <c r="X126" s="145" t="s">
        <v>3516</v>
      </c>
      <c r="Y126" s="146" t="str">
        <f t="shared" si="5"/>
        <v>12024暖房店舗用無し（一定速）</v>
      </c>
      <c r="Z126" s="148">
        <v>0.25</v>
      </c>
      <c r="AA126" s="148">
        <v>0.75</v>
      </c>
      <c r="AB126" s="149">
        <v>0.25</v>
      </c>
      <c r="AC126" s="149">
        <v>0.75</v>
      </c>
      <c r="AD126" s="147">
        <f>VLOOKUP(T126,'既存・導入予定 (2)'!$E$33:$S$44,13,0)</f>
        <v>0.56499999999999995</v>
      </c>
      <c r="AE126" s="75">
        <f t="shared" si="7"/>
        <v>0.89100000000000001</v>
      </c>
    </row>
    <row r="127" spans="13:31" ht="13.5" customHeight="1">
      <c r="M127" s="90">
        <v>10</v>
      </c>
      <c r="N127" s="91" t="s">
        <v>13</v>
      </c>
      <c r="O127" s="91" t="s">
        <v>3457</v>
      </c>
      <c r="P127" s="91" t="s">
        <v>3458</v>
      </c>
      <c r="Q127" s="91" t="s">
        <v>512</v>
      </c>
      <c r="R127" s="92">
        <v>0.224</v>
      </c>
      <c r="T127" s="144">
        <v>1</v>
      </c>
      <c r="U127" s="145">
        <v>2024</v>
      </c>
      <c r="V127" s="145" t="s">
        <v>627</v>
      </c>
      <c r="W127" s="145" t="s">
        <v>618</v>
      </c>
      <c r="X127" s="145" t="s">
        <v>3516</v>
      </c>
      <c r="Y127" s="146" t="str">
        <f t="shared" si="5"/>
        <v>12024暖房ビル用マルチ無し（一定速）</v>
      </c>
      <c r="Z127" s="148">
        <v>0.25</v>
      </c>
      <c r="AA127" s="148">
        <v>0.75</v>
      </c>
      <c r="AB127" s="149">
        <v>0.25</v>
      </c>
      <c r="AC127" s="149">
        <v>0.75</v>
      </c>
      <c r="AD127" s="147">
        <f>VLOOKUP(T127,'既存・導入予定 (2)'!$E$33:$S$44,13,0)</f>
        <v>0.56499999999999995</v>
      </c>
      <c r="AE127" s="75">
        <f t="shared" si="7"/>
        <v>0.89100000000000001</v>
      </c>
    </row>
    <row r="128" spans="13:31" ht="13.5" customHeight="1">
      <c r="M128" s="90">
        <v>11</v>
      </c>
      <c r="N128" s="91" t="s">
        <v>3456</v>
      </c>
      <c r="O128" s="91" t="s">
        <v>3457</v>
      </c>
      <c r="P128" s="91" t="s">
        <v>3458</v>
      </c>
      <c r="Q128" s="91" t="s">
        <v>516</v>
      </c>
      <c r="R128" s="92">
        <v>0.129</v>
      </c>
      <c r="T128" s="144">
        <v>1</v>
      </c>
      <c r="U128" s="145">
        <v>2024</v>
      </c>
      <c r="V128" s="145" t="s">
        <v>627</v>
      </c>
      <c r="W128" s="145" t="s">
        <v>619</v>
      </c>
      <c r="X128" s="145" t="s">
        <v>3516</v>
      </c>
      <c r="Y128" s="146" t="str">
        <f t="shared" si="5"/>
        <v>12024暖房設備用無し（一定速）</v>
      </c>
      <c r="Z128" s="148">
        <v>0.25</v>
      </c>
      <c r="AA128" s="148">
        <v>0.75</v>
      </c>
      <c r="AB128" s="149">
        <v>0.25</v>
      </c>
      <c r="AC128" s="149">
        <v>0.75</v>
      </c>
      <c r="AD128" s="147">
        <f>VLOOKUP(T128,'既存・導入予定 (2)'!$E$33:$S$44,13,0)</f>
        <v>0.56499999999999995</v>
      </c>
      <c r="AE128" s="75">
        <f t="shared" si="7"/>
        <v>0.89100000000000001</v>
      </c>
    </row>
    <row r="129" spans="13:31" ht="13.5" customHeight="1">
      <c r="M129" s="90">
        <v>11</v>
      </c>
      <c r="N129" s="91" t="s">
        <v>3</v>
      </c>
      <c r="O129" s="91" t="s">
        <v>3457</v>
      </c>
      <c r="P129" s="91" t="s">
        <v>3458</v>
      </c>
      <c r="Q129" s="91" t="s">
        <v>520</v>
      </c>
      <c r="R129" s="92">
        <v>9.1999999999999998E-2</v>
      </c>
      <c r="T129" s="152">
        <v>2</v>
      </c>
      <c r="U129" s="153">
        <v>1995</v>
      </c>
      <c r="V129" s="154" t="s">
        <v>20</v>
      </c>
      <c r="W129" s="154" t="s">
        <v>624</v>
      </c>
      <c r="X129" s="154" t="s">
        <v>3363</v>
      </c>
      <c r="Y129" s="66" t="str">
        <f t="shared" si="5"/>
        <v>21995冷房店舗用有り</v>
      </c>
      <c r="Z129" s="156">
        <v>0.32</v>
      </c>
      <c r="AA129" s="156">
        <v>0.68</v>
      </c>
      <c r="AB129" s="157">
        <v>1.0165999999999999</v>
      </c>
      <c r="AC129" s="157">
        <v>0.50590000000000002</v>
      </c>
      <c r="AD129" s="160">
        <f>VLOOKUP(T129,'既存・導入予定 (2)'!$E$33:$S$44,13,0)</f>
        <v>0.52900000000000003</v>
      </c>
      <c r="AE129" s="161">
        <f t="shared" ref="AE129:AE142" si="8">ROUNDDOWN(IF(AD129&gt;=0.25,Z129*AD129+AA129,AB129*AD129+AC129),3)</f>
        <v>0.84899999999999998</v>
      </c>
    </row>
    <row r="130" spans="13:31" ht="13.5" customHeight="1">
      <c r="M130" s="90">
        <v>11</v>
      </c>
      <c r="N130" s="91" t="s">
        <v>4</v>
      </c>
      <c r="O130" s="91" t="s">
        <v>3457</v>
      </c>
      <c r="P130" s="91" t="s">
        <v>3458</v>
      </c>
      <c r="Q130" s="91" t="s">
        <v>524</v>
      </c>
      <c r="R130" s="92">
        <v>0</v>
      </c>
      <c r="T130" s="152">
        <v>2</v>
      </c>
      <c r="U130" s="153">
        <v>1995</v>
      </c>
      <c r="V130" s="154" t="s">
        <v>20</v>
      </c>
      <c r="W130" s="154" t="s">
        <v>618</v>
      </c>
      <c r="X130" s="154" t="s">
        <v>3363</v>
      </c>
      <c r="Y130" s="66" t="str">
        <f t="shared" si="5"/>
        <v>21995冷房ビル用マルチ有り</v>
      </c>
      <c r="Z130" s="156">
        <v>-0.218</v>
      </c>
      <c r="AA130" s="156">
        <v>1.218</v>
      </c>
      <c r="AB130" s="157">
        <v>1.0356000000000001</v>
      </c>
      <c r="AC130" s="157">
        <v>0.90459999999999996</v>
      </c>
      <c r="AD130" s="160">
        <f>VLOOKUP(T130,'既存・導入予定 (2)'!$E$33:$S$44,13,0)</f>
        <v>0.52900000000000003</v>
      </c>
      <c r="AE130" s="161">
        <f t="shared" si="8"/>
        <v>1.1020000000000001</v>
      </c>
    </row>
    <row r="131" spans="13:31" ht="13.5" customHeight="1">
      <c r="M131" s="90">
        <v>11</v>
      </c>
      <c r="N131" s="91" t="s">
        <v>5</v>
      </c>
      <c r="O131" s="91" t="s">
        <v>3457</v>
      </c>
      <c r="P131" s="91" t="s">
        <v>3458</v>
      </c>
      <c r="Q131" s="91" t="s">
        <v>528</v>
      </c>
      <c r="R131" s="92">
        <v>0</v>
      </c>
      <c r="T131" s="152">
        <v>2</v>
      </c>
      <c r="U131" s="153">
        <v>1995</v>
      </c>
      <c r="V131" s="154" t="s">
        <v>20</v>
      </c>
      <c r="W131" s="154" t="s">
        <v>619</v>
      </c>
      <c r="X131" s="154" t="s">
        <v>3363</v>
      </c>
      <c r="Y131" s="66" t="str">
        <f t="shared" si="5"/>
        <v>21995冷房設備用有り</v>
      </c>
      <c r="Z131" s="156">
        <v>0.25</v>
      </c>
      <c r="AA131" s="156">
        <v>0.75</v>
      </c>
      <c r="AB131" s="157">
        <v>1.0219</v>
      </c>
      <c r="AC131" s="157">
        <v>0.55700000000000005</v>
      </c>
      <c r="AD131" s="160">
        <f>VLOOKUP(T131,'既存・導入予定 (2)'!$E$33:$S$44,13,0)</f>
        <v>0.52900000000000003</v>
      </c>
      <c r="AE131" s="161">
        <f t="shared" si="8"/>
        <v>0.88200000000000001</v>
      </c>
    </row>
    <row r="132" spans="13:31" ht="13.5" customHeight="1">
      <c r="M132" s="90">
        <v>11</v>
      </c>
      <c r="N132" s="91" t="s">
        <v>6</v>
      </c>
      <c r="O132" s="91" t="s">
        <v>3457</v>
      </c>
      <c r="P132" s="91" t="s">
        <v>3458</v>
      </c>
      <c r="Q132" s="91" t="s">
        <v>532</v>
      </c>
      <c r="R132" s="92">
        <v>0.107</v>
      </c>
      <c r="T132" s="152">
        <v>2</v>
      </c>
      <c r="U132" s="153">
        <v>1995</v>
      </c>
      <c r="V132" s="154" t="s">
        <v>20</v>
      </c>
      <c r="W132" s="154" t="s">
        <v>624</v>
      </c>
      <c r="X132" s="154" t="s">
        <v>3516</v>
      </c>
      <c r="Y132" s="66" t="str">
        <f t="shared" si="5"/>
        <v>21995冷房店舗用無し（一定速）</v>
      </c>
      <c r="Z132" s="156">
        <v>0.26</v>
      </c>
      <c r="AA132" s="156">
        <v>0.74</v>
      </c>
      <c r="AB132" s="157">
        <v>0.26</v>
      </c>
      <c r="AC132" s="157">
        <v>0.74</v>
      </c>
      <c r="AD132" s="160">
        <f>VLOOKUP(T132,'既存・導入予定 (2)'!$E$33:$S$44,13,0)</f>
        <v>0.52900000000000003</v>
      </c>
      <c r="AE132" s="161">
        <f t="shared" si="8"/>
        <v>0.877</v>
      </c>
    </row>
    <row r="133" spans="13:31" ht="13.5" customHeight="1">
      <c r="M133" s="90">
        <v>11</v>
      </c>
      <c r="N133" s="91" t="s">
        <v>7</v>
      </c>
      <c r="O133" s="91" t="s">
        <v>3457</v>
      </c>
      <c r="P133" s="91" t="s">
        <v>3458</v>
      </c>
      <c r="Q133" s="91" t="s">
        <v>536</v>
      </c>
      <c r="R133" s="92">
        <v>7.0999999999999994E-2</v>
      </c>
      <c r="T133" s="152">
        <v>2</v>
      </c>
      <c r="U133" s="153">
        <v>1995</v>
      </c>
      <c r="V133" s="154" t="s">
        <v>20</v>
      </c>
      <c r="W133" s="154" t="s">
        <v>618</v>
      </c>
      <c r="X133" s="154" t="s">
        <v>3516</v>
      </c>
      <c r="Y133" s="66" t="str">
        <f t="shared" si="5"/>
        <v>21995冷房ビル用マルチ無し（一定速）</v>
      </c>
      <c r="Z133" s="156">
        <v>0.26</v>
      </c>
      <c r="AA133" s="156">
        <v>0.74</v>
      </c>
      <c r="AB133" s="157">
        <v>0.26</v>
      </c>
      <c r="AC133" s="157">
        <v>0.74</v>
      </c>
      <c r="AD133" s="160">
        <f>VLOOKUP(T133,'既存・導入予定 (2)'!$E$33:$S$44,13,0)</f>
        <v>0.52900000000000003</v>
      </c>
      <c r="AE133" s="161">
        <f t="shared" si="8"/>
        <v>0.877</v>
      </c>
    </row>
    <row r="134" spans="13:31" ht="13.5" customHeight="1">
      <c r="M134" s="90">
        <v>11</v>
      </c>
      <c r="N134" s="91" t="s">
        <v>8</v>
      </c>
      <c r="O134" s="91" t="s">
        <v>3457</v>
      </c>
      <c r="P134" s="91" t="s">
        <v>3458</v>
      </c>
      <c r="Q134" s="91" t="s">
        <v>540</v>
      </c>
      <c r="R134" s="92">
        <v>0.14799999999999999</v>
      </c>
      <c r="T134" s="152">
        <v>2</v>
      </c>
      <c r="U134" s="153">
        <v>1995</v>
      </c>
      <c r="V134" s="154" t="s">
        <v>20</v>
      </c>
      <c r="W134" s="154" t="s">
        <v>619</v>
      </c>
      <c r="X134" s="154" t="s">
        <v>3516</v>
      </c>
      <c r="Y134" s="66" t="str">
        <f t="shared" si="5"/>
        <v>21995冷房設備用無し（一定速）</v>
      </c>
      <c r="Z134" s="156">
        <v>0.26</v>
      </c>
      <c r="AA134" s="156">
        <v>0.74</v>
      </c>
      <c r="AB134" s="157">
        <v>0.26</v>
      </c>
      <c r="AC134" s="157">
        <v>0.74</v>
      </c>
      <c r="AD134" s="160">
        <f>VLOOKUP(T134,'既存・導入予定 (2)'!$E$33:$S$44,13,0)</f>
        <v>0.52900000000000003</v>
      </c>
      <c r="AE134" s="161">
        <f t="shared" si="8"/>
        <v>0.877</v>
      </c>
    </row>
    <row r="135" spans="13:31" ht="13.5" customHeight="1">
      <c r="M135" s="90">
        <v>11</v>
      </c>
      <c r="N135" s="91" t="s">
        <v>9</v>
      </c>
      <c r="O135" s="91" t="s">
        <v>3457</v>
      </c>
      <c r="P135" s="91" t="s">
        <v>3458</v>
      </c>
      <c r="Q135" s="91" t="s">
        <v>544</v>
      </c>
      <c r="R135" s="92">
        <v>7.0999999999999994E-2</v>
      </c>
      <c r="T135" s="152">
        <v>2</v>
      </c>
      <c r="U135" s="153">
        <v>1995</v>
      </c>
      <c r="V135" s="154" t="s">
        <v>21</v>
      </c>
      <c r="W135" s="154" t="s">
        <v>624</v>
      </c>
      <c r="X135" s="154" t="s">
        <v>3363</v>
      </c>
      <c r="Y135" s="66" t="str">
        <f t="shared" si="5"/>
        <v>21995暖房店舗用有り</v>
      </c>
      <c r="Z135" s="156">
        <v>0.374</v>
      </c>
      <c r="AA135" s="156">
        <v>0.626</v>
      </c>
      <c r="AB135" s="157">
        <v>1.0275000000000001</v>
      </c>
      <c r="AC135" s="157">
        <v>0.46260000000000001</v>
      </c>
      <c r="AD135" s="160">
        <f>VLOOKUP(T135,'既存・導入予定 (2)'!$E$33:$S$44,13,0)</f>
        <v>0.52900000000000003</v>
      </c>
      <c r="AE135" s="161">
        <f t="shared" si="8"/>
        <v>0.82299999999999995</v>
      </c>
    </row>
    <row r="136" spans="13:31" ht="13.5" customHeight="1">
      <c r="M136" s="90">
        <v>11</v>
      </c>
      <c r="N136" s="91" t="s">
        <v>10</v>
      </c>
      <c r="O136" s="91" t="s">
        <v>3457</v>
      </c>
      <c r="P136" s="91" t="s">
        <v>3458</v>
      </c>
      <c r="Q136" s="91" t="s">
        <v>548</v>
      </c>
      <c r="R136" s="92">
        <v>8.5000000000000006E-2</v>
      </c>
      <c r="T136" s="152">
        <v>2</v>
      </c>
      <c r="U136" s="153">
        <v>1995</v>
      </c>
      <c r="V136" s="154" t="s">
        <v>21</v>
      </c>
      <c r="W136" s="154" t="s">
        <v>618</v>
      </c>
      <c r="X136" s="154" t="s">
        <v>3363</v>
      </c>
      <c r="Y136" s="66" t="str">
        <f t="shared" si="5"/>
        <v>21995暖房ビル用マルチ有り</v>
      </c>
      <c r="Z136" s="156">
        <v>-0.112</v>
      </c>
      <c r="AA136" s="156">
        <v>1.1120000000000001</v>
      </c>
      <c r="AB136" s="157">
        <v>1.0236000000000001</v>
      </c>
      <c r="AC136" s="157">
        <v>0.82809999999999995</v>
      </c>
      <c r="AD136" s="160">
        <f>VLOOKUP(T136,'既存・導入予定 (2)'!$E$33:$S$44,13,0)</f>
        <v>0.52900000000000003</v>
      </c>
      <c r="AE136" s="161">
        <f t="shared" si="8"/>
        <v>1.052</v>
      </c>
    </row>
    <row r="137" spans="13:31" ht="13.5" customHeight="1">
      <c r="M137" s="90">
        <v>11</v>
      </c>
      <c r="N137" s="91" t="s">
        <v>11</v>
      </c>
      <c r="O137" s="91" t="s">
        <v>3457</v>
      </c>
      <c r="P137" s="91" t="s">
        <v>3458</v>
      </c>
      <c r="Q137" s="91" t="s">
        <v>552</v>
      </c>
      <c r="R137" s="92">
        <v>0</v>
      </c>
      <c r="T137" s="152">
        <v>2</v>
      </c>
      <c r="U137" s="153">
        <v>1995</v>
      </c>
      <c r="V137" s="154" t="s">
        <v>21</v>
      </c>
      <c r="W137" s="154" t="s">
        <v>619</v>
      </c>
      <c r="X137" s="154" t="s">
        <v>3363</v>
      </c>
      <c r="Y137" s="66" t="str">
        <f t="shared" si="5"/>
        <v>21995暖房設備用有り</v>
      </c>
      <c r="Z137" s="156">
        <v>0.25</v>
      </c>
      <c r="AA137" s="156">
        <v>0.75</v>
      </c>
      <c r="AB137" s="157">
        <v>1.0159</v>
      </c>
      <c r="AC137" s="157">
        <v>0.5585</v>
      </c>
      <c r="AD137" s="160">
        <f>VLOOKUP(T137,'既存・導入予定 (2)'!$E$33:$S$44,13,0)</f>
        <v>0.52900000000000003</v>
      </c>
      <c r="AE137" s="161">
        <f t="shared" si="8"/>
        <v>0.88200000000000001</v>
      </c>
    </row>
    <row r="138" spans="13:31" ht="13.5" customHeight="1">
      <c r="M138" s="90">
        <v>11</v>
      </c>
      <c r="N138" s="91" t="s">
        <v>12</v>
      </c>
      <c r="O138" s="91" t="s">
        <v>3457</v>
      </c>
      <c r="P138" s="91" t="s">
        <v>3458</v>
      </c>
      <c r="Q138" s="91" t="s">
        <v>556</v>
      </c>
      <c r="R138" s="92">
        <v>0</v>
      </c>
      <c r="T138" s="152">
        <v>2</v>
      </c>
      <c r="U138" s="153">
        <v>1995</v>
      </c>
      <c r="V138" s="154" t="s">
        <v>21</v>
      </c>
      <c r="W138" s="154" t="s">
        <v>624</v>
      </c>
      <c r="X138" s="154" t="s">
        <v>3516</v>
      </c>
      <c r="Y138" s="66" t="str">
        <f t="shared" ref="Y138:Y201" si="9">T138&amp;U138&amp;V138&amp;W138&amp;X138</f>
        <v>21995暖房店舗用無し（一定速）</v>
      </c>
      <c r="Z138" s="156">
        <v>0.26</v>
      </c>
      <c r="AA138" s="156">
        <v>0.74</v>
      </c>
      <c r="AB138" s="157">
        <v>0.26</v>
      </c>
      <c r="AC138" s="157">
        <v>0.74</v>
      </c>
      <c r="AD138" s="160">
        <f>VLOOKUP(T138,'既存・導入予定 (2)'!$E$33:$S$44,13,0)</f>
        <v>0.52900000000000003</v>
      </c>
      <c r="AE138" s="161">
        <f t="shared" si="8"/>
        <v>0.877</v>
      </c>
    </row>
    <row r="139" spans="13:31" ht="13.5" customHeight="1">
      <c r="M139" s="90">
        <v>11</v>
      </c>
      <c r="N139" s="91" t="s">
        <v>13</v>
      </c>
      <c r="O139" s="91" t="s">
        <v>3457</v>
      </c>
      <c r="P139" s="91" t="s">
        <v>3458</v>
      </c>
      <c r="Q139" s="91" t="s">
        <v>560</v>
      </c>
      <c r="R139" s="92">
        <v>0.13700000000000001</v>
      </c>
      <c r="T139" s="152">
        <v>2</v>
      </c>
      <c r="U139" s="153">
        <v>1995</v>
      </c>
      <c r="V139" s="154" t="s">
        <v>21</v>
      </c>
      <c r="W139" s="154" t="s">
        <v>618</v>
      </c>
      <c r="X139" s="154" t="s">
        <v>3516</v>
      </c>
      <c r="Y139" s="66" t="str">
        <f t="shared" si="9"/>
        <v>21995暖房ビル用マルチ無し（一定速）</v>
      </c>
      <c r="Z139" s="156">
        <v>0.26</v>
      </c>
      <c r="AA139" s="156">
        <v>0.74</v>
      </c>
      <c r="AB139" s="157">
        <v>0.26</v>
      </c>
      <c r="AC139" s="157">
        <v>0.74</v>
      </c>
      <c r="AD139" s="160">
        <f>VLOOKUP(T139,'既存・導入予定 (2)'!$E$33:$S$44,13,0)</f>
        <v>0.52900000000000003</v>
      </c>
      <c r="AE139" s="161">
        <f t="shared" si="8"/>
        <v>0.877</v>
      </c>
    </row>
    <row r="140" spans="13:31" ht="13.5" customHeight="1">
      <c r="M140" s="90">
        <v>12</v>
      </c>
      <c r="N140" s="91" t="s">
        <v>3456</v>
      </c>
      <c r="O140" s="91" t="s">
        <v>3457</v>
      </c>
      <c r="P140" s="91" t="s">
        <v>3458</v>
      </c>
      <c r="Q140" s="91" t="s">
        <v>564</v>
      </c>
      <c r="R140" s="92">
        <v>0</v>
      </c>
      <c r="T140" s="152">
        <v>2</v>
      </c>
      <c r="U140" s="153">
        <v>1995</v>
      </c>
      <c r="V140" s="154" t="s">
        <v>21</v>
      </c>
      <c r="W140" s="154" t="s">
        <v>619</v>
      </c>
      <c r="X140" s="154" t="s">
        <v>3516</v>
      </c>
      <c r="Y140" s="66" t="str">
        <f t="shared" si="9"/>
        <v>21995暖房設備用無し（一定速）</v>
      </c>
      <c r="Z140" s="156">
        <v>0.26</v>
      </c>
      <c r="AA140" s="156">
        <v>0.74</v>
      </c>
      <c r="AB140" s="157">
        <v>0.26</v>
      </c>
      <c r="AC140" s="157">
        <v>0.74</v>
      </c>
      <c r="AD140" s="160">
        <f>VLOOKUP(T140,'既存・導入予定 (2)'!$E$33:$S$44,13,0)</f>
        <v>0.52900000000000003</v>
      </c>
      <c r="AE140" s="161">
        <f t="shared" si="8"/>
        <v>0.877</v>
      </c>
    </row>
    <row r="141" spans="13:31" ht="13.5" customHeight="1">
      <c r="M141" s="90">
        <v>12</v>
      </c>
      <c r="N141" s="91" t="s">
        <v>3</v>
      </c>
      <c r="O141" s="91" t="s">
        <v>3457</v>
      </c>
      <c r="P141" s="91" t="s">
        <v>3458</v>
      </c>
      <c r="Q141" s="91" t="s">
        <v>568</v>
      </c>
      <c r="R141" s="92">
        <v>0</v>
      </c>
      <c r="T141" s="152">
        <v>2</v>
      </c>
      <c r="U141" s="153">
        <v>2005</v>
      </c>
      <c r="V141" s="154" t="s">
        <v>20</v>
      </c>
      <c r="W141" s="154" t="s">
        <v>624</v>
      </c>
      <c r="X141" s="154" t="s">
        <v>3363</v>
      </c>
      <c r="Y141" s="66" t="str">
        <f t="shared" si="9"/>
        <v>22005冷房店舗用有り</v>
      </c>
      <c r="Z141" s="156">
        <v>-0.86599999999999999</v>
      </c>
      <c r="AA141" s="156">
        <v>1.8660000000000001</v>
      </c>
      <c r="AB141" s="157">
        <v>1.0455000000000001</v>
      </c>
      <c r="AC141" s="157">
        <v>1.3880999999999999</v>
      </c>
      <c r="AD141" s="160">
        <f>VLOOKUP(T141,'既存・導入予定 (2)'!$E$33:$S$44,13,0)</f>
        <v>0.52900000000000003</v>
      </c>
      <c r="AE141" s="161">
        <f t="shared" si="8"/>
        <v>1.407</v>
      </c>
    </row>
    <row r="142" spans="13:31" ht="13.5" customHeight="1">
      <c r="M142" s="90">
        <v>12</v>
      </c>
      <c r="N142" s="91" t="s">
        <v>4</v>
      </c>
      <c r="O142" s="91" t="s">
        <v>3457</v>
      </c>
      <c r="P142" s="91" t="s">
        <v>3458</v>
      </c>
      <c r="Q142" s="91" t="s">
        <v>572</v>
      </c>
      <c r="R142" s="92">
        <v>0</v>
      </c>
      <c r="T142" s="152">
        <v>2</v>
      </c>
      <c r="U142" s="153">
        <v>2005</v>
      </c>
      <c r="V142" s="154" t="s">
        <v>20</v>
      </c>
      <c r="W142" s="154" t="s">
        <v>618</v>
      </c>
      <c r="X142" s="154" t="s">
        <v>3363</v>
      </c>
      <c r="Y142" s="66" t="str">
        <f t="shared" si="9"/>
        <v>22005冷房ビル用マルチ有り</v>
      </c>
      <c r="Z142" s="156">
        <v>-0.68200000000000005</v>
      </c>
      <c r="AA142" s="156">
        <v>1.6819999999999999</v>
      </c>
      <c r="AB142" s="157">
        <v>1.0490999999999999</v>
      </c>
      <c r="AC142" s="157">
        <v>1.2492000000000001</v>
      </c>
      <c r="AD142" s="160">
        <f>VLOOKUP(T142,'既存・導入予定 (2)'!$E$33:$S$44,13,0)</f>
        <v>0.52900000000000003</v>
      </c>
      <c r="AE142" s="161">
        <f t="shared" si="8"/>
        <v>1.321</v>
      </c>
    </row>
    <row r="143" spans="13:31" ht="14.25" customHeight="1">
      <c r="M143" s="90">
        <v>12</v>
      </c>
      <c r="N143" s="91" t="s">
        <v>5</v>
      </c>
      <c r="O143" s="91" t="s">
        <v>3457</v>
      </c>
      <c r="P143" s="91" t="s">
        <v>3458</v>
      </c>
      <c r="Q143" s="91" t="s">
        <v>576</v>
      </c>
      <c r="R143" s="92">
        <v>0</v>
      </c>
      <c r="T143" s="152">
        <v>2</v>
      </c>
      <c r="U143" s="153">
        <v>2005</v>
      </c>
      <c r="V143" s="154" t="s">
        <v>20</v>
      </c>
      <c r="W143" s="154" t="s">
        <v>619</v>
      </c>
      <c r="X143" s="154" t="s">
        <v>3363</v>
      </c>
      <c r="Y143" s="66" t="str">
        <f t="shared" si="9"/>
        <v>22005冷房設備用有り</v>
      </c>
      <c r="Z143" s="156">
        <v>-0.114</v>
      </c>
      <c r="AA143" s="156">
        <v>1.1140000000000001</v>
      </c>
      <c r="AB143" s="157">
        <v>1.0325</v>
      </c>
      <c r="AC143" s="157">
        <v>0.82740000000000002</v>
      </c>
      <c r="AD143" s="160">
        <f>VLOOKUP(T143,'既存・導入予定 (2)'!$E$33:$S$44,13,0)</f>
        <v>0.52900000000000003</v>
      </c>
      <c r="AE143" s="161">
        <f t="shared" ref="AE143:AE188" si="10">ROUNDDOWN(IF(AD143&gt;=0.25,Z143*AD143+AA143,AB143*AD143+AC143),3)</f>
        <v>1.0529999999999999</v>
      </c>
    </row>
    <row r="144" spans="13:31" ht="13.5" customHeight="1">
      <c r="M144" s="90">
        <v>12</v>
      </c>
      <c r="N144" s="91" t="s">
        <v>6</v>
      </c>
      <c r="O144" s="91" t="s">
        <v>3457</v>
      </c>
      <c r="P144" s="91" t="s">
        <v>3458</v>
      </c>
      <c r="Q144" s="91" t="s">
        <v>580</v>
      </c>
      <c r="R144" s="92">
        <v>0</v>
      </c>
      <c r="T144" s="152">
        <v>2</v>
      </c>
      <c r="U144" s="153">
        <v>2005</v>
      </c>
      <c r="V144" s="154" t="s">
        <v>20</v>
      </c>
      <c r="W144" s="154" t="s">
        <v>624</v>
      </c>
      <c r="X144" s="154" t="s">
        <v>3516</v>
      </c>
      <c r="Y144" s="66" t="str">
        <f t="shared" si="9"/>
        <v>22005冷房店舗用無し（一定速）</v>
      </c>
      <c r="Z144" s="156">
        <v>0.25</v>
      </c>
      <c r="AA144" s="156">
        <v>0.75</v>
      </c>
      <c r="AB144" s="157">
        <v>0.25</v>
      </c>
      <c r="AC144" s="157">
        <v>0.75</v>
      </c>
      <c r="AD144" s="160">
        <f>VLOOKUP(T144,'既存・導入予定 (2)'!$E$33:$S$44,13,0)</f>
        <v>0.52900000000000003</v>
      </c>
      <c r="AE144" s="161">
        <f t="shared" si="10"/>
        <v>0.88200000000000001</v>
      </c>
    </row>
    <row r="145" spans="13:31" ht="13.5" customHeight="1">
      <c r="M145" s="90">
        <v>12</v>
      </c>
      <c r="N145" s="91" t="s">
        <v>7</v>
      </c>
      <c r="O145" s="91" t="s">
        <v>3457</v>
      </c>
      <c r="P145" s="91" t="s">
        <v>3458</v>
      </c>
      <c r="Q145" s="91" t="s">
        <v>584</v>
      </c>
      <c r="R145" s="92">
        <v>0</v>
      </c>
      <c r="T145" s="152">
        <v>2</v>
      </c>
      <c r="U145" s="153">
        <v>2005</v>
      </c>
      <c r="V145" s="154" t="s">
        <v>20</v>
      </c>
      <c r="W145" s="154" t="s">
        <v>618</v>
      </c>
      <c r="X145" s="154" t="s">
        <v>3516</v>
      </c>
      <c r="Y145" s="66" t="str">
        <f t="shared" si="9"/>
        <v>22005冷房ビル用マルチ無し（一定速）</v>
      </c>
      <c r="Z145" s="156">
        <v>0.25</v>
      </c>
      <c r="AA145" s="156">
        <v>0.75</v>
      </c>
      <c r="AB145" s="157">
        <v>0.25</v>
      </c>
      <c r="AC145" s="157">
        <v>0.75</v>
      </c>
      <c r="AD145" s="160">
        <f>VLOOKUP(T145,'既存・導入予定 (2)'!$E$33:$S$44,13,0)</f>
        <v>0.52900000000000003</v>
      </c>
      <c r="AE145" s="161">
        <f t="shared" si="10"/>
        <v>0.88200000000000001</v>
      </c>
    </row>
    <row r="146" spans="13:31" ht="13.5" customHeight="1">
      <c r="M146" s="90">
        <v>12</v>
      </c>
      <c r="N146" s="91" t="s">
        <v>8</v>
      </c>
      <c r="O146" s="91" t="s">
        <v>3457</v>
      </c>
      <c r="P146" s="91" t="s">
        <v>3458</v>
      </c>
      <c r="Q146" s="91" t="s">
        <v>588</v>
      </c>
      <c r="R146" s="92">
        <v>0</v>
      </c>
      <c r="T146" s="152">
        <v>2</v>
      </c>
      <c r="U146" s="153">
        <v>2005</v>
      </c>
      <c r="V146" s="154" t="s">
        <v>20</v>
      </c>
      <c r="W146" s="154" t="s">
        <v>619</v>
      </c>
      <c r="X146" s="154" t="s">
        <v>3516</v>
      </c>
      <c r="Y146" s="66" t="str">
        <f t="shared" si="9"/>
        <v>22005冷房設備用無し（一定速）</v>
      </c>
      <c r="Z146" s="156">
        <v>0.25</v>
      </c>
      <c r="AA146" s="156">
        <v>0.75</v>
      </c>
      <c r="AB146" s="157">
        <v>0.25</v>
      </c>
      <c r="AC146" s="157">
        <v>0.75</v>
      </c>
      <c r="AD146" s="160">
        <f>VLOOKUP(T146,'既存・導入予定 (2)'!$E$33:$S$44,13,0)</f>
        <v>0.52900000000000003</v>
      </c>
      <c r="AE146" s="161">
        <f t="shared" si="10"/>
        <v>0.88200000000000001</v>
      </c>
    </row>
    <row r="147" spans="13:31" ht="14.25" customHeight="1">
      <c r="M147" s="90">
        <v>12</v>
      </c>
      <c r="N147" s="91" t="s">
        <v>9</v>
      </c>
      <c r="O147" s="91" t="s">
        <v>3457</v>
      </c>
      <c r="P147" s="91" t="s">
        <v>3458</v>
      </c>
      <c r="Q147" s="91" t="s">
        <v>592</v>
      </c>
      <c r="R147" s="92">
        <v>0</v>
      </c>
      <c r="T147" s="152">
        <v>2</v>
      </c>
      <c r="U147" s="153">
        <v>2005</v>
      </c>
      <c r="V147" s="154" t="s">
        <v>21</v>
      </c>
      <c r="W147" s="154" t="s">
        <v>624</v>
      </c>
      <c r="X147" s="154" t="s">
        <v>3363</v>
      </c>
      <c r="Y147" s="66" t="str">
        <f t="shared" si="9"/>
        <v>22005暖房店舗用有り</v>
      </c>
      <c r="Z147" s="156">
        <v>-0.65</v>
      </c>
      <c r="AA147" s="156">
        <v>1.65</v>
      </c>
      <c r="AB147" s="157">
        <v>1.0726</v>
      </c>
      <c r="AC147" s="157">
        <v>1.2194</v>
      </c>
      <c r="AD147" s="160">
        <f>VLOOKUP(T147,'既存・導入予定 (2)'!$E$33:$S$44,13,0)</f>
        <v>0.52900000000000003</v>
      </c>
      <c r="AE147" s="161">
        <f t="shared" si="10"/>
        <v>1.306</v>
      </c>
    </row>
    <row r="148" spans="13:31" ht="13.5" customHeight="1">
      <c r="M148" s="90">
        <v>12</v>
      </c>
      <c r="N148" s="91" t="s">
        <v>10</v>
      </c>
      <c r="O148" s="91" t="s">
        <v>3457</v>
      </c>
      <c r="P148" s="91" t="s">
        <v>3458</v>
      </c>
      <c r="Q148" s="91" t="s">
        <v>596</v>
      </c>
      <c r="R148" s="92">
        <v>0</v>
      </c>
      <c r="T148" s="152">
        <v>2</v>
      </c>
      <c r="U148" s="153">
        <v>2005</v>
      </c>
      <c r="V148" s="154" t="s">
        <v>21</v>
      </c>
      <c r="W148" s="154" t="s">
        <v>618</v>
      </c>
      <c r="X148" s="154" t="s">
        <v>3363</v>
      </c>
      <c r="Y148" s="66" t="str">
        <f t="shared" si="9"/>
        <v>22005暖房ビル用マルチ有り</v>
      </c>
      <c r="Z148" s="156">
        <v>-0.56000000000000005</v>
      </c>
      <c r="AA148" s="156">
        <v>1.56</v>
      </c>
      <c r="AB148" s="157">
        <v>1.0330999999999999</v>
      </c>
      <c r="AC148" s="157">
        <v>1.1617</v>
      </c>
      <c r="AD148" s="160">
        <f>VLOOKUP(T148,'既存・導入予定 (2)'!$E$33:$S$44,13,0)</f>
        <v>0.52900000000000003</v>
      </c>
      <c r="AE148" s="161">
        <f t="shared" si="10"/>
        <v>1.2629999999999999</v>
      </c>
    </row>
    <row r="149" spans="13:31" ht="13.5" customHeight="1">
      <c r="M149" s="90">
        <v>12</v>
      </c>
      <c r="N149" s="91" t="s">
        <v>11</v>
      </c>
      <c r="O149" s="91" t="s">
        <v>3457</v>
      </c>
      <c r="P149" s="91" t="s">
        <v>3458</v>
      </c>
      <c r="Q149" s="91" t="s">
        <v>600</v>
      </c>
      <c r="R149" s="92">
        <v>0</v>
      </c>
      <c r="T149" s="152">
        <v>2</v>
      </c>
      <c r="U149" s="153">
        <v>2005</v>
      </c>
      <c r="V149" s="154" t="s">
        <v>21</v>
      </c>
      <c r="W149" s="154" t="s">
        <v>619</v>
      </c>
      <c r="X149" s="154" t="s">
        <v>3363</v>
      </c>
      <c r="Y149" s="66" t="str">
        <f t="shared" si="9"/>
        <v>22005暖房設備用有り</v>
      </c>
      <c r="Z149" s="156">
        <v>-0.126</v>
      </c>
      <c r="AA149" s="156">
        <v>1.1259999999999999</v>
      </c>
      <c r="AB149" s="157">
        <v>1.0239</v>
      </c>
      <c r="AC149" s="157">
        <v>0.83850000000000002</v>
      </c>
      <c r="AD149" s="160">
        <f>VLOOKUP(T149,'既存・導入予定 (2)'!$E$33:$S$44,13,0)</f>
        <v>0.52900000000000003</v>
      </c>
      <c r="AE149" s="161">
        <f t="shared" si="10"/>
        <v>1.0589999999999999</v>
      </c>
    </row>
    <row r="150" spans="13:31" ht="13.5" customHeight="1">
      <c r="M150" s="90">
        <v>12</v>
      </c>
      <c r="N150" s="91" t="s">
        <v>12</v>
      </c>
      <c r="O150" s="91" t="s">
        <v>3457</v>
      </c>
      <c r="P150" s="91" t="s">
        <v>3458</v>
      </c>
      <c r="Q150" s="91" t="s">
        <v>604</v>
      </c>
      <c r="R150" s="92">
        <v>0</v>
      </c>
      <c r="T150" s="152">
        <v>2</v>
      </c>
      <c r="U150" s="153">
        <v>2005</v>
      </c>
      <c r="V150" s="154" t="s">
        <v>21</v>
      </c>
      <c r="W150" s="154" t="s">
        <v>624</v>
      </c>
      <c r="X150" s="154" t="s">
        <v>3516</v>
      </c>
      <c r="Y150" s="66" t="str">
        <f t="shared" si="9"/>
        <v>22005暖房店舗用無し（一定速）</v>
      </c>
      <c r="Z150" s="156">
        <v>0.25</v>
      </c>
      <c r="AA150" s="156">
        <v>0.75</v>
      </c>
      <c r="AB150" s="157">
        <v>0.25</v>
      </c>
      <c r="AC150" s="157">
        <v>0.75</v>
      </c>
      <c r="AD150" s="160">
        <f>VLOOKUP(T150,'既存・導入予定 (2)'!$E$33:$S$44,13,0)</f>
        <v>0.52900000000000003</v>
      </c>
      <c r="AE150" s="161">
        <f t="shared" si="10"/>
        <v>0.88200000000000001</v>
      </c>
    </row>
    <row r="151" spans="13:31" ht="13.5" customHeight="1">
      <c r="M151" s="90">
        <v>12</v>
      </c>
      <c r="N151" s="91" t="s">
        <v>13</v>
      </c>
      <c r="O151" s="91" t="s">
        <v>3457</v>
      </c>
      <c r="P151" s="91" t="s">
        <v>3458</v>
      </c>
      <c r="Q151" s="91" t="s">
        <v>608</v>
      </c>
      <c r="R151" s="92">
        <v>0</v>
      </c>
      <c r="T151" s="152">
        <v>2</v>
      </c>
      <c r="U151" s="153">
        <v>2005</v>
      </c>
      <c r="V151" s="154" t="s">
        <v>21</v>
      </c>
      <c r="W151" s="154" t="s">
        <v>618</v>
      </c>
      <c r="X151" s="154" t="s">
        <v>3516</v>
      </c>
      <c r="Y151" s="66" t="str">
        <f t="shared" si="9"/>
        <v>22005暖房ビル用マルチ無し（一定速）</v>
      </c>
      <c r="Z151" s="156">
        <v>0.25</v>
      </c>
      <c r="AA151" s="156">
        <v>0.75</v>
      </c>
      <c r="AB151" s="157">
        <v>0.25</v>
      </c>
      <c r="AC151" s="157">
        <v>0.75</v>
      </c>
      <c r="AD151" s="160">
        <f>VLOOKUP(T151,'既存・導入予定 (2)'!$E$33:$S$44,13,0)</f>
        <v>0.52900000000000003</v>
      </c>
      <c r="AE151" s="161">
        <f t="shared" si="10"/>
        <v>0.88200000000000001</v>
      </c>
    </row>
    <row r="152" spans="13:31" ht="13.5" customHeight="1">
      <c r="M152" s="90">
        <v>1</v>
      </c>
      <c r="N152" s="91" t="s">
        <v>3456</v>
      </c>
      <c r="O152" s="91" t="s">
        <v>3457</v>
      </c>
      <c r="P152" s="91" t="s">
        <v>3459</v>
      </c>
      <c r="Q152" s="91" t="s">
        <v>37</v>
      </c>
      <c r="R152" s="92">
        <v>0.44600000000000001</v>
      </c>
      <c r="T152" s="152">
        <v>2</v>
      </c>
      <c r="U152" s="153">
        <v>2005</v>
      </c>
      <c r="V152" s="154" t="s">
        <v>21</v>
      </c>
      <c r="W152" s="154" t="s">
        <v>619</v>
      </c>
      <c r="X152" s="154" t="s">
        <v>3516</v>
      </c>
      <c r="Y152" s="66" t="str">
        <f t="shared" si="9"/>
        <v>22005暖房設備用無し（一定速）</v>
      </c>
      <c r="Z152" s="156">
        <v>0.25</v>
      </c>
      <c r="AA152" s="156">
        <v>0.75</v>
      </c>
      <c r="AB152" s="157">
        <v>0.25</v>
      </c>
      <c r="AC152" s="157">
        <v>0.75</v>
      </c>
      <c r="AD152" s="160">
        <f>VLOOKUP(T152,'既存・導入予定 (2)'!$E$33:$S$44,13,0)</f>
        <v>0.52900000000000003</v>
      </c>
      <c r="AE152" s="161">
        <f t="shared" si="10"/>
        <v>0.88200000000000001</v>
      </c>
    </row>
    <row r="153" spans="13:31" ht="13.5" customHeight="1">
      <c r="M153" s="90">
        <v>1</v>
      </c>
      <c r="N153" s="91" t="s">
        <v>3</v>
      </c>
      <c r="O153" s="91" t="s">
        <v>3457</v>
      </c>
      <c r="P153" s="91" t="s">
        <v>3459</v>
      </c>
      <c r="Q153" s="91" t="s">
        <v>41</v>
      </c>
      <c r="R153" s="92">
        <v>0.45800000000000002</v>
      </c>
      <c r="T153" s="152">
        <v>2</v>
      </c>
      <c r="U153" s="153">
        <v>2010</v>
      </c>
      <c r="V153" s="154" t="s">
        <v>20</v>
      </c>
      <c r="W153" s="154" t="s">
        <v>624</v>
      </c>
      <c r="X153" s="154" t="s">
        <v>3363</v>
      </c>
      <c r="Y153" s="66" t="str">
        <f t="shared" si="9"/>
        <v>22010冷房店舗用有り</v>
      </c>
      <c r="Z153" s="156">
        <v>-1.1000000000000001</v>
      </c>
      <c r="AA153" s="156">
        <v>2.1</v>
      </c>
      <c r="AB153" s="157">
        <v>1.0511999999999999</v>
      </c>
      <c r="AC153" s="157">
        <v>1.5622</v>
      </c>
      <c r="AD153" s="160">
        <f>VLOOKUP(T153,'既存・導入予定 (2)'!$E$33:$S$44,13,0)</f>
        <v>0.52900000000000003</v>
      </c>
      <c r="AE153" s="161">
        <f t="shared" si="10"/>
        <v>1.518</v>
      </c>
    </row>
    <row r="154" spans="13:31" ht="13.5" customHeight="1">
      <c r="M154" s="90">
        <v>1</v>
      </c>
      <c r="N154" s="91" t="s">
        <v>4</v>
      </c>
      <c r="O154" s="91" t="s">
        <v>3457</v>
      </c>
      <c r="P154" s="91" t="s">
        <v>3459</v>
      </c>
      <c r="Q154" s="91" t="s">
        <v>45</v>
      </c>
      <c r="R154" s="92">
        <v>0.53300000000000003</v>
      </c>
      <c r="T154" s="152">
        <v>2</v>
      </c>
      <c r="U154" s="153">
        <v>2010</v>
      </c>
      <c r="V154" s="154" t="s">
        <v>20</v>
      </c>
      <c r="W154" s="154" t="s">
        <v>618</v>
      </c>
      <c r="X154" s="154" t="s">
        <v>3363</v>
      </c>
      <c r="Y154" s="66" t="str">
        <f t="shared" si="9"/>
        <v>22010冷房ビル用マルチ有り</v>
      </c>
      <c r="Z154" s="156">
        <v>-0.88</v>
      </c>
      <c r="AA154" s="156">
        <v>1.88</v>
      </c>
      <c r="AB154" s="157">
        <v>1.0548999999999999</v>
      </c>
      <c r="AC154" s="157">
        <v>1.3963000000000001</v>
      </c>
      <c r="AD154" s="160">
        <f>VLOOKUP(T154,'既存・導入予定 (2)'!$E$33:$S$44,13,0)</f>
        <v>0.52900000000000003</v>
      </c>
      <c r="AE154" s="161">
        <f t="shared" si="10"/>
        <v>1.4139999999999999</v>
      </c>
    </row>
    <row r="155" spans="13:31" ht="13.5" customHeight="1">
      <c r="M155" s="90">
        <v>1</v>
      </c>
      <c r="N155" s="91" t="s">
        <v>5</v>
      </c>
      <c r="O155" s="91" t="s">
        <v>3457</v>
      </c>
      <c r="P155" s="91" t="s">
        <v>3459</v>
      </c>
      <c r="Q155" s="91" t="s">
        <v>49</v>
      </c>
      <c r="R155" s="92">
        <v>0.752</v>
      </c>
      <c r="T155" s="152">
        <v>2</v>
      </c>
      <c r="U155" s="153">
        <v>2010</v>
      </c>
      <c r="V155" s="154" t="s">
        <v>20</v>
      </c>
      <c r="W155" s="154" t="s">
        <v>619</v>
      </c>
      <c r="X155" s="154" t="s">
        <v>3363</v>
      </c>
      <c r="Y155" s="66" t="str">
        <f t="shared" si="9"/>
        <v>22010冷房設備用有り</v>
      </c>
      <c r="Z155" s="156">
        <v>-0.26</v>
      </c>
      <c r="AA155" s="156">
        <v>1.26</v>
      </c>
      <c r="AB155" s="157">
        <v>1.1929000000000001</v>
      </c>
      <c r="AC155" s="157">
        <v>0.89680000000000004</v>
      </c>
      <c r="AD155" s="160">
        <f>VLOOKUP(T155,'既存・導入予定 (2)'!$E$33:$S$44,13,0)</f>
        <v>0.52900000000000003</v>
      </c>
      <c r="AE155" s="161">
        <f t="shared" si="10"/>
        <v>1.1220000000000001</v>
      </c>
    </row>
    <row r="156" spans="13:31" ht="13.5" customHeight="1">
      <c r="M156" s="90">
        <v>1</v>
      </c>
      <c r="N156" s="91" t="s">
        <v>6</v>
      </c>
      <c r="O156" s="91" t="s">
        <v>3457</v>
      </c>
      <c r="P156" s="91" t="s">
        <v>3459</v>
      </c>
      <c r="Q156" s="91" t="s">
        <v>53</v>
      </c>
      <c r="R156" s="92">
        <v>0.41699999999999998</v>
      </c>
      <c r="T156" s="152">
        <v>2</v>
      </c>
      <c r="U156" s="153">
        <v>2010</v>
      </c>
      <c r="V156" s="154" t="s">
        <v>20</v>
      </c>
      <c r="W156" s="154" t="s">
        <v>624</v>
      </c>
      <c r="X156" s="154" t="s">
        <v>3516</v>
      </c>
      <c r="Y156" s="66" t="str">
        <f t="shared" si="9"/>
        <v>22010冷房店舗用無し（一定速）</v>
      </c>
      <c r="Z156" s="156">
        <v>0.25</v>
      </c>
      <c r="AA156" s="156">
        <v>0.75</v>
      </c>
      <c r="AB156" s="157">
        <v>0.25</v>
      </c>
      <c r="AC156" s="157">
        <v>0.75</v>
      </c>
      <c r="AD156" s="160">
        <f>VLOOKUP(T156,'既存・導入予定 (2)'!$E$33:$S$44,13,0)</f>
        <v>0.52900000000000003</v>
      </c>
      <c r="AE156" s="161">
        <f t="shared" si="10"/>
        <v>0.88200000000000001</v>
      </c>
    </row>
    <row r="157" spans="13:31" ht="13.5" customHeight="1">
      <c r="M157" s="90">
        <v>1</v>
      </c>
      <c r="N157" s="91" t="s">
        <v>7</v>
      </c>
      <c r="O157" s="91" t="s">
        <v>3457</v>
      </c>
      <c r="P157" s="91" t="s">
        <v>3459</v>
      </c>
      <c r="Q157" s="91" t="s">
        <v>57</v>
      </c>
      <c r="R157" s="92">
        <v>0.48299999999999998</v>
      </c>
      <c r="T157" s="152">
        <v>2</v>
      </c>
      <c r="U157" s="153">
        <v>2010</v>
      </c>
      <c r="V157" s="154" t="s">
        <v>20</v>
      </c>
      <c r="W157" s="154" t="s">
        <v>618</v>
      </c>
      <c r="X157" s="154" t="s">
        <v>3516</v>
      </c>
      <c r="Y157" s="66" t="str">
        <f t="shared" si="9"/>
        <v>22010冷房ビル用マルチ無し（一定速）</v>
      </c>
      <c r="Z157" s="156">
        <v>0.25</v>
      </c>
      <c r="AA157" s="156">
        <v>0.75</v>
      </c>
      <c r="AB157" s="157">
        <v>0.25</v>
      </c>
      <c r="AC157" s="157">
        <v>0.75</v>
      </c>
      <c r="AD157" s="160">
        <f>VLOOKUP(T157,'既存・導入予定 (2)'!$E$33:$S$44,13,0)</f>
        <v>0.52900000000000003</v>
      </c>
      <c r="AE157" s="161">
        <f t="shared" si="10"/>
        <v>0.88200000000000001</v>
      </c>
    </row>
    <row r="158" spans="13:31" ht="13.5" customHeight="1">
      <c r="M158" s="90">
        <v>1</v>
      </c>
      <c r="N158" s="91" t="s">
        <v>8</v>
      </c>
      <c r="O158" s="91" t="s">
        <v>3457</v>
      </c>
      <c r="P158" s="91" t="s">
        <v>3459</v>
      </c>
      <c r="Q158" s="91" t="s">
        <v>61</v>
      </c>
      <c r="R158" s="92">
        <v>0.496</v>
      </c>
      <c r="T158" s="152">
        <v>2</v>
      </c>
      <c r="U158" s="153">
        <v>2010</v>
      </c>
      <c r="V158" s="154" t="s">
        <v>20</v>
      </c>
      <c r="W158" s="154" t="s">
        <v>619</v>
      </c>
      <c r="X158" s="154" t="s">
        <v>3516</v>
      </c>
      <c r="Y158" s="66" t="str">
        <f t="shared" si="9"/>
        <v>22010冷房設備用無し（一定速）</v>
      </c>
      <c r="Z158" s="156">
        <v>0.25</v>
      </c>
      <c r="AA158" s="156">
        <v>0.75</v>
      </c>
      <c r="AB158" s="157">
        <v>0.25</v>
      </c>
      <c r="AC158" s="157">
        <v>0.75</v>
      </c>
      <c r="AD158" s="160">
        <f>VLOOKUP(T158,'既存・導入予定 (2)'!$E$33:$S$44,13,0)</f>
        <v>0.52900000000000003</v>
      </c>
      <c r="AE158" s="161">
        <f t="shared" si="10"/>
        <v>0.88200000000000001</v>
      </c>
    </row>
    <row r="159" spans="13:31" ht="13.5" customHeight="1">
      <c r="M159" s="90">
        <v>1</v>
      </c>
      <c r="N159" s="91" t="s">
        <v>9</v>
      </c>
      <c r="O159" s="91" t="s">
        <v>3457</v>
      </c>
      <c r="P159" s="91" t="s">
        <v>3459</v>
      </c>
      <c r="Q159" s="91" t="s">
        <v>65</v>
      </c>
      <c r="R159" s="92">
        <v>0.68300000000000005</v>
      </c>
      <c r="T159" s="152">
        <v>2</v>
      </c>
      <c r="U159" s="153">
        <v>2010</v>
      </c>
      <c r="V159" s="154" t="s">
        <v>21</v>
      </c>
      <c r="W159" s="154" t="s">
        <v>624</v>
      </c>
      <c r="X159" s="154" t="s">
        <v>3363</v>
      </c>
      <c r="Y159" s="66" t="str">
        <f t="shared" si="9"/>
        <v>22010暖房店舗用有り</v>
      </c>
      <c r="Z159" s="156">
        <v>-0.72</v>
      </c>
      <c r="AA159" s="156">
        <v>1.72</v>
      </c>
      <c r="AB159" s="157">
        <v>1.0757000000000001</v>
      </c>
      <c r="AC159" s="157">
        <v>1.2710999999999999</v>
      </c>
      <c r="AD159" s="160">
        <f>VLOOKUP(T159,'既存・導入予定 (2)'!$E$33:$S$44,13,0)</f>
        <v>0.52900000000000003</v>
      </c>
      <c r="AE159" s="161">
        <f t="shared" si="10"/>
        <v>1.339</v>
      </c>
    </row>
    <row r="160" spans="13:31" ht="13.5" customHeight="1">
      <c r="M160" s="90">
        <v>1</v>
      </c>
      <c r="N160" s="91" t="s">
        <v>10</v>
      </c>
      <c r="O160" s="91" t="s">
        <v>3457</v>
      </c>
      <c r="P160" s="91" t="s">
        <v>3459</v>
      </c>
      <c r="Q160" s="91" t="s">
        <v>69</v>
      </c>
      <c r="R160" s="92">
        <v>0.56499999999999995</v>
      </c>
      <c r="T160" s="152">
        <v>2</v>
      </c>
      <c r="U160" s="153">
        <v>2010</v>
      </c>
      <c r="V160" s="154" t="s">
        <v>21</v>
      </c>
      <c r="W160" s="154" t="s">
        <v>618</v>
      </c>
      <c r="X160" s="154" t="s">
        <v>3363</v>
      </c>
      <c r="Y160" s="66" t="str">
        <f t="shared" si="9"/>
        <v>22010暖房ビル用マルチ有り</v>
      </c>
      <c r="Z160" s="156">
        <v>-0.7</v>
      </c>
      <c r="AA160" s="156">
        <v>1.7</v>
      </c>
      <c r="AB160" s="157">
        <v>1.036</v>
      </c>
      <c r="AC160" s="157">
        <v>1.266</v>
      </c>
      <c r="AD160" s="160">
        <f>VLOOKUP(T160,'既存・導入予定 (2)'!$E$33:$S$44,13,0)</f>
        <v>0.52900000000000003</v>
      </c>
      <c r="AE160" s="161">
        <f t="shared" si="10"/>
        <v>1.329</v>
      </c>
    </row>
    <row r="161" spans="13:31" ht="13.5" customHeight="1">
      <c r="M161" s="90">
        <v>1</v>
      </c>
      <c r="N161" s="91" t="s">
        <v>11</v>
      </c>
      <c r="O161" s="91" t="s">
        <v>3457</v>
      </c>
      <c r="P161" s="91" t="s">
        <v>3459</v>
      </c>
      <c r="Q161" s="91" t="s">
        <v>73</v>
      </c>
      <c r="R161" s="92">
        <v>0.95199999999999996</v>
      </c>
      <c r="T161" s="152">
        <v>2</v>
      </c>
      <c r="U161" s="153">
        <v>2010</v>
      </c>
      <c r="V161" s="154" t="s">
        <v>21</v>
      </c>
      <c r="W161" s="154" t="s">
        <v>619</v>
      </c>
      <c r="X161" s="154" t="s">
        <v>3363</v>
      </c>
      <c r="Y161" s="66" t="str">
        <f t="shared" si="9"/>
        <v>22010暖房設備用有り</v>
      </c>
      <c r="Z161" s="156">
        <v>-0.26</v>
      </c>
      <c r="AA161" s="156">
        <v>1.26</v>
      </c>
      <c r="AB161" s="157">
        <v>0.82779999999999998</v>
      </c>
      <c r="AC161" s="157">
        <v>0.98809999999999998</v>
      </c>
      <c r="AD161" s="160">
        <f>VLOOKUP(T161,'既存・導入予定 (2)'!$E$33:$S$44,13,0)</f>
        <v>0.52900000000000003</v>
      </c>
      <c r="AE161" s="161">
        <f t="shared" si="10"/>
        <v>1.1220000000000001</v>
      </c>
    </row>
    <row r="162" spans="13:31" ht="13.5" customHeight="1">
      <c r="M162" s="90">
        <v>1</v>
      </c>
      <c r="N162" s="91" t="s">
        <v>12</v>
      </c>
      <c r="O162" s="91" t="s">
        <v>3457</v>
      </c>
      <c r="P162" s="91" t="s">
        <v>3459</v>
      </c>
      <c r="Q162" s="91" t="s">
        <v>77</v>
      </c>
      <c r="R162" s="92">
        <v>1</v>
      </c>
      <c r="T162" s="152">
        <v>2</v>
      </c>
      <c r="U162" s="153">
        <v>2010</v>
      </c>
      <c r="V162" s="154" t="s">
        <v>21</v>
      </c>
      <c r="W162" s="154" t="s">
        <v>624</v>
      </c>
      <c r="X162" s="154" t="s">
        <v>3516</v>
      </c>
      <c r="Y162" s="66" t="str">
        <f t="shared" si="9"/>
        <v>22010暖房店舗用無し（一定速）</v>
      </c>
      <c r="Z162" s="156">
        <v>0.25</v>
      </c>
      <c r="AA162" s="156">
        <v>0.75</v>
      </c>
      <c r="AB162" s="157">
        <v>0.25</v>
      </c>
      <c r="AC162" s="157">
        <v>0.75</v>
      </c>
      <c r="AD162" s="160">
        <f>VLOOKUP(T162,'既存・導入予定 (2)'!$E$33:$S$44,13,0)</f>
        <v>0.52900000000000003</v>
      </c>
      <c r="AE162" s="161">
        <f t="shared" si="10"/>
        <v>0.88200000000000001</v>
      </c>
    </row>
    <row r="163" spans="13:31" ht="13.5" customHeight="1">
      <c r="M163" s="90">
        <v>1</v>
      </c>
      <c r="N163" s="91" t="s">
        <v>13</v>
      </c>
      <c r="O163" s="91" t="s">
        <v>3457</v>
      </c>
      <c r="P163" s="91" t="s">
        <v>3459</v>
      </c>
      <c r="Q163" s="91" t="s">
        <v>81</v>
      </c>
      <c r="R163" s="92">
        <v>0.32</v>
      </c>
      <c r="T163" s="152">
        <v>2</v>
      </c>
      <c r="U163" s="153">
        <v>2010</v>
      </c>
      <c r="V163" s="154" t="s">
        <v>21</v>
      </c>
      <c r="W163" s="154" t="s">
        <v>618</v>
      </c>
      <c r="X163" s="154" t="s">
        <v>3516</v>
      </c>
      <c r="Y163" s="66" t="str">
        <f t="shared" si="9"/>
        <v>22010暖房ビル用マルチ無し（一定速）</v>
      </c>
      <c r="Z163" s="156">
        <v>0.25</v>
      </c>
      <c r="AA163" s="156">
        <v>0.75</v>
      </c>
      <c r="AB163" s="157">
        <v>0.25</v>
      </c>
      <c r="AC163" s="157">
        <v>0.75</v>
      </c>
      <c r="AD163" s="160">
        <f>VLOOKUP(T163,'既存・導入予定 (2)'!$E$33:$S$44,13,0)</f>
        <v>0.52900000000000003</v>
      </c>
      <c r="AE163" s="161">
        <f t="shared" si="10"/>
        <v>0.88200000000000001</v>
      </c>
    </row>
    <row r="164" spans="13:31" ht="13.5" customHeight="1">
      <c r="M164" s="90">
        <v>2</v>
      </c>
      <c r="N164" s="91" t="s">
        <v>3456</v>
      </c>
      <c r="O164" s="91" t="s">
        <v>3457</v>
      </c>
      <c r="P164" s="91" t="s">
        <v>3459</v>
      </c>
      <c r="Q164" s="91" t="s">
        <v>85</v>
      </c>
      <c r="R164" s="92">
        <v>0.432</v>
      </c>
      <c r="T164" s="152">
        <v>2</v>
      </c>
      <c r="U164" s="153">
        <v>2010</v>
      </c>
      <c r="V164" s="154" t="s">
        <v>21</v>
      </c>
      <c r="W164" s="154" t="s">
        <v>619</v>
      </c>
      <c r="X164" s="154" t="s">
        <v>3516</v>
      </c>
      <c r="Y164" s="66" t="str">
        <f t="shared" si="9"/>
        <v>22010暖房設備用無し（一定速）</v>
      </c>
      <c r="Z164" s="156">
        <v>0.25</v>
      </c>
      <c r="AA164" s="156">
        <v>0.75</v>
      </c>
      <c r="AB164" s="157">
        <v>0.25</v>
      </c>
      <c r="AC164" s="157">
        <v>0.75</v>
      </c>
      <c r="AD164" s="160">
        <f>VLOOKUP(T164,'既存・導入予定 (2)'!$E$33:$S$44,13,0)</f>
        <v>0.52900000000000003</v>
      </c>
      <c r="AE164" s="161">
        <f t="shared" si="10"/>
        <v>0.88200000000000001</v>
      </c>
    </row>
    <row r="165" spans="13:31" ht="13.5" customHeight="1">
      <c r="M165" s="90">
        <v>2</v>
      </c>
      <c r="N165" s="91" t="s">
        <v>3</v>
      </c>
      <c r="O165" s="91" t="s">
        <v>3457</v>
      </c>
      <c r="P165" s="91" t="s">
        <v>3459</v>
      </c>
      <c r="Q165" s="91" t="s">
        <v>89</v>
      </c>
      <c r="R165" s="92">
        <v>0.46300000000000002</v>
      </c>
      <c r="T165" s="144">
        <v>2</v>
      </c>
      <c r="U165" s="195">
        <v>2011</v>
      </c>
      <c r="V165" s="145" t="s">
        <v>20</v>
      </c>
      <c r="W165" s="145" t="s">
        <v>624</v>
      </c>
      <c r="X165" s="145" t="s">
        <v>3363</v>
      </c>
      <c r="Y165" s="146" t="str">
        <f t="shared" si="9"/>
        <v>22011冷房店舗用有り</v>
      </c>
      <c r="Z165" s="148">
        <v>-1.1200000000000001</v>
      </c>
      <c r="AA165" s="148">
        <v>2.12</v>
      </c>
      <c r="AB165" s="149">
        <v>1.0517000000000001</v>
      </c>
      <c r="AC165" s="149">
        <v>1.5770999999999999</v>
      </c>
      <c r="AD165" s="147">
        <f>VLOOKUP(T165,'既存・導入予定 (2)'!$E$33:$S$44,13,0)</f>
        <v>0.52900000000000003</v>
      </c>
      <c r="AE165" s="75">
        <f t="shared" si="10"/>
        <v>1.5269999999999999</v>
      </c>
    </row>
    <row r="166" spans="13:31" ht="13.5" customHeight="1">
      <c r="M166" s="90">
        <v>2</v>
      </c>
      <c r="N166" s="91" t="s">
        <v>4</v>
      </c>
      <c r="O166" s="91" t="s">
        <v>3457</v>
      </c>
      <c r="P166" s="91" t="s">
        <v>3459</v>
      </c>
      <c r="Q166" s="91" t="s">
        <v>93</v>
      </c>
      <c r="R166" s="92">
        <v>0.496</v>
      </c>
      <c r="T166" s="144">
        <v>2</v>
      </c>
      <c r="U166" s="195">
        <v>2011</v>
      </c>
      <c r="V166" s="145" t="s">
        <v>20</v>
      </c>
      <c r="W166" s="145" t="s">
        <v>618</v>
      </c>
      <c r="X166" s="145" t="s">
        <v>3363</v>
      </c>
      <c r="Y166" s="146" t="str">
        <f t="shared" si="9"/>
        <v>22011冷房ビル用マルチ有り</v>
      </c>
      <c r="Z166" s="148">
        <v>-1</v>
      </c>
      <c r="AA166" s="148">
        <v>2</v>
      </c>
      <c r="AB166" s="149">
        <v>1.0584</v>
      </c>
      <c r="AC166" s="149">
        <v>1.4854000000000001</v>
      </c>
      <c r="AD166" s="147">
        <f>VLOOKUP(T166,'既存・導入予定 (2)'!$E$33:$S$44,13,0)</f>
        <v>0.52900000000000003</v>
      </c>
      <c r="AE166" s="75">
        <f t="shared" si="10"/>
        <v>1.4710000000000001</v>
      </c>
    </row>
    <row r="167" spans="13:31" ht="13.5" customHeight="1">
      <c r="M167" s="90">
        <v>2</v>
      </c>
      <c r="N167" s="91" t="s">
        <v>5</v>
      </c>
      <c r="O167" s="91" t="s">
        <v>3457</v>
      </c>
      <c r="P167" s="91" t="s">
        <v>3459</v>
      </c>
      <c r="Q167" s="91" t="s">
        <v>97</v>
      </c>
      <c r="R167" s="92">
        <v>0.68500000000000005</v>
      </c>
      <c r="T167" s="144">
        <v>2</v>
      </c>
      <c r="U167" s="195">
        <v>2011</v>
      </c>
      <c r="V167" s="145" t="s">
        <v>20</v>
      </c>
      <c r="W167" s="145" t="s">
        <v>619</v>
      </c>
      <c r="X167" s="145" t="s">
        <v>3363</v>
      </c>
      <c r="Y167" s="146" t="str">
        <f t="shared" si="9"/>
        <v>22011冷房設備用有り</v>
      </c>
      <c r="Z167" s="148">
        <v>-0.22</v>
      </c>
      <c r="AA167" s="148">
        <v>1.22</v>
      </c>
      <c r="AB167" s="149">
        <v>1.0356000000000001</v>
      </c>
      <c r="AC167" s="149">
        <v>0.90610000000000002</v>
      </c>
      <c r="AD167" s="147">
        <f>VLOOKUP(T167,'既存・導入予定 (2)'!$E$33:$S$44,13,0)</f>
        <v>0.52900000000000003</v>
      </c>
      <c r="AE167" s="75">
        <f t="shared" si="10"/>
        <v>1.103</v>
      </c>
    </row>
    <row r="168" spans="13:31" ht="13.5" customHeight="1">
      <c r="M168" s="90">
        <v>2</v>
      </c>
      <c r="N168" s="91" t="s">
        <v>6</v>
      </c>
      <c r="O168" s="91" t="s">
        <v>3457</v>
      </c>
      <c r="P168" s="91" t="s">
        <v>3459</v>
      </c>
      <c r="Q168" s="91" t="s">
        <v>101</v>
      </c>
      <c r="R168" s="92">
        <v>0.41899999999999998</v>
      </c>
      <c r="T168" s="144">
        <v>2</v>
      </c>
      <c r="U168" s="195">
        <v>2011</v>
      </c>
      <c r="V168" s="145" t="s">
        <v>20</v>
      </c>
      <c r="W168" s="145" t="s">
        <v>624</v>
      </c>
      <c r="X168" s="145" t="s">
        <v>3516</v>
      </c>
      <c r="Y168" s="146" t="str">
        <f t="shared" si="9"/>
        <v>22011冷房店舗用無し（一定速）</v>
      </c>
      <c r="Z168" s="148">
        <v>0.25</v>
      </c>
      <c r="AA168" s="148">
        <v>0.75</v>
      </c>
      <c r="AB168" s="149">
        <v>0.25</v>
      </c>
      <c r="AC168" s="149">
        <v>0.75</v>
      </c>
      <c r="AD168" s="147">
        <f>VLOOKUP(T168,'既存・導入予定 (2)'!$E$33:$S$44,13,0)</f>
        <v>0.52900000000000003</v>
      </c>
      <c r="AE168" s="75">
        <f t="shared" si="10"/>
        <v>0.88200000000000001</v>
      </c>
    </row>
    <row r="169" spans="13:31" ht="13.5" customHeight="1">
      <c r="M169" s="90">
        <v>2</v>
      </c>
      <c r="N169" s="91" t="s">
        <v>7</v>
      </c>
      <c r="O169" s="91" t="s">
        <v>3457</v>
      </c>
      <c r="P169" s="91" t="s">
        <v>3459</v>
      </c>
      <c r="Q169" s="91" t="s">
        <v>105</v>
      </c>
      <c r="R169" s="92">
        <v>0.47499999999999998</v>
      </c>
      <c r="T169" s="144">
        <v>2</v>
      </c>
      <c r="U169" s="195">
        <v>2011</v>
      </c>
      <c r="V169" s="145" t="s">
        <v>20</v>
      </c>
      <c r="W169" s="145" t="s">
        <v>618</v>
      </c>
      <c r="X169" s="145" t="s">
        <v>3516</v>
      </c>
      <c r="Y169" s="146" t="str">
        <f t="shared" si="9"/>
        <v>22011冷房ビル用マルチ無し（一定速）</v>
      </c>
      <c r="Z169" s="148">
        <v>0.25</v>
      </c>
      <c r="AA169" s="148">
        <v>0.75</v>
      </c>
      <c r="AB169" s="149">
        <v>0.25</v>
      </c>
      <c r="AC169" s="149">
        <v>0.75</v>
      </c>
      <c r="AD169" s="147">
        <f>VLOOKUP(T169,'既存・導入予定 (2)'!$E$33:$S$44,13,0)</f>
        <v>0.52900000000000003</v>
      </c>
      <c r="AE169" s="75">
        <f t="shared" si="10"/>
        <v>0.88200000000000001</v>
      </c>
    </row>
    <row r="170" spans="13:31" ht="13.5" customHeight="1">
      <c r="M170" s="90">
        <v>2</v>
      </c>
      <c r="N170" s="91" t="s">
        <v>8</v>
      </c>
      <c r="O170" s="91" t="s">
        <v>3457</v>
      </c>
      <c r="P170" s="91" t="s">
        <v>3459</v>
      </c>
      <c r="Q170" s="91" t="s">
        <v>109</v>
      </c>
      <c r="R170" s="92">
        <v>0.45700000000000002</v>
      </c>
      <c r="T170" s="144">
        <v>2</v>
      </c>
      <c r="U170" s="195">
        <v>2011</v>
      </c>
      <c r="V170" s="145" t="s">
        <v>20</v>
      </c>
      <c r="W170" s="145" t="s">
        <v>619</v>
      </c>
      <c r="X170" s="145" t="s">
        <v>3516</v>
      </c>
      <c r="Y170" s="146" t="str">
        <f t="shared" si="9"/>
        <v>22011冷房設備用無し（一定速）</v>
      </c>
      <c r="Z170" s="148">
        <v>0.25</v>
      </c>
      <c r="AA170" s="148">
        <v>0.75</v>
      </c>
      <c r="AB170" s="149">
        <v>0.25</v>
      </c>
      <c r="AC170" s="149">
        <v>0.75</v>
      </c>
      <c r="AD170" s="147">
        <f>VLOOKUP(T170,'既存・導入予定 (2)'!$E$33:$S$44,13,0)</f>
        <v>0.52900000000000003</v>
      </c>
      <c r="AE170" s="75">
        <f t="shared" si="10"/>
        <v>0.88200000000000001</v>
      </c>
    </row>
    <row r="171" spans="13:31" ht="13.5" customHeight="1">
      <c r="M171" s="90">
        <v>2</v>
      </c>
      <c r="N171" s="91" t="s">
        <v>9</v>
      </c>
      <c r="O171" s="91" t="s">
        <v>3457</v>
      </c>
      <c r="P171" s="91" t="s">
        <v>3459</v>
      </c>
      <c r="Q171" s="91" t="s">
        <v>113</v>
      </c>
      <c r="R171" s="92">
        <v>0.68200000000000005</v>
      </c>
      <c r="T171" s="144">
        <v>2</v>
      </c>
      <c r="U171" s="195">
        <v>2011</v>
      </c>
      <c r="V171" s="145" t="s">
        <v>21</v>
      </c>
      <c r="W171" s="145" t="s">
        <v>624</v>
      </c>
      <c r="X171" s="145" t="s">
        <v>3363</v>
      </c>
      <c r="Y171" s="146" t="str">
        <f t="shared" si="9"/>
        <v>22011暖房店舗用有り</v>
      </c>
      <c r="Z171" s="148">
        <v>-0.76</v>
      </c>
      <c r="AA171" s="148">
        <v>1.76</v>
      </c>
      <c r="AB171" s="149">
        <v>1.0773999999999999</v>
      </c>
      <c r="AC171" s="149">
        <v>1.3006</v>
      </c>
      <c r="AD171" s="147">
        <f>VLOOKUP(T171,'既存・導入予定 (2)'!$E$33:$S$44,13,0)</f>
        <v>0.52900000000000003</v>
      </c>
      <c r="AE171" s="75">
        <f t="shared" si="10"/>
        <v>1.357</v>
      </c>
    </row>
    <row r="172" spans="13:31" ht="13.5" customHeight="1">
      <c r="M172" s="90">
        <v>2</v>
      </c>
      <c r="N172" s="91" t="s">
        <v>10</v>
      </c>
      <c r="O172" s="91" t="s">
        <v>3457</v>
      </c>
      <c r="P172" s="91" t="s">
        <v>3459</v>
      </c>
      <c r="Q172" s="91" t="s">
        <v>117</v>
      </c>
      <c r="R172" s="92">
        <v>0.52900000000000003</v>
      </c>
      <c r="T172" s="144">
        <v>2</v>
      </c>
      <c r="U172" s="195">
        <v>2011</v>
      </c>
      <c r="V172" s="145" t="s">
        <v>21</v>
      </c>
      <c r="W172" s="145" t="s">
        <v>618</v>
      </c>
      <c r="X172" s="145" t="s">
        <v>3363</v>
      </c>
      <c r="Y172" s="146" t="str">
        <f t="shared" si="9"/>
        <v>22011暖房ビル用マルチ有り</v>
      </c>
      <c r="Z172" s="148">
        <v>-0.78</v>
      </c>
      <c r="AA172" s="148">
        <v>1.78</v>
      </c>
      <c r="AB172" s="149">
        <v>1.0377000000000001</v>
      </c>
      <c r="AC172" s="149">
        <v>1.3255999999999999</v>
      </c>
      <c r="AD172" s="147">
        <f>VLOOKUP(T172,'既存・導入予定 (2)'!$E$33:$S$44,13,0)</f>
        <v>0.52900000000000003</v>
      </c>
      <c r="AE172" s="75">
        <f t="shared" si="10"/>
        <v>1.367</v>
      </c>
    </row>
    <row r="173" spans="13:31" ht="13.5" customHeight="1">
      <c r="M173" s="90">
        <v>2</v>
      </c>
      <c r="N173" s="91" t="s">
        <v>11</v>
      </c>
      <c r="O173" s="91" t="s">
        <v>3457</v>
      </c>
      <c r="P173" s="91" t="s">
        <v>3459</v>
      </c>
      <c r="Q173" s="91" t="s">
        <v>121</v>
      </c>
      <c r="R173" s="92">
        <v>0.90300000000000002</v>
      </c>
      <c r="T173" s="144">
        <v>2</v>
      </c>
      <c r="U173" s="195">
        <v>2011</v>
      </c>
      <c r="V173" s="145" t="s">
        <v>21</v>
      </c>
      <c r="W173" s="145" t="s">
        <v>619</v>
      </c>
      <c r="X173" s="145" t="s">
        <v>3363</v>
      </c>
      <c r="Y173" s="146" t="str">
        <f t="shared" si="9"/>
        <v>22011暖房設備用有り</v>
      </c>
      <c r="Z173" s="148">
        <v>-0.26</v>
      </c>
      <c r="AA173" s="148">
        <v>1.26</v>
      </c>
      <c r="AB173" s="149">
        <v>1.0266999999999999</v>
      </c>
      <c r="AC173" s="149">
        <v>0.93830000000000002</v>
      </c>
      <c r="AD173" s="147">
        <f>VLOOKUP(T173,'既存・導入予定 (2)'!$E$33:$S$44,13,0)</f>
        <v>0.52900000000000003</v>
      </c>
      <c r="AE173" s="75">
        <f t="shared" si="10"/>
        <v>1.1220000000000001</v>
      </c>
    </row>
    <row r="174" spans="13:31" ht="13.5" customHeight="1">
      <c r="M174" s="90">
        <v>2</v>
      </c>
      <c r="N174" s="91" t="s">
        <v>12</v>
      </c>
      <c r="O174" s="91" t="s">
        <v>3457</v>
      </c>
      <c r="P174" s="91" t="s">
        <v>3459</v>
      </c>
      <c r="Q174" s="91" t="s">
        <v>125</v>
      </c>
      <c r="R174" s="92">
        <v>1</v>
      </c>
      <c r="T174" s="144">
        <v>2</v>
      </c>
      <c r="U174" s="195">
        <v>2011</v>
      </c>
      <c r="V174" s="145" t="s">
        <v>21</v>
      </c>
      <c r="W174" s="145" t="s">
        <v>624</v>
      </c>
      <c r="X174" s="145" t="s">
        <v>3516</v>
      </c>
      <c r="Y174" s="146" t="str">
        <f t="shared" si="9"/>
        <v>22011暖房店舗用無し（一定速）</v>
      </c>
      <c r="Z174" s="148">
        <v>0.25</v>
      </c>
      <c r="AA174" s="148">
        <v>0.75</v>
      </c>
      <c r="AB174" s="149">
        <v>0.25</v>
      </c>
      <c r="AC174" s="149">
        <v>0.75</v>
      </c>
      <c r="AD174" s="147">
        <f>VLOOKUP(T174,'既存・導入予定 (2)'!$E$33:$S$44,13,0)</f>
        <v>0.52900000000000003</v>
      </c>
      <c r="AE174" s="75">
        <f t="shared" si="10"/>
        <v>0.88200000000000001</v>
      </c>
    </row>
    <row r="175" spans="13:31" ht="13.5" customHeight="1">
      <c r="M175" s="90">
        <v>2</v>
      </c>
      <c r="N175" s="91" t="s">
        <v>13</v>
      </c>
      <c r="O175" s="91" t="s">
        <v>3457</v>
      </c>
      <c r="P175" s="91" t="s">
        <v>3459</v>
      </c>
      <c r="Q175" s="91" t="s">
        <v>129</v>
      </c>
      <c r="R175" s="92">
        <v>0.28899999999999998</v>
      </c>
      <c r="T175" s="144">
        <v>2</v>
      </c>
      <c r="U175" s="195">
        <v>2011</v>
      </c>
      <c r="V175" s="145" t="s">
        <v>21</v>
      </c>
      <c r="W175" s="145" t="s">
        <v>618</v>
      </c>
      <c r="X175" s="145" t="s">
        <v>3516</v>
      </c>
      <c r="Y175" s="146" t="str">
        <f t="shared" si="9"/>
        <v>22011暖房ビル用マルチ無し（一定速）</v>
      </c>
      <c r="Z175" s="148">
        <v>0.25</v>
      </c>
      <c r="AA175" s="148">
        <v>0.75</v>
      </c>
      <c r="AB175" s="149">
        <v>0.25</v>
      </c>
      <c r="AC175" s="149">
        <v>0.75</v>
      </c>
      <c r="AD175" s="147">
        <f>VLOOKUP(T175,'既存・導入予定 (2)'!$E$33:$S$44,13,0)</f>
        <v>0.52900000000000003</v>
      </c>
      <c r="AE175" s="75">
        <f t="shared" si="10"/>
        <v>0.88200000000000001</v>
      </c>
    </row>
    <row r="176" spans="13:31" ht="13.5" customHeight="1">
      <c r="M176" s="90">
        <v>3</v>
      </c>
      <c r="N176" s="91" t="s">
        <v>3456</v>
      </c>
      <c r="O176" s="91" t="s">
        <v>3457</v>
      </c>
      <c r="P176" s="91" t="s">
        <v>3459</v>
      </c>
      <c r="Q176" s="91" t="s">
        <v>133</v>
      </c>
      <c r="R176" s="92">
        <v>0.32500000000000001</v>
      </c>
      <c r="T176" s="144">
        <v>2</v>
      </c>
      <c r="U176" s="145">
        <v>2011</v>
      </c>
      <c r="V176" s="145" t="s">
        <v>21</v>
      </c>
      <c r="W176" s="145" t="s">
        <v>619</v>
      </c>
      <c r="X176" s="145" t="s">
        <v>3516</v>
      </c>
      <c r="Y176" s="146" t="str">
        <f t="shared" si="9"/>
        <v>22011暖房設備用無し（一定速）</v>
      </c>
      <c r="Z176" s="148">
        <v>0.25</v>
      </c>
      <c r="AA176" s="148">
        <v>0.75</v>
      </c>
      <c r="AB176" s="149">
        <v>0.25</v>
      </c>
      <c r="AC176" s="149">
        <v>0.75</v>
      </c>
      <c r="AD176" s="147">
        <f>VLOOKUP(T176,'既存・導入予定 (2)'!$E$33:$S$44,13,0)</f>
        <v>0.52900000000000003</v>
      </c>
      <c r="AE176" s="75">
        <f t="shared" si="10"/>
        <v>0.88200000000000001</v>
      </c>
    </row>
    <row r="177" spans="13:31" ht="13.5" customHeight="1">
      <c r="M177" s="90">
        <v>3</v>
      </c>
      <c r="N177" s="91" t="s">
        <v>3</v>
      </c>
      <c r="O177" s="91" t="s">
        <v>3457</v>
      </c>
      <c r="P177" s="91" t="s">
        <v>3459</v>
      </c>
      <c r="Q177" s="91" t="s">
        <v>137</v>
      </c>
      <c r="R177" s="92">
        <v>0.254</v>
      </c>
      <c r="T177" s="144">
        <v>2</v>
      </c>
      <c r="U177" s="145">
        <v>2012</v>
      </c>
      <c r="V177" s="145" t="s">
        <v>20</v>
      </c>
      <c r="W177" s="145" t="s">
        <v>624</v>
      </c>
      <c r="X177" s="145" t="s">
        <v>3363</v>
      </c>
      <c r="Y177" s="146" t="str">
        <f t="shared" si="9"/>
        <v>22012冷房店舗用有り</v>
      </c>
      <c r="Z177" s="145">
        <v>-1.36</v>
      </c>
      <c r="AA177" s="145">
        <v>2.36</v>
      </c>
      <c r="AB177" s="145">
        <v>1.0576000000000001</v>
      </c>
      <c r="AC177" s="145">
        <v>1.7556</v>
      </c>
      <c r="AD177" s="147">
        <f>VLOOKUP(T177,'既存・導入予定 (2)'!$E$33:$S$44,13,0)</f>
        <v>0.52900000000000003</v>
      </c>
      <c r="AE177" s="75">
        <f t="shared" si="10"/>
        <v>1.64</v>
      </c>
    </row>
    <row r="178" spans="13:31" ht="13.5" customHeight="1">
      <c r="M178" s="90">
        <v>3</v>
      </c>
      <c r="N178" s="91" t="s">
        <v>4</v>
      </c>
      <c r="O178" s="91" t="s">
        <v>3457</v>
      </c>
      <c r="P178" s="91" t="s">
        <v>3459</v>
      </c>
      <c r="Q178" s="91" t="s">
        <v>141</v>
      </c>
      <c r="R178" s="92">
        <v>0.30299999999999999</v>
      </c>
      <c r="T178" s="144">
        <v>2</v>
      </c>
      <c r="U178" s="145">
        <v>2012</v>
      </c>
      <c r="V178" s="145" t="s">
        <v>20</v>
      </c>
      <c r="W178" s="145" t="s">
        <v>618</v>
      </c>
      <c r="X178" s="145" t="s">
        <v>3363</v>
      </c>
      <c r="Y178" s="146" t="str">
        <f t="shared" si="9"/>
        <v>22012冷房ビル用マルチ有り</v>
      </c>
      <c r="Z178" s="145">
        <v>-1.1399999999999999</v>
      </c>
      <c r="AA178" s="145">
        <v>2.14</v>
      </c>
      <c r="AB178" s="145">
        <v>1.0625</v>
      </c>
      <c r="AC178" s="145">
        <v>1.5893999999999999</v>
      </c>
      <c r="AD178" s="147">
        <f>VLOOKUP(T178,'既存・導入予定 (2)'!$E$33:$S$44,13,0)</f>
        <v>0.52900000000000003</v>
      </c>
      <c r="AE178" s="75">
        <f t="shared" si="10"/>
        <v>1.536</v>
      </c>
    </row>
    <row r="179" spans="13:31" ht="13.5" customHeight="1">
      <c r="M179" s="90">
        <v>3</v>
      </c>
      <c r="N179" s="91" t="s">
        <v>5</v>
      </c>
      <c r="O179" s="91" t="s">
        <v>3457</v>
      </c>
      <c r="P179" s="91" t="s">
        <v>3459</v>
      </c>
      <c r="Q179" s="91" t="s">
        <v>145</v>
      </c>
      <c r="R179" s="92">
        <v>0.54800000000000004</v>
      </c>
      <c r="T179" s="144">
        <v>2</v>
      </c>
      <c r="U179" s="145">
        <v>2012</v>
      </c>
      <c r="V179" s="145" t="s">
        <v>20</v>
      </c>
      <c r="W179" s="145" t="s">
        <v>619</v>
      </c>
      <c r="X179" s="145" t="s">
        <v>3363</v>
      </c>
      <c r="Y179" s="146" t="str">
        <f t="shared" si="9"/>
        <v>22012冷房設備用有り</v>
      </c>
      <c r="Z179" s="145">
        <v>-0.26</v>
      </c>
      <c r="AA179" s="145">
        <v>1.26</v>
      </c>
      <c r="AB179" s="145">
        <v>1.0367999999999999</v>
      </c>
      <c r="AC179" s="145">
        <v>0.93579999999999997</v>
      </c>
      <c r="AD179" s="147">
        <f>VLOOKUP(T179,'既存・導入予定 (2)'!$E$33:$S$44,13,0)</f>
        <v>0.52900000000000003</v>
      </c>
      <c r="AE179" s="75">
        <f t="shared" si="10"/>
        <v>1.1220000000000001</v>
      </c>
    </row>
    <row r="180" spans="13:31" ht="13.5" customHeight="1">
      <c r="M180" s="90">
        <v>3</v>
      </c>
      <c r="N180" s="91" t="s">
        <v>6</v>
      </c>
      <c r="O180" s="91" t="s">
        <v>3457</v>
      </c>
      <c r="P180" s="91" t="s">
        <v>3459</v>
      </c>
      <c r="Q180" s="91" t="s">
        <v>149</v>
      </c>
      <c r="R180" s="92">
        <v>0.27400000000000002</v>
      </c>
      <c r="T180" s="144">
        <v>2</v>
      </c>
      <c r="U180" s="145">
        <v>2012</v>
      </c>
      <c r="V180" s="145" t="s">
        <v>20</v>
      </c>
      <c r="W180" s="145" t="s">
        <v>624</v>
      </c>
      <c r="X180" s="145" t="s">
        <v>3516</v>
      </c>
      <c r="Y180" s="146" t="str">
        <f t="shared" si="9"/>
        <v>22012冷房店舗用無し（一定速）</v>
      </c>
      <c r="Z180" s="148">
        <v>0.25</v>
      </c>
      <c r="AA180" s="148">
        <v>0.75</v>
      </c>
      <c r="AB180" s="149">
        <v>0.25</v>
      </c>
      <c r="AC180" s="149">
        <v>0.75</v>
      </c>
      <c r="AD180" s="147">
        <f>VLOOKUP(T180,'既存・導入予定 (2)'!$E$33:$S$44,13,0)</f>
        <v>0.52900000000000003</v>
      </c>
      <c r="AE180" s="75">
        <f t="shared" si="10"/>
        <v>0.88200000000000001</v>
      </c>
    </row>
    <row r="181" spans="13:31" ht="13.5" customHeight="1">
      <c r="M181" s="90">
        <v>3</v>
      </c>
      <c r="N181" s="91" t="s">
        <v>7</v>
      </c>
      <c r="O181" s="91" t="s">
        <v>3457</v>
      </c>
      <c r="P181" s="91" t="s">
        <v>3459</v>
      </c>
      <c r="Q181" s="91" t="s">
        <v>153</v>
      </c>
      <c r="R181" s="92">
        <v>0.27700000000000002</v>
      </c>
      <c r="T181" s="144">
        <v>2</v>
      </c>
      <c r="U181" s="145">
        <v>2012</v>
      </c>
      <c r="V181" s="145" t="s">
        <v>20</v>
      </c>
      <c r="W181" s="145" t="s">
        <v>618</v>
      </c>
      <c r="X181" s="145" t="s">
        <v>3516</v>
      </c>
      <c r="Y181" s="146" t="str">
        <f t="shared" si="9"/>
        <v>22012冷房ビル用マルチ無し（一定速）</v>
      </c>
      <c r="Z181" s="148">
        <v>0.25</v>
      </c>
      <c r="AA181" s="148">
        <v>0.75</v>
      </c>
      <c r="AB181" s="149">
        <v>0.25</v>
      </c>
      <c r="AC181" s="149">
        <v>0.75</v>
      </c>
      <c r="AD181" s="147">
        <f>VLOOKUP(T181,'既存・導入予定 (2)'!$E$33:$S$44,13,0)</f>
        <v>0.52900000000000003</v>
      </c>
      <c r="AE181" s="75">
        <f t="shared" si="10"/>
        <v>0.88200000000000001</v>
      </c>
    </row>
    <row r="182" spans="13:31" ht="13.5" customHeight="1">
      <c r="M182" s="90">
        <v>3</v>
      </c>
      <c r="N182" s="91" t="s">
        <v>8</v>
      </c>
      <c r="O182" s="91" t="s">
        <v>3457</v>
      </c>
      <c r="P182" s="91" t="s">
        <v>3459</v>
      </c>
      <c r="Q182" s="91" t="s">
        <v>157</v>
      </c>
      <c r="R182" s="92">
        <v>0.29199999999999998</v>
      </c>
      <c r="T182" s="144">
        <v>2</v>
      </c>
      <c r="U182" s="145">
        <v>2012</v>
      </c>
      <c r="V182" s="145" t="s">
        <v>20</v>
      </c>
      <c r="W182" s="145" t="s">
        <v>619</v>
      </c>
      <c r="X182" s="145" t="s">
        <v>3516</v>
      </c>
      <c r="Y182" s="146" t="str">
        <f t="shared" si="9"/>
        <v>22012冷房設備用無し（一定速）</v>
      </c>
      <c r="Z182" s="148">
        <v>0.25</v>
      </c>
      <c r="AA182" s="148">
        <v>0.75</v>
      </c>
      <c r="AB182" s="149">
        <v>0.25</v>
      </c>
      <c r="AC182" s="149">
        <v>0.75</v>
      </c>
      <c r="AD182" s="147">
        <f>VLOOKUP(T182,'既存・導入予定 (2)'!$E$33:$S$44,13,0)</f>
        <v>0.52900000000000003</v>
      </c>
      <c r="AE182" s="75">
        <f t="shared" si="10"/>
        <v>0.88200000000000001</v>
      </c>
    </row>
    <row r="183" spans="13:31" ht="13.5" customHeight="1">
      <c r="M183" s="90">
        <v>3</v>
      </c>
      <c r="N183" s="91" t="s">
        <v>9</v>
      </c>
      <c r="O183" s="91" t="s">
        <v>3457</v>
      </c>
      <c r="P183" s="91" t="s">
        <v>3459</v>
      </c>
      <c r="Q183" s="91" t="s">
        <v>161</v>
      </c>
      <c r="R183" s="92">
        <v>0.434</v>
      </c>
      <c r="T183" s="144">
        <v>2</v>
      </c>
      <c r="U183" s="145">
        <v>2012</v>
      </c>
      <c r="V183" s="145" t="s">
        <v>21</v>
      </c>
      <c r="W183" s="145" t="s">
        <v>624</v>
      </c>
      <c r="X183" s="145" t="s">
        <v>3363</v>
      </c>
      <c r="Y183" s="146" t="str">
        <f t="shared" si="9"/>
        <v>22012暖房店舗用有り</v>
      </c>
      <c r="Z183" s="145">
        <v>-0.82</v>
      </c>
      <c r="AA183" s="145">
        <v>1.82</v>
      </c>
      <c r="AB183" s="145">
        <v>1.0801000000000001</v>
      </c>
      <c r="AC183" s="145">
        <v>1.345</v>
      </c>
      <c r="AD183" s="147">
        <f>VLOOKUP(T183,'既存・導入予定 (2)'!$E$33:$S$44,13,0)</f>
        <v>0.52900000000000003</v>
      </c>
      <c r="AE183" s="75">
        <f t="shared" si="10"/>
        <v>1.3859999999999999</v>
      </c>
    </row>
    <row r="184" spans="13:31" ht="13.5" customHeight="1">
      <c r="M184" s="90">
        <v>3</v>
      </c>
      <c r="N184" s="91" t="s">
        <v>10</v>
      </c>
      <c r="O184" s="91" t="s">
        <v>3457</v>
      </c>
      <c r="P184" s="91" t="s">
        <v>3459</v>
      </c>
      <c r="Q184" s="91" t="s">
        <v>165</v>
      </c>
      <c r="R184" s="92">
        <v>0.38900000000000001</v>
      </c>
      <c r="T184" s="144">
        <v>2</v>
      </c>
      <c r="U184" s="145">
        <v>2012</v>
      </c>
      <c r="V184" s="145" t="s">
        <v>21</v>
      </c>
      <c r="W184" s="145" t="s">
        <v>618</v>
      </c>
      <c r="X184" s="145" t="s">
        <v>3363</v>
      </c>
      <c r="Y184" s="146" t="str">
        <f t="shared" si="9"/>
        <v>22012暖房ビル用マルチ有り</v>
      </c>
      <c r="Z184" s="145">
        <v>-0.98</v>
      </c>
      <c r="AA184" s="145">
        <v>1.98</v>
      </c>
      <c r="AB184" s="145">
        <v>1.042</v>
      </c>
      <c r="AC184" s="145">
        <v>1.4744999999999999</v>
      </c>
      <c r="AD184" s="147">
        <f>VLOOKUP(T184,'既存・導入予定 (2)'!$E$33:$S$44,13,0)</f>
        <v>0.52900000000000003</v>
      </c>
      <c r="AE184" s="75">
        <f t="shared" si="10"/>
        <v>1.4610000000000001</v>
      </c>
    </row>
    <row r="185" spans="13:31" ht="13.5" customHeight="1">
      <c r="M185" s="90">
        <v>3</v>
      </c>
      <c r="N185" s="91" t="s">
        <v>11</v>
      </c>
      <c r="O185" s="91" t="s">
        <v>3457</v>
      </c>
      <c r="P185" s="91" t="s">
        <v>3459</v>
      </c>
      <c r="Q185" s="91" t="s">
        <v>169</v>
      </c>
      <c r="R185" s="92">
        <v>0.66100000000000003</v>
      </c>
      <c r="T185" s="144">
        <v>2</v>
      </c>
      <c r="U185" s="145">
        <v>2012</v>
      </c>
      <c r="V185" s="145" t="s">
        <v>21</v>
      </c>
      <c r="W185" s="145" t="s">
        <v>619</v>
      </c>
      <c r="X185" s="145" t="s">
        <v>3363</v>
      </c>
      <c r="Y185" s="146" t="str">
        <f t="shared" si="9"/>
        <v>22012暖房設備用有り</v>
      </c>
      <c r="Z185" s="145">
        <v>-0.26</v>
      </c>
      <c r="AA185" s="145">
        <v>1.26</v>
      </c>
      <c r="AB185" s="145">
        <v>1.0266999999999999</v>
      </c>
      <c r="AC185" s="145">
        <v>0.93830000000000002</v>
      </c>
      <c r="AD185" s="147">
        <f>VLOOKUP(T185,'既存・導入予定 (2)'!$E$33:$S$44,13,0)</f>
        <v>0.52900000000000003</v>
      </c>
      <c r="AE185" s="75">
        <f t="shared" si="10"/>
        <v>1.1220000000000001</v>
      </c>
    </row>
    <row r="186" spans="13:31" ht="13.5" customHeight="1">
      <c r="M186" s="90">
        <v>3</v>
      </c>
      <c r="N186" s="91" t="s">
        <v>12</v>
      </c>
      <c r="O186" s="91" t="s">
        <v>3457</v>
      </c>
      <c r="P186" s="91" t="s">
        <v>3459</v>
      </c>
      <c r="Q186" s="91" t="s">
        <v>173</v>
      </c>
      <c r="R186" s="92">
        <v>0.84599999999999997</v>
      </c>
      <c r="T186" s="144">
        <v>2</v>
      </c>
      <c r="U186" s="145">
        <v>2012</v>
      </c>
      <c r="V186" s="145" t="s">
        <v>21</v>
      </c>
      <c r="W186" s="145" t="s">
        <v>624</v>
      </c>
      <c r="X186" s="145" t="s">
        <v>3516</v>
      </c>
      <c r="Y186" s="146" t="str">
        <f t="shared" si="9"/>
        <v>22012暖房店舗用無し（一定速）</v>
      </c>
      <c r="Z186" s="148">
        <v>0.25</v>
      </c>
      <c r="AA186" s="148">
        <v>0.75</v>
      </c>
      <c r="AB186" s="149">
        <v>0.25</v>
      </c>
      <c r="AC186" s="149">
        <v>0.75</v>
      </c>
      <c r="AD186" s="147">
        <f>VLOOKUP(T186,'既存・導入予定 (2)'!$E$33:$S$44,13,0)</f>
        <v>0.52900000000000003</v>
      </c>
      <c r="AE186" s="75">
        <f t="shared" si="10"/>
        <v>0.88200000000000001</v>
      </c>
    </row>
    <row r="187" spans="13:31" ht="13.5" customHeight="1">
      <c r="M187" s="90">
        <v>3</v>
      </c>
      <c r="N187" s="91" t="s">
        <v>13</v>
      </c>
      <c r="O187" s="91" t="s">
        <v>3457</v>
      </c>
      <c r="P187" s="91" t="s">
        <v>3459</v>
      </c>
      <c r="Q187" s="91" t="s">
        <v>177</v>
      </c>
      <c r="R187" s="92">
        <v>0.185</v>
      </c>
      <c r="T187" s="144">
        <v>2</v>
      </c>
      <c r="U187" s="145">
        <v>2012</v>
      </c>
      <c r="V187" s="145" t="s">
        <v>21</v>
      </c>
      <c r="W187" s="145" t="s">
        <v>618</v>
      </c>
      <c r="X187" s="145" t="s">
        <v>3516</v>
      </c>
      <c r="Y187" s="146" t="str">
        <f t="shared" si="9"/>
        <v>22012暖房ビル用マルチ無し（一定速）</v>
      </c>
      <c r="Z187" s="148">
        <v>0.25</v>
      </c>
      <c r="AA187" s="148">
        <v>0.75</v>
      </c>
      <c r="AB187" s="149">
        <v>0.25</v>
      </c>
      <c r="AC187" s="149">
        <v>0.75</v>
      </c>
      <c r="AD187" s="147">
        <f>VLOOKUP(T187,'既存・導入予定 (2)'!$E$33:$S$44,13,0)</f>
        <v>0.52900000000000003</v>
      </c>
      <c r="AE187" s="75">
        <f t="shared" si="10"/>
        <v>0.88200000000000001</v>
      </c>
    </row>
    <row r="188" spans="13:31" ht="13.5" customHeight="1">
      <c r="M188" s="90">
        <v>4</v>
      </c>
      <c r="N188" s="91" t="s">
        <v>3456</v>
      </c>
      <c r="O188" s="91" t="s">
        <v>3457</v>
      </c>
      <c r="P188" s="91" t="s">
        <v>3459</v>
      </c>
      <c r="Q188" s="91" t="s">
        <v>181</v>
      </c>
      <c r="R188" s="92">
        <v>0.151</v>
      </c>
      <c r="T188" s="144">
        <v>2</v>
      </c>
      <c r="U188" s="145">
        <v>2012</v>
      </c>
      <c r="V188" s="145" t="s">
        <v>21</v>
      </c>
      <c r="W188" s="145" t="s">
        <v>619</v>
      </c>
      <c r="X188" s="145" t="s">
        <v>3516</v>
      </c>
      <c r="Y188" s="146" t="str">
        <f t="shared" si="9"/>
        <v>22012暖房設備用無し（一定速）</v>
      </c>
      <c r="Z188" s="148">
        <v>0.25</v>
      </c>
      <c r="AA188" s="148">
        <v>0.75</v>
      </c>
      <c r="AB188" s="149">
        <v>0.25</v>
      </c>
      <c r="AC188" s="149">
        <v>0.75</v>
      </c>
      <c r="AD188" s="147">
        <f>VLOOKUP(T188,'既存・導入予定 (2)'!$E$33:$S$44,13,0)</f>
        <v>0.52900000000000003</v>
      </c>
      <c r="AE188" s="75">
        <f t="shared" si="10"/>
        <v>0.88200000000000001</v>
      </c>
    </row>
    <row r="189" spans="13:31" ht="13.5" customHeight="1">
      <c r="M189" s="90">
        <v>4</v>
      </c>
      <c r="N189" s="91" t="s">
        <v>3</v>
      </c>
      <c r="O189" s="91" t="s">
        <v>3457</v>
      </c>
      <c r="P189" s="91" t="s">
        <v>3459</v>
      </c>
      <c r="Q189" s="91" t="s">
        <v>185</v>
      </c>
      <c r="R189" s="92">
        <v>0.151</v>
      </c>
      <c r="T189" s="144">
        <v>2</v>
      </c>
      <c r="U189" s="195">
        <v>2013</v>
      </c>
      <c r="V189" s="145" t="s">
        <v>20</v>
      </c>
      <c r="W189" s="145" t="s">
        <v>624</v>
      </c>
      <c r="X189" s="145" t="s">
        <v>3363</v>
      </c>
      <c r="Y189" s="146" t="str">
        <f t="shared" si="9"/>
        <v>22013冷房店舗用有り</v>
      </c>
      <c r="Z189" s="148">
        <v>-1.5</v>
      </c>
      <c r="AA189" s="148">
        <v>2.5</v>
      </c>
      <c r="AB189" s="149">
        <v>1.0609999999999999</v>
      </c>
      <c r="AC189" s="149">
        <v>1.8597999999999999</v>
      </c>
      <c r="AD189" s="147">
        <f>VLOOKUP(T189,'既存・導入予定 (2)'!$E$33:$S$44,13,0)</f>
        <v>0.52900000000000003</v>
      </c>
      <c r="AE189" s="75">
        <f t="shared" ref="AE189:AE236" si="11">ROUNDDOWN(IF(AD189&gt;=0.25,Z189*AD189+AA189,AB189*AD189+AC189),3)</f>
        <v>1.706</v>
      </c>
    </row>
    <row r="190" spans="13:31" ht="13.5" customHeight="1">
      <c r="M190" s="90">
        <v>4</v>
      </c>
      <c r="N190" s="91" t="s">
        <v>4</v>
      </c>
      <c r="O190" s="91" t="s">
        <v>3457</v>
      </c>
      <c r="P190" s="91" t="s">
        <v>3459</v>
      </c>
      <c r="Q190" s="91" t="s">
        <v>189</v>
      </c>
      <c r="R190" s="92">
        <v>0.20100000000000001</v>
      </c>
      <c r="T190" s="144">
        <v>2</v>
      </c>
      <c r="U190" s="195">
        <v>2013</v>
      </c>
      <c r="V190" s="145" t="s">
        <v>20</v>
      </c>
      <c r="W190" s="145" t="s">
        <v>618</v>
      </c>
      <c r="X190" s="145" t="s">
        <v>3363</v>
      </c>
      <c r="Y190" s="146" t="str">
        <f t="shared" si="9"/>
        <v>22013冷房ビル用マルチ有り</v>
      </c>
      <c r="Z190" s="148">
        <v>-1.1399999999999999</v>
      </c>
      <c r="AA190" s="148">
        <v>2.14</v>
      </c>
      <c r="AB190" s="149">
        <v>1.0625</v>
      </c>
      <c r="AC190" s="149">
        <v>1.5893999999999999</v>
      </c>
      <c r="AD190" s="147">
        <f>VLOOKUP(T190,'既存・導入予定 (2)'!$E$33:$S$44,13,0)</f>
        <v>0.52900000000000003</v>
      </c>
      <c r="AE190" s="75">
        <f t="shared" si="11"/>
        <v>1.536</v>
      </c>
    </row>
    <row r="191" spans="13:31" ht="14.25" customHeight="1">
      <c r="M191" s="90">
        <v>4</v>
      </c>
      <c r="N191" s="91" t="s">
        <v>5</v>
      </c>
      <c r="O191" s="91" t="s">
        <v>3457</v>
      </c>
      <c r="P191" s="91" t="s">
        <v>3459</v>
      </c>
      <c r="Q191" s="91" t="s">
        <v>193</v>
      </c>
      <c r="R191" s="92">
        <v>0.28399999999999997</v>
      </c>
      <c r="T191" s="144">
        <v>2</v>
      </c>
      <c r="U191" s="195">
        <v>2013</v>
      </c>
      <c r="V191" s="145" t="s">
        <v>20</v>
      </c>
      <c r="W191" s="145" t="s">
        <v>619</v>
      </c>
      <c r="X191" s="145" t="s">
        <v>3363</v>
      </c>
      <c r="Y191" s="146" t="str">
        <f t="shared" si="9"/>
        <v>22013冷房設備用有り</v>
      </c>
      <c r="Z191" s="148">
        <v>-0.26</v>
      </c>
      <c r="AA191" s="148">
        <v>1.26</v>
      </c>
      <c r="AB191" s="149">
        <v>1.0367999999999999</v>
      </c>
      <c r="AC191" s="149">
        <v>0.93579999999999997</v>
      </c>
      <c r="AD191" s="147">
        <f>VLOOKUP(T191,'既存・導入予定 (2)'!$E$33:$S$44,13,0)</f>
        <v>0.52900000000000003</v>
      </c>
      <c r="AE191" s="75">
        <f t="shared" si="11"/>
        <v>1.1220000000000001</v>
      </c>
    </row>
    <row r="192" spans="13:31" ht="13.5" customHeight="1">
      <c r="M192" s="90">
        <v>4</v>
      </c>
      <c r="N192" s="91" t="s">
        <v>6</v>
      </c>
      <c r="O192" s="91" t="s">
        <v>3457</v>
      </c>
      <c r="P192" s="91" t="s">
        <v>3459</v>
      </c>
      <c r="Q192" s="91" t="s">
        <v>197</v>
      </c>
      <c r="R192" s="92">
        <v>8.8999999999999996E-2</v>
      </c>
      <c r="T192" s="144">
        <v>2</v>
      </c>
      <c r="U192" s="195">
        <v>2013</v>
      </c>
      <c r="V192" s="145" t="s">
        <v>20</v>
      </c>
      <c r="W192" s="145" t="s">
        <v>624</v>
      </c>
      <c r="X192" s="145" t="s">
        <v>3516</v>
      </c>
      <c r="Y192" s="146" t="str">
        <f t="shared" si="9"/>
        <v>22013冷房店舗用無し（一定速）</v>
      </c>
      <c r="Z192" s="148">
        <v>0.25</v>
      </c>
      <c r="AA192" s="148">
        <v>0.75</v>
      </c>
      <c r="AB192" s="149">
        <v>0.25</v>
      </c>
      <c r="AC192" s="149">
        <v>0.75</v>
      </c>
      <c r="AD192" s="147">
        <f>VLOOKUP(T192,'既存・導入予定 (2)'!$E$33:$S$44,13,0)</f>
        <v>0.52900000000000003</v>
      </c>
      <c r="AE192" s="75">
        <f t="shared" si="11"/>
        <v>0.88200000000000001</v>
      </c>
    </row>
    <row r="193" spans="13:31" ht="13.5" customHeight="1">
      <c r="M193" s="90">
        <v>4</v>
      </c>
      <c r="N193" s="91" t="s">
        <v>7</v>
      </c>
      <c r="O193" s="91" t="s">
        <v>3457</v>
      </c>
      <c r="P193" s="91" t="s">
        <v>3459</v>
      </c>
      <c r="Q193" s="91" t="s">
        <v>201</v>
      </c>
      <c r="R193" s="92">
        <v>0.115</v>
      </c>
      <c r="T193" s="144">
        <v>2</v>
      </c>
      <c r="U193" s="195">
        <v>2013</v>
      </c>
      <c r="V193" s="145" t="s">
        <v>20</v>
      </c>
      <c r="W193" s="145" t="s">
        <v>618</v>
      </c>
      <c r="X193" s="145" t="s">
        <v>3516</v>
      </c>
      <c r="Y193" s="146" t="str">
        <f t="shared" si="9"/>
        <v>22013冷房ビル用マルチ無し（一定速）</v>
      </c>
      <c r="Z193" s="148">
        <v>0.25</v>
      </c>
      <c r="AA193" s="148">
        <v>0.75</v>
      </c>
      <c r="AB193" s="149">
        <v>0.25</v>
      </c>
      <c r="AC193" s="149">
        <v>0.75</v>
      </c>
      <c r="AD193" s="147">
        <f>VLOOKUP(T193,'既存・導入予定 (2)'!$E$33:$S$44,13,0)</f>
        <v>0.52900000000000003</v>
      </c>
      <c r="AE193" s="75">
        <f t="shared" si="11"/>
        <v>0.88200000000000001</v>
      </c>
    </row>
    <row r="194" spans="13:31" ht="13.5" customHeight="1">
      <c r="M194" s="90">
        <v>4</v>
      </c>
      <c r="N194" s="91" t="s">
        <v>8</v>
      </c>
      <c r="O194" s="91" t="s">
        <v>3457</v>
      </c>
      <c r="P194" s="91" t="s">
        <v>3459</v>
      </c>
      <c r="Q194" s="91" t="s">
        <v>205</v>
      </c>
      <c r="R194" s="92">
        <v>0.13400000000000001</v>
      </c>
      <c r="T194" s="144">
        <v>2</v>
      </c>
      <c r="U194" s="195">
        <v>2013</v>
      </c>
      <c r="V194" s="145" t="s">
        <v>20</v>
      </c>
      <c r="W194" s="145" t="s">
        <v>619</v>
      </c>
      <c r="X194" s="145" t="s">
        <v>3516</v>
      </c>
      <c r="Y194" s="146" t="str">
        <f t="shared" si="9"/>
        <v>22013冷房設備用無し（一定速）</v>
      </c>
      <c r="Z194" s="148">
        <v>0.25</v>
      </c>
      <c r="AA194" s="148">
        <v>0.75</v>
      </c>
      <c r="AB194" s="149">
        <v>0.25</v>
      </c>
      <c r="AC194" s="149">
        <v>0.75</v>
      </c>
      <c r="AD194" s="147">
        <f>VLOOKUP(T194,'既存・導入予定 (2)'!$E$33:$S$44,13,0)</f>
        <v>0.52900000000000003</v>
      </c>
      <c r="AE194" s="75">
        <f t="shared" si="11"/>
        <v>0.88200000000000001</v>
      </c>
    </row>
    <row r="195" spans="13:31" ht="14.25" customHeight="1">
      <c r="M195" s="90">
        <v>4</v>
      </c>
      <c r="N195" s="91" t="s">
        <v>9</v>
      </c>
      <c r="O195" s="91" t="s">
        <v>3457</v>
      </c>
      <c r="P195" s="91" t="s">
        <v>3459</v>
      </c>
      <c r="Q195" s="91" t="s">
        <v>209</v>
      </c>
      <c r="R195" s="92">
        <v>0.246</v>
      </c>
      <c r="T195" s="144">
        <v>2</v>
      </c>
      <c r="U195" s="195">
        <v>2013</v>
      </c>
      <c r="V195" s="145" t="s">
        <v>21</v>
      </c>
      <c r="W195" s="145" t="s">
        <v>624</v>
      </c>
      <c r="X195" s="145" t="s">
        <v>3363</v>
      </c>
      <c r="Y195" s="146" t="str">
        <f t="shared" si="9"/>
        <v>22013暖房店舗用有り</v>
      </c>
      <c r="Z195" s="148">
        <v>-0.94</v>
      </c>
      <c r="AA195" s="148">
        <v>1.94</v>
      </c>
      <c r="AB195" s="149">
        <v>1.0853999999999999</v>
      </c>
      <c r="AC195" s="149">
        <v>1.4337</v>
      </c>
      <c r="AD195" s="147">
        <f>VLOOKUP(T195,'既存・導入予定 (2)'!$E$33:$S$44,13,0)</f>
        <v>0.52900000000000003</v>
      </c>
      <c r="AE195" s="75">
        <f t="shared" si="11"/>
        <v>1.4419999999999999</v>
      </c>
    </row>
    <row r="196" spans="13:31" ht="13.5" customHeight="1">
      <c r="M196" s="90">
        <v>4</v>
      </c>
      <c r="N196" s="91" t="s">
        <v>10</v>
      </c>
      <c r="O196" s="91" t="s">
        <v>3457</v>
      </c>
      <c r="P196" s="91" t="s">
        <v>3459</v>
      </c>
      <c r="Q196" s="91" t="s">
        <v>213</v>
      </c>
      <c r="R196" s="92">
        <v>0.20799999999999999</v>
      </c>
      <c r="T196" s="144">
        <v>2</v>
      </c>
      <c r="U196" s="195">
        <v>2013</v>
      </c>
      <c r="V196" s="145" t="s">
        <v>21</v>
      </c>
      <c r="W196" s="145" t="s">
        <v>618</v>
      </c>
      <c r="X196" s="145" t="s">
        <v>3363</v>
      </c>
      <c r="Y196" s="146" t="str">
        <f t="shared" si="9"/>
        <v>22013暖房ビル用マルチ有り</v>
      </c>
      <c r="Z196" s="148">
        <v>-0.98</v>
      </c>
      <c r="AA196" s="148">
        <v>1.98</v>
      </c>
      <c r="AB196" s="149">
        <v>1.042</v>
      </c>
      <c r="AC196" s="149">
        <v>1.4744999999999999</v>
      </c>
      <c r="AD196" s="147">
        <f>VLOOKUP(T196,'既存・導入予定 (2)'!$E$33:$S$44,13,0)</f>
        <v>0.52900000000000003</v>
      </c>
      <c r="AE196" s="75">
        <f t="shared" si="11"/>
        <v>1.4610000000000001</v>
      </c>
    </row>
    <row r="197" spans="13:31" ht="13.5" customHeight="1">
      <c r="M197" s="90">
        <v>4</v>
      </c>
      <c r="N197" s="91" t="s">
        <v>11</v>
      </c>
      <c r="O197" s="91" t="s">
        <v>3457</v>
      </c>
      <c r="P197" s="91" t="s">
        <v>3459</v>
      </c>
      <c r="Q197" s="91" t="s">
        <v>217</v>
      </c>
      <c r="R197" s="92">
        <v>0.33800000000000002</v>
      </c>
      <c r="T197" s="144">
        <v>2</v>
      </c>
      <c r="U197" s="195">
        <v>2013</v>
      </c>
      <c r="V197" s="145" t="s">
        <v>21</v>
      </c>
      <c r="W197" s="145" t="s">
        <v>619</v>
      </c>
      <c r="X197" s="145" t="s">
        <v>3363</v>
      </c>
      <c r="Y197" s="146" t="str">
        <f t="shared" si="9"/>
        <v>22013暖房設備用有り</v>
      </c>
      <c r="Z197" s="148">
        <v>-0.32</v>
      </c>
      <c r="AA197" s="148">
        <v>1.32</v>
      </c>
      <c r="AB197" s="149">
        <v>1.028</v>
      </c>
      <c r="AC197" s="149">
        <v>0.98299999999999998</v>
      </c>
      <c r="AD197" s="147">
        <f>VLOOKUP(T197,'既存・導入予定 (2)'!$E$33:$S$44,13,0)</f>
        <v>0.52900000000000003</v>
      </c>
      <c r="AE197" s="75">
        <f t="shared" si="11"/>
        <v>1.1499999999999999</v>
      </c>
    </row>
    <row r="198" spans="13:31" ht="13.5" customHeight="1">
      <c r="M198" s="90">
        <v>4</v>
      </c>
      <c r="N198" s="91" t="s">
        <v>12</v>
      </c>
      <c r="O198" s="91" t="s">
        <v>3457</v>
      </c>
      <c r="P198" s="91" t="s">
        <v>3459</v>
      </c>
      <c r="Q198" s="91" t="s">
        <v>221</v>
      </c>
      <c r="R198" s="92">
        <v>0.51400000000000001</v>
      </c>
      <c r="T198" s="144">
        <v>2</v>
      </c>
      <c r="U198" s="195">
        <v>2013</v>
      </c>
      <c r="V198" s="145" t="s">
        <v>21</v>
      </c>
      <c r="W198" s="145" t="s">
        <v>624</v>
      </c>
      <c r="X198" s="145" t="s">
        <v>3516</v>
      </c>
      <c r="Y198" s="146" t="str">
        <f t="shared" si="9"/>
        <v>22013暖房店舗用無し（一定速）</v>
      </c>
      <c r="Z198" s="148">
        <v>0.25</v>
      </c>
      <c r="AA198" s="148">
        <v>0.75</v>
      </c>
      <c r="AB198" s="149">
        <v>0.25</v>
      </c>
      <c r="AC198" s="149">
        <v>0.75</v>
      </c>
      <c r="AD198" s="147">
        <f>VLOOKUP(T198,'既存・導入予定 (2)'!$E$33:$S$44,13,0)</f>
        <v>0.52900000000000003</v>
      </c>
      <c r="AE198" s="75">
        <f t="shared" si="11"/>
        <v>0.88200000000000001</v>
      </c>
    </row>
    <row r="199" spans="13:31" ht="13.5" customHeight="1">
      <c r="M199" s="90">
        <v>4</v>
      </c>
      <c r="N199" s="91" t="s">
        <v>13</v>
      </c>
      <c r="O199" s="91" t="s">
        <v>3457</v>
      </c>
      <c r="P199" s="91" t="s">
        <v>3459</v>
      </c>
      <c r="Q199" s="91" t="s">
        <v>225</v>
      </c>
      <c r="R199" s="92">
        <v>0.115</v>
      </c>
      <c r="T199" s="144">
        <v>2</v>
      </c>
      <c r="U199" s="195">
        <v>2013</v>
      </c>
      <c r="V199" s="145" t="s">
        <v>21</v>
      </c>
      <c r="W199" s="145" t="s">
        <v>618</v>
      </c>
      <c r="X199" s="145" t="s">
        <v>3516</v>
      </c>
      <c r="Y199" s="146" t="str">
        <f t="shared" si="9"/>
        <v>22013暖房ビル用マルチ無し（一定速）</v>
      </c>
      <c r="Z199" s="148">
        <v>0.25</v>
      </c>
      <c r="AA199" s="148">
        <v>0.75</v>
      </c>
      <c r="AB199" s="149">
        <v>0.25</v>
      </c>
      <c r="AC199" s="149">
        <v>0.75</v>
      </c>
      <c r="AD199" s="147">
        <f>VLOOKUP(T199,'既存・導入予定 (2)'!$E$33:$S$44,13,0)</f>
        <v>0.52900000000000003</v>
      </c>
      <c r="AE199" s="75">
        <f t="shared" si="11"/>
        <v>0.88200000000000001</v>
      </c>
    </row>
    <row r="200" spans="13:31" ht="13.5" customHeight="1">
      <c r="M200" s="90">
        <v>5</v>
      </c>
      <c r="N200" s="91" t="s">
        <v>3456</v>
      </c>
      <c r="O200" s="91" t="s">
        <v>3457</v>
      </c>
      <c r="P200" s="91" t="s">
        <v>3459</v>
      </c>
      <c r="Q200" s="91" t="s">
        <v>229</v>
      </c>
      <c r="R200" s="92">
        <v>0.13200000000000001</v>
      </c>
      <c r="T200" s="144">
        <v>2</v>
      </c>
      <c r="U200" s="195">
        <v>2013</v>
      </c>
      <c r="V200" s="145" t="s">
        <v>21</v>
      </c>
      <c r="W200" s="145" t="s">
        <v>619</v>
      </c>
      <c r="X200" s="145" t="s">
        <v>3516</v>
      </c>
      <c r="Y200" s="146" t="str">
        <f t="shared" si="9"/>
        <v>22013暖房設備用無し（一定速）</v>
      </c>
      <c r="Z200" s="148">
        <v>0.25</v>
      </c>
      <c r="AA200" s="148">
        <v>0.75</v>
      </c>
      <c r="AB200" s="149">
        <v>0.25</v>
      </c>
      <c r="AC200" s="149">
        <v>0.75</v>
      </c>
      <c r="AD200" s="147">
        <f>VLOOKUP(T200,'既存・導入予定 (2)'!$E$33:$S$44,13,0)</f>
        <v>0.52900000000000003</v>
      </c>
      <c r="AE200" s="75">
        <f t="shared" si="11"/>
        <v>0.88200000000000001</v>
      </c>
    </row>
    <row r="201" spans="13:31" ht="13.5" customHeight="1">
      <c r="M201" s="90">
        <v>5</v>
      </c>
      <c r="N201" s="91" t="s">
        <v>3</v>
      </c>
      <c r="O201" s="91" t="s">
        <v>3457</v>
      </c>
      <c r="P201" s="91" t="s">
        <v>3459</v>
      </c>
      <c r="Q201" s="91" t="s">
        <v>233</v>
      </c>
      <c r="R201" s="92">
        <v>8.2000000000000003E-2</v>
      </c>
      <c r="T201" s="144">
        <v>2</v>
      </c>
      <c r="U201" s="195">
        <v>2014</v>
      </c>
      <c r="V201" s="145" t="s">
        <v>20</v>
      </c>
      <c r="W201" s="145" t="s">
        <v>624</v>
      </c>
      <c r="X201" s="145" t="s">
        <v>3363</v>
      </c>
      <c r="Y201" s="146" t="str">
        <f t="shared" si="9"/>
        <v>22014冷房店舗用有り</v>
      </c>
      <c r="Z201" s="148">
        <v>-1.46</v>
      </c>
      <c r="AA201" s="148">
        <v>2.46</v>
      </c>
      <c r="AB201" s="149">
        <v>1.06</v>
      </c>
      <c r="AC201" s="149">
        <v>1.83</v>
      </c>
      <c r="AD201" s="147">
        <f>VLOOKUP(T201,'既存・導入予定 (2)'!$E$33:$S$44,13,0)</f>
        <v>0.52900000000000003</v>
      </c>
      <c r="AE201" s="75">
        <f t="shared" si="11"/>
        <v>1.6870000000000001</v>
      </c>
    </row>
    <row r="202" spans="13:31" ht="13.5" customHeight="1">
      <c r="M202" s="90">
        <v>5</v>
      </c>
      <c r="N202" s="91" t="s">
        <v>4</v>
      </c>
      <c r="O202" s="91" t="s">
        <v>3457</v>
      </c>
      <c r="P202" s="91" t="s">
        <v>3459</v>
      </c>
      <c r="Q202" s="91" t="s">
        <v>237</v>
      </c>
      <c r="R202" s="92">
        <v>6.8000000000000005E-2</v>
      </c>
      <c r="T202" s="144">
        <v>2</v>
      </c>
      <c r="U202" s="195">
        <v>2014</v>
      </c>
      <c r="V202" s="145" t="s">
        <v>20</v>
      </c>
      <c r="W202" s="145" t="s">
        <v>618</v>
      </c>
      <c r="X202" s="145" t="s">
        <v>3363</v>
      </c>
      <c r="Y202" s="146" t="str">
        <f t="shared" ref="Y202:Y265" si="12">T202&amp;U202&amp;V202&amp;W202&amp;X202</f>
        <v>22014冷房ビル用マルチ有り</v>
      </c>
      <c r="Z202" s="148">
        <v>-1.52</v>
      </c>
      <c r="AA202" s="148">
        <v>2.52</v>
      </c>
      <c r="AB202" s="149">
        <v>1.0736000000000001</v>
      </c>
      <c r="AC202" s="149">
        <v>1.8715999999999999</v>
      </c>
      <c r="AD202" s="147">
        <f>VLOOKUP(T202,'既存・導入予定 (2)'!$E$33:$S$44,13,0)</f>
        <v>0.52900000000000003</v>
      </c>
      <c r="AE202" s="75">
        <f t="shared" si="11"/>
        <v>1.7150000000000001</v>
      </c>
    </row>
    <row r="203" spans="13:31" ht="13.5" customHeight="1">
      <c r="M203" s="90">
        <v>5</v>
      </c>
      <c r="N203" s="91" t="s">
        <v>5</v>
      </c>
      <c r="O203" s="91" t="s">
        <v>3457</v>
      </c>
      <c r="P203" s="91" t="s">
        <v>3459</v>
      </c>
      <c r="Q203" s="91" t="s">
        <v>241</v>
      </c>
      <c r="R203" s="92">
        <v>0.247</v>
      </c>
      <c r="T203" s="144">
        <v>2</v>
      </c>
      <c r="U203" s="195">
        <v>2014</v>
      </c>
      <c r="V203" s="145" t="s">
        <v>20</v>
      </c>
      <c r="W203" s="145" t="s">
        <v>619</v>
      </c>
      <c r="X203" s="145" t="s">
        <v>3363</v>
      </c>
      <c r="Y203" s="146" t="str">
        <f t="shared" si="12"/>
        <v>22014冷房設備用有り</v>
      </c>
      <c r="Z203" s="148">
        <v>-0.32</v>
      </c>
      <c r="AA203" s="148">
        <v>1.32</v>
      </c>
      <c r="AB203" s="149">
        <v>1.0385</v>
      </c>
      <c r="AC203" s="149">
        <v>0.98040000000000005</v>
      </c>
      <c r="AD203" s="147">
        <f>VLOOKUP(T203,'既存・導入予定 (2)'!$E$33:$S$44,13,0)</f>
        <v>0.52900000000000003</v>
      </c>
      <c r="AE203" s="75">
        <f t="shared" si="11"/>
        <v>1.1499999999999999</v>
      </c>
    </row>
    <row r="204" spans="13:31" ht="13.5" customHeight="1">
      <c r="M204" s="90">
        <v>5</v>
      </c>
      <c r="N204" s="91" t="s">
        <v>6</v>
      </c>
      <c r="O204" s="91" t="s">
        <v>3457</v>
      </c>
      <c r="P204" s="91" t="s">
        <v>3459</v>
      </c>
      <c r="Q204" s="91" t="s">
        <v>245</v>
      </c>
      <c r="R204" s="92">
        <v>6.2E-2</v>
      </c>
      <c r="T204" s="144">
        <v>2</v>
      </c>
      <c r="U204" s="195">
        <v>2014</v>
      </c>
      <c r="V204" s="145" t="s">
        <v>20</v>
      </c>
      <c r="W204" s="145" t="s">
        <v>624</v>
      </c>
      <c r="X204" s="145" t="s">
        <v>3516</v>
      </c>
      <c r="Y204" s="146" t="str">
        <f t="shared" si="12"/>
        <v>22014冷房店舗用無し（一定速）</v>
      </c>
      <c r="Z204" s="148">
        <v>0.25</v>
      </c>
      <c r="AA204" s="148">
        <v>0.75</v>
      </c>
      <c r="AB204" s="149">
        <v>0.25</v>
      </c>
      <c r="AC204" s="149">
        <v>0.75</v>
      </c>
      <c r="AD204" s="147">
        <f>VLOOKUP(T204,'既存・導入予定 (2)'!$E$33:$S$44,13,0)</f>
        <v>0.52900000000000003</v>
      </c>
      <c r="AE204" s="75">
        <f t="shared" si="11"/>
        <v>0.88200000000000001</v>
      </c>
    </row>
    <row r="205" spans="13:31" ht="13.5" customHeight="1">
      <c r="M205" s="90">
        <v>5</v>
      </c>
      <c r="N205" s="91" t="s">
        <v>7</v>
      </c>
      <c r="O205" s="91" t="s">
        <v>3457</v>
      </c>
      <c r="P205" s="91" t="s">
        <v>3459</v>
      </c>
      <c r="Q205" s="91" t="s">
        <v>249</v>
      </c>
      <c r="R205" s="92">
        <v>0</v>
      </c>
      <c r="T205" s="144">
        <v>2</v>
      </c>
      <c r="U205" s="195">
        <v>2014</v>
      </c>
      <c r="V205" s="145" t="s">
        <v>20</v>
      </c>
      <c r="W205" s="145" t="s">
        <v>618</v>
      </c>
      <c r="X205" s="145" t="s">
        <v>3516</v>
      </c>
      <c r="Y205" s="146" t="str">
        <f t="shared" si="12"/>
        <v>22014冷房ビル用マルチ無し（一定速）</v>
      </c>
      <c r="Z205" s="148">
        <v>0.25</v>
      </c>
      <c r="AA205" s="148">
        <v>0.75</v>
      </c>
      <c r="AB205" s="149">
        <v>0.25</v>
      </c>
      <c r="AC205" s="149">
        <v>0.75</v>
      </c>
      <c r="AD205" s="147">
        <f>VLOOKUP(T205,'既存・導入予定 (2)'!$E$33:$S$44,13,0)</f>
        <v>0.52900000000000003</v>
      </c>
      <c r="AE205" s="75">
        <f t="shared" si="11"/>
        <v>0.88200000000000001</v>
      </c>
    </row>
    <row r="206" spans="13:31" ht="13.5" customHeight="1">
      <c r="M206" s="90">
        <v>5</v>
      </c>
      <c r="N206" s="91" t="s">
        <v>8</v>
      </c>
      <c r="O206" s="91" t="s">
        <v>3457</v>
      </c>
      <c r="P206" s="91" t="s">
        <v>3459</v>
      </c>
      <c r="Q206" s="91" t="s">
        <v>253</v>
      </c>
      <c r="R206" s="92">
        <v>0.08</v>
      </c>
      <c r="T206" s="144">
        <v>2</v>
      </c>
      <c r="U206" s="195">
        <v>2014</v>
      </c>
      <c r="V206" s="145" t="s">
        <v>20</v>
      </c>
      <c r="W206" s="145" t="s">
        <v>619</v>
      </c>
      <c r="X206" s="145" t="s">
        <v>3516</v>
      </c>
      <c r="Y206" s="146" t="str">
        <f t="shared" si="12"/>
        <v>22014冷房設備用無し（一定速）</v>
      </c>
      <c r="Z206" s="148">
        <v>0.25</v>
      </c>
      <c r="AA206" s="148">
        <v>0.75</v>
      </c>
      <c r="AB206" s="149">
        <v>0.25</v>
      </c>
      <c r="AC206" s="149">
        <v>0.75</v>
      </c>
      <c r="AD206" s="147">
        <f>VLOOKUP(T206,'既存・導入予定 (2)'!$E$33:$S$44,13,0)</f>
        <v>0.52900000000000003</v>
      </c>
      <c r="AE206" s="75">
        <f t="shared" si="11"/>
        <v>0.88200000000000001</v>
      </c>
    </row>
    <row r="207" spans="13:31" ht="13.5" customHeight="1">
      <c r="M207" s="90">
        <v>5</v>
      </c>
      <c r="N207" s="91" t="s">
        <v>9</v>
      </c>
      <c r="O207" s="91" t="s">
        <v>3457</v>
      </c>
      <c r="P207" s="91" t="s">
        <v>3459</v>
      </c>
      <c r="Q207" s="91" t="s">
        <v>257</v>
      </c>
      <c r="R207" s="92">
        <v>9.2999999999999999E-2</v>
      </c>
      <c r="T207" s="144">
        <v>2</v>
      </c>
      <c r="U207" s="195">
        <v>2014</v>
      </c>
      <c r="V207" s="145" t="s">
        <v>21</v>
      </c>
      <c r="W207" s="145" t="s">
        <v>624</v>
      </c>
      <c r="X207" s="145" t="s">
        <v>3363</v>
      </c>
      <c r="Y207" s="146" t="str">
        <f t="shared" si="12"/>
        <v>22014暖房店舗用有り</v>
      </c>
      <c r="Z207" s="148">
        <v>-0.94</v>
      </c>
      <c r="AA207" s="148">
        <v>1.94</v>
      </c>
      <c r="AB207" s="149">
        <v>1.0853999999999999</v>
      </c>
      <c r="AC207" s="149">
        <v>1.4337</v>
      </c>
      <c r="AD207" s="147">
        <f>VLOOKUP(T207,'既存・導入予定 (2)'!$E$33:$S$44,13,0)</f>
        <v>0.52900000000000003</v>
      </c>
      <c r="AE207" s="75">
        <f t="shared" si="11"/>
        <v>1.4419999999999999</v>
      </c>
    </row>
    <row r="208" spans="13:31" ht="13.5" customHeight="1">
      <c r="M208" s="90">
        <v>5</v>
      </c>
      <c r="N208" s="91" t="s">
        <v>10</v>
      </c>
      <c r="O208" s="91" t="s">
        <v>3457</v>
      </c>
      <c r="P208" s="91" t="s">
        <v>3459</v>
      </c>
      <c r="Q208" s="91" t="s">
        <v>261</v>
      </c>
      <c r="R208" s="92">
        <v>0.14399999999999999</v>
      </c>
      <c r="T208" s="144">
        <v>2</v>
      </c>
      <c r="U208" s="195">
        <v>2014</v>
      </c>
      <c r="V208" s="145" t="s">
        <v>21</v>
      </c>
      <c r="W208" s="145" t="s">
        <v>618</v>
      </c>
      <c r="X208" s="145" t="s">
        <v>3363</v>
      </c>
      <c r="Y208" s="146" t="str">
        <f t="shared" si="12"/>
        <v>22014暖房ビル用マルチ有り</v>
      </c>
      <c r="Z208" s="148">
        <v>-0.96</v>
      </c>
      <c r="AA208" s="148">
        <v>1.96</v>
      </c>
      <c r="AB208" s="149">
        <v>1.0416000000000001</v>
      </c>
      <c r="AC208" s="149">
        <v>1.4596</v>
      </c>
      <c r="AD208" s="147">
        <f>VLOOKUP(T208,'既存・導入予定 (2)'!$E$33:$S$44,13,0)</f>
        <v>0.52900000000000003</v>
      </c>
      <c r="AE208" s="75">
        <f t="shared" si="11"/>
        <v>1.452</v>
      </c>
    </row>
    <row r="209" spans="13:31" ht="13.5" customHeight="1">
      <c r="M209" s="90">
        <v>5</v>
      </c>
      <c r="N209" s="91" t="s">
        <v>11</v>
      </c>
      <c r="O209" s="91" t="s">
        <v>3457</v>
      </c>
      <c r="P209" s="91" t="s">
        <v>3459</v>
      </c>
      <c r="Q209" s="91" t="s">
        <v>265</v>
      </c>
      <c r="R209" s="92">
        <v>0.19900000000000001</v>
      </c>
      <c r="T209" s="144">
        <v>2</v>
      </c>
      <c r="U209" s="195">
        <v>2014</v>
      </c>
      <c r="V209" s="145" t="s">
        <v>21</v>
      </c>
      <c r="W209" s="145" t="s">
        <v>619</v>
      </c>
      <c r="X209" s="145" t="s">
        <v>3363</v>
      </c>
      <c r="Y209" s="146" t="str">
        <f t="shared" si="12"/>
        <v>22014暖房設備用有り</v>
      </c>
      <c r="Z209" s="148">
        <v>-0.36</v>
      </c>
      <c r="AA209" s="148">
        <v>1.36</v>
      </c>
      <c r="AB209" s="149">
        <v>1.0287999999999999</v>
      </c>
      <c r="AC209" s="149">
        <v>1.0127999999999999</v>
      </c>
      <c r="AD209" s="147">
        <f>VLOOKUP(T209,'既存・導入予定 (2)'!$E$33:$S$44,13,0)</f>
        <v>0.52900000000000003</v>
      </c>
      <c r="AE209" s="75">
        <f t="shared" si="11"/>
        <v>1.169</v>
      </c>
    </row>
    <row r="210" spans="13:31" ht="13.5" customHeight="1">
      <c r="M210" s="90">
        <v>5</v>
      </c>
      <c r="N210" s="91" t="s">
        <v>12</v>
      </c>
      <c r="O210" s="91" t="s">
        <v>3457</v>
      </c>
      <c r="P210" s="91" t="s">
        <v>3459</v>
      </c>
      <c r="Q210" s="91" t="s">
        <v>269</v>
      </c>
      <c r="R210" s="92">
        <v>0.221</v>
      </c>
      <c r="T210" s="144">
        <v>2</v>
      </c>
      <c r="U210" s="195">
        <v>2014</v>
      </c>
      <c r="V210" s="145" t="s">
        <v>21</v>
      </c>
      <c r="W210" s="145" t="s">
        <v>624</v>
      </c>
      <c r="X210" s="145" t="s">
        <v>3516</v>
      </c>
      <c r="Y210" s="146" t="str">
        <f t="shared" si="12"/>
        <v>22014暖房店舗用無し（一定速）</v>
      </c>
      <c r="Z210" s="148">
        <v>0.25</v>
      </c>
      <c r="AA210" s="148">
        <v>0.75</v>
      </c>
      <c r="AB210" s="149">
        <v>0.25</v>
      </c>
      <c r="AC210" s="149">
        <v>0.75</v>
      </c>
      <c r="AD210" s="147">
        <f>VLOOKUP(T210,'既存・導入予定 (2)'!$E$33:$S$44,13,0)</f>
        <v>0.52900000000000003</v>
      </c>
      <c r="AE210" s="75">
        <f t="shared" si="11"/>
        <v>0.88200000000000001</v>
      </c>
    </row>
    <row r="211" spans="13:31" ht="13.5" customHeight="1">
      <c r="M211" s="90">
        <v>5</v>
      </c>
      <c r="N211" s="91" t="s">
        <v>13</v>
      </c>
      <c r="O211" s="91" t="s">
        <v>3457</v>
      </c>
      <c r="P211" s="91" t="s">
        <v>3459</v>
      </c>
      <c r="Q211" s="91" t="s">
        <v>273</v>
      </c>
      <c r="R211" s="92">
        <v>0</v>
      </c>
      <c r="T211" s="144">
        <v>2</v>
      </c>
      <c r="U211" s="195">
        <v>2014</v>
      </c>
      <c r="V211" s="145" t="s">
        <v>21</v>
      </c>
      <c r="W211" s="145" t="s">
        <v>618</v>
      </c>
      <c r="X211" s="145" t="s">
        <v>3516</v>
      </c>
      <c r="Y211" s="146" t="str">
        <f t="shared" si="12"/>
        <v>22014暖房ビル用マルチ無し（一定速）</v>
      </c>
      <c r="Z211" s="148">
        <v>0.25</v>
      </c>
      <c r="AA211" s="148">
        <v>0.75</v>
      </c>
      <c r="AB211" s="149">
        <v>0.25</v>
      </c>
      <c r="AC211" s="149">
        <v>0.75</v>
      </c>
      <c r="AD211" s="147">
        <f>VLOOKUP(T211,'既存・導入予定 (2)'!$E$33:$S$44,13,0)</f>
        <v>0.52900000000000003</v>
      </c>
      <c r="AE211" s="75">
        <f t="shared" si="11"/>
        <v>0.88200000000000001</v>
      </c>
    </row>
    <row r="212" spans="13:31" ht="13.5" customHeight="1">
      <c r="M212" s="90">
        <v>6</v>
      </c>
      <c r="N212" s="91" t="s">
        <v>3456</v>
      </c>
      <c r="O212" s="91" t="s">
        <v>3457</v>
      </c>
      <c r="P212" s="91" t="s">
        <v>3459</v>
      </c>
      <c r="Q212" s="91" t="s">
        <v>277</v>
      </c>
      <c r="R212" s="92">
        <v>0</v>
      </c>
      <c r="T212" s="144">
        <v>2</v>
      </c>
      <c r="U212" s="195">
        <v>2014</v>
      </c>
      <c r="V212" s="145" t="s">
        <v>21</v>
      </c>
      <c r="W212" s="145" t="s">
        <v>619</v>
      </c>
      <c r="X212" s="145" t="s">
        <v>3516</v>
      </c>
      <c r="Y212" s="146" t="str">
        <f t="shared" si="12"/>
        <v>22014暖房設備用無し（一定速）</v>
      </c>
      <c r="Z212" s="148">
        <v>0.25</v>
      </c>
      <c r="AA212" s="148">
        <v>0.75</v>
      </c>
      <c r="AB212" s="149">
        <v>0.25</v>
      </c>
      <c r="AC212" s="149">
        <v>0.75</v>
      </c>
      <c r="AD212" s="147">
        <f>VLOOKUP(T212,'既存・導入予定 (2)'!$E$33:$S$44,13,0)</f>
        <v>0.52900000000000003</v>
      </c>
      <c r="AE212" s="75">
        <f t="shared" si="11"/>
        <v>0.88200000000000001</v>
      </c>
    </row>
    <row r="213" spans="13:31" ht="13.5" customHeight="1">
      <c r="M213" s="90">
        <v>6</v>
      </c>
      <c r="N213" s="91" t="s">
        <v>3</v>
      </c>
      <c r="O213" s="91" t="s">
        <v>3457</v>
      </c>
      <c r="P213" s="91" t="s">
        <v>3459</v>
      </c>
      <c r="Q213" s="91" t="s">
        <v>281</v>
      </c>
      <c r="R213" s="92">
        <v>0</v>
      </c>
      <c r="T213" s="152">
        <v>2</v>
      </c>
      <c r="U213" s="153">
        <v>2015</v>
      </c>
      <c r="V213" s="154" t="s">
        <v>20</v>
      </c>
      <c r="W213" s="154" t="s">
        <v>624</v>
      </c>
      <c r="X213" s="154" t="s">
        <v>3363</v>
      </c>
      <c r="Y213" s="66" t="str">
        <f t="shared" si="12"/>
        <v>22015冷房店舗用有り</v>
      </c>
      <c r="Z213" s="156">
        <v>-1.38</v>
      </c>
      <c r="AA213" s="156">
        <v>2.38</v>
      </c>
      <c r="AB213" s="157">
        <v>1.0581</v>
      </c>
      <c r="AC213" s="157">
        <v>1.7705</v>
      </c>
      <c r="AD213" s="160">
        <f>VLOOKUP(T213,'既存・導入予定 (2)'!$E$33:$S$44,13,0)</f>
        <v>0.52900000000000003</v>
      </c>
      <c r="AE213" s="161">
        <f t="shared" si="11"/>
        <v>1.649</v>
      </c>
    </row>
    <row r="214" spans="13:31" ht="13.5" customHeight="1">
      <c r="M214" s="90">
        <v>6</v>
      </c>
      <c r="N214" s="91" t="s">
        <v>4</v>
      </c>
      <c r="O214" s="91" t="s">
        <v>3457</v>
      </c>
      <c r="P214" s="91" t="s">
        <v>3459</v>
      </c>
      <c r="Q214" s="91" t="s">
        <v>285</v>
      </c>
      <c r="R214" s="92">
        <v>0</v>
      </c>
      <c r="T214" s="152">
        <v>2</v>
      </c>
      <c r="U214" s="153">
        <v>2015</v>
      </c>
      <c r="V214" s="154" t="s">
        <v>20</v>
      </c>
      <c r="W214" s="154" t="s">
        <v>618</v>
      </c>
      <c r="X214" s="154" t="s">
        <v>3363</v>
      </c>
      <c r="Y214" s="66" t="str">
        <f t="shared" si="12"/>
        <v>22015冷房ビル用マルチ有り</v>
      </c>
      <c r="Z214" s="156">
        <v>-1.5740000000000001</v>
      </c>
      <c r="AA214" s="156">
        <v>2.5739999999999998</v>
      </c>
      <c r="AB214" s="157">
        <v>1.0751999999999999</v>
      </c>
      <c r="AC214" s="157">
        <v>1.9117</v>
      </c>
      <c r="AD214" s="160">
        <f>VLOOKUP(T214,'既存・導入予定 (2)'!$E$33:$S$44,13,0)</f>
        <v>0.52900000000000003</v>
      </c>
      <c r="AE214" s="161">
        <f t="shared" si="11"/>
        <v>1.7410000000000001</v>
      </c>
    </row>
    <row r="215" spans="13:31" ht="13.5" customHeight="1">
      <c r="M215" s="90">
        <v>6</v>
      </c>
      <c r="N215" s="91" t="s">
        <v>5</v>
      </c>
      <c r="O215" s="91" t="s">
        <v>3457</v>
      </c>
      <c r="P215" s="91" t="s">
        <v>3459</v>
      </c>
      <c r="Q215" s="91" t="s">
        <v>289</v>
      </c>
      <c r="R215" s="92">
        <v>9.8000000000000004E-2</v>
      </c>
      <c r="T215" s="152">
        <v>2</v>
      </c>
      <c r="U215" s="153">
        <v>2015</v>
      </c>
      <c r="V215" s="154" t="s">
        <v>20</v>
      </c>
      <c r="W215" s="154" t="s">
        <v>619</v>
      </c>
      <c r="X215" s="154" t="s">
        <v>3363</v>
      </c>
      <c r="Y215" s="66" t="str">
        <f t="shared" si="12"/>
        <v>22015冷房設備用有り</v>
      </c>
      <c r="Z215" s="156">
        <v>-0.62</v>
      </c>
      <c r="AA215" s="156">
        <v>1.62</v>
      </c>
      <c r="AB215" s="157">
        <v>1.0472999999999999</v>
      </c>
      <c r="AC215" s="157">
        <v>1.2032</v>
      </c>
      <c r="AD215" s="160">
        <f>VLOOKUP(T215,'既存・導入予定 (2)'!$E$33:$S$44,13,0)</f>
        <v>0.52900000000000003</v>
      </c>
      <c r="AE215" s="161">
        <f t="shared" si="11"/>
        <v>1.292</v>
      </c>
    </row>
    <row r="216" spans="13:31" ht="13.5" customHeight="1">
      <c r="M216" s="90">
        <v>6</v>
      </c>
      <c r="N216" s="91" t="s">
        <v>6</v>
      </c>
      <c r="O216" s="91" t="s">
        <v>3457</v>
      </c>
      <c r="P216" s="91" t="s">
        <v>3459</v>
      </c>
      <c r="Q216" s="91" t="s">
        <v>293</v>
      </c>
      <c r="R216" s="92">
        <v>0</v>
      </c>
      <c r="T216" s="152">
        <v>2</v>
      </c>
      <c r="U216" s="153">
        <v>2015</v>
      </c>
      <c r="V216" s="154" t="s">
        <v>20</v>
      </c>
      <c r="W216" s="154" t="s">
        <v>624</v>
      </c>
      <c r="X216" s="154" t="s">
        <v>3516</v>
      </c>
      <c r="Y216" s="66" t="str">
        <f t="shared" si="12"/>
        <v>22015冷房店舗用無し（一定速）</v>
      </c>
      <c r="Z216" s="156">
        <v>0.25</v>
      </c>
      <c r="AA216" s="156">
        <v>0.75</v>
      </c>
      <c r="AB216" s="157">
        <v>0.25</v>
      </c>
      <c r="AC216" s="157">
        <v>0.75</v>
      </c>
      <c r="AD216" s="160">
        <f>VLOOKUP(T216,'既存・導入予定 (2)'!$E$33:$S$44,13,0)</f>
        <v>0.52900000000000003</v>
      </c>
      <c r="AE216" s="161">
        <f t="shared" si="11"/>
        <v>0.88200000000000001</v>
      </c>
    </row>
    <row r="217" spans="13:31" ht="13.5" customHeight="1">
      <c r="M217" s="90">
        <v>6</v>
      </c>
      <c r="N217" s="91" t="s">
        <v>7</v>
      </c>
      <c r="O217" s="91" t="s">
        <v>3457</v>
      </c>
      <c r="P217" s="91" t="s">
        <v>3459</v>
      </c>
      <c r="Q217" s="91" t="s">
        <v>297</v>
      </c>
      <c r="R217" s="92">
        <v>0</v>
      </c>
      <c r="T217" s="152">
        <v>2</v>
      </c>
      <c r="U217" s="153">
        <v>2015</v>
      </c>
      <c r="V217" s="154" t="s">
        <v>20</v>
      </c>
      <c r="W217" s="154" t="s">
        <v>618</v>
      </c>
      <c r="X217" s="154" t="s">
        <v>3516</v>
      </c>
      <c r="Y217" s="66" t="str">
        <f t="shared" si="12"/>
        <v>22015冷房ビル用マルチ無し（一定速）</v>
      </c>
      <c r="Z217" s="156">
        <v>0.25</v>
      </c>
      <c r="AA217" s="156">
        <v>0.75</v>
      </c>
      <c r="AB217" s="157">
        <v>0.25</v>
      </c>
      <c r="AC217" s="157">
        <v>0.75</v>
      </c>
      <c r="AD217" s="160">
        <f>VLOOKUP(T217,'既存・導入予定 (2)'!$E$33:$S$44,13,0)</f>
        <v>0.52900000000000003</v>
      </c>
      <c r="AE217" s="161">
        <f t="shared" si="11"/>
        <v>0.88200000000000001</v>
      </c>
    </row>
    <row r="218" spans="13:31" ht="13.5" customHeight="1">
      <c r="M218" s="90">
        <v>6</v>
      </c>
      <c r="N218" s="91" t="s">
        <v>8</v>
      </c>
      <c r="O218" s="91" t="s">
        <v>3457</v>
      </c>
      <c r="P218" s="91" t="s">
        <v>3459</v>
      </c>
      <c r="Q218" s="91" t="s">
        <v>301</v>
      </c>
      <c r="R218" s="92">
        <v>0</v>
      </c>
      <c r="T218" s="152">
        <v>2</v>
      </c>
      <c r="U218" s="153">
        <v>2015</v>
      </c>
      <c r="V218" s="154" t="s">
        <v>20</v>
      </c>
      <c r="W218" s="154" t="s">
        <v>619</v>
      </c>
      <c r="X218" s="154" t="s">
        <v>3516</v>
      </c>
      <c r="Y218" s="66" t="str">
        <f t="shared" si="12"/>
        <v>22015冷房設備用無し（一定速）</v>
      </c>
      <c r="Z218" s="156">
        <v>0.25</v>
      </c>
      <c r="AA218" s="156">
        <v>0.75</v>
      </c>
      <c r="AB218" s="157">
        <v>0.25</v>
      </c>
      <c r="AC218" s="157">
        <v>0.75</v>
      </c>
      <c r="AD218" s="160">
        <f>VLOOKUP(T218,'既存・導入予定 (2)'!$E$33:$S$44,13,0)</f>
        <v>0.52900000000000003</v>
      </c>
      <c r="AE218" s="161">
        <f t="shared" si="11"/>
        <v>0.88200000000000001</v>
      </c>
    </row>
    <row r="219" spans="13:31" ht="13.5" customHeight="1">
      <c r="M219" s="90">
        <v>6</v>
      </c>
      <c r="N219" s="91" t="s">
        <v>9</v>
      </c>
      <c r="O219" s="91" t="s">
        <v>3457</v>
      </c>
      <c r="P219" s="91" t="s">
        <v>3459</v>
      </c>
      <c r="Q219" s="91" t="s">
        <v>305</v>
      </c>
      <c r="R219" s="92">
        <v>6.2E-2</v>
      </c>
      <c r="T219" s="152">
        <v>2</v>
      </c>
      <c r="U219" s="153">
        <v>2015</v>
      </c>
      <c r="V219" s="154" t="s">
        <v>21</v>
      </c>
      <c r="W219" s="154" t="s">
        <v>624</v>
      </c>
      <c r="X219" s="154" t="s">
        <v>3363</v>
      </c>
      <c r="Y219" s="66" t="str">
        <f t="shared" si="12"/>
        <v>22015暖房店舗用有り</v>
      </c>
      <c r="Z219" s="156">
        <v>-0.97</v>
      </c>
      <c r="AA219" s="156">
        <v>1.97</v>
      </c>
      <c r="AB219" s="157">
        <v>1.0867</v>
      </c>
      <c r="AC219" s="157">
        <v>1.4558</v>
      </c>
      <c r="AD219" s="160">
        <f>VLOOKUP(T219,'既存・導入予定 (2)'!$E$33:$S$44,13,0)</f>
        <v>0.52900000000000003</v>
      </c>
      <c r="AE219" s="161">
        <f t="shared" si="11"/>
        <v>1.456</v>
      </c>
    </row>
    <row r="220" spans="13:31" ht="13.5" customHeight="1">
      <c r="M220" s="90">
        <v>6</v>
      </c>
      <c r="N220" s="91" t="s">
        <v>10</v>
      </c>
      <c r="O220" s="91" t="s">
        <v>3457</v>
      </c>
      <c r="P220" s="91" t="s">
        <v>3459</v>
      </c>
      <c r="Q220" s="91" t="s">
        <v>309</v>
      </c>
      <c r="R220" s="92">
        <v>0</v>
      </c>
      <c r="T220" s="152">
        <v>2</v>
      </c>
      <c r="U220" s="153">
        <v>2015</v>
      </c>
      <c r="V220" s="154" t="s">
        <v>21</v>
      </c>
      <c r="W220" s="154" t="s">
        <v>618</v>
      </c>
      <c r="X220" s="154" t="s">
        <v>3363</v>
      </c>
      <c r="Y220" s="66" t="str">
        <f t="shared" si="12"/>
        <v>22015暖房ビル用マルチ有り</v>
      </c>
      <c r="Z220" s="156">
        <v>-0.876</v>
      </c>
      <c r="AA220" s="156">
        <v>1.8759999999999999</v>
      </c>
      <c r="AB220" s="157">
        <v>1.0398000000000001</v>
      </c>
      <c r="AC220" s="157">
        <v>1.3971</v>
      </c>
      <c r="AD220" s="160">
        <f>VLOOKUP(T220,'既存・導入予定 (2)'!$E$33:$S$44,13,0)</f>
        <v>0.52900000000000003</v>
      </c>
      <c r="AE220" s="161">
        <f t="shared" si="11"/>
        <v>1.4119999999999999</v>
      </c>
    </row>
    <row r="221" spans="13:31" ht="13.5" customHeight="1">
      <c r="M221" s="90">
        <v>6</v>
      </c>
      <c r="N221" s="91" t="s">
        <v>11</v>
      </c>
      <c r="O221" s="91" t="s">
        <v>3457</v>
      </c>
      <c r="P221" s="91" t="s">
        <v>3459</v>
      </c>
      <c r="Q221" s="91" t="s">
        <v>313</v>
      </c>
      <c r="R221" s="92">
        <v>0.11600000000000001</v>
      </c>
      <c r="T221" s="152">
        <v>2</v>
      </c>
      <c r="U221" s="153">
        <v>2015</v>
      </c>
      <c r="V221" s="154" t="s">
        <v>21</v>
      </c>
      <c r="W221" s="154" t="s">
        <v>619</v>
      </c>
      <c r="X221" s="154" t="s">
        <v>3363</v>
      </c>
      <c r="Y221" s="66" t="str">
        <f t="shared" si="12"/>
        <v>22015暖房設備用有り</v>
      </c>
      <c r="Z221" s="156">
        <v>-0.59799999999999998</v>
      </c>
      <c r="AA221" s="156">
        <v>1.5980000000000001</v>
      </c>
      <c r="AB221" s="157">
        <v>1.0339</v>
      </c>
      <c r="AC221" s="157">
        <v>1.19</v>
      </c>
      <c r="AD221" s="160">
        <f>VLOOKUP(T221,'既存・導入予定 (2)'!$E$33:$S$44,13,0)</f>
        <v>0.52900000000000003</v>
      </c>
      <c r="AE221" s="161">
        <f t="shared" si="11"/>
        <v>1.2809999999999999</v>
      </c>
    </row>
    <row r="222" spans="13:31" ht="13.5" customHeight="1">
      <c r="M222" s="90">
        <v>6</v>
      </c>
      <c r="N222" s="91" t="s">
        <v>12</v>
      </c>
      <c r="O222" s="91" t="s">
        <v>3457</v>
      </c>
      <c r="P222" s="91" t="s">
        <v>3459</v>
      </c>
      <c r="Q222" s="91" t="s">
        <v>317</v>
      </c>
      <c r="R222" s="92">
        <v>0.182</v>
      </c>
      <c r="T222" s="152">
        <v>2</v>
      </c>
      <c r="U222" s="153">
        <v>2015</v>
      </c>
      <c r="V222" s="154" t="s">
        <v>21</v>
      </c>
      <c r="W222" s="154" t="s">
        <v>624</v>
      </c>
      <c r="X222" s="154" t="s">
        <v>3516</v>
      </c>
      <c r="Y222" s="66" t="str">
        <f t="shared" si="12"/>
        <v>22015暖房店舗用無し（一定速）</v>
      </c>
      <c r="Z222" s="156">
        <v>0.25</v>
      </c>
      <c r="AA222" s="156">
        <v>0.75</v>
      </c>
      <c r="AB222" s="157">
        <v>0.25</v>
      </c>
      <c r="AC222" s="157">
        <v>0.75</v>
      </c>
      <c r="AD222" s="160">
        <f>VLOOKUP(T222,'既存・導入予定 (2)'!$E$33:$S$44,13,0)</f>
        <v>0.52900000000000003</v>
      </c>
      <c r="AE222" s="161">
        <f t="shared" si="11"/>
        <v>0.88200000000000001</v>
      </c>
    </row>
    <row r="223" spans="13:31" ht="13.5" customHeight="1">
      <c r="M223" s="90">
        <v>6</v>
      </c>
      <c r="N223" s="91" t="s">
        <v>13</v>
      </c>
      <c r="O223" s="91" t="s">
        <v>3457</v>
      </c>
      <c r="P223" s="91" t="s">
        <v>3459</v>
      </c>
      <c r="Q223" s="91" t="s">
        <v>321</v>
      </c>
      <c r="R223" s="92">
        <v>0</v>
      </c>
      <c r="T223" s="152">
        <v>2</v>
      </c>
      <c r="U223" s="153">
        <v>2015</v>
      </c>
      <c r="V223" s="154" t="s">
        <v>21</v>
      </c>
      <c r="W223" s="154" t="s">
        <v>618</v>
      </c>
      <c r="X223" s="154" t="s">
        <v>3516</v>
      </c>
      <c r="Y223" s="66" t="str">
        <f t="shared" si="12"/>
        <v>22015暖房ビル用マルチ無し（一定速）</v>
      </c>
      <c r="Z223" s="156">
        <v>0.25</v>
      </c>
      <c r="AA223" s="156">
        <v>0.75</v>
      </c>
      <c r="AB223" s="157">
        <v>0.25</v>
      </c>
      <c r="AC223" s="157">
        <v>0.75</v>
      </c>
      <c r="AD223" s="160">
        <f>VLOOKUP(T223,'既存・導入予定 (2)'!$E$33:$S$44,13,0)</f>
        <v>0.52900000000000003</v>
      </c>
      <c r="AE223" s="161">
        <f t="shared" si="11"/>
        <v>0.88200000000000001</v>
      </c>
    </row>
    <row r="224" spans="13:31" ht="13.5" customHeight="1">
      <c r="M224" s="90">
        <v>7</v>
      </c>
      <c r="N224" s="91" t="s">
        <v>3456</v>
      </c>
      <c r="O224" s="91" t="s">
        <v>3457</v>
      </c>
      <c r="P224" s="91" t="s">
        <v>3459</v>
      </c>
      <c r="Q224" s="91" t="s">
        <v>325</v>
      </c>
      <c r="R224" s="92">
        <v>0</v>
      </c>
      <c r="T224" s="152">
        <v>2</v>
      </c>
      <c r="U224" s="153">
        <v>2015</v>
      </c>
      <c r="V224" s="154" t="s">
        <v>21</v>
      </c>
      <c r="W224" s="154" t="s">
        <v>619</v>
      </c>
      <c r="X224" s="154" t="s">
        <v>3516</v>
      </c>
      <c r="Y224" s="66" t="str">
        <f t="shared" si="12"/>
        <v>22015暖房設備用無し（一定速）</v>
      </c>
      <c r="Z224" s="156">
        <v>0.25</v>
      </c>
      <c r="AA224" s="156">
        <v>0.75</v>
      </c>
      <c r="AB224" s="157">
        <v>0.25</v>
      </c>
      <c r="AC224" s="157">
        <v>0.75</v>
      </c>
      <c r="AD224" s="160">
        <f>VLOOKUP(T224,'既存・導入予定 (2)'!$E$33:$S$44,13,0)</f>
        <v>0.52900000000000003</v>
      </c>
      <c r="AE224" s="161">
        <f t="shared" si="11"/>
        <v>0.88200000000000001</v>
      </c>
    </row>
    <row r="225" spans="13:31" ht="13.5" customHeight="1">
      <c r="M225" s="90">
        <v>7</v>
      </c>
      <c r="N225" s="91" t="s">
        <v>3</v>
      </c>
      <c r="O225" s="91" t="s">
        <v>3457</v>
      </c>
      <c r="P225" s="91" t="s">
        <v>3459</v>
      </c>
      <c r="Q225" s="91" t="s">
        <v>329</v>
      </c>
      <c r="R225" s="92">
        <v>0</v>
      </c>
      <c r="T225" s="152">
        <v>2</v>
      </c>
      <c r="U225" s="153">
        <v>2020</v>
      </c>
      <c r="V225" s="154" t="s">
        <v>626</v>
      </c>
      <c r="W225" s="154" t="s">
        <v>624</v>
      </c>
      <c r="X225" s="154" t="s">
        <v>3363</v>
      </c>
      <c r="Y225" s="66" t="str">
        <f t="shared" si="12"/>
        <v>22020冷房店舗用有り</v>
      </c>
      <c r="Z225" s="156">
        <v>-1.38</v>
      </c>
      <c r="AA225" s="156">
        <v>2.38</v>
      </c>
      <c r="AB225" s="157">
        <v>1.0581</v>
      </c>
      <c r="AC225" s="157">
        <v>1.7705</v>
      </c>
      <c r="AD225" s="160">
        <f>VLOOKUP(T225,'既存・導入予定 (2)'!$E$33:$S$44,13,0)</f>
        <v>0.52900000000000003</v>
      </c>
      <c r="AE225" s="161">
        <f t="shared" si="11"/>
        <v>1.649</v>
      </c>
    </row>
    <row r="226" spans="13:31" ht="13.5" customHeight="1">
      <c r="M226" s="90">
        <v>7</v>
      </c>
      <c r="N226" s="91" t="s">
        <v>4</v>
      </c>
      <c r="O226" s="91" t="s">
        <v>3457</v>
      </c>
      <c r="P226" s="91" t="s">
        <v>3459</v>
      </c>
      <c r="Q226" s="91" t="s">
        <v>333</v>
      </c>
      <c r="R226" s="92">
        <v>0</v>
      </c>
      <c r="T226" s="152">
        <v>2</v>
      </c>
      <c r="U226" s="153">
        <v>2020</v>
      </c>
      <c r="V226" s="154" t="s">
        <v>626</v>
      </c>
      <c r="W226" s="154" t="s">
        <v>618</v>
      </c>
      <c r="X226" s="154" t="s">
        <v>3363</v>
      </c>
      <c r="Y226" s="66" t="str">
        <f t="shared" si="12"/>
        <v>22020冷房ビル用マルチ有り</v>
      </c>
      <c r="Z226" s="156">
        <v>-1.68</v>
      </c>
      <c r="AA226" s="156">
        <v>2.68</v>
      </c>
      <c r="AB226" s="157">
        <v>1.0788</v>
      </c>
      <c r="AC226" s="157">
        <v>2.0053000000000001</v>
      </c>
      <c r="AD226" s="160">
        <f>VLOOKUP(T226,'既存・導入予定 (2)'!$E$33:$S$44,13,0)</f>
        <v>0.52900000000000003</v>
      </c>
      <c r="AE226" s="161">
        <f t="shared" si="11"/>
        <v>1.7909999999999999</v>
      </c>
    </row>
    <row r="227" spans="13:31" ht="13.5" customHeight="1">
      <c r="M227" s="90">
        <v>7</v>
      </c>
      <c r="N227" s="91" t="s">
        <v>5</v>
      </c>
      <c r="O227" s="91" t="s">
        <v>3457</v>
      </c>
      <c r="P227" s="91" t="s">
        <v>3459</v>
      </c>
      <c r="Q227" s="91" t="s">
        <v>337</v>
      </c>
      <c r="R227" s="92">
        <v>0</v>
      </c>
      <c r="T227" s="152">
        <v>2</v>
      </c>
      <c r="U227" s="153">
        <v>2020</v>
      </c>
      <c r="V227" s="154" t="s">
        <v>626</v>
      </c>
      <c r="W227" s="154" t="s">
        <v>619</v>
      </c>
      <c r="X227" s="154" t="s">
        <v>3363</v>
      </c>
      <c r="Y227" s="66" t="str">
        <f t="shared" si="12"/>
        <v>22020冷房設備用有り</v>
      </c>
      <c r="Z227" s="156">
        <v>-0.62</v>
      </c>
      <c r="AA227" s="156">
        <v>1.62</v>
      </c>
      <c r="AB227" s="157">
        <v>1.0472999999999999</v>
      </c>
      <c r="AC227" s="157">
        <v>1.2032</v>
      </c>
      <c r="AD227" s="160">
        <f>VLOOKUP(T227,'既存・導入予定 (2)'!$E$33:$S$44,13,0)</f>
        <v>0.52900000000000003</v>
      </c>
      <c r="AE227" s="161">
        <f t="shared" si="11"/>
        <v>1.292</v>
      </c>
    </row>
    <row r="228" spans="13:31" ht="13.5" customHeight="1">
      <c r="M228" s="90">
        <v>7</v>
      </c>
      <c r="N228" s="91" t="s">
        <v>6</v>
      </c>
      <c r="O228" s="91" t="s">
        <v>3457</v>
      </c>
      <c r="P228" s="91" t="s">
        <v>3459</v>
      </c>
      <c r="Q228" s="91" t="s">
        <v>341</v>
      </c>
      <c r="R228" s="92">
        <v>0</v>
      </c>
      <c r="T228" s="152">
        <v>2</v>
      </c>
      <c r="U228" s="153">
        <v>2020</v>
      </c>
      <c r="V228" s="154" t="s">
        <v>626</v>
      </c>
      <c r="W228" s="154" t="s">
        <v>624</v>
      </c>
      <c r="X228" s="154" t="s">
        <v>3516</v>
      </c>
      <c r="Y228" s="66" t="str">
        <f t="shared" si="12"/>
        <v>22020冷房店舗用無し（一定速）</v>
      </c>
      <c r="Z228" s="156">
        <v>0.25</v>
      </c>
      <c r="AA228" s="156">
        <v>0.75</v>
      </c>
      <c r="AB228" s="157">
        <v>0.25</v>
      </c>
      <c r="AC228" s="157">
        <v>0.75</v>
      </c>
      <c r="AD228" s="160">
        <f>VLOOKUP(T228,'既存・導入予定 (2)'!$E$33:$S$44,13,0)</f>
        <v>0.52900000000000003</v>
      </c>
      <c r="AE228" s="161">
        <f t="shared" si="11"/>
        <v>0.88200000000000001</v>
      </c>
    </row>
    <row r="229" spans="13:31" ht="13.5" customHeight="1">
      <c r="M229" s="90">
        <v>7</v>
      </c>
      <c r="N229" s="91" t="s">
        <v>7</v>
      </c>
      <c r="O229" s="91" t="s">
        <v>3457</v>
      </c>
      <c r="P229" s="91" t="s">
        <v>3459</v>
      </c>
      <c r="Q229" s="91" t="s">
        <v>345</v>
      </c>
      <c r="R229" s="92">
        <v>0</v>
      </c>
      <c r="T229" s="152">
        <v>2</v>
      </c>
      <c r="U229" s="153">
        <v>2020</v>
      </c>
      <c r="V229" s="154" t="s">
        <v>626</v>
      </c>
      <c r="W229" s="154" t="s">
        <v>618</v>
      </c>
      <c r="X229" s="154" t="s">
        <v>3516</v>
      </c>
      <c r="Y229" s="66" t="str">
        <f t="shared" si="12"/>
        <v>22020冷房ビル用マルチ無し（一定速）</v>
      </c>
      <c r="Z229" s="156">
        <v>0.25</v>
      </c>
      <c r="AA229" s="156">
        <v>0.75</v>
      </c>
      <c r="AB229" s="157">
        <v>0.25</v>
      </c>
      <c r="AC229" s="157">
        <v>0.75</v>
      </c>
      <c r="AD229" s="160">
        <f>VLOOKUP(T229,'既存・導入予定 (2)'!$E$33:$S$44,13,0)</f>
        <v>0.52900000000000003</v>
      </c>
      <c r="AE229" s="161">
        <f t="shared" si="11"/>
        <v>0.88200000000000001</v>
      </c>
    </row>
    <row r="230" spans="13:31" ht="13.5" customHeight="1">
      <c r="M230" s="90">
        <v>7</v>
      </c>
      <c r="N230" s="91" t="s">
        <v>8</v>
      </c>
      <c r="O230" s="91" t="s">
        <v>3457</v>
      </c>
      <c r="P230" s="91" t="s">
        <v>3459</v>
      </c>
      <c r="Q230" s="91" t="s">
        <v>349</v>
      </c>
      <c r="R230" s="92">
        <v>0</v>
      </c>
      <c r="T230" s="152">
        <v>2</v>
      </c>
      <c r="U230" s="153">
        <v>2020</v>
      </c>
      <c r="V230" s="154" t="s">
        <v>626</v>
      </c>
      <c r="W230" s="154" t="s">
        <v>619</v>
      </c>
      <c r="X230" s="154" t="s">
        <v>3516</v>
      </c>
      <c r="Y230" s="66" t="str">
        <f t="shared" si="12"/>
        <v>22020冷房設備用無し（一定速）</v>
      </c>
      <c r="Z230" s="156">
        <v>0.25</v>
      </c>
      <c r="AA230" s="156">
        <v>0.75</v>
      </c>
      <c r="AB230" s="157">
        <v>0.25</v>
      </c>
      <c r="AC230" s="157">
        <v>0.75</v>
      </c>
      <c r="AD230" s="160">
        <f>VLOOKUP(T230,'既存・導入予定 (2)'!$E$33:$S$44,13,0)</f>
        <v>0.52900000000000003</v>
      </c>
      <c r="AE230" s="161">
        <f t="shared" si="11"/>
        <v>0.88200000000000001</v>
      </c>
    </row>
    <row r="231" spans="13:31" ht="13.5" customHeight="1">
      <c r="M231" s="90">
        <v>7</v>
      </c>
      <c r="N231" s="91" t="s">
        <v>9</v>
      </c>
      <c r="O231" s="91" t="s">
        <v>3457</v>
      </c>
      <c r="P231" s="91" t="s">
        <v>3459</v>
      </c>
      <c r="Q231" s="91" t="s">
        <v>353</v>
      </c>
      <c r="R231" s="92">
        <v>0</v>
      </c>
      <c r="T231" s="152">
        <v>2</v>
      </c>
      <c r="U231" s="153">
        <v>2020</v>
      </c>
      <c r="V231" s="154" t="s">
        <v>627</v>
      </c>
      <c r="W231" s="154" t="s">
        <v>624</v>
      </c>
      <c r="X231" s="154" t="s">
        <v>3363</v>
      </c>
      <c r="Y231" s="66" t="str">
        <f t="shared" si="12"/>
        <v>22020暖房店舗用有り</v>
      </c>
      <c r="Z231" s="156">
        <v>-0.96</v>
      </c>
      <c r="AA231" s="156">
        <v>1.96</v>
      </c>
      <c r="AB231" s="157">
        <v>1.0862000000000001</v>
      </c>
      <c r="AC231" s="157">
        <v>1.4483999999999999</v>
      </c>
      <c r="AD231" s="160">
        <f>VLOOKUP(T231,'既存・導入予定 (2)'!$E$33:$S$44,13,0)</f>
        <v>0.52900000000000003</v>
      </c>
      <c r="AE231" s="161">
        <f t="shared" si="11"/>
        <v>1.452</v>
      </c>
    </row>
    <row r="232" spans="13:31" ht="13.5" customHeight="1">
      <c r="M232" s="90">
        <v>7</v>
      </c>
      <c r="N232" s="91" t="s">
        <v>10</v>
      </c>
      <c r="O232" s="91" t="s">
        <v>3457</v>
      </c>
      <c r="P232" s="91" t="s">
        <v>3459</v>
      </c>
      <c r="Q232" s="91" t="s">
        <v>357</v>
      </c>
      <c r="R232" s="92">
        <v>0</v>
      </c>
      <c r="T232" s="152">
        <v>2</v>
      </c>
      <c r="U232" s="153">
        <v>2020</v>
      </c>
      <c r="V232" s="154" t="s">
        <v>627</v>
      </c>
      <c r="W232" s="154" t="s">
        <v>618</v>
      </c>
      <c r="X232" s="154" t="s">
        <v>3363</v>
      </c>
      <c r="Y232" s="66" t="str">
        <f t="shared" si="12"/>
        <v>22020暖房ビル用マルチ有り</v>
      </c>
      <c r="Z232" s="156">
        <v>-1.1000000000000001</v>
      </c>
      <c r="AA232" s="156">
        <v>2.1</v>
      </c>
      <c r="AB232" s="157">
        <v>1.0416000000000001</v>
      </c>
      <c r="AC232" s="157">
        <v>1.4596</v>
      </c>
      <c r="AD232" s="160">
        <f>VLOOKUP(T232,'既存・導入予定 (2)'!$E$33:$S$44,13,0)</f>
        <v>0.52900000000000003</v>
      </c>
      <c r="AE232" s="161">
        <f t="shared" si="11"/>
        <v>1.518</v>
      </c>
    </row>
    <row r="233" spans="13:31" ht="13.5" customHeight="1">
      <c r="M233" s="90">
        <v>7</v>
      </c>
      <c r="N233" s="91" t="s">
        <v>11</v>
      </c>
      <c r="O233" s="91" t="s">
        <v>3457</v>
      </c>
      <c r="P233" s="91" t="s">
        <v>3459</v>
      </c>
      <c r="Q233" s="91" t="s">
        <v>361</v>
      </c>
      <c r="R233" s="92">
        <v>0</v>
      </c>
      <c r="T233" s="152">
        <v>2</v>
      </c>
      <c r="U233" s="153">
        <v>2020</v>
      </c>
      <c r="V233" s="154" t="s">
        <v>627</v>
      </c>
      <c r="W233" s="154" t="s">
        <v>619</v>
      </c>
      <c r="X233" s="154" t="s">
        <v>3363</v>
      </c>
      <c r="Y233" s="66" t="str">
        <f t="shared" si="12"/>
        <v>22020暖房設備用有り</v>
      </c>
      <c r="Z233" s="156">
        <v>-0.46</v>
      </c>
      <c r="AA233" s="156">
        <v>1.46</v>
      </c>
      <c r="AB233" s="157">
        <v>0.94</v>
      </c>
      <c r="AC233" s="157">
        <v>1.1100000000000001</v>
      </c>
      <c r="AD233" s="160">
        <f>VLOOKUP(T233,'既存・導入予定 (2)'!$E$33:$S$44,13,0)</f>
        <v>0.52900000000000003</v>
      </c>
      <c r="AE233" s="161">
        <f t="shared" si="11"/>
        <v>1.216</v>
      </c>
    </row>
    <row r="234" spans="13:31" ht="13.5" customHeight="1">
      <c r="M234" s="90">
        <v>7</v>
      </c>
      <c r="N234" s="91" t="s">
        <v>12</v>
      </c>
      <c r="O234" s="91" t="s">
        <v>3457</v>
      </c>
      <c r="P234" s="91" t="s">
        <v>3459</v>
      </c>
      <c r="Q234" s="91" t="s">
        <v>365</v>
      </c>
      <c r="R234" s="92">
        <v>0</v>
      </c>
      <c r="T234" s="152">
        <v>2</v>
      </c>
      <c r="U234" s="153">
        <v>2020</v>
      </c>
      <c r="V234" s="154" t="s">
        <v>627</v>
      </c>
      <c r="W234" s="154" t="s">
        <v>624</v>
      </c>
      <c r="X234" s="154" t="s">
        <v>3516</v>
      </c>
      <c r="Y234" s="66" t="str">
        <f t="shared" si="12"/>
        <v>22020暖房店舗用無し（一定速）</v>
      </c>
      <c r="Z234" s="156">
        <v>0.25</v>
      </c>
      <c r="AA234" s="156">
        <v>0.75</v>
      </c>
      <c r="AB234" s="157">
        <v>0.25</v>
      </c>
      <c r="AC234" s="157">
        <v>0.75</v>
      </c>
      <c r="AD234" s="160">
        <f>VLOOKUP(T234,'既存・導入予定 (2)'!$E$33:$S$44,13,0)</f>
        <v>0.52900000000000003</v>
      </c>
      <c r="AE234" s="161">
        <f t="shared" si="11"/>
        <v>0.88200000000000001</v>
      </c>
    </row>
    <row r="235" spans="13:31" ht="13.5" customHeight="1">
      <c r="M235" s="90">
        <v>7</v>
      </c>
      <c r="N235" s="91" t="s">
        <v>13</v>
      </c>
      <c r="O235" s="91" t="s">
        <v>3457</v>
      </c>
      <c r="P235" s="91" t="s">
        <v>3459</v>
      </c>
      <c r="Q235" s="91" t="s">
        <v>369</v>
      </c>
      <c r="R235" s="92">
        <v>0</v>
      </c>
      <c r="T235" s="152">
        <v>2</v>
      </c>
      <c r="U235" s="153">
        <v>2020</v>
      </c>
      <c r="V235" s="154" t="s">
        <v>627</v>
      </c>
      <c r="W235" s="154" t="s">
        <v>618</v>
      </c>
      <c r="X235" s="154" t="s">
        <v>3516</v>
      </c>
      <c r="Y235" s="66" t="str">
        <f t="shared" si="12"/>
        <v>22020暖房ビル用マルチ無し（一定速）</v>
      </c>
      <c r="Z235" s="156">
        <v>0.25</v>
      </c>
      <c r="AA235" s="156">
        <v>0.75</v>
      </c>
      <c r="AB235" s="157">
        <v>0.25</v>
      </c>
      <c r="AC235" s="157">
        <v>0.75</v>
      </c>
      <c r="AD235" s="160">
        <f>VLOOKUP(T235,'既存・導入予定 (2)'!$E$33:$S$44,13,0)</f>
        <v>0.52900000000000003</v>
      </c>
      <c r="AE235" s="161">
        <f t="shared" si="11"/>
        <v>0.88200000000000001</v>
      </c>
    </row>
    <row r="236" spans="13:31" ht="13.5" customHeight="1">
      <c r="M236" s="90">
        <v>8</v>
      </c>
      <c r="N236" s="91" t="s">
        <v>3456</v>
      </c>
      <c r="O236" s="91" t="s">
        <v>3457</v>
      </c>
      <c r="P236" s="91" t="s">
        <v>3459</v>
      </c>
      <c r="Q236" s="91" t="s">
        <v>373</v>
      </c>
      <c r="R236" s="92">
        <v>0</v>
      </c>
      <c r="T236" s="152">
        <v>2</v>
      </c>
      <c r="U236" s="154">
        <v>2020</v>
      </c>
      <c r="V236" s="154" t="s">
        <v>627</v>
      </c>
      <c r="W236" s="154" t="s">
        <v>619</v>
      </c>
      <c r="X236" s="154" t="s">
        <v>3516</v>
      </c>
      <c r="Y236" s="66" t="str">
        <f t="shared" si="12"/>
        <v>22020暖房設備用無し（一定速）</v>
      </c>
      <c r="Z236" s="156">
        <v>0.25</v>
      </c>
      <c r="AA236" s="156">
        <v>0.75</v>
      </c>
      <c r="AB236" s="157">
        <v>0.25</v>
      </c>
      <c r="AC236" s="157">
        <v>0.75</v>
      </c>
      <c r="AD236" s="160">
        <f>VLOOKUP(T236,'既存・導入予定 (2)'!$E$33:$S$44,13,0)</f>
        <v>0.52900000000000003</v>
      </c>
      <c r="AE236" s="161">
        <f t="shared" si="11"/>
        <v>0.88200000000000001</v>
      </c>
    </row>
    <row r="237" spans="13:31" ht="13.5" customHeight="1">
      <c r="M237" s="90">
        <v>8</v>
      </c>
      <c r="N237" s="91" t="s">
        <v>3</v>
      </c>
      <c r="O237" s="91" t="s">
        <v>3457</v>
      </c>
      <c r="P237" s="91" t="s">
        <v>3459</v>
      </c>
      <c r="Q237" s="91" t="s">
        <v>377</v>
      </c>
      <c r="R237" s="92">
        <v>0</v>
      </c>
      <c r="T237" s="144">
        <v>2</v>
      </c>
      <c r="U237" s="145">
        <v>2024</v>
      </c>
      <c r="V237" s="145" t="s">
        <v>626</v>
      </c>
      <c r="W237" s="145" t="s">
        <v>624</v>
      </c>
      <c r="X237" s="145" t="s">
        <v>3363</v>
      </c>
      <c r="Y237" s="146" t="str">
        <f t="shared" si="12"/>
        <v>22024冷房店舗用有り</v>
      </c>
      <c r="Z237" s="145">
        <v>-1.58</v>
      </c>
      <c r="AA237" s="145">
        <v>2.58</v>
      </c>
      <c r="AB237" s="145">
        <v>1.0629999999999999</v>
      </c>
      <c r="AC237" s="145">
        <v>1.9193</v>
      </c>
      <c r="AD237" s="147">
        <f>VLOOKUP(T237,'既存・導入予定 (2)'!$E$33:$S$44,13,0)</f>
        <v>0.52900000000000003</v>
      </c>
      <c r="AE237" s="75">
        <f t="shared" ref="AE237:AE248" si="13">ROUNDDOWN(IF(AD237&gt;=0.25,Z237*AD237+AA237,AB237*AD237+AC237),3)</f>
        <v>1.744</v>
      </c>
    </row>
    <row r="238" spans="13:31" ht="13.5" customHeight="1">
      <c r="M238" s="90">
        <v>8</v>
      </c>
      <c r="N238" s="91" t="s">
        <v>4</v>
      </c>
      <c r="O238" s="91" t="s">
        <v>3457</v>
      </c>
      <c r="P238" s="91" t="s">
        <v>3459</v>
      </c>
      <c r="Q238" s="91" t="s">
        <v>381</v>
      </c>
      <c r="R238" s="92">
        <v>0</v>
      </c>
      <c r="T238" s="144">
        <v>2</v>
      </c>
      <c r="U238" s="145">
        <v>2024</v>
      </c>
      <c r="V238" s="145" t="s">
        <v>626</v>
      </c>
      <c r="W238" s="145" t="s">
        <v>618</v>
      </c>
      <c r="X238" s="145" t="s">
        <v>3363</v>
      </c>
      <c r="Y238" s="146" t="str">
        <f t="shared" si="12"/>
        <v>22024冷房ビル用マルチ有り</v>
      </c>
      <c r="Z238" s="145">
        <v>-1.6</v>
      </c>
      <c r="AA238" s="145">
        <v>2.6</v>
      </c>
      <c r="AB238" s="145">
        <v>1.0759000000000001</v>
      </c>
      <c r="AC238" s="145">
        <v>1.931</v>
      </c>
      <c r="AD238" s="147">
        <f>VLOOKUP(T238,'既存・導入予定 (2)'!$E$33:$S$44,13,0)</f>
        <v>0.52900000000000003</v>
      </c>
      <c r="AE238" s="75">
        <f t="shared" si="13"/>
        <v>1.7529999999999999</v>
      </c>
    </row>
    <row r="239" spans="13:31" ht="14.25" customHeight="1">
      <c r="M239" s="90">
        <v>8</v>
      </c>
      <c r="N239" s="91" t="s">
        <v>5</v>
      </c>
      <c r="O239" s="91" t="s">
        <v>3457</v>
      </c>
      <c r="P239" s="91" t="s">
        <v>3459</v>
      </c>
      <c r="Q239" s="91" t="s">
        <v>385</v>
      </c>
      <c r="R239" s="92">
        <v>0</v>
      </c>
      <c r="T239" s="144">
        <v>2</v>
      </c>
      <c r="U239" s="145">
        <v>2024</v>
      </c>
      <c r="V239" s="145" t="s">
        <v>626</v>
      </c>
      <c r="W239" s="145" t="s">
        <v>619</v>
      </c>
      <c r="X239" s="145" t="s">
        <v>3363</v>
      </c>
      <c r="Y239" s="146" t="str">
        <f t="shared" si="12"/>
        <v>22024冷房設備用有り</v>
      </c>
      <c r="Z239" s="145">
        <v>-0.6</v>
      </c>
      <c r="AA239" s="145">
        <v>1.6</v>
      </c>
      <c r="AB239" s="145">
        <v>1.0467</v>
      </c>
      <c r="AC239" s="145">
        <v>1.1882999999999999</v>
      </c>
      <c r="AD239" s="147">
        <f>VLOOKUP(T239,'既存・導入予定 (2)'!$E$33:$S$44,13,0)</f>
        <v>0.52900000000000003</v>
      </c>
      <c r="AE239" s="75">
        <f t="shared" si="13"/>
        <v>1.282</v>
      </c>
    </row>
    <row r="240" spans="13:31" ht="13.5" customHeight="1">
      <c r="M240" s="90">
        <v>8</v>
      </c>
      <c r="N240" s="91" t="s">
        <v>6</v>
      </c>
      <c r="O240" s="91" t="s">
        <v>3457</v>
      </c>
      <c r="P240" s="91" t="s">
        <v>3459</v>
      </c>
      <c r="Q240" s="91" t="s">
        <v>389</v>
      </c>
      <c r="R240" s="92">
        <v>0</v>
      </c>
      <c r="T240" s="144">
        <v>2</v>
      </c>
      <c r="U240" s="145">
        <v>2024</v>
      </c>
      <c r="V240" s="145" t="s">
        <v>626</v>
      </c>
      <c r="W240" s="145" t="s">
        <v>624</v>
      </c>
      <c r="X240" s="145" t="s">
        <v>3516</v>
      </c>
      <c r="Y240" s="146" t="str">
        <f t="shared" si="12"/>
        <v>22024冷房店舗用無し（一定速）</v>
      </c>
      <c r="Z240" s="148">
        <v>0.25</v>
      </c>
      <c r="AA240" s="148">
        <v>0.75</v>
      </c>
      <c r="AB240" s="149">
        <v>0.25</v>
      </c>
      <c r="AC240" s="149">
        <v>0.75</v>
      </c>
      <c r="AD240" s="147">
        <f>VLOOKUP(T240,'既存・導入予定 (2)'!$E$33:$S$44,13,0)</f>
        <v>0.52900000000000003</v>
      </c>
      <c r="AE240" s="75">
        <f t="shared" si="13"/>
        <v>0.88200000000000001</v>
      </c>
    </row>
    <row r="241" spans="13:31" ht="13.5" customHeight="1">
      <c r="M241" s="90">
        <v>8</v>
      </c>
      <c r="N241" s="91" t="s">
        <v>7</v>
      </c>
      <c r="O241" s="91" t="s">
        <v>3457</v>
      </c>
      <c r="P241" s="91" t="s">
        <v>3459</v>
      </c>
      <c r="Q241" s="91" t="s">
        <v>393</v>
      </c>
      <c r="R241" s="92">
        <v>0</v>
      </c>
      <c r="T241" s="144">
        <v>2</v>
      </c>
      <c r="U241" s="145">
        <v>2024</v>
      </c>
      <c r="V241" s="145" t="s">
        <v>626</v>
      </c>
      <c r="W241" s="145" t="s">
        <v>618</v>
      </c>
      <c r="X241" s="145" t="s">
        <v>3516</v>
      </c>
      <c r="Y241" s="146" t="str">
        <f t="shared" si="12"/>
        <v>22024冷房ビル用マルチ無し（一定速）</v>
      </c>
      <c r="Z241" s="148">
        <v>0.25</v>
      </c>
      <c r="AA241" s="148">
        <v>0.75</v>
      </c>
      <c r="AB241" s="149">
        <v>0.25</v>
      </c>
      <c r="AC241" s="149">
        <v>0.75</v>
      </c>
      <c r="AD241" s="147">
        <f>VLOOKUP(T241,'既存・導入予定 (2)'!$E$33:$S$44,13,0)</f>
        <v>0.52900000000000003</v>
      </c>
      <c r="AE241" s="75">
        <f t="shared" si="13"/>
        <v>0.88200000000000001</v>
      </c>
    </row>
    <row r="242" spans="13:31" ht="13.5" customHeight="1">
      <c r="M242" s="90">
        <v>8</v>
      </c>
      <c r="N242" s="91" t="s">
        <v>8</v>
      </c>
      <c r="O242" s="91" t="s">
        <v>3457</v>
      </c>
      <c r="P242" s="91" t="s">
        <v>3459</v>
      </c>
      <c r="Q242" s="91" t="s">
        <v>397</v>
      </c>
      <c r="R242" s="92">
        <v>0</v>
      </c>
      <c r="T242" s="144">
        <v>2</v>
      </c>
      <c r="U242" s="145">
        <v>2024</v>
      </c>
      <c r="V242" s="145" t="s">
        <v>626</v>
      </c>
      <c r="W242" s="145" t="s">
        <v>619</v>
      </c>
      <c r="X242" s="145" t="s">
        <v>3516</v>
      </c>
      <c r="Y242" s="146" t="str">
        <f t="shared" si="12"/>
        <v>22024冷房設備用無し（一定速）</v>
      </c>
      <c r="Z242" s="148">
        <v>0.25</v>
      </c>
      <c r="AA242" s="148">
        <v>0.75</v>
      </c>
      <c r="AB242" s="149">
        <v>0.25</v>
      </c>
      <c r="AC242" s="149">
        <v>0.75</v>
      </c>
      <c r="AD242" s="147">
        <f>VLOOKUP(T242,'既存・導入予定 (2)'!$E$33:$S$44,13,0)</f>
        <v>0.52900000000000003</v>
      </c>
      <c r="AE242" s="75">
        <f t="shared" si="13"/>
        <v>0.88200000000000001</v>
      </c>
    </row>
    <row r="243" spans="13:31" ht="14.25" customHeight="1">
      <c r="M243" s="90">
        <v>8</v>
      </c>
      <c r="N243" s="91" t="s">
        <v>9</v>
      </c>
      <c r="O243" s="91" t="s">
        <v>3457</v>
      </c>
      <c r="P243" s="91" t="s">
        <v>3459</v>
      </c>
      <c r="Q243" s="91" t="s">
        <v>401</v>
      </c>
      <c r="R243" s="92">
        <v>0</v>
      </c>
      <c r="T243" s="144">
        <v>2</v>
      </c>
      <c r="U243" s="145">
        <v>2024</v>
      </c>
      <c r="V243" s="145" t="s">
        <v>627</v>
      </c>
      <c r="W243" s="145" t="s">
        <v>624</v>
      </c>
      <c r="X243" s="145" t="s">
        <v>3363</v>
      </c>
      <c r="Y243" s="146" t="str">
        <f t="shared" si="12"/>
        <v>22024暖房店舗用有り</v>
      </c>
      <c r="Z243" s="145">
        <v>-1.04</v>
      </c>
      <c r="AA243" s="145">
        <v>2.04</v>
      </c>
      <c r="AB243" s="145">
        <v>1.0898000000000001</v>
      </c>
      <c r="AC243" s="145">
        <v>1.5076000000000001</v>
      </c>
      <c r="AD243" s="147">
        <f>VLOOKUP(T243,'既存・導入予定 (2)'!$E$33:$S$44,13,0)</f>
        <v>0.52900000000000003</v>
      </c>
      <c r="AE243" s="75">
        <f t="shared" si="13"/>
        <v>1.4890000000000001</v>
      </c>
    </row>
    <row r="244" spans="13:31" ht="13.5" customHeight="1">
      <c r="M244" s="90">
        <v>8</v>
      </c>
      <c r="N244" s="91" t="s">
        <v>10</v>
      </c>
      <c r="O244" s="91" t="s">
        <v>3457</v>
      </c>
      <c r="P244" s="91" t="s">
        <v>3459</v>
      </c>
      <c r="Q244" s="91" t="s">
        <v>405</v>
      </c>
      <c r="R244" s="92">
        <v>0</v>
      </c>
      <c r="T244" s="144">
        <v>2</v>
      </c>
      <c r="U244" s="145">
        <v>2024</v>
      </c>
      <c r="V244" s="145" t="s">
        <v>627</v>
      </c>
      <c r="W244" s="145" t="s">
        <v>618</v>
      </c>
      <c r="X244" s="145" t="s">
        <v>3363</v>
      </c>
      <c r="Y244" s="146" t="str">
        <f t="shared" si="12"/>
        <v>22024暖房ビル用マルチ有り</v>
      </c>
      <c r="Z244" s="145">
        <v>-1.1399999999999999</v>
      </c>
      <c r="AA244" s="145">
        <v>2.14</v>
      </c>
      <c r="AB244" s="145">
        <v>1.0454000000000001</v>
      </c>
      <c r="AC244" s="145">
        <v>1.5936999999999999</v>
      </c>
      <c r="AD244" s="147">
        <f>VLOOKUP(T244,'既存・導入予定 (2)'!$E$33:$S$44,13,0)</f>
        <v>0.52900000000000003</v>
      </c>
      <c r="AE244" s="75">
        <f t="shared" si="13"/>
        <v>1.536</v>
      </c>
    </row>
    <row r="245" spans="13:31" ht="13.5" customHeight="1">
      <c r="M245" s="90">
        <v>8</v>
      </c>
      <c r="N245" s="91" t="s">
        <v>11</v>
      </c>
      <c r="O245" s="91" t="s">
        <v>3457</v>
      </c>
      <c r="P245" s="91" t="s">
        <v>3459</v>
      </c>
      <c r="Q245" s="91" t="s">
        <v>409</v>
      </c>
      <c r="R245" s="92">
        <v>0</v>
      </c>
      <c r="T245" s="144">
        <v>2</v>
      </c>
      <c r="U245" s="145">
        <v>2024</v>
      </c>
      <c r="V245" s="145" t="s">
        <v>627</v>
      </c>
      <c r="W245" s="145" t="s">
        <v>619</v>
      </c>
      <c r="X245" s="145" t="s">
        <v>3363</v>
      </c>
      <c r="Y245" s="146" t="str">
        <f t="shared" si="12"/>
        <v>22024暖房設備用有り</v>
      </c>
      <c r="Z245" s="145">
        <v>-0.57999999999999996</v>
      </c>
      <c r="AA245" s="145">
        <v>1.58</v>
      </c>
      <c r="AB245" s="145">
        <v>1.0335000000000001</v>
      </c>
      <c r="AC245" s="145">
        <v>1.1766000000000001</v>
      </c>
      <c r="AD245" s="147">
        <f>VLOOKUP(T245,'既存・導入予定 (2)'!$E$33:$S$44,13,0)</f>
        <v>0.52900000000000003</v>
      </c>
      <c r="AE245" s="75">
        <f t="shared" si="13"/>
        <v>1.2729999999999999</v>
      </c>
    </row>
    <row r="246" spans="13:31" ht="13.5" customHeight="1">
      <c r="M246" s="90">
        <v>8</v>
      </c>
      <c r="N246" s="91" t="s">
        <v>12</v>
      </c>
      <c r="O246" s="91" t="s">
        <v>3457</v>
      </c>
      <c r="P246" s="91" t="s">
        <v>3459</v>
      </c>
      <c r="Q246" s="91" t="s">
        <v>413</v>
      </c>
      <c r="R246" s="92">
        <v>0</v>
      </c>
      <c r="T246" s="144">
        <v>2</v>
      </c>
      <c r="U246" s="145">
        <v>2024</v>
      </c>
      <c r="V246" s="145" t="s">
        <v>627</v>
      </c>
      <c r="W246" s="145" t="s">
        <v>624</v>
      </c>
      <c r="X246" s="145" t="s">
        <v>3516</v>
      </c>
      <c r="Y246" s="146" t="str">
        <f t="shared" si="12"/>
        <v>22024暖房店舗用無し（一定速）</v>
      </c>
      <c r="Z246" s="148">
        <v>0.25</v>
      </c>
      <c r="AA246" s="148">
        <v>0.75</v>
      </c>
      <c r="AB246" s="149">
        <v>0.25</v>
      </c>
      <c r="AC246" s="149">
        <v>0.75</v>
      </c>
      <c r="AD246" s="147">
        <f>VLOOKUP(T246,'既存・導入予定 (2)'!$E$33:$S$44,13,0)</f>
        <v>0.52900000000000003</v>
      </c>
      <c r="AE246" s="75">
        <f t="shared" si="13"/>
        <v>0.88200000000000001</v>
      </c>
    </row>
    <row r="247" spans="13:31" ht="13.5" customHeight="1">
      <c r="M247" s="90">
        <v>8</v>
      </c>
      <c r="N247" s="91" t="s">
        <v>13</v>
      </c>
      <c r="O247" s="91" t="s">
        <v>3457</v>
      </c>
      <c r="P247" s="91" t="s">
        <v>3459</v>
      </c>
      <c r="Q247" s="91" t="s">
        <v>417</v>
      </c>
      <c r="R247" s="92">
        <v>0</v>
      </c>
      <c r="T247" s="144">
        <v>2</v>
      </c>
      <c r="U247" s="145">
        <v>2024</v>
      </c>
      <c r="V247" s="145" t="s">
        <v>627</v>
      </c>
      <c r="W247" s="145" t="s">
        <v>618</v>
      </c>
      <c r="X247" s="145" t="s">
        <v>3516</v>
      </c>
      <c r="Y247" s="146" t="str">
        <f t="shared" si="12"/>
        <v>22024暖房ビル用マルチ無し（一定速）</v>
      </c>
      <c r="Z247" s="148">
        <v>0.25</v>
      </c>
      <c r="AA247" s="148">
        <v>0.75</v>
      </c>
      <c r="AB247" s="149">
        <v>0.25</v>
      </c>
      <c r="AC247" s="149">
        <v>0.75</v>
      </c>
      <c r="AD247" s="147">
        <f>VLOOKUP(T247,'既存・導入予定 (2)'!$E$33:$S$44,13,0)</f>
        <v>0.52900000000000003</v>
      </c>
      <c r="AE247" s="75">
        <f t="shared" si="13"/>
        <v>0.88200000000000001</v>
      </c>
    </row>
    <row r="248" spans="13:31" ht="13.5" customHeight="1">
      <c r="M248" s="90">
        <v>9</v>
      </c>
      <c r="N248" s="91" t="s">
        <v>3456</v>
      </c>
      <c r="O248" s="91" t="s">
        <v>3457</v>
      </c>
      <c r="P248" s="91" t="s">
        <v>3459</v>
      </c>
      <c r="Q248" s="91" t="s">
        <v>421</v>
      </c>
      <c r="R248" s="92">
        <v>0</v>
      </c>
      <c r="T248" s="144">
        <v>2</v>
      </c>
      <c r="U248" s="145">
        <v>2024</v>
      </c>
      <c r="V248" s="145" t="s">
        <v>627</v>
      </c>
      <c r="W248" s="145" t="s">
        <v>619</v>
      </c>
      <c r="X248" s="145" t="s">
        <v>3516</v>
      </c>
      <c r="Y248" s="146" t="str">
        <f t="shared" si="12"/>
        <v>22024暖房設備用無し（一定速）</v>
      </c>
      <c r="Z248" s="148">
        <v>0.25</v>
      </c>
      <c r="AA248" s="148">
        <v>0.75</v>
      </c>
      <c r="AB248" s="149">
        <v>0.25</v>
      </c>
      <c r="AC248" s="149">
        <v>0.75</v>
      </c>
      <c r="AD248" s="147">
        <f>VLOOKUP(T248,'既存・導入予定 (2)'!$E$33:$S$44,13,0)</f>
        <v>0.52900000000000003</v>
      </c>
      <c r="AE248" s="75">
        <f t="shared" si="13"/>
        <v>0.88200000000000001</v>
      </c>
    </row>
    <row r="249" spans="13:31" ht="13.5" customHeight="1">
      <c r="M249" s="90">
        <v>9</v>
      </c>
      <c r="N249" s="91" t="s">
        <v>3</v>
      </c>
      <c r="O249" s="91" t="s">
        <v>3457</v>
      </c>
      <c r="P249" s="91" t="s">
        <v>3459</v>
      </c>
      <c r="Q249" s="91" t="s">
        <v>425</v>
      </c>
      <c r="R249" s="92">
        <v>0</v>
      </c>
      <c r="T249" s="152">
        <v>3</v>
      </c>
      <c r="U249" s="153">
        <v>1995</v>
      </c>
      <c r="V249" s="154" t="s">
        <v>20</v>
      </c>
      <c r="W249" s="154" t="s">
        <v>624</v>
      </c>
      <c r="X249" s="154" t="s">
        <v>3363</v>
      </c>
      <c r="Y249" s="66" t="str">
        <f t="shared" si="12"/>
        <v>31995冷房店舗用有り</v>
      </c>
      <c r="Z249" s="156">
        <v>0.32</v>
      </c>
      <c r="AA249" s="156">
        <v>0.68</v>
      </c>
      <c r="AB249" s="157">
        <v>1.0165999999999999</v>
      </c>
      <c r="AC249" s="157">
        <v>0.50590000000000002</v>
      </c>
      <c r="AD249" s="160">
        <f>VLOOKUP(T249,'既存・導入予定 (2)'!$E$33:$S$44,13,0)</f>
        <v>0.38900000000000001</v>
      </c>
      <c r="AE249" s="161">
        <f t="shared" ref="AE249:AE254" si="14">ROUNDDOWN(IF(AD249&gt;=0.25,Z249*AD249+AA249,AB249*AD249+AC249),3)</f>
        <v>0.80400000000000005</v>
      </c>
    </row>
    <row r="250" spans="13:31" ht="13.5" customHeight="1">
      <c r="M250" s="90">
        <v>9</v>
      </c>
      <c r="N250" s="91" t="s">
        <v>4</v>
      </c>
      <c r="O250" s="91" t="s">
        <v>3457</v>
      </c>
      <c r="P250" s="91" t="s">
        <v>3459</v>
      </c>
      <c r="Q250" s="91" t="s">
        <v>429</v>
      </c>
      <c r="R250" s="92">
        <v>0</v>
      </c>
      <c r="T250" s="152">
        <v>3</v>
      </c>
      <c r="U250" s="153">
        <v>1995</v>
      </c>
      <c r="V250" s="154" t="s">
        <v>20</v>
      </c>
      <c r="W250" s="154" t="s">
        <v>618</v>
      </c>
      <c r="X250" s="154" t="s">
        <v>3363</v>
      </c>
      <c r="Y250" s="66" t="str">
        <f t="shared" si="12"/>
        <v>31995冷房ビル用マルチ有り</v>
      </c>
      <c r="Z250" s="156">
        <v>-0.218</v>
      </c>
      <c r="AA250" s="156">
        <v>1.218</v>
      </c>
      <c r="AB250" s="157">
        <v>1.0356000000000001</v>
      </c>
      <c r="AC250" s="157">
        <v>0.90459999999999996</v>
      </c>
      <c r="AD250" s="160">
        <f>VLOOKUP(T250,'既存・導入予定 (2)'!$E$33:$S$44,13,0)</f>
        <v>0.38900000000000001</v>
      </c>
      <c r="AE250" s="161">
        <f t="shared" si="14"/>
        <v>1.133</v>
      </c>
    </row>
    <row r="251" spans="13:31" ht="13.5" customHeight="1">
      <c r="M251" s="90">
        <v>9</v>
      </c>
      <c r="N251" s="91" t="s">
        <v>5</v>
      </c>
      <c r="O251" s="91" t="s">
        <v>3457</v>
      </c>
      <c r="P251" s="91" t="s">
        <v>3459</v>
      </c>
      <c r="Q251" s="91" t="s">
        <v>433</v>
      </c>
      <c r="R251" s="92">
        <v>0</v>
      </c>
      <c r="T251" s="152">
        <v>3</v>
      </c>
      <c r="U251" s="153">
        <v>1995</v>
      </c>
      <c r="V251" s="154" t="s">
        <v>20</v>
      </c>
      <c r="W251" s="154" t="s">
        <v>619</v>
      </c>
      <c r="X251" s="154" t="s">
        <v>3363</v>
      </c>
      <c r="Y251" s="66" t="str">
        <f t="shared" si="12"/>
        <v>31995冷房設備用有り</v>
      </c>
      <c r="Z251" s="156">
        <v>0.25</v>
      </c>
      <c r="AA251" s="156">
        <v>0.75</v>
      </c>
      <c r="AB251" s="157">
        <v>1.0219</v>
      </c>
      <c r="AC251" s="157">
        <v>0.55700000000000005</v>
      </c>
      <c r="AD251" s="160">
        <f>VLOOKUP(T251,'既存・導入予定 (2)'!$E$33:$S$44,13,0)</f>
        <v>0.38900000000000001</v>
      </c>
      <c r="AE251" s="161">
        <f t="shared" si="14"/>
        <v>0.84699999999999998</v>
      </c>
    </row>
    <row r="252" spans="13:31" ht="13.5" customHeight="1">
      <c r="M252" s="90">
        <v>9</v>
      </c>
      <c r="N252" s="91" t="s">
        <v>6</v>
      </c>
      <c r="O252" s="91" t="s">
        <v>3457</v>
      </c>
      <c r="P252" s="91" t="s">
        <v>3459</v>
      </c>
      <c r="Q252" s="91" t="s">
        <v>437</v>
      </c>
      <c r="R252" s="92">
        <v>0</v>
      </c>
      <c r="T252" s="152">
        <v>3</v>
      </c>
      <c r="U252" s="153">
        <v>1995</v>
      </c>
      <c r="V252" s="154" t="s">
        <v>20</v>
      </c>
      <c r="W252" s="154" t="s">
        <v>624</v>
      </c>
      <c r="X252" s="154" t="s">
        <v>3516</v>
      </c>
      <c r="Y252" s="66" t="str">
        <f t="shared" si="12"/>
        <v>31995冷房店舗用無し（一定速）</v>
      </c>
      <c r="Z252" s="156">
        <v>0.26</v>
      </c>
      <c r="AA252" s="156">
        <v>0.74</v>
      </c>
      <c r="AB252" s="157">
        <v>0.26</v>
      </c>
      <c r="AC252" s="157">
        <v>0.74</v>
      </c>
      <c r="AD252" s="160">
        <f>VLOOKUP(T252,'既存・導入予定 (2)'!$E$33:$S$44,13,0)</f>
        <v>0.38900000000000001</v>
      </c>
      <c r="AE252" s="161">
        <f t="shared" si="14"/>
        <v>0.84099999999999997</v>
      </c>
    </row>
    <row r="253" spans="13:31" ht="13.5" customHeight="1">
      <c r="M253" s="90">
        <v>9</v>
      </c>
      <c r="N253" s="91" t="s">
        <v>7</v>
      </c>
      <c r="O253" s="91" t="s">
        <v>3457</v>
      </c>
      <c r="P253" s="91" t="s">
        <v>3459</v>
      </c>
      <c r="Q253" s="91" t="s">
        <v>441</v>
      </c>
      <c r="R253" s="92">
        <v>0</v>
      </c>
      <c r="T253" s="152">
        <v>3</v>
      </c>
      <c r="U253" s="153">
        <v>1995</v>
      </c>
      <c r="V253" s="154" t="s">
        <v>20</v>
      </c>
      <c r="W253" s="154" t="s">
        <v>618</v>
      </c>
      <c r="X253" s="154" t="s">
        <v>3516</v>
      </c>
      <c r="Y253" s="66" t="str">
        <f t="shared" si="12"/>
        <v>31995冷房ビル用マルチ無し（一定速）</v>
      </c>
      <c r="Z253" s="156">
        <v>0.26</v>
      </c>
      <c r="AA253" s="156">
        <v>0.74</v>
      </c>
      <c r="AB253" s="157">
        <v>0.26</v>
      </c>
      <c r="AC253" s="157">
        <v>0.74</v>
      </c>
      <c r="AD253" s="160">
        <f>VLOOKUP(T253,'既存・導入予定 (2)'!$E$33:$S$44,13,0)</f>
        <v>0.38900000000000001</v>
      </c>
      <c r="AE253" s="161">
        <f t="shared" si="14"/>
        <v>0.84099999999999997</v>
      </c>
    </row>
    <row r="254" spans="13:31" ht="13.5" customHeight="1">
      <c r="M254" s="90">
        <v>9</v>
      </c>
      <c r="N254" s="91" t="s">
        <v>8</v>
      </c>
      <c r="O254" s="91" t="s">
        <v>3457</v>
      </c>
      <c r="P254" s="91" t="s">
        <v>3459</v>
      </c>
      <c r="Q254" s="91" t="s">
        <v>445</v>
      </c>
      <c r="R254" s="92">
        <v>0</v>
      </c>
      <c r="T254" s="152">
        <v>3</v>
      </c>
      <c r="U254" s="153">
        <v>1995</v>
      </c>
      <c r="V254" s="154" t="s">
        <v>20</v>
      </c>
      <c r="W254" s="154" t="s">
        <v>619</v>
      </c>
      <c r="X254" s="154" t="s">
        <v>3516</v>
      </c>
      <c r="Y254" s="66" t="str">
        <f t="shared" si="12"/>
        <v>31995冷房設備用無し（一定速）</v>
      </c>
      <c r="Z254" s="156">
        <v>0.26</v>
      </c>
      <c r="AA254" s="156">
        <v>0.74</v>
      </c>
      <c r="AB254" s="157">
        <v>0.26</v>
      </c>
      <c r="AC254" s="157">
        <v>0.74</v>
      </c>
      <c r="AD254" s="160">
        <f>VLOOKUP(T254,'既存・導入予定 (2)'!$E$33:$S$44,13,0)</f>
        <v>0.38900000000000001</v>
      </c>
      <c r="AE254" s="161">
        <f t="shared" si="14"/>
        <v>0.84099999999999997</v>
      </c>
    </row>
    <row r="255" spans="13:31" ht="13.5" customHeight="1">
      <c r="M255" s="90">
        <v>9</v>
      </c>
      <c r="N255" s="91" t="s">
        <v>9</v>
      </c>
      <c r="O255" s="91" t="s">
        <v>3457</v>
      </c>
      <c r="P255" s="91" t="s">
        <v>3459</v>
      </c>
      <c r="Q255" s="91" t="s">
        <v>449</v>
      </c>
      <c r="R255" s="92">
        <v>0</v>
      </c>
      <c r="T255" s="152">
        <v>3</v>
      </c>
      <c r="U255" s="153">
        <v>1995</v>
      </c>
      <c r="V255" s="154" t="s">
        <v>21</v>
      </c>
      <c r="W255" s="154" t="s">
        <v>624</v>
      </c>
      <c r="X255" s="154" t="s">
        <v>3363</v>
      </c>
      <c r="Y255" s="66" t="str">
        <f t="shared" si="12"/>
        <v>31995暖房店舗用有り</v>
      </c>
      <c r="Z255" s="156">
        <v>0.374</v>
      </c>
      <c r="AA255" s="156">
        <v>0.626</v>
      </c>
      <c r="AB255" s="157">
        <v>1.0275000000000001</v>
      </c>
      <c r="AC255" s="157">
        <v>0.46260000000000001</v>
      </c>
      <c r="AD255" s="160">
        <f>VLOOKUP(T255,'既存・導入予定 (2)'!$E$33:$S$44,13,0)</f>
        <v>0.38900000000000001</v>
      </c>
      <c r="AE255" s="161">
        <f t="shared" ref="AE255:AE308" si="15">ROUNDDOWN(IF(AD255&gt;=0.25,Z255*AD255+AA255,AB255*AD255+AC255),3)</f>
        <v>0.77100000000000002</v>
      </c>
    </row>
    <row r="256" spans="13:31" ht="13.5" customHeight="1">
      <c r="M256" s="90">
        <v>9</v>
      </c>
      <c r="N256" s="91" t="s">
        <v>10</v>
      </c>
      <c r="O256" s="91" t="s">
        <v>3457</v>
      </c>
      <c r="P256" s="91" t="s">
        <v>3459</v>
      </c>
      <c r="Q256" s="91" t="s">
        <v>453</v>
      </c>
      <c r="R256" s="92">
        <v>0</v>
      </c>
      <c r="T256" s="152">
        <v>3</v>
      </c>
      <c r="U256" s="153">
        <v>1995</v>
      </c>
      <c r="V256" s="154" t="s">
        <v>21</v>
      </c>
      <c r="W256" s="154" t="s">
        <v>618</v>
      </c>
      <c r="X256" s="154" t="s">
        <v>3363</v>
      </c>
      <c r="Y256" s="66" t="str">
        <f t="shared" si="12"/>
        <v>31995暖房ビル用マルチ有り</v>
      </c>
      <c r="Z256" s="156">
        <v>-0.112</v>
      </c>
      <c r="AA256" s="156">
        <v>1.1120000000000001</v>
      </c>
      <c r="AB256" s="157">
        <v>1.0236000000000001</v>
      </c>
      <c r="AC256" s="157">
        <v>0.82809999999999995</v>
      </c>
      <c r="AD256" s="160">
        <f>VLOOKUP(T256,'既存・導入予定 (2)'!$E$33:$S$44,13,0)</f>
        <v>0.38900000000000001</v>
      </c>
      <c r="AE256" s="161">
        <f t="shared" si="15"/>
        <v>1.0680000000000001</v>
      </c>
    </row>
    <row r="257" spans="13:31" ht="13.5" customHeight="1">
      <c r="M257" s="90">
        <v>9</v>
      </c>
      <c r="N257" s="91" t="s">
        <v>11</v>
      </c>
      <c r="O257" s="91" t="s">
        <v>3457</v>
      </c>
      <c r="P257" s="91" t="s">
        <v>3459</v>
      </c>
      <c r="Q257" s="91" t="s">
        <v>457</v>
      </c>
      <c r="R257" s="92">
        <v>0.13</v>
      </c>
      <c r="T257" s="152">
        <v>3</v>
      </c>
      <c r="U257" s="153">
        <v>1995</v>
      </c>
      <c r="V257" s="154" t="s">
        <v>21</v>
      </c>
      <c r="W257" s="154" t="s">
        <v>619</v>
      </c>
      <c r="X257" s="154" t="s">
        <v>3363</v>
      </c>
      <c r="Y257" s="66" t="str">
        <f t="shared" si="12"/>
        <v>31995暖房設備用有り</v>
      </c>
      <c r="Z257" s="156">
        <v>0.25</v>
      </c>
      <c r="AA257" s="156">
        <v>0.75</v>
      </c>
      <c r="AB257" s="157">
        <v>1.0159</v>
      </c>
      <c r="AC257" s="157">
        <v>0.5585</v>
      </c>
      <c r="AD257" s="160">
        <f>VLOOKUP(T257,'既存・導入予定 (2)'!$E$33:$S$44,13,0)</f>
        <v>0.38900000000000001</v>
      </c>
      <c r="AE257" s="161">
        <f t="shared" si="15"/>
        <v>0.84699999999999998</v>
      </c>
    </row>
    <row r="258" spans="13:31" ht="13.5" customHeight="1">
      <c r="M258" s="90">
        <v>9</v>
      </c>
      <c r="N258" s="91" t="s">
        <v>12</v>
      </c>
      <c r="O258" s="91" t="s">
        <v>3457</v>
      </c>
      <c r="P258" s="91" t="s">
        <v>3459</v>
      </c>
      <c r="Q258" s="91" t="s">
        <v>461</v>
      </c>
      <c r="R258" s="92">
        <v>6.7000000000000004E-2</v>
      </c>
      <c r="T258" s="152">
        <v>3</v>
      </c>
      <c r="U258" s="153">
        <v>1995</v>
      </c>
      <c r="V258" s="154" t="s">
        <v>21</v>
      </c>
      <c r="W258" s="154" t="s">
        <v>624</v>
      </c>
      <c r="X258" s="154" t="s">
        <v>3516</v>
      </c>
      <c r="Y258" s="66" t="str">
        <f t="shared" si="12"/>
        <v>31995暖房店舗用無し（一定速）</v>
      </c>
      <c r="Z258" s="156">
        <v>0.26</v>
      </c>
      <c r="AA258" s="156">
        <v>0.74</v>
      </c>
      <c r="AB258" s="157">
        <v>0.26</v>
      </c>
      <c r="AC258" s="157">
        <v>0.74</v>
      </c>
      <c r="AD258" s="160">
        <f>VLOOKUP(T258,'既存・導入予定 (2)'!$E$33:$S$44,13,0)</f>
        <v>0.38900000000000001</v>
      </c>
      <c r="AE258" s="161">
        <f t="shared" si="15"/>
        <v>0.84099999999999997</v>
      </c>
    </row>
    <row r="259" spans="13:31" ht="13.5" customHeight="1">
      <c r="M259" s="90">
        <v>9</v>
      </c>
      <c r="N259" s="91" t="s">
        <v>13</v>
      </c>
      <c r="O259" s="91" t="s">
        <v>3457</v>
      </c>
      <c r="P259" s="91" t="s">
        <v>3459</v>
      </c>
      <c r="Q259" s="91" t="s">
        <v>465</v>
      </c>
      <c r="R259" s="92">
        <v>0</v>
      </c>
      <c r="T259" s="152">
        <v>3</v>
      </c>
      <c r="U259" s="153">
        <v>1995</v>
      </c>
      <c r="V259" s="154" t="s">
        <v>21</v>
      </c>
      <c r="W259" s="154" t="s">
        <v>618</v>
      </c>
      <c r="X259" s="154" t="s">
        <v>3516</v>
      </c>
      <c r="Y259" s="66" t="str">
        <f t="shared" si="12"/>
        <v>31995暖房ビル用マルチ無し（一定速）</v>
      </c>
      <c r="Z259" s="156">
        <v>0.26</v>
      </c>
      <c r="AA259" s="156">
        <v>0.74</v>
      </c>
      <c r="AB259" s="157">
        <v>0.26</v>
      </c>
      <c r="AC259" s="157">
        <v>0.74</v>
      </c>
      <c r="AD259" s="160">
        <f>VLOOKUP(T259,'既存・導入予定 (2)'!$E$33:$S$44,13,0)</f>
        <v>0.38900000000000001</v>
      </c>
      <c r="AE259" s="161">
        <f t="shared" si="15"/>
        <v>0.84099999999999997</v>
      </c>
    </row>
    <row r="260" spans="13:31" ht="13.5" customHeight="1">
      <c r="M260" s="90">
        <v>10</v>
      </c>
      <c r="N260" s="91" t="s">
        <v>3456</v>
      </c>
      <c r="O260" s="91" t="s">
        <v>3457</v>
      </c>
      <c r="P260" s="91" t="s">
        <v>3459</v>
      </c>
      <c r="Q260" s="91" t="s">
        <v>469</v>
      </c>
      <c r="R260" s="92">
        <v>6.2E-2</v>
      </c>
      <c r="T260" s="152">
        <v>3</v>
      </c>
      <c r="U260" s="153">
        <v>1995</v>
      </c>
      <c r="V260" s="154" t="s">
        <v>21</v>
      </c>
      <c r="W260" s="154" t="s">
        <v>619</v>
      </c>
      <c r="X260" s="154" t="s">
        <v>3516</v>
      </c>
      <c r="Y260" s="66" t="str">
        <f t="shared" si="12"/>
        <v>31995暖房設備用無し（一定速）</v>
      </c>
      <c r="Z260" s="156">
        <v>0.26</v>
      </c>
      <c r="AA260" s="156">
        <v>0.74</v>
      </c>
      <c r="AB260" s="157">
        <v>0.26</v>
      </c>
      <c r="AC260" s="157">
        <v>0.74</v>
      </c>
      <c r="AD260" s="160">
        <f>VLOOKUP(T260,'既存・導入予定 (2)'!$E$33:$S$44,13,0)</f>
        <v>0.38900000000000001</v>
      </c>
      <c r="AE260" s="161">
        <f t="shared" si="15"/>
        <v>0.84099999999999997</v>
      </c>
    </row>
    <row r="261" spans="13:31" ht="13.5" customHeight="1">
      <c r="M261" s="90">
        <v>10</v>
      </c>
      <c r="N261" s="91" t="s">
        <v>3</v>
      </c>
      <c r="O261" s="91" t="s">
        <v>3457</v>
      </c>
      <c r="P261" s="91" t="s">
        <v>3459</v>
      </c>
      <c r="Q261" s="91" t="s">
        <v>473</v>
      </c>
      <c r="R261" s="92">
        <v>0</v>
      </c>
      <c r="T261" s="152">
        <v>3</v>
      </c>
      <c r="U261" s="153">
        <v>2005</v>
      </c>
      <c r="V261" s="154" t="s">
        <v>20</v>
      </c>
      <c r="W261" s="154" t="s">
        <v>624</v>
      </c>
      <c r="X261" s="154" t="s">
        <v>3363</v>
      </c>
      <c r="Y261" s="66" t="str">
        <f t="shared" si="12"/>
        <v>32005冷房店舗用有り</v>
      </c>
      <c r="Z261" s="156">
        <v>-0.86599999999999999</v>
      </c>
      <c r="AA261" s="156">
        <v>1.8660000000000001</v>
      </c>
      <c r="AB261" s="157">
        <v>1.0455000000000001</v>
      </c>
      <c r="AC261" s="157">
        <v>1.3880999999999999</v>
      </c>
      <c r="AD261" s="160">
        <f>VLOOKUP(T261,'既存・導入予定 (2)'!$E$33:$S$44,13,0)</f>
        <v>0.38900000000000001</v>
      </c>
      <c r="AE261" s="161">
        <f t="shared" si="15"/>
        <v>1.5289999999999999</v>
      </c>
    </row>
    <row r="262" spans="13:31" ht="13.5" customHeight="1">
      <c r="M262" s="90">
        <v>10</v>
      </c>
      <c r="N262" s="91" t="s">
        <v>4</v>
      </c>
      <c r="O262" s="91" t="s">
        <v>3457</v>
      </c>
      <c r="P262" s="91" t="s">
        <v>3459</v>
      </c>
      <c r="Q262" s="91" t="s">
        <v>477</v>
      </c>
      <c r="R262" s="92">
        <v>8.1000000000000003E-2</v>
      </c>
      <c r="T262" s="152">
        <v>3</v>
      </c>
      <c r="U262" s="153">
        <v>2005</v>
      </c>
      <c r="V262" s="154" t="s">
        <v>20</v>
      </c>
      <c r="W262" s="154" t="s">
        <v>618</v>
      </c>
      <c r="X262" s="154" t="s">
        <v>3363</v>
      </c>
      <c r="Y262" s="66" t="str">
        <f t="shared" si="12"/>
        <v>32005冷房ビル用マルチ有り</v>
      </c>
      <c r="Z262" s="156">
        <v>-0.68200000000000005</v>
      </c>
      <c r="AA262" s="156">
        <v>1.6819999999999999</v>
      </c>
      <c r="AB262" s="157">
        <v>1.0490999999999999</v>
      </c>
      <c r="AC262" s="157">
        <v>1.2492000000000001</v>
      </c>
      <c r="AD262" s="160">
        <f>VLOOKUP(T262,'既存・導入予定 (2)'!$E$33:$S$44,13,0)</f>
        <v>0.38900000000000001</v>
      </c>
      <c r="AE262" s="161">
        <f t="shared" si="15"/>
        <v>1.4159999999999999</v>
      </c>
    </row>
    <row r="263" spans="13:31" ht="13.5" customHeight="1">
      <c r="M263" s="90">
        <v>10</v>
      </c>
      <c r="N263" s="91" t="s">
        <v>5</v>
      </c>
      <c r="O263" s="91" t="s">
        <v>3457</v>
      </c>
      <c r="P263" s="91" t="s">
        <v>3459</v>
      </c>
      <c r="Q263" s="91" t="s">
        <v>481</v>
      </c>
      <c r="R263" s="92">
        <v>0.13900000000000001</v>
      </c>
      <c r="T263" s="152">
        <v>3</v>
      </c>
      <c r="U263" s="153">
        <v>2005</v>
      </c>
      <c r="V263" s="154" t="s">
        <v>20</v>
      </c>
      <c r="W263" s="154" t="s">
        <v>619</v>
      </c>
      <c r="X263" s="154" t="s">
        <v>3363</v>
      </c>
      <c r="Y263" s="66" t="str">
        <f t="shared" si="12"/>
        <v>32005冷房設備用有り</v>
      </c>
      <c r="Z263" s="156">
        <v>-0.114</v>
      </c>
      <c r="AA263" s="156">
        <v>1.1140000000000001</v>
      </c>
      <c r="AB263" s="157">
        <v>1.0325</v>
      </c>
      <c r="AC263" s="157">
        <v>0.82740000000000002</v>
      </c>
      <c r="AD263" s="160">
        <f>VLOOKUP(T263,'既存・導入予定 (2)'!$E$33:$S$44,13,0)</f>
        <v>0.38900000000000001</v>
      </c>
      <c r="AE263" s="161">
        <f t="shared" si="15"/>
        <v>1.069</v>
      </c>
    </row>
    <row r="264" spans="13:31" ht="13.5" customHeight="1">
      <c r="M264" s="90">
        <v>10</v>
      </c>
      <c r="N264" s="91" t="s">
        <v>6</v>
      </c>
      <c r="O264" s="91" t="s">
        <v>3457</v>
      </c>
      <c r="P264" s="91" t="s">
        <v>3459</v>
      </c>
      <c r="Q264" s="91" t="s">
        <v>485</v>
      </c>
      <c r="R264" s="92">
        <v>7.6999999999999999E-2</v>
      </c>
      <c r="T264" s="152">
        <v>3</v>
      </c>
      <c r="U264" s="153">
        <v>2005</v>
      </c>
      <c r="V264" s="154" t="s">
        <v>20</v>
      </c>
      <c r="W264" s="154" t="s">
        <v>624</v>
      </c>
      <c r="X264" s="154" t="s">
        <v>3516</v>
      </c>
      <c r="Y264" s="66" t="str">
        <f t="shared" si="12"/>
        <v>32005冷房店舗用無し（一定速）</v>
      </c>
      <c r="Z264" s="156">
        <v>0.25</v>
      </c>
      <c r="AA264" s="156">
        <v>0.75</v>
      </c>
      <c r="AB264" s="157">
        <v>0.25</v>
      </c>
      <c r="AC264" s="157">
        <v>0.75</v>
      </c>
      <c r="AD264" s="160">
        <f>VLOOKUP(T264,'既存・導入予定 (2)'!$E$33:$S$44,13,0)</f>
        <v>0.38900000000000001</v>
      </c>
      <c r="AE264" s="161">
        <f t="shared" si="15"/>
        <v>0.84699999999999998</v>
      </c>
    </row>
    <row r="265" spans="13:31" ht="13.5" customHeight="1">
      <c r="M265" s="90">
        <v>10</v>
      </c>
      <c r="N265" s="91" t="s">
        <v>7</v>
      </c>
      <c r="O265" s="91" t="s">
        <v>3457</v>
      </c>
      <c r="P265" s="91" t="s">
        <v>3459</v>
      </c>
      <c r="Q265" s="91" t="s">
        <v>489</v>
      </c>
      <c r="R265" s="92">
        <v>0.10299999999999999</v>
      </c>
      <c r="T265" s="152">
        <v>3</v>
      </c>
      <c r="U265" s="153">
        <v>2005</v>
      </c>
      <c r="V265" s="154" t="s">
        <v>20</v>
      </c>
      <c r="W265" s="154" t="s">
        <v>618</v>
      </c>
      <c r="X265" s="154" t="s">
        <v>3516</v>
      </c>
      <c r="Y265" s="66" t="str">
        <f t="shared" si="12"/>
        <v>32005冷房ビル用マルチ無し（一定速）</v>
      </c>
      <c r="Z265" s="156">
        <v>0.25</v>
      </c>
      <c r="AA265" s="156">
        <v>0.75</v>
      </c>
      <c r="AB265" s="157">
        <v>0.25</v>
      </c>
      <c r="AC265" s="157">
        <v>0.75</v>
      </c>
      <c r="AD265" s="160">
        <f>VLOOKUP(T265,'既存・導入予定 (2)'!$E$33:$S$44,13,0)</f>
        <v>0.38900000000000001</v>
      </c>
      <c r="AE265" s="161">
        <f t="shared" si="15"/>
        <v>0.84699999999999998</v>
      </c>
    </row>
    <row r="266" spans="13:31" ht="13.5" customHeight="1">
      <c r="M266" s="90">
        <v>10</v>
      </c>
      <c r="N266" s="91" t="s">
        <v>8</v>
      </c>
      <c r="O266" s="91" t="s">
        <v>3457</v>
      </c>
      <c r="P266" s="91" t="s">
        <v>3459</v>
      </c>
      <c r="Q266" s="91" t="s">
        <v>493</v>
      </c>
      <c r="R266" s="92">
        <v>0.124</v>
      </c>
      <c r="T266" s="152">
        <v>3</v>
      </c>
      <c r="U266" s="153">
        <v>2005</v>
      </c>
      <c r="V266" s="154" t="s">
        <v>20</v>
      </c>
      <c r="W266" s="154" t="s">
        <v>619</v>
      </c>
      <c r="X266" s="154" t="s">
        <v>3516</v>
      </c>
      <c r="Y266" s="66" t="str">
        <f t="shared" ref="Y266:Y329" si="16">T266&amp;U266&amp;V266&amp;W266&amp;X266</f>
        <v>32005冷房設備用無し（一定速）</v>
      </c>
      <c r="Z266" s="156">
        <v>0.25</v>
      </c>
      <c r="AA266" s="156">
        <v>0.75</v>
      </c>
      <c r="AB266" s="157">
        <v>0.25</v>
      </c>
      <c r="AC266" s="157">
        <v>0.75</v>
      </c>
      <c r="AD266" s="160">
        <f>VLOOKUP(T266,'既存・導入予定 (2)'!$E$33:$S$44,13,0)</f>
        <v>0.38900000000000001</v>
      </c>
      <c r="AE266" s="161">
        <f t="shared" si="15"/>
        <v>0.84699999999999998</v>
      </c>
    </row>
    <row r="267" spans="13:31" ht="13.5" customHeight="1">
      <c r="M267" s="90">
        <v>10</v>
      </c>
      <c r="N267" s="91" t="s">
        <v>9</v>
      </c>
      <c r="O267" s="91" t="s">
        <v>3457</v>
      </c>
      <c r="P267" s="91" t="s">
        <v>3459</v>
      </c>
      <c r="Q267" s="91" t="s">
        <v>497</v>
      </c>
      <c r="R267" s="92">
        <v>0.13300000000000001</v>
      </c>
      <c r="T267" s="152">
        <v>3</v>
      </c>
      <c r="U267" s="153">
        <v>2005</v>
      </c>
      <c r="V267" s="154" t="s">
        <v>21</v>
      </c>
      <c r="W267" s="154" t="s">
        <v>624</v>
      </c>
      <c r="X267" s="154" t="s">
        <v>3363</v>
      </c>
      <c r="Y267" s="66" t="str">
        <f t="shared" si="16"/>
        <v>32005暖房店舗用有り</v>
      </c>
      <c r="Z267" s="156">
        <v>-0.65</v>
      </c>
      <c r="AA267" s="156">
        <v>1.65</v>
      </c>
      <c r="AB267" s="157">
        <v>1.0726</v>
      </c>
      <c r="AC267" s="157">
        <v>1.2194</v>
      </c>
      <c r="AD267" s="160">
        <f>VLOOKUP(T267,'既存・導入予定 (2)'!$E$33:$S$44,13,0)</f>
        <v>0.38900000000000001</v>
      </c>
      <c r="AE267" s="161">
        <f t="shared" si="15"/>
        <v>1.397</v>
      </c>
    </row>
    <row r="268" spans="13:31" ht="13.5" customHeight="1">
      <c r="M268" s="90">
        <v>10</v>
      </c>
      <c r="N268" s="91" t="s">
        <v>10</v>
      </c>
      <c r="O268" s="91" t="s">
        <v>3457</v>
      </c>
      <c r="P268" s="91" t="s">
        <v>3459</v>
      </c>
      <c r="Q268" s="91" t="s">
        <v>501</v>
      </c>
      <c r="R268" s="92">
        <v>0.14799999999999999</v>
      </c>
      <c r="T268" s="152">
        <v>3</v>
      </c>
      <c r="U268" s="153">
        <v>2005</v>
      </c>
      <c r="V268" s="154" t="s">
        <v>21</v>
      </c>
      <c r="W268" s="154" t="s">
        <v>618</v>
      </c>
      <c r="X268" s="154" t="s">
        <v>3363</v>
      </c>
      <c r="Y268" s="66" t="str">
        <f t="shared" si="16"/>
        <v>32005暖房ビル用マルチ有り</v>
      </c>
      <c r="Z268" s="156">
        <v>-0.56000000000000005</v>
      </c>
      <c r="AA268" s="156">
        <v>1.56</v>
      </c>
      <c r="AB268" s="157">
        <v>1.0330999999999999</v>
      </c>
      <c r="AC268" s="157">
        <v>1.1617</v>
      </c>
      <c r="AD268" s="160">
        <f>VLOOKUP(T268,'既存・導入予定 (2)'!$E$33:$S$44,13,0)</f>
        <v>0.38900000000000001</v>
      </c>
      <c r="AE268" s="161">
        <f t="shared" si="15"/>
        <v>1.3420000000000001</v>
      </c>
    </row>
    <row r="269" spans="13:31" ht="13.5" customHeight="1">
      <c r="M269" s="90">
        <v>10</v>
      </c>
      <c r="N269" s="91" t="s">
        <v>11</v>
      </c>
      <c r="O269" s="91" t="s">
        <v>3457</v>
      </c>
      <c r="P269" s="91" t="s">
        <v>3459</v>
      </c>
      <c r="Q269" s="91" t="s">
        <v>505</v>
      </c>
      <c r="R269" s="92">
        <v>0.23699999999999999</v>
      </c>
      <c r="T269" s="152">
        <v>3</v>
      </c>
      <c r="U269" s="153">
        <v>2005</v>
      </c>
      <c r="V269" s="154" t="s">
        <v>21</v>
      </c>
      <c r="W269" s="154" t="s">
        <v>619</v>
      </c>
      <c r="X269" s="154" t="s">
        <v>3363</v>
      </c>
      <c r="Y269" s="66" t="str">
        <f t="shared" si="16"/>
        <v>32005暖房設備用有り</v>
      </c>
      <c r="Z269" s="156">
        <v>-0.126</v>
      </c>
      <c r="AA269" s="156">
        <v>1.1259999999999999</v>
      </c>
      <c r="AB269" s="157">
        <v>1.0239</v>
      </c>
      <c r="AC269" s="157">
        <v>0.83850000000000002</v>
      </c>
      <c r="AD269" s="160">
        <f>VLOOKUP(T269,'既存・導入予定 (2)'!$E$33:$S$44,13,0)</f>
        <v>0.38900000000000001</v>
      </c>
      <c r="AE269" s="161">
        <f t="shared" si="15"/>
        <v>1.0760000000000001</v>
      </c>
    </row>
    <row r="270" spans="13:31" ht="13.5" customHeight="1">
      <c r="M270" s="90">
        <v>10</v>
      </c>
      <c r="N270" s="91" t="s">
        <v>12</v>
      </c>
      <c r="O270" s="91" t="s">
        <v>3457</v>
      </c>
      <c r="P270" s="91" t="s">
        <v>3459</v>
      </c>
      <c r="Q270" s="91" t="s">
        <v>509</v>
      </c>
      <c r="R270" s="92">
        <v>0.25700000000000001</v>
      </c>
      <c r="T270" s="152">
        <v>3</v>
      </c>
      <c r="U270" s="153">
        <v>2005</v>
      </c>
      <c r="V270" s="154" t="s">
        <v>21</v>
      </c>
      <c r="W270" s="154" t="s">
        <v>624</v>
      </c>
      <c r="X270" s="154" t="s">
        <v>3516</v>
      </c>
      <c r="Y270" s="66" t="str">
        <f t="shared" si="16"/>
        <v>32005暖房店舗用無し（一定速）</v>
      </c>
      <c r="Z270" s="156">
        <v>0.25</v>
      </c>
      <c r="AA270" s="156">
        <v>0.75</v>
      </c>
      <c r="AB270" s="157">
        <v>0.25</v>
      </c>
      <c r="AC270" s="157">
        <v>0.75</v>
      </c>
      <c r="AD270" s="160">
        <f>VLOOKUP(T270,'既存・導入予定 (2)'!$E$33:$S$44,13,0)</f>
        <v>0.38900000000000001</v>
      </c>
      <c r="AE270" s="161">
        <f t="shared" si="15"/>
        <v>0.84699999999999998</v>
      </c>
    </row>
    <row r="271" spans="13:31" ht="13.5" customHeight="1">
      <c r="M271" s="90">
        <v>10</v>
      </c>
      <c r="N271" s="91" t="s">
        <v>13</v>
      </c>
      <c r="O271" s="91" t="s">
        <v>3457</v>
      </c>
      <c r="P271" s="91" t="s">
        <v>3459</v>
      </c>
      <c r="Q271" s="91" t="s">
        <v>513</v>
      </c>
      <c r="R271" s="92">
        <v>0</v>
      </c>
      <c r="T271" s="152">
        <v>3</v>
      </c>
      <c r="U271" s="153">
        <v>2005</v>
      </c>
      <c r="V271" s="154" t="s">
        <v>21</v>
      </c>
      <c r="W271" s="154" t="s">
        <v>618</v>
      </c>
      <c r="X271" s="154" t="s">
        <v>3516</v>
      </c>
      <c r="Y271" s="66" t="str">
        <f t="shared" si="16"/>
        <v>32005暖房ビル用マルチ無し（一定速）</v>
      </c>
      <c r="Z271" s="156">
        <v>0.25</v>
      </c>
      <c r="AA271" s="156">
        <v>0.75</v>
      </c>
      <c r="AB271" s="157">
        <v>0.25</v>
      </c>
      <c r="AC271" s="157">
        <v>0.75</v>
      </c>
      <c r="AD271" s="160">
        <f>VLOOKUP(T271,'既存・導入予定 (2)'!$E$33:$S$44,13,0)</f>
        <v>0.38900000000000001</v>
      </c>
      <c r="AE271" s="161">
        <f t="shared" si="15"/>
        <v>0.84699999999999998</v>
      </c>
    </row>
    <row r="272" spans="13:31" ht="13.5" customHeight="1">
      <c r="M272" s="90">
        <v>11</v>
      </c>
      <c r="N272" s="91" t="s">
        <v>3456</v>
      </c>
      <c r="O272" s="91" t="s">
        <v>3457</v>
      </c>
      <c r="P272" s="91" t="s">
        <v>3459</v>
      </c>
      <c r="Q272" s="91" t="s">
        <v>517</v>
      </c>
      <c r="R272" s="92">
        <v>0.17100000000000001</v>
      </c>
      <c r="T272" s="152">
        <v>3</v>
      </c>
      <c r="U272" s="153">
        <v>2005</v>
      </c>
      <c r="V272" s="154" t="s">
        <v>21</v>
      </c>
      <c r="W272" s="154" t="s">
        <v>619</v>
      </c>
      <c r="X272" s="154" t="s">
        <v>3516</v>
      </c>
      <c r="Y272" s="66" t="str">
        <f t="shared" si="16"/>
        <v>32005暖房設備用無し（一定速）</v>
      </c>
      <c r="Z272" s="156">
        <v>0.25</v>
      </c>
      <c r="AA272" s="156">
        <v>0.75</v>
      </c>
      <c r="AB272" s="157">
        <v>0.25</v>
      </c>
      <c r="AC272" s="157">
        <v>0.75</v>
      </c>
      <c r="AD272" s="160">
        <f>VLOOKUP(T272,'既存・導入予定 (2)'!$E$33:$S$44,13,0)</f>
        <v>0.38900000000000001</v>
      </c>
      <c r="AE272" s="161">
        <f t="shared" si="15"/>
        <v>0.84699999999999998</v>
      </c>
    </row>
    <row r="273" spans="13:31" ht="13.5" customHeight="1">
      <c r="M273" s="90">
        <v>11</v>
      </c>
      <c r="N273" s="91" t="s">
        <v>3</v>
      </c>
      <c r="O273" s="91" t="s">
        <v>3457</v>
      </c>
      <c r="P273" s="91" t="s">
        <v>3459</v>
      </c>
      <c r="Q273" s="91" t="s">
        <v>521</v>
      </c>
      <c r="R273" s="92">
        <v>0.20300000000000001</v>
      </c>
      <c r="T273" s="152">
        <v>3</v>
      </c>
      <c r="U273" s="153">
        <v>2010</v>
      </c>
      <c r="V273" s="154" t="s">
        <v>20</v>
      </c>
      <c r="W273" s="154" t="s">
        <v>624</v>
      </c>
      <c r="X273" s="154" t="s">
        <v>3363</v>
      </c>
      <c r="Y273" s="66" t="str">
        <f t="shared" si="16"/>
        <v>32010冷房店舗用有り</v>
      </c>
      <c r="Z273" s="156">
        <v>-1.1000000000000001</v>
      </c>
      <c r="AA273" s="156">
        <v>2.1</v>
      </c>
      <c r="AB273" s="157">
        <v>1.0511999999999999</v>
      </c>
      <c r="AC273" s="157">
        <v>1.5622</v>
      </c>
      <c r="AD273" s="160">
        <f>VLOOKUP(T273,'既存・導入予定 (2)'!$E$33:$S$44,13,0)</f>
        <v>0.38900000000000001</v>
      </c>
      <c r="AE273" s="161">
        <f t="shared" si="15"/>
        <v>1.6719999999999999</v>
      </c>
    </row>
    <row r="274" spans="13:31" ht="13.5" customHeight="1">
      <c r="M274" s="90">
        <v>11</v>
      </c>
      <c r="N274" s="91" t="s">
        <v>4</v>
      </c>
      <c r="O274" s="91" t="s">
        <v>3457</v>
      </c>
      <c r="P274" s="91" t="s">
        <v>3459</v>
      </c>
      <c r="Q274" s="91" t="s">
        <v>525</v>
      </c>
      <c r="R274" s="92">
        <v>0.183</v>
      </c>
      <c r="T274" s="152">
        <v>3</v>
      </c>
      <c r="U274" s="153">
        <v>2010</v>
      </c>
      <c r="V274" s="154" t="s">
        <v>20</v>
      </c>
      <c r="W274" s="154" t="s">
        <v>618</v>
      </c>
      <c r="X274" s="154" t="s">
        <v>3363</v>
      </c>
      <c r="Y274" s="66" t="str">
        <f t="shared" si="16"/>
        <v>32010冷房ビル用マルチ有り</v>
      </c>
      <c r="Z274" s="156">
        <v>-0.88</v>
      </c>
      <c r="AA274" s="156">
        <v>1.88</v>
      </c>
      <c r="AB274" s="157">
        <v>1.0548999999999999</v>
      </c>
      <c r="AC274" s="157">
        <v>1.3963000000000001</v>
      </c>
      <c r="AD274" s="160">
        <f>VLOOKUP(T274,'既存・導入予定 (2)'!$E$33:$S$44,13,0)</f>
        <v>0.38900000000000001</v>
      </c>
      <c r="AE274" s="161">
        <f t="shared" si="15"/>
        <v>1.5369999999999999</v>
      </c>
    </row>
    <row r="275" spans="13:31" ht="13.5" customHeight="1">
      <c r="M275" s="90">
        <v>11</v>
      </c>
      <c r="N275" s="91" t="s">
        <v>5</v>
      </c>
      <c r="O275" s="91" t="s">
        <v>3457</v>
      </c>
      <c r="P275" s="91" t="s">
        <v>3459</v>
      </c>
      <c r="Q275" s="91" t="s">
        <v>529</v>
      </c>
      <c r="R275" s="92">
        <v>0.27200000000000002</v>
      </c>
      <c r="T275" s="152">
        <v>3</v>
      </c>
      <c r="U275" s="153">
        <v>2010</v>
      </c>
      <c r="V275" s="154" t="s">
        <v>20</v>
      </c>
      <c r="W275" s="154" t="s">
        <v>619</v>
      </c>
      <c r="X275" s="154" t="s">
        <v>3363</v>
      </c>
      <c r="Y275" s="66" t="str">
        <f t="shared" si="16"/>
        <v>32010冷房設備用有り</v>
      </c>
      <c r="Z275" s="156">
        <v>-0.26</v>
      </c>
      <c r="AA275" s="156">
        <v>1.26</v>
      </c>
      <c r="AB275" s="157">
        <v>1.1929000000000001</v>
      </c>
      <c r="AC275" s="157">
        <v>0.89680000000000004</v>
      </c>
      <c r="AD275" s="160">
        <f>VLOOKUP(T275,'既存・導入予定 (2)'!$E$33:$S$44,13,0)</f>
        <v>0.38900000000000001</v>
      </c>
      <c r="AE275" s="161">
        <f t="shared" si="15"/>
        <v>1.1579999999999999</v>
      </c>
    </row>
    <row r="276" spans="13:31" ht="13.5" customHeight="1">
      <c r="M276" s="90">
        <v>11</v>
      </c>
      <c r="N276" s="91" t="s">
        <v>6</v>
      </c>
      <c r="O276" s="91" t="s">
        <v>3457</v>
      </c>
      <c r="P276" s="91" t="s">
        <v>3459</v>
      </c>
      <c r="Q276" s="91" t="s">
        <v>533</v>
      </c>
      <c r="R276" s="92">
        <v>0.22500000000000001</v>
      </c>
      <c r="T276" s="152">
        <v>3</v>
      </c>
      <c r="U276" s="153">
        <v>2010</v>
      </c>
      <c r="V276" s="154" t="s">
        <v>20</v>
      </c>
      <c r="W276" s="154" t="s">
        <v>624</v>
      </c>
      <c r="X276" s="154" t="s">
        <v>3516</v>
      </c>
      <c r="Y276" s="66" t="str">
        <f t="shared" si="16"/>
        <v>32010冷房店舗用無し（一定速）</v>
      </c>
      <c r="Z276" s="156">
        <v>0.25</v>
      </c>
      <c r="AA276" s="156">
        <v>0.75</v>
      </c>
      <c r="AB276" s="157">
        <v>0.25</v>
      </c>
      <c r="AC276" s="157">
        <v>0.75</v>
      </c>
      <c r="AD276" s="160">
        <f>VLOOKUP(T276,'既存・導入予定 (2)'!$E$33:$S$44,13,0)</f>
        <v>0.38900000000000001</v>
      </c>
      <c r="AE276" s="161">
        <f t="shared" si="15"/>
        <v>0.84699999999999998</v>
      </c>
    </row>
    <row r="277" spans="13:31" ht="13.5" customHeight="1">
      <c r="M277" s="90">
        <v>11</v>
      </c>
      <c r="N277" s="91" t="s">
        <v>7</v>
      </c>
      <c r="O277" s="91" t="s">
        <v>3457</v>
      </c>
      <c r="P277" s="91" t="s">
        <v>3459</v>
      </c>
      <c r="Q277" s="91" t="s">
        <v>537</v>
      </c>
      <c r="R277" s="92">
        <v>0.215</v>
      </c>
      <c r="T277" s="152">
        <v>3</v>
      </c>
      <c r="U277" s="153">
        <v>2010</v>
      </c>
      <c r="V277" s="154" t="s">
        <v>20</v>
      </c>
      <c r="W277" s="154" t="s">
        <v>618</v>
      </c>
      <c r="X277" s="154" t="s">
        <v>3516</v>
      </c>
      <c r="Y277" s="66" t="str">
        <f t="shared" si="16"/>
        <v>32010冷房ビル用マルチ無し（一定速）</v>
      </c>
      <c r="Z277" s="156">
        <v>0.25</v>
      </c>
      <c r="AA277" s="156">
        <v>0.75</v>
      </c>
      <c r="AB277" s="157">
        <v>0.25</v>
      </c>
      <c r="AC277" s="157">
        <v>0.75</v>
      </c>
      <c r="AD277" s="160">
        <f>VLOOKUP(T277,'既存・導入予定 (2)'!$E$33:$S$44,13,0)</f>
        <v>0.38900000000000001</v>
      </c>
      <c r="AE277" s="161">
        <f t="shared" si="15"/>
        <v>0.84699999999999998</v>
      </c>
    </row>
    <row r="278" spans="13:31" ht="13.5" customHeight="1">
      <c r="M278" s="90">
        <v>11</v>
      </c>
      <c r="N278" s="91" t="s">
        <v>8</v>
      </c>
      <c r="O278" s="91" t="s">
        <v>3457</v>
      </c>
      <c r="P278" s="91" t="s">
        <v>3459</v>
      </c>
      <c r="Q278" s="91" t="s">
        <v>541</v>
      </c>
      <c r="R278" s="92">
        <v>0.20699999999999999</v>
      </c>
      <c r="T278" s="152">
        <v>3</v>
      </c>
      <c r="U278" s="153">
        <v>2010</v>
      </c>
      <c r="V278" s="154" t="s">
        <v>20</v>
      </c>
      <c r="W278" s="154" t="s">
        <v>619</v>
      </c>
      <c r="X278" s="154" t="s">
        <v>3516</v>
      </c>
      <c r="Y278" s="66" t="str">
        <f t="shared" si="16"/>
        <v>32010冷房設備用無し（一定速）</v>
      </c>
      <c r="Z278" s="156">
        <v>0.25</v>
      </c>
      <c r="AA278" s="156">
        <v>0.75</v>
      </c>
      <c r="AB278" s="157">
        <v>0.25</v>
      </c>
      <c r="AC278" s="157">
        <v>0.75</v>
      </c>
      <c r="AD278" s="160">
        <f>VLOOKUP(T278,'既存・導入予定 (2)'!$E$33:$S$44,13,0)</f>
        <v>0.38900000000000001</v>
      </c>
      <c r="AE278" s="161">
        <f t="shared" si="15"/>
        <v>0.84699999999999998</v>
      </c>
    </row>
    <row r="279" spans="13:31" ht="13.5" customHeight="1">
      <c r="M279" s="90">
        <v>11</v>
      </c>
      <c r="N279" s="91" t="s">
        <v>9</v>
      </c>
      <c r="O279" s="91" t="s">
        <v>3457</v>
      </c>
      <c r="P279" s="91" t="s">
        <v>3459</v>
      </c>
      <c r="Q279" s="91" t="s">
        <v>545</v>
      </c>
      <c r="R279" s="92">
        <v>0.29099999999999998</v>
      </c>
      <c r="T279" s="152">
        <v>3</v>
      </c>
      <c r="U279" s="153">
        <v>2010</v>
      </c>
      <c r="V279" s="154" t="s">
        <v>21</v>
      </c>
      <c r="W279" s="154" t="s">
        <v>624</v>
      </c>
      <c r="X279" s="154" t="s">
        <v>3363</v>
      </c>
      <c r="Y279" s="66" t="str">
        <f t="shared" si="16"/>
        <v>32010暖房店舗用有り</v>
      </c>
      <c r="Z279" s="156">
        <v>-0.72</v>
      </c>
      <c r="AA279" s="156">
        <v>1.72</v>
      </c>
      <c r="AB279" s="157">
        <v>1.0757000000000001</v>
      </c>
      <c r="AC279" s="157">
        <v>1.2710999999999999</v>
      </c>
      <c r="AD279" s="160">
        <f>VLOOKUP(T279,'既存・導入予定 (2)'!$E$33:$S$44,13,0)</f>
        <v>0.38900000000000001</v>
      </c>
      <c r="AE279" s="161">
        <f t="shared" si="15"/>
        <v>1.4390000000000001</v>
      </c>
    </row>
    <row r="280" spans="13:31" ht="13.5" customHeight="1">
      <c r="M280" s="90">
        <v>11</v>
      </c>
      <c r="N280" s="91" t="s">
        <v>10</v>
      </c>
      <c r="O280" s="91" t="s">
        <v>3457</v>
      </c>
      <c r="P280" s="91" t="s">
        <v>3459</v>
      </c>
      <c r="Q280" s="91" t="s">
        <v>549</v>
      </c>
      <c r="R280" s="92">
        <v>0.245</v>
      </c>
      <c r="T280" s="152">
        <v>3</v>
      </c>
      <c r="U280" s="153">
        <v>2010</v>
      </c>
      <c r="V280" s="154" t="s">
        <v>21</v>
      </c>
      <c r="W280" s="154" t="s">
        <v>618</v>
      </c>
      <c r="X280" s="154" t="s">
        <v>3363</v>
      </c>
      <c r="Y280" s="66" t="str">
        <f t="shared" si="16"/>
        <v>32010暖房ビル用マルチ有り</v>
      </c>
      <c r="Z280" s="156">
        <v>-0.7</v>
      </c>
      <c r="AA280" s="156">
        <v>1.7</v>
      </c>
      <c r="AB280" s="157">
        <v>1.036</v>
      </c>
      <c r="AC280" s="157">
        <v>1.266</v>
      </c>
      <c r="AD280" s="160">
        <f>VLOOKUP(T280,'既存・導入予定 (2)'!$E$33:$S$44,13,0)</f>
        <v>0.38900000000000001</v>
      </c>
      <c r="AE280" s="161">
        <f t="shared" si="15"/>
        <v>1.427</v>
      </c>
    </row>
    <row r="281" spans="13:31" ht="13.5" customHeight="1">
      <c r="M281" s="90">
        <v>11</v>
      </c>
      <c r="N281" s="91" t="s">
        <v>11</v>
      </c>
      <c r="O281" s="91" t="s">
        <v>3457</v>
      </c>
      <c r="P281" s="91" t="s">
        <v>3459</v>
      </c>
      <c r="Q281" s="91" t="s">
        <v>553</v>
      </c>
      <c r="R281" s="92">
        <v>0.51300000000000001</v>
      </c>
      <c r="T281" s="152">
        <v>3</v>
      </c>
      <c r="U281" s="153">
        <v>2010</v>
      </c>
      <c r="V281" s="154" t="s">
        <v>21</v>
      </c>
      <c r="W281" s="154" t="s">
        <v>619</v>
      </c>
      <c r="X281" s="154" t="s">
        <v>3363</v>
      </c>
      <c r="Y281" s="66" t="str">
        <f t="shared" si="16"/>
        <v>32010暖房設備用有り</v>
      </c>
      <c r="Z281" s="156">
        <v>-0.26</v>
      </c>
      <c r="AA281" s="156">
        <v>1.26</v>
      </c>
      <c r="AB281" s="157">
        <v>0.82779999999999998</v>
      </c>
      <c r="AC281" s="157">
        <v>0.98809999999999998</v>
      </c>
      <c r="AD281" s="160">
        <f>VLOOKUP(T281,'既存・導入予定 (2)'!$E$33:$S$44,13,0)</f>
        <v>0.38900000000000001</v>
      </c>
      <c r="AE281" s="161">
        <f t="shared" si="15"/>
        <v>1.1579999999999999</v>
      </c>
    </row>
    <row r="282" spans="13:31" ht="13.5" customHeight="1">
      <c r="M282" s="90">
        <v>11</v>
      </c>
      <c r="N282" s="91" t="s">
        <v>12</v>
      </c>
      <c r="O282" s="91" t="s">
        <v>3457</v>
      </c>
      <c r="P282" s="91" t="s">
        <v>3459</v>
      </c>
      <c r="Q282" s="91" t="s">
        <v>557</v>
      </c>
      <c r="R282" s="92">
        <v>0.57899999999999996</v>
      </c>
      <c r="T282" s="152">
        <v>3</v>
      </c>
      <c r="U282" s="153">
        <v>2010</v>
      </c>
      <c r="V282" s="154" t="s">
        <v>21</v>
      </c>
      <c r="W282" s="154" t="s">
        <v>624</v>
      </c>
      <c r="X282" s="154" t="s">
        <v>3516</v>
      </c>
      <c r="Y282" s="66" t="str">
        <f t="shared" si="16"/>
        <v>32010暖房店舗用無し（一定速）</v>
      </c>
      <c r="Z282" s="156">
        <v>0.25</v>
      </c>
      <c r="AA282" s="156">
        <v>0.75</v>
      </c>
      <c r="AB282" s="157">
        <v>0.25</v>
      </c>
      <c r="AC282" s="157">
        <v>0.75</v>
      </c>
      <c r="AD282" s="160">
        <f>VLOOKUP(T282,'既存・導入予定 (2)'!$E$33:$S$44,13,0)</f>
        <v>0.38900000000000001</v>
      </c>
      <c r="AE282" s="161">
        <f t="shared" si="15"/>
        <v>0.84699999999999998</v>
      </c>
    </row>
    <row r="283" spans="13:31" ht="13.5" customHeight="1">
      <c r="M283" s="90">
        <v>11</v>
      </c>
      <c r="N283" s="91" t="s">
        <v>13</v>
      </c>
      <c r="O283" s="91" t="s">
        <v>3457</v>
      </c>
      <c r="P283" s="91" t="s">
        <v>3459</v>
      </c>
      <c r="Q283" s="91" t="s">
        <v>561</v>
      </c>
      <c r="R283" s="92">
        <v>0.14099999999999999</v>
      </c>
      <c r="T283" s="152">
        <v>3</v>
      </c>
      <c r="U283" s="153">
        <v>2010</v>
      </c>
      <c r="V283" s="154" t="s">
        <v>21</v>
      </c>
      <c r="W283" s="154" t="s">
        <v>618</v>
      </c>
      <c r="X283" s="154" t="s">
        <v>3516</v>
      </c>
      <c r="Y283" s="66" t="str">
        <f t="shared" si="16"/>
        <v>32010暖房ビル用マルチ無し（一定速）</v>
      </c>
      <c r="Z283" s="156">
        <v>0.25</v>
      </c>
      <c r="AA283" s="156">
        <v>0.75</v>
      </c>
      <c r="AB283" s="157">
        <v>0.25</v>
      </c>
      <c r="AC283" s="157">
        <v>0.75</v>
      </c>
      <c r="AD283" s="160">
        <f>VLOOKUP(T283,'既存・導入予定 (2)'!$E$33:$S$44,13,0)</f>
        <v>0.38900000000000001</v>
      </c>
      <c r="AE283" s="161">
        <f t="shared" si="15"/>
        <v>0.84699999999999998</v>
      </c>
    </row>
    <row r="284" spans="13:31" ht="13.5" customHeight="1">
      <c r="M284" s="90">
        <v>12</v>
      </c>
      <c r="N284" s="91" t="s">
        <v>3456</v>
      </c>
      <c r="O284" s="91" t="s">
        <v>3457</v>
      </c>
      <c r="P284" s="91" t="s">
        <v>3459</v>
      </c>
      <c r="Q284" s="91" t="s">
        <v>565</v>
      </c>
      <c r="R284" s="92">
        <v>0.312</v>
      </c>
      <c r="T284" s="152">
        <v>3</v>
      </c>
      <c r="U284" s="153">
        <v>2010</v>
      </c>
      <c r="V284" s="154" t="s">
        <v>21</v>
      </c>
      <c r="W284" s="154" t="s">
        <v>619</v>
      </c>
      <c r="X284" s="154" t="s">
        <v>3516</v>
      </c>
      <c r="Y284" s="66" t="str">
        <f t="shared" si="16"/>
        <v>32010暖房設備用無し（一定速）</v>
      </c>
      <c r="Z284" s="156">
        <v>0.25</v>
      </c>
      <c r="AA284" s="156">
        <v>0.75</v>
      </c>
      <c r="AB284" s="157">
        <v>0.25</v>
      </c>
      <c r="AC284" s="157">
        <v>0.75</v>
      </c>
      <c r="AD284" s="160">
        <f>VLOOKUP(T284,'既存・導入予定 (2)'!$E$33:$S$44,13,0)</f>
        <v>0.38900000000000001</v>
      </c>
      <c r="AE284" s="161">
        <f t="shared" si="15"/>
        <v>0.84699999999999998</v>
      </c>
    </row>
    <row r="285" spans="13:31" ht="13.5" customHeight="1">
      <c r="M285" s="90">
        <v>12</v>
      </c>
      <c r="N285" s="91" t="s">
        <v>3</v>
      </c>
      <c r="O285" s="91" t="s">
        <v>3457</v>
      </c>
      <c r="P285" s="91" t="s">
        <v>3459</v>
      </c>
      <c r="Q285" s="91" t="s">
        <v>569</v>
      </c>
      <c r="R285" s="92">
        <v>0.32800000000000001</v>
      </c>
      <c r="T285" s="144">
        <v>3</v>
      </c>
      <c r="U285" s="195">
        <v>2011</v>
      </c>
      <c r="V285" s="145" t="s">
        <v>20</v>
      </c>
      <c r="W285" s="145" t="s">
        <v>624</v>
      </c>
      <c r="X285" s="145" t="s">
        <v>3363</v>
      </c>
      <c r="Y285" s="146" t="str">
        <f t="shared" si="16"/>
        <v>32011冷房店舗用有り</v>
      </c>
      <c r="Z285" s="148">
        <v>-1.1200000000000001</v>
      </c>
      <c r="AA285" s="148">
        <v>2.12</v>
      </c>
      <c r="AB285" s="149">
        <v>1.0517000000000001</v>
      </c>
      <c r="AC285" s="149">
        <v>1.5770999999999999</v>
      </c>
      <c r="AD285" s="147">
        <f>VLOOKUP(T285,'既存・導入予定 (2)'!$E$33:$S$44,13,0)</f>
        <v>0.38900000000000001</v>
      </c>
      <c r="AE285" s="75">
        <f t="shared" si="15"/>
        <v>1.6839999999999999</v>
      </c>
    </row>
    <row r="286" spans="13:31" ht="13.5" customHeight="1">
      <c r="M286" s="90">
        <v>12</v>
      </c>
      <c r="N286" s="91" t="s">
        <v>4</v>
      </c>
      <c r="O286" s="91" t="s">
        <v>3457</v>
      </c>
      <c r="P286" s="91" t="s">
        <v>3459</v>
      </c>
      <c r="Q286" s="91" t="s">
        <v>573</v>
      </c>
      <c r="R286" s="92">
        <v>0.39800000000000002</v>
      </c>
      <c r="T286" s="144">
        <v>3</v>
      </c>
      <c r="U286" s="195">
        <v>2011</v>
      </c>
      <c r="V286" s="145" t="s">
        <v>20</v>
      </c>
      <c r="W286" s="145" t="s">
        <v>618</v>
      </c>
      <c r="X286" s="145" t="s">
        <v>3363</v>
      </c>
      <c r="Y286" s="146" t="str">
        <f t="shared" si="16"/>
        <v>32011冷房ビル用マルチ有り</v>
      </c>
      <c r="Z286" s="148">
        <v>-1</v>
      </c>
      <c r="AA286" s="148">
        <v>2</v>
      </c>
      <c r="AB286" s="149">
        <v>1.0584</v>
      </c>
      <c r="AC286" s="149">
        <v>1.4854000000000001</v>
      </c>
      <c r="AD286" s="147">
        <f>VLOOKUP(T286,'既存・導入予定 (2)'!$E$33:$S$44,13,0)</f>
        <v>0.38900000000000001</v>
      </c>
      <c r="AE286" s="75">
        <f t="shared" si="15"/>
        <v>1.611</v>
      </c>
    </row>
    <row r="287" spans="13:31" ht="14.25" customHeight="1">
      <c r="M287" s="90">
        <v>12</v>
      </c>
      <c r="N287" s="91" t="s">
        <v>5</v>
      </c>
      <c r="O287" s="91" t="s">
        <v>3457</v>
      </c>
      <c r="P287" s="91" t="s">
        <v>3459</v>
      </c>
      <c r="Q287" s="91" t="s">
        <v>577</v>
      </c>
      <c r="R287" s="92">
        <v>0.59299999999999997</v>
      </c>
      <c r="T287" s="144">
        <v>3</v>
      </c>
      <c r="U287" s="195">
        <v>2011</v>
      </c>
      <c r="V287" s="145" t="s">
        <v>20</v>
      </c>
      <c r="W287" s="145" t="s">
        <v>619</v>
      </c>
      <c r="X287" s="145" t="s">
        <v>3363</v>
      </c>
      <c r="Y287" s="146" t="str">
        <f t="shared" si="16"/>
        <v>32011冷房設備用有り</v>
      </c>
      <c r="Z287" s="148">
        <v>-0.22</v>
      </c>
      <c r="AA287" s="148">
        <v>1.22</v>
      </c>
      <c r="AB287" s="149">
        <v>1.0356000000000001</v>
      </c>
      <c r="AC287" s="149">
        <v>0.90610000000000002</v>
      </c>
      <c r="AD287" s="147">
        <f>VLOOKUP(T287,'既存・導入予定 (2)'!$E$33:$S$44,13,0)</f>
        <v>0.38900000000000001</v>
      </c>
      <c r="AE287" s="75">
        <f t="shared" si="15"/>
        <v>1.1339999999999999</v>
      </c>
    </row>
    <row r="288" spans="13:31" ht="13.5" customHeight="1">
      <c r="M288" s="90">
        <v>12</v>
      </c>
      <c r="N288" s="91" t="s">
        <v>6</v>
      </c>
      <c r="O288" s="91" t="s">
        <v>3457</v>
      </c>
      <c r="P288" s="91" t="s">
        <v>3459</v>
      </c>
      <c r="Q288" s="91" t="s">
        <v>581</v>
      </c>
      <c r="R288" s="92">
        <v>0.32200000000000001</v>
      </c>
      <c r="T288" s="144">
        <v>3</v>
      </c>
      <c r="U288" s="195">
        <v>2011</v>
      </c>
      <c r="V288" s="145" t="s">
        <v>20</v>
      </c>
      <c r="W288" s="145" t="s">
        <v>624</v>
      </c>
      <c r="X288" s="145" t="s">
        <v>3516</v>
      </c>
      <c r="Y288" s="146" t="str">
        <f t="shared" si="16"/>
        <v>32011冷房店舗用無し（一定速）</v>
      </c>
      <c r="Z288" s="148">
        <v>0.25</v>
      </c>
      <c r="AA288" s="148">
        <v>0.75</v>
      </c>
      <c r="AB288" s="149">
        <v>0.25</v>
      </c>
      <c r="AC288" s="149">
        <v>0.75</v>
      </c>
      <c r="AD288" s="147">
        <f>VLOOKUP(T288,'既存・導入予定 (2)'!$E$33:$S$44,13,0)</f>
        <v>0.38900000000000001</v>
      </c>
      <c r="AE288" s="75">
        <f t="shared" si="15"/>
        <v>0.84699999999999998</v>
      </c>
    </row>
    <row r="289" spans="13:31" ht="13.5" customHeight="1">
      <c r="M289" s="90">
        <v>12</v>
      </c>
      <c r="N289" s="91" t="s">
        <v>7</v>
      </c>
      <c r="O289" s="91" t="s">
        <v>3457</v>
      </c>
      <c r="P289" s="91" t="s">
        <v>3459</v>
      </c>
      <c r="Q289" s="91" t="s">
        <v>585</v>
      </c>
      <c r="R289" s="92">
        <v>0.34399999999999997</v>
      </c>
      <c r="T289" s="144">
        <v>3</v>
      </c>
      <c r="U289" s="195">
        <v>2011</v>
      </c>
      <c r="V289" s="145" t="s">
        <v>20</v>
      </c>
      <c r="W289" s="145" t="s">
        <v>618</v>
      </c>
      <c r="X289" s="145" t="s">
        <v>3516</v>
      </c>
      <c r="Y289" s="146" t="str">
        <f t="shared" si="16"/>
        <v>32011冷房ビル用マルチ無し（一定速）</v>
      </c>
      <c r="Z289" s="148">
        <v>0.25</v>
      </c>
      <c r="AA289" s="148">
        <v>0.75</v>
      </c>
      <c r="AB289" s="149">
        <v>0.25</v>
      </c>
      <c r="AC289" s="149">
        <v>0.75</v>
      </c>
      <c r="AD289" s="147">
        <f>VLOOKUP(T289,'既存・導入予定 (2)'!$E$33:$S$44,13,0)</f>
        <v>0.38900000000000001</v>
      </c>
      <c r="AE289" s="75">
        <f t="shared" si="15"/>
        <v>0.84699999999999998</v>
      </c>
    </row>
    <row r="290" spans="13:31" ht="13.5" customHeight="1">
      <c r="M290" s="90">
        <v>12</v>
      </c>
      <c r="N290" s="91" t="s">
        <v>8</v>
      </c>
      <c r="O290" s="91" t="s">
        <v>3457</v>
      </c>
      <c r="P290" s="91" t="s">
        <v>3459</v>
      </c>
      <c r="Q290" s="91" t="s">
        <v>589</v>
      </c>
      <c r="R290" s="92">
        <v>0.33600000000000002</v>
      </c>
      <c r="T290" s="144">
        <v>3</v>
      </c>
      <c r="U290" s="195">
        <v>2011</v>
      </c>
      <c r="V290" s="145" t="s">
        <v>20</v>
      </c>
      <c r="W290" s="145" t="s">
        <v>619</v>
      </c>
      <c r="X290" s="145" t="s">
        <v>3516</v>
      </c>
      <c r="Y290" s="146" t="str">
        <f t="shared" si="16"/>
        <v>32011冷房設備用無し（一定速）</v>
      </c>
      <c r="Z290" s="148">
        <v>0.25</v>
      </c>
      <c r="AA290" s="148">
        <v>0.75</v>
      </c>
      <c r="AB290" s="149">
        <v>0.25</v>
      </c>
      <c r="AC290" s="149">
        <v>0.75</v>
      </c>
      <c r="AD290" s="147">
        <f>VLOOKUP(T290,'既存・導入予定 (2)'!$E$33:$S$44,13,0)</f>
        <v>0.38900000000000001</v>
      </c>
      <c r="AE290" s="75">
        <f t="shared" si="15"/>
        <v>0.84699999999999998</v>
      </c>
    </row>
    <row r="291" spans="13:31" ht="14.25" customHeight="1">
      <c r="M291" s="90">
        <v>12</v>
      </c>
      <c r="N291" s="91" t="s">
        <v>9</v>
      </c>
      <c r="O291" s="91" t="s">
        <v>3457</v>
      </c>
      <c r="P291" s="91" t="s">
        <v>3459</v>
      </c>
      <c r="Q291" s="91" t="s">
        <v>593</v>
      </c>
      <c r="R291" s="92">
        <v>0.51200000000000001</v>
      </c>
      <c r="T291" s="144">
        <v>3</v>
      </c>
      <c r="U291" s="195">
        <v>2011</v>
      </c>
      <c r="V291" s="145" t="s">
        <v>21</v>
      </c>
      <c r="W291" s="145" t="s">
        <v>624</v>
      </c>
      <c r="X291" s="145" t="s">
        <v>3363</v>
      </c>
      <c r="Y291" s="146" t="str">
        <f t="shared" si="16"/>
        <v>32011暖房店舗用有り</v>
      </c>
      <c r="Z291" s="148">
        <v>-0.76</v>
      </c>
      <c r="AA291" s="148">
        <v>1.76</v>
      </c>
      <c r="AB291" s="149">
        <v>1.0773999999999999</v>
      </c>
      <c r="AC291" s="149">
        <v>1.3006</v>
      </c>
      <c r="AD291" s="147">
        <f>VLOOKUP(T291,'既存・導入予定 (2)'!$E$33:$S$44,13,0)</f>
        <v>0.38900000000000001</v>
      </c>
      <c r="AE291" s="75">
        <f t="shared" si="15"/>
        <v>1.464</v>
      </c>
    </row>
    <row r="292" spans="13:31" ht="13.5" customHeight="1">
      <c r="M292" s="90">
        <v>12</v>
      </c>
      <c r="N292" s="91" t="s">
        <v>10</v>
      </c>
      <c r="O292" s="91" t="s">
        <v>3457</v>
      </c>
      <c r="P292" s="91" t="s">
        <v>3459</v>
      </c>
      <c r="Q292" s="91" t="s">
        <v>597</v>
      </c>
      <c r="R292" s="92">
        <v>0.45</v>
      </c>
      <c r="T292" s="144">
        <v>3</v>
      </c>
      <c r="U292" s="195">
        <v>2011</v>
      </c>
      <c r="V292" s="145" t="s">
        <v>21</v>
      </c>
      <c r="W292" s="145" t="s">
        <v>618</v>
      </c>
      <c r="X292" s="145" t="s">
        <v>3363</v>
      </c>
      <c r="Y292" s="146" t="str">
        <f t="shared" si="16"/>
        <v>32011暖房ビル用マルチ有り</v>
      </c>
      <c r="Z292" s="148">
        <v>-0.78</v>
      </c>
      <c r="AA292" s="148">
        <v>1.78</v>
      </c>
      <c r="AB292" s="149">
        <v>1.0377000000000001</v>
      </c>
      <c r="AC292" s="149">
        <v>1.3255999999999999</v>
      </c>
      <c r="AD292" s="147">
        <f>VLOOKUP(T292,'既存・導入予定 (2)'!$E$33:$S$44,13,0)</f>
        <v>0.38900000000000001</v>
      </c>
      <c r="AE292" s="75">
        <f t="shared" si="15"/>
        <v>1.476</v>
      </c>
    </row>
    <row r="293" spans="13:31" ht="13.5" customHeight="1">
      <c r="M293" s="90">
        <v>12</v>
      </c>
      <c r="N293" s="91" t="s">
        <v>11</v>
      </c>
      <c r="O293" s="91" t="s">
        <v>3457</v>
      </c>
      <c r="P293" s="91" t="s">
        <v>3459</v>
      </c>
      <c r="Q293" s="91" t="s">
        <v>601</v>
      </c>
      <c r="R293" s="92">
        <v>0.78600000000000003</v>
      </c>
      <c r="T293" s="144">
        <v>3</v>
      </c>
      <c r="U293" s="195">
        <v>2011</v>
      </c>
      <c r="V293" s="145" t="s">
        <v>21</v>
      </c>
      <c r="W293" s="145" t="s">
        <v>619</v>
      </c>
      <c r="X293" s="145" t="s">
        <v>3363</v>
      </c>
      <c r="Y293" s="146" t="str">
        <f t="shared" si="16"/>
        <v>32011暖房設備用有り</v>
      </c>
      <c r="Z293" s="148">
        <v>-0.26</v>
      </c>
      <c r="AA293" s="148">
        <v>1.26</v>
      </c>
      <c r="AB293" s="149">
        <v>1.0266999999999999</v>
      </c>
      <c r="AC293" s="149">
        <v>0.93830000000000002</v>
      </c>
      <c r="AD293" s="147">
        <f>VLOOKUP(T293,'既存・導入予定 (2)'!$E$33:$S$44,13,0)</f>
        <v>0.38900000000000001</v>
      </c>
      <c r="AE293" s="75">
        <f t="shared" si="15"/>
        <v>1.1579999999999999</v>
      </c>
    </row>
    <row r="294" spans="13:31" ht="13.5" customHeight="1">
      <c r="M294" s="90">
        <v>12</v>
      </c>
      <c r="N294" s="91" t="s">
        <v>12</v>
      </c>
      <c r="O294" s="91" t="s">
        <v>3457</v>
      </c>
      <c r="P294" s="91" t="s">
        <v>3459</v>
      </c>
      <c r="Q294" s="91" t="s">
        <v>605</v>
      </c>
      <c r="R294" s="92">
        <v>0.92800000000000005</v>
      </c>
      <c r="T294" s="144">
        <v>3</v>
      </c>
      <c r="U294" s="195">
        <v>2011</v>
      </c>
      <c r="V294" s="145" t="s">
        <v>21</v>
      </c>
      <c r="W294" s="145" t="s">
        <v>624</v>
      </c>
      <c r="X294" s="145" t="s">
        <v>3516</v>
      </c>
      <c r="Y294" s="146" t="str">
        <f t="shared" si="16"/>
        <v>32011暖房店舗用無し（一定速）</v>
      </c>
      <c r="Z294" s="148">
        <v>0.25</v>
      </c>
      <c r="AA294" s="148">
        <v>0.75</v>
      </c>
      <c r="AB294" s="149">
        <v>0.25</v>
      </c>
      <c r="AC294" s="149">
        <v>0.75</v>
      </c>
      <c r="AD294" s="147">
        <f>VLOOKUP(T294,'既存・導入予定 (2)'!$E$33:$S$44,13,0)</f>
        <v>0.38900000000000001</v>
      </c>
      <c r="AE294" s="75">
        <f t="shared" si="15"/>
        <v>0.84699999999999998</v>
      </c>
    </row>
    <row r="295" spans="13:31" ht="13.5" customHeight="1">
      <c r="M295" s="90">
        <v>12</v>
      </c>
      <c r="N295" s="91" t="s">
        <v>13</v>
      </c>
      <c r="O295" s="91" t="s">
        <v>3457</v>
      </c>
      <c r="P295" s="91" t="s">
        <v>3459</v>
      </c>
      <c r="Q295" s="91" t="s">
        <v>609</v>
      </c>
      <c r="R295" s="92">
        <v>0.27600000000000002</v>
      </c>
      <c r="T295" s="144">
        <v>3</v>
      </c>
      <c r="U295" s="195">
        <v>2011</v>
      </c>
      <c r="V295" s="145" t="s">
        <v>21</v>
      </c>
      <c r="W295" s="145" t="s">
        <v>618</v>
      </c>
      <c r="X295" s="145" t="s">
        <v>3516</v>
      </c>
      <c r="Y295" s="146" t="str">
        <f t="shared" si="16"/>
        <v>32011暖房ビル用マルチ無し（一定速）</v>
      </c>
      <c r="Z295" s="148">
        <v>0.25</v>
      </c>
      <c r="AA295" s="148">
        <v>0.75</v>
      </c>
      <c r="AB295" s="149">
        <v>0.25</v>
      </c>
      <c r="AC295" s="149">
        <v>0.75</v>
      </c>
      <c r="AD295" s="147">
        <f>VLOOKUP(T295,'既存・導入予定 (2)'!$E$33:$S$44,13,0)</f>
        <v>0.38900000000000001</v>
      </c>
      <c r="AE295" s="75">
        <f t="shared" si="15"/>
        <v>0.84699999999999998</v>
      </c>
    </row>
    <row r="296" spans="13:31" ht="13.5" customHeight="1">
      <c r="M296" s="90">
        <v>1</v>
      </c>
      <c r="N296" s="91" t="s">
        <v>3456</v>
      </c>
      <c r="O296" s="91" t="s">
        <v>3460</v>
      </c>
      <c r="P296" s="91" t="s">
        <v>3458</v>
      </c>
      <c r="Q296" s="91" t="s">
        <v>38</v>
      </c>
      <c r="R296" s="92">
        <v>0</v>
      </c>
      <c r="T296" s="144">
        <v>3</v>
      </c>
      <c r="U296" s="145">
        <v>2011</v>
      </c>
      <c r="V296" s="145" t="s">
        <v>21</v>
      </c>
      <c r="W296" s="145" t="s">
        <v>619</v>
      </c>
      <c r="X296" s="145" t="s">
        <v>3516</v>
      </c>
      <c r="Y296" s="146" t="str">
        <f t="shared" si="16"/>
        <v>32011暖房設備用無し（一定速）</v>
      </c>
      <c r="Z296" s="148">
        <v>0.25</v>
      </c>
      <c r="AA296" s="148">
        <v>0.75</v>
      </c>
      <c r="AB296" s="149">
        <v>0.25</v>
      </c>
      <c r="AC296" s="149">
        <v>0.75</v>
      </c>
      <c r="AD296" s="147">
        <f>VLOOKUP(T296,'既存・導入予定 (2)'!$E$33:$S$44,13,0)</f>
        <v>0.38900000000000001</v>
      </c>
      <c r="AE296" s="75">
        <f t="shared" si="15"/>
        <v>0.84699999999999998</v>
      </c>
    </row>
    <row r="297" spans="13:31" ht="13.5" customHeight="1">
      <c r="M297" s="90">
        <v>1</v>
      </c>
      <c r="N297" s="91" t="s">
        <v>3</v>
      </c>
      <c r="O297" s="91" t="s">
        <v>3460</v>
      </c>
      <c r="P297" s="91" t="s">
        <v>3458</v>
      </c>
      <c r="Q297" s="91" t="s">
        <v>42</v>
      </c>
      <c r="R297" s="92">
        <v>0</v>
      </c>
      <c r="T297" s="144">
        <v>3</v>
      </c>
      <c r="U297" s="145">
        <v>2012</v>
      </c>
      <c r="V297" s="145" t="s">
        <v>20</v>
      </c>
      <c r="W297" s="145" t="s">
        <v>624</v>
      </c>
      <c r="X297" s="145" t="s">
        <v>3363</v>
      </c>
      <c r="Y297" s="146" t="str">
        <f t="shared" si="16"/>
        <v>32012冷房店舗用有り</v>
      </c>
      <c r="Z297" s="145">
        <v>-1.36</v>
      </c>
      <c r="AA297" s="145">
        <v>2.36</v>
      </c>
      <c r="AB297" s="145">
        <v>1.0576000000000001</v>
      </c>
      <c r="AC297" s="145">
        <v>1.7556</v>
      </c>
      <c r="AD297" s="147">
        <f>VLOOKUP(T297,'既存・導入予定 (2)'!$E$33:$S$44,13,0)</f>
        <v>0.38900000000000001</v>
      </c>
      <c r="AE297" s="75">
        <f t="shared" si="15"/>
        <v>1.83</v>
      </c>
    </row>
    <row r="298" spans="13:31" ht="13.5" customHeight="1">
      <c r="M298" s="90">
        <v>1</v>
      </c>
      <c r="N298" s="91" t="s">
        <v>4</v>
      </c>
      <c r="O298" s="91" t="s">
        <v>3460</v>
      </c>
      <c r="P298" s="91" t="s">
        <v>3458</v>
      </c>
      <c r="Q298" s="91" t="s">
        <v>46</v>
      </c>
      <c r="R298" s="92">
        <v>0</v>
      </c>
      <c r="T298" s="144">
        <v>3</v>
      </c>
      <c r="U298" s="145">
        <v>2012</v>
      </c>
      <c r="V298" s="145" t="s">
        <v>20</v>
      </c>
      <c r="W298" s="145" t="s">
        <v>618</v>
      </c>
      <c r="X298" s="145" t="s">
        <v>3363</v>
      </c>
      <c r="Y298" s="146" t="str">
        <f t="shared" si="16"/>
        <v>32012冷房ビル用マルチ有り</v>
      </c>
      <c r="Z298" s="145">
        <v>-1.1399999999999999</v>
      </c>
      <c r="AA298" s="145">
        <v>2.14</v>
      </c>
      <c r="AB298" s="145">
        <v>1.0625</v>
      </c>
      <c r="AC298" s="145">
        <v>1.5893999999999999</v>
      </c>
      <c r="AD298" s="147">
        <f>VLOOKUP(T298,'既存・導入予定 (2)'!$E$33:$S$44,13,0)</f>
        <v>0.38900000000000001</v>
      </c>
      <c r="AE298" s="75">
        <f t="shared" si="15"/>
        <v>1.696</v>
      </c>
    </row>
    <row r="299" spans="13:31" ht="13.5" customHeight="1">
      <c r="M299" s="90">
        <v>1</v>
      </c>
      <c r="N299" s="91" t="s">
        <v>5</v>
      </c>
      <c r="O299" s="91" t="s">
        <v>3460</v>
      </c>
      <c r="P299" s="91" t="s">
        <v>3458</v>
      </c>
      <c r="Q299" s="91" t="s">
        <v>50</v>
      </c>
      <c r="R299" s="92">
        <v>0</v>
      </c>
      <c r="T299" s="144">
        <v>3</v>
      </c>
      <c r="U299" s="145">
        <v>2012</v>
      </c>
      <c r="V299" s="145" t="s">
        <v>20</v>
      </c>
      <c r="W299" s="145" t="s">
        <v>619</v>
      </c>
      <c r="X299" s="145" t="s">
        <v>3363</v>
      </c>
      <c r="Y299" s="146" t="str">
        <f t="shared" si="16"/>
        <v>32012冷房設備用有り</v>
      </c>
      <c r="Z299" s="145">
        <v>-0.26</v>
      </c>
      <c r="AA299" s="145">
        <v>1.26</v>
      </c>
      <c r="AB299" s="145">
        <v>1.0367999999999999</v>
      </c>
      <c r="AC299" s="145">
        <v>0.93579999999999997</v>
      </c>
      <c r="AD299" s="147">
        <f>VLOOKUP(T299,'既存・導入予定 (2)'!$E$33:$S$44,13,0)</f>
        <v>0.38900000000000001</v>
      </c>
      <c r="AE299" s="75">
        <f t="shared" si="15"/>
        <v>1.1579999999999999</v>
      </c>
    </row>
    <row r="300" spans="13:31" ht="13.5" customHeight="1">
      <c r="M300" s="90">
        <v>1</v>
      </c>
      <c r="N300" s="91" t="s">
        <v>6</v>
      </c>
      <c r="O300" s="91" t="s">
        <v>3460</v>
      </c>
      <c r="P300" s="91" t="s">
        <v>3458</v>
      </c>
      <c r="Q300" s="91" t="s">
        <v>54</v>
      </c>
      <c r="R300" s="92">
        <v>0</v>
      </c>
      <c r="T300" s="144">
        <v>3</v>
      </c>
      <c r="U300" s="145">
        <v>2012</v>
      </c>
      <c r="V300" s="145" t="s">
        <v>20</v>
      </c>
      <c r="W300" s="145" t="s">
        <v>624</v>
      </c>
      <c r="X300" s="145" t="s">
        <v>3516</v>
      </c>
      <c r="Y300" s="146" t="str">
        <f t="shared" si="16"/>
        <v>32012冷房店舗用無し（一定速）</v>
      </c>
      <c r="Z300" s="148">
        <v>0.25</v>
      </c>
      <c r="AA300" s="148">
        <v>0.75</v>
      </c>
      <c r="AB300" s="149">
        <v>0.25</v>
      </c>
      <c r="AC300" s="149">
        <v>0.75</v>
      </c>
      <c r="AD300" s="147">
        <f>VLOOKUP(T300,'既存・導入予定 (2)'!$E$33:$S$44,13,0)</f>
        <v>0.38900000000000001</v>
      </c>
      <c r="AE300" s="75">
        <f t="shared" si="15"/>
        <v>0.84699999999999998</v>
      </c>
    </row>
    <row r="301" spans="13:31" ht="13.5" customHeight="1">
      <c r="M301" s="90">
        <v>1</v>
      </c>
      <c r="N301" s="91" t="s">
        <v>7</v>
      </c>
      <c r="O301" s="91" t="s">
        <v>3460</v>
      </c>
      <c r="P301" s="91" t="s">
        <v>3458</v>
      </c>
      <c r="Q301" s="91" t="s">
        <v>58</v>
      </c>
      <c r="R301" s="92">
        <v>0</v>
      </c>
      <c r="T301" s="144">
        <v>3</v>
      </c>
      <c r="U301" s="145">
        <v>2012</v>
      </c>
      <c r="V301" s="145" t="s">
        <v>20</v>
      </c>
      <c r="W301" s="145" t="s">
        <v>618</v>
      </c>
      <c r="X301" s="145" t="s">
        <v>3516</v>
      </c>
      <c r="Y301" s="146" t="str">
        <f t="shared" si="16"/>
        <v>32012冷房ビル用マルチ無し（一定速）</v>
      </c>
      <c r="Z301" s="148">
        <v>0.25</v>
      </c>
      <c r="AA301" s="148">
        <v>0.75</v>
      </c>
      <c r="AB301" s="149">
        <v>0.25</v>
      </c>
      <c r="AC301" s="149">
        <v>0.75</v>
      </c>
      <c r="AD301" s="147">
        <f>VLOOKUP(T301,'既存・導入予定 (2)'!$E$33:$S$44,13,0)</f>
        <v>0.38900000000000001</v>
      </c>
      <c r="AE301" s="75">
        <f t="shared" si="15"/>
        <v>0.84699999999999998</v>
      </c>
    </row>
    <row r="302" spans="13:31" ht="13.5" customHeight="1">
      <c r="M302" s="90">
        <v>1</v>
      </c>
      <c r="N302" s="91" t="s">
        <v>8</v>
      </c>
      <c r="O302" s="91" t="s">
        <v>3460</v>
      </c>
      <c r="P302" s="91" t="s">
        <v>3458</v>
      </c>
      <c r="Q302" s="91" t="s">
        <v>62</v>
      </c>
      <c r="R302" s="92">
        <v>0</v>
      </c>
      <c r="T302" s="144">
        <v>3</v>
      </c>
      <c r="U302" s="145">
        <v>2012</v>
      </c>
      <c r="V302" s="145" t="s">
        <v>20</v>
      </c>
      <c r="W302" s="145" t="s">
        <v>619</v>
      </c>
      <c r="X302" s="145" t="s">
        <v>3516</v>
      </c>
      <c r="Y302" s="146" t="str">
        <f t="shared" si="16"/>
        <v>32012冷房設備用無し（一定速）</v>
      </c>
      <c r="Z302" s="148">
        <v>0.25</v>
      </c>
      <c r="AA302" s="148">
        <v>0.75</v>
      </c>
      <c r="AB302" s="149">
        <v>0.25</v>
      </c>
      <c r="AC302" s="149">
        <v>0.75</v>
      </c>
      <c r="AD302" s="147">
        <f>VLOOKUP(T302,'既存・導入予定 (2)'!$E$33:$S$44,13,0)</f>
        <v>0.38900000000000001</v>
      </c>
      <c r="AE302" s="75">
        <f t="shared" si="15"/>
        <v>0.84699999999999998</v>
      </c>
    </row>
    <row r="303" spans="13:31" ht="13.5" customHeight="1">
      <c r="M303" s="90">
        <v>1</v>
      </c>
      <c r="N303" s="91" t="s">
        <v>9</v>
      </c>
      <c r="O303" s="91" t="s">
        <v>3460</v>
      </c>
      <c r="P303" s="91" t="s">
        <v>3458</v>
      </c>
      <c r="Q303" s="91" t="s">
        <v>66</v>
      </c>
      <c r="R303" s="92">
        <v>0</v>
      </c>
      <c r="T303" s="144">
        <v>3</v>
      </c>
      <c r="U303" s="145">
        <v>2012</v>
      </c>
      <c r="V303" s="145" t="s">
        <v>21</v>
      </c>
      <c r="W303" s="145" t="s">
        <v>624</v>
      </c>
      <c r="X303" s="145" t="s">
        <v>3363</v>
      </c>
      <c r="Y303" s="146" t="str">
        <f t="shared" si="16"/>
        <v>32012暖房店舗用有り</v>
      </c>
      <c r="Z303" s="145">
        <v>-0.82</v>
      </c>
      <c r="AA303" s="145">
        <v>1.82</v>
      </c>
      <c r="AB303" s="145">
        <v>1.0801000000000001</v>
      </c>
      <c r="AC303" s="145">
        <v>1.345</v>
      </c>
      <c r="AD303" s="147">
        <f>VLOOKUP(T303,'既存・導入予定 (2)'!$E$33:$S$44,13,0)</f>
        <v>0.38900000000000001</v>
      </c>
      <c r="AE303" s="75">
        <f t="shared" si="15"/>
        <v>1.5009999999999999</v>
      </c>
    </row>
    <row r="304" spans="13:31" ht="13.5" customHeight="1">
      <c r="M304" s="90">
        <v>1</v>
      </c>
      <c r="N304" s="91" t="s">
        <v>10</v>
      </c>
      <c r="O304" s="91" t="s">
        <v>3460</v>
      </c>
      <c r="P304" s="91" t="s">
        <v>3458</v>
      </c>
      <c r="Q304" s="91" t="s">
        <v>70</v>
      </c>
      <c r="R304" s="92">
        <v>0</v>
      </c>
      <c r="T304" s="144">
        <v>3</v>
      </c>
      <c r="U304" s="145">
        <v>2012</v>
      </c>
      <c r="V304" s="145" t="s">
        <v>21</v>
      </c>
      <c r="W304" s="145" t="s">
        <v>618</v>
      </c>
      <c r="X304" s="145" t="s">
        <v>3363</v>
      </c>
      <c r="Y304" s="146" t="str">
        <f t="shared" si="16"/>
        <v>32012暖房ビル用マルチ有り</v>
      </c>
      <c r="Z304" s="145">
        <v>-0.98</v>
      </c>
      <c r="AA304" s="145">
        <v>1.98</v>
      </c>
      <c r="AB304" s="145">
        <v>1.042</v>
      </c>
      <c r="AC304" s="145">
        <v>1.4744999999999999</v>
      </c>
      <c r="AD304" s="147">
        <f>VLOOKUP(T304,'既存・導入予定 (2)'!$E$33:$S$44,13,0)</f>
        <v>0.38900000000000001</v>
      </c>
      <c r="AE304" s="75">
        <f t="shared" si="15"/>
        <v>1.5980000000000001</v>
      </c>
    </row>
    <row r="305" spans="13:31" ht="13.5" customHeight="1">
      <c r="M305" s="90">
        <v>1</v>
      </c>
      <c r="N305" s="91" t="s">
        <v>11</v>
      </c>
      <c r="O305" s="91" t="s">
        <v>3460</v>
      </c>
      <c r="P305" s="91" t="s">
        <v>3458</v>
      </c>
      <c r="Q305" s="91" t="s">
        <v>74</v>
      </c>
      <c r="R305" s="92">
        <v>0</v>
      </c>
      <c r="T305" s="144">
        <v>3</v>
      </c>
      <c r="U305" s="145">
        <v>2012</v>
      </c>
      <c r="V305" s="145" t="s">
        <v>21</v>
      </c>
      <c r="W305" s="145" t="s">
        <v>619</v>
      </c>
      <c r="X305" s="145" t="s">
        <v>3363</v>
      </c>
      <c r="Y305" s="146" t="str">
        <f t="shared" si="16"/>
        <v>32012暖房設備用有り</v>
      </c>
      <c r="Z305" s="145">
        <v>-0.26</v>
      </c>
      <c r="AA305" s="145">
        <v>1.26</v>
      </c>
      <c r="AB305" s="145">
        <v>1.0266999999999999</v>
      </c>
      <c r="AC305" s="145">
        <v>0.93830000000000002</v>
      </c>
      <c r="AD305" s="147">
        <f>VLOOKUP(T305,'既存・導入予定 (2)'!$E$33:$S$44,13,0)</f>
        <v>0.38900000000000001</v>
      </c>
      <c r="AE305" s="75">
        <f t="shared" si="15"/>
        <v>1.1579999999999999</v>
      </c>
    </row>
    <row r="306" spans="13:31" ht="13.5" customHeight="1">
      <c r="M306" s="90">
        <v>1</v>
      </c>
      <c r="N306" s="91" t="s">
        <v>12</v>
      </c>
      <c r="O306" s="91" t="s">
        <v>3460</v>
      </c>
      <c r="P306" s="91" t="s">
        <v>3458</v>
      </c>
      <c r="Q306" s="91" t="s">
        <v>78</v>
      </c>
      <c r="R306" s="92">
        <v>0</v>
      </c>
      <c r="T306" s="144">
        <v>3</v>
      </c>
      <c r="U306" s="145">
        <v>2012</v>
      </c>
      <c r="V306" s="145" t="s">
        <v>21</v>
      </c>
      <c r="W306" s="145" t="s">
        <v>624</v>
      </c>
      <c r="X306" s="145" t="s">
        <v>3516</v>
      </c>
      <c r="Y306" s="146" t="str">
        <f t="shared" si="16"/>
        <v>32012暖房店舗用無し（一定速）</v>
      </c>
      <c r="Z306" s="148">
        <v>0.25</v>
      </c>
      <c r="AA306" s="148">
        <v>0.75</v>
      </c>
      <c r="AB306" s="149">
        <v>0.25</v>
      </c>
      <c r="AC306" s="149">
        <v>0.75</v>
      </c>
      <c r="AD306" s="147">
        <f>VLOOKUP(T306,'既存・導入予定 (2)'!$E$33:$S$44,13,0)</f>
        <v>0.38900000000000001</v>
      </c>
      <c r="AE306" s="75">
        <f t="shared" si="15"/>
        <v>0.84699999999999998</v>
      </c>
    </row>
    <row r="307" spans="13:31" ht="13.5" customHeight="1">
      <c r="M307" s="90">
        <v>1</v>
      </c>
      <c r="N307" s="91" t="s">
        <v>13</v>
      </c>
      <c r="O307" s="91" t="s">
        <v>3460</v>
      </c>
      <c r="P307" s="91" t="s">
        <v>3458</v>
      </c>
      <c r="Q307" s="91" t="s">
        <v>82</v>
      </c>
      <c r="R307" s="92">
        <v>5.8000000000000003E-2</v>
      </c>
      <c r="T307" s="144">
        <v>3</v>
      </c>
      <c r="U307" s="145">
        <v>2012</v>
      </c>
      <c r="V307" s="145" t="s">
        <v>21</v>
      </c>
      <c r="W307" s="145" t="s">
        <v>618</v>
      </c>
      <c r="X307" s="145" t="s">
        <v>3516</v>
      </c>
      <c r="Y307" s="146" t="str">
        <f t="shared" si="16"/>
        <v>32012暖房ビル用マルチ無し（一定速）</v>
      </c>
      <c r="Z307" s="148">
        <v>0.25</v>
      </c>
      <c r="AA307" s="148">
        <v>0.75</v>
      </c>
      <c r="AB307" s="149">
        <v>0.25</v>
      </c>
      <c r="AC307" s="149">
        <v>0.75</v>
      </c>
      <c r="AD307" s="147">
        <f>VLOOKUP(T307,'既存・導入予定 (2)'!$E$33:$S$44,13,0)</f>
        <v>0.38900000000000001</v>
      </c>
      <c r="AE307" s="75">
        <f t="shared" si="15"/>
        <v>0.84699999999999998</v>
      </c>
    </row>
    <row r="308" spans="13:31" ht="13.5" customHeight="1">
      <c r="M308" s="90">
        <v>2</v>
      </c>
      <c r="N308" s="91" t="s">
        <v>3456</v>
      </c>
      <c r="O308" s="91" t="s">
        <v>3460</v>
      </c>
      <c r="P308" s="91" t="s">
        <v>3458</v>
      </c>
      <c r="Q308" s="91" t="s">
        <v>86</v>
      </c>
      <c r="R308" s="92">
        <v>0</v>
      </c>
      <c r="T308" s="144">
        <v>3</v>
      </c>
      <c r="U308" s="145">
        <v>2012</v>
      </c>
      <c r="V308" s="145" t="s">
        <v>21</v>
      </c>
      <c r="W308" s="145" t="s">
        <v>619</v>
      </c>
      <c r="X308" s="145" t="s">
        <v>3516</v>
      </c>
      <c r="Y308" s="146" t="str">
        <f t="shared" si="16"/>
        <v>32012暖房設備用無し（一定速）</v>
      </c>
      <c r="Z308" s="148">
        <v>0.25</v>
      </c>
      <c r="AA308" s="148">
        <v>0.75</v>
      </c>
      <c r="AB308" s="149">
        <v>0.25</v>
      </c>
      <c r="AC308" s="149">
        <v>0.75</v>
      </c>
      <c r="AD308" s="147">
        <f>VLOOKUP(T308,'既存・導入予定 (2)'!$E$33:$S$44,13,0)</f>
        <v>0.38900000000000001</v>
      </c>
      <c r="AE308" s="75">
        <f t="shared" si="15"/>
        <v>0.84699999999999998</v>
      </c>
    </row>
    <row r="309" spans="13:31" ht="13.5" customHeight="1">
      <c r="M309" s="90">
        <v>2</v>
      </c>
      <c r="N309" s="91" t="s">
        <v>3</v>
      </c>
      <c r="O309" s="91" t="s">
        <v>3460</v>
      </c>
      <c r="P309" s="91" t="s">
        <v>3458</v>
      </c>
      <c r="Q309" s="91" t="s">
        <v>90</v>
      </c>
      <c r="R309" s="92">
        <v>0</v>
      </c>
      <c r="T309" s="144">
        <v>3</v>
      </c>
      <c r="U309" s="195">
        <v>2013</v>
      </c>
      <c r="V309" s="145" t="s">
        <v>20</v>
      </c>
      <c r="W309" s="145" t="s">
        <v>624</v>
      </c>
      <c r="X309" s="145" t="s">
        <v>3363</v>
      </c>
      <c r="Y309" s="146" t="str">
        <f t="shared" si="16"/>
        <v>32013冷房店舗用有り</v>
      </c>
      <c r="Z309" s="148">
        <v>-1.5</v>
      </c>
      <c r="AA309" s="148">
        <v>2.5</v>
      </c>
      <c r="AB309" s="149">
        <v>1.0609999999999999</v>
      </c>
      <c r="AC309" s="149">
        <v>1.8597999999999999</v>
      </c>
      <c r="AD309" s="147">
        <f>VLOOKUP(T309,'既存・導入予定 (2)'!$E$33:$S$44,13,0)</f>
        <v>0.38900000000000001</v>
      </c>
      <c r="AE309" s="75">
        <f t="shared" ref="AE309:AE354" si="17">ROUNDDOWN(IF(AD309&gt;=0.25,Z309*AD309+AA309,AB309*AD309+AC309),3)</f>
        <v>1.9159999999999999</v>
      </c>
    </row>
    <row r="310" spans="13:31" ht="13.5" customHeight="1">
      <c r="M310" s="90">
        <v>2</v>
      </c>
      <c r="N310" s="91" t="s">
        <v>4</v>
      </c>
      <c r="O310" s="91" t="s">
        <v>3460</v>
      </c>
      <c r="P310" s="91" t="s">
        <v>3458</v>
      </c>
      <c r="Q310" s="91" t="s">
        <v>94</v>
      </c>
      <c r="R310" s="92">
        <v>0</v>
      </c>
      <c r="T310" s="144">
        <v>3</v>
      </c>
      <c r="U310" s="195">
        <v>2013</v>
      </c>
      <c r="V310" s="145" t="s">
        <v>20</v>
      </c>
      <c r="W310" s="145" t="s">
        <v>618</v>
      </c>
      <c r="X310" s="145" t="s">
        <v>3363</v>
      </c>
      <c r="Y310" s="146" t="str">
        <f t="shared" si="16"/>
        <v>32013冷房ビル用マルチ有り</v>
      </c>
      <c r="Z310" s="148">
        <v>-1.1399999999999999</v>
      </c>
      <c r="AA310" s="148">
        <v>2.14</v>
      </c>
      <c r="AB310" s="149">
        <v>1.0625</v>
      </c>
      <c r="AC310" s="149">
        <v>1.5893999999999999</v>
      </c>
      <c r="AD310" s="147">
        <f>VLOOKUP(T310,'既存・導入予定 (2)'!$E$33:$S$44,13,0)</f>
        <v>0.38900000000000001</v>
      </c>
      <c r="AE310" s="75">
        <f t="shared" si="17"/>
        <v>1.696</v>
      </c>
    </row>
    <row r="311" spans="13:31" ht="13.5" customHeight="1">
      <c r="M311" s="90">
        <v>2</v>
      </c>
      <c r="N311" s="91" t="s">
        <v>5</v>
      </c>
      <c r="O311" s="91" t="s">
        <v>3460</v>
      </c>
      <c r="P311" s="91" t="s">
        <v>3458</v>
      </c>
      <c r="Q311" s="91" t="s">
        <v>98</v>
      </c>
      <c r="R311" s="92">
        <v>0</v>
      </c>
      <c r="T311" s="144">
        <v>3</v>
      </c>
      <c r="U311" s="195">
        <v>2013</v>
      </c>
      <c r="V311" s="145" t="s">
        <v>20</v>
      </c>
      <c r="W311" s="145" t="s">
        <v>619</v>
      </c>
      <c r="X311" s="145" t="s">
        <v>3363</v>
      </c>
      <c r="Y311" s="146" t="str">
        <f t="shared" si="16"/>
        <v>32013冷房設備用有り</v>
      </c>
      <c r="Z311" s="148">
        <v>-0.26</v>
      </c>
      <c r="AA311" s="148">
        <v>1.26</v>
      </c>
      <c r="AB311" s="149">
        <v>1.0367999999999999</v>
      </c>
      <c r="AC311" s="149">
        <v>0.93579999999999997</v>
      </c>
      <c r="AD311" s="147">
        <f>VLOOKUP(T311,'既存・導入予定 (2)'!$E$33:$S$44,13,0)</f>
        <v>0.38900000000000001</v>
      </c>
      <c r="AE311" s="75">
        <f t="shared" si="17"/>
        <v>1.1579999999999999</v>
      </c>
    </row>
    <row r="312" spans="13:31" ht="13.5" customHeight="1">
      <c r="M312" s="90">
        <v>2</v>
      </c>
      <c r="N312" s="91" t="s">
        <v>6</v>
      </c>
      <c r="O312" s="91" t="s">
        <v>3460</v>
      </c>
      <c r="P312" s="91" t="s">
        <v>3458</v>
      </c>
      <c r="Q312" s="91" t="s">
        <v>102</v>
      </c>
      <c r="R312" s="92">
        <v>0</v>
      </c>
      <c r="T312" s="144">
        <v>3</v>
      </c>
      <c r="U312" s="195">
        <v>2013</v>
      </c>
      <c r="V312" s="145" t="s">
        <v>20</v>
      </c>
      <c r="W312" s="145" t="s">
        <v>624</v>
      </c>
      <c r="X312" s="145" t="s">
        <v>3516</v>
      </c>
      <c r="Y312" s="146" t="str">
        <f t="shared" si="16"/>
        <v>32013冷房店舗用無し（一定速）</v>
      </c>
      <c r="Z312" s="148">
        <v>0.25</v>
      </c>
      <c r="AA312" s="148">
        <v>0.75</v>
      </c>
      <c r="AB312" s="149">
        <v>0.25</v>
      </c>
      <c r="AC312" s="149">
        <v>0.75</v>
      </c>
      <c r="AD312" s="147">
        <f>VLOOKUP(T312,'既存・導入予定 (2)'!$E$33:$S$44,13,0)</f>
        <v>0.38900000000000001</v>
      </c>
      <c r="AE312" s="75">
        <f t="shared" si="17"/>
        <v>0.84699999999999998</v>
      </c>
    </row>
    <row r="313" spans="13:31" ht="13.5" customHeight="1">
      <c r="M313" s="90">
        <v>2</v>
      </c>
      <c r="N313" s="91" t="s">
        <v>7</v>
      </c>
      <c r="O313" s="91" t="s">
        <v>3460</v>
      </c>
      <c r="P313" s="91" t="s">
        <v>3458</v>
      </c>
      <c r="Q313" s="91" t="s">
        <v>106</v>
      </c>
      <c r="R313" s="92">
        <v>0</v>
      </c>
      <c r="T313" s="144">
        <v>3</v>
      </c>
      <c r="U313" s="195">
        <v>2013</v>
      </c>
      <c r="V313" s="145" t="s">
        <v>20</v>
      </c>
      <c r="W313" s="145" t="s">
        <v>618</v>
      </c>
      <c r="X313" s="145" t="s">
        <v>3516</v>
      </c>
      <c r="Y313" s="146" t="str">
        <f t="shared" si="16"/>
        <v>32013冷房ビル用マルチ無し（一定速）</v>
      </c>
      <c r="Z313" s="148">
        <v>0.25</v>
      </c>
      <c r="AA313" s="148">
        <v>0.75</v>
      </c>
      <c r="AB313" s="149">
        <v>0.25</v>
      </c>
      <c r="AC313" s="149">
        <v>0.75</v>
      </c>
      <c r="AD313" s="147">
        <f>VLOOKUP(T313,'既存・導入予定 (2)'!$E$33:$S$44,13,0)</f>
        <v>0.38900000000000001</v>
      </c>
      <c r="AE313" s="75">
        <f t="shared" si="17"/>
        <v>0.84699999999999998</v>
      </c>
    </row>
    <row r="314" spans="13:31" ht="13.5" customHeight="1">
      <c r="M314" s="90">
        <v>2</v>
      </c>
      <c r="N314" s="91" t="s">
        <v>8</v>
      </c>
      <c r="O314" s="91" t="s">
        <v>3460</v>
      </c>
      <c r="P314" s="91" t="s">
        <v>3458</v>
      </c>
      <c r="Q314" s="91" t="s">
        <v>110</v>
      </c>
      <c r="R314" s="92">
        <v>0</v>
      </c>
      <c r="T314" s="144">
        <v>3</v>
      </c>
      <c r="U314" s="195">
        <v>2013</v>
      </c>
      <c r="V314" s="145" t="s">
        <v>20</v>
      </c>
      <c r="W314" s="145" t="s">
        <v>619</v>
      </c>
      <c r="X314" s="145" t="s">
        <v>3516</v>
      </c>
      <c r="Y314" s="146" t="str">
        <f t="shared" si="16"/>
        <v>32013冷房設備用無し（一定速）</v>
      </c>
      <c r="Z314" s="148">
        <v>0.25</v>
      </c>
      <c r="AA314" s="148">
        <v>0.75</v>
      </c>
      <c r="AB314" s="149">
        <v>0.25</v>
      </c>
      <c r="AC314" s="149">
        <v>0.75</v>
      </c>
      <c r="AD314" s="147">
        <f>VLOOKUP(T314,'既存・導入予定 (2)'!$E$33:$S$44,13,0)</f>
        <v>0.38900000000000001</v>
      </c>
      <c r="AE314" s="75">
        <f t="shared" si="17"/>
        <v>0.84699999999999998</v>
      </c>
    </row>
    <row r="315" spans="13:31" ht="13.5" customHeight="1">
      <c r="M315" s="90">
        <v>2</v>
      </c>
      <c r="N315" s="91" t="s">
        <v>9</v>
      </c>
      <c r="O315" s="91" t="s">
        <v>3460</v>
      </c>
      <c r="P315" s="91" t="s">
        <v>3458</v>
      </c>
      <c r="Q315" s="91" t="s">
        <v>114</v>
      </c>
      <c r="R315" s="92">
        <v>0</v>
      </c>
      <c r="T315" s="144">
        <v>3</v>
      </c>
      <c r="U315" s="195">
        <v>2013</v>
      </c>
      <c r="V315" s="145" t="s">
        <v>21</v>
      </c>
      <c r="W315" s="145" t="s">
        <v>624</v>
      </c>
      <c r="X315" s="145" t="s">
        <v>3363</v>
      </c>
      <c r="Y315" s="146" t="str">
        <f t="shared" si="16"/>
        <v>32013暖房店舗用有り</v>
      </c>
      <c r="Z315" s="148">
        <v>-0.94</v>
      </c>
      <c r="AA315" s="148">
        <v>1.94</v>
      </c>
      <c r="AB315" s="149">
        <v>1.0853999999999999</v>
      </c>
      <c r="AC315" s="149">
        <v>1.4337</v>
      </c>
      <c r="AD315" s="147">
        <f>VLOOKUP(T315,'既存・導入予定 (2)'!$E$33:$S$44,13,0)</f>
        <v>0.38900000000000001</v>
      </c>
      <c r="AE315" s="75">
        <f t="shared" si="17"/>
        <v>1.5740000000000001</v>
      </c>
    </row>
    <row r="316" spans="13:31" ht="13.5" customHeight="1">
      <c r="M316" s="90">
        <v>2</v>
      </c>
      <c r="N316" s="91" t="s">
        <v>10</v>
      </c>
      <c r="O316" s="91" t="s">
        <v>3460</v>
      </c>
      <c r="P316" s="91" t="s">
        <v>3458</v>
      </c>
      <c r="Q316" s="91" t="s">
        <v>118</v>
      </c>
      <c r="R316" s="92">
        <v>0</v>
      </c>
      <c r="T316" s="144">
        <v>3</v>
      </c>
      <c r="U316" s="195">
        <v>2013</v>
      </c>
      <c r="V316" s="145" t="s">
        <v>21</v>
      </c>
      <c r="W316" s="145" t="s">
        <v>618</v>
      </c>
      <c r="X316" s="145" t="s">
        <v>3363</v>
      </c>
      <c r="Y316" s="146" t="str">
        <f t="shared" si="16"/>
        <v>32013暖房ビル用マルチ有り</v>
      </c>
      <c r="Z316" s="148">
        <v>-0.98</v>
      </c>
      <c r="AA316" s="148">
        <v>1.98</v>
      </c>
      <c r="AB316" s="149">
        <v>1.042</v>
      </c>
      <c r="AC316" s="149">
        <v>1.4744999999999999</v>
      </c>
      <c r="AD316" s="147">
        <f>VLOOKUP(T316,'既存・導入予定 (2)'!$E$33:$S$44,13,0)</f>
        <v>0.38900000000000001</v>
      </c>
      <c r="AE316" s="75">
        <f t="shared" si="17"/>
        <v>1.5980000000000001</v>
      </c>
    </row>
    <row r="317" spans="13:31" ht="13.5" customHeight="1">
      <c r="M317" s="90">
        <v>2</v>
      </c>
      <c r="N317" s="91" t="s">
        <v>11</v>
      </c>
      <c r="O317" s="91" t="s">
        <v>3460</v>
      </c>
      <c r="P317" s="91" t="s">
        <v>3458</v>
      </c>
      <c r="Q317" s="91" t="s">
        <v>122</v>
      </c>
      <c r="R317" s="92">
        <v>0</v>
      </c>
      <c r="T317" s="144">
        <v>3</v>
      </c>
      <c r="U317" s="195">
        <v>2013</v>
      </c>
      <c r="V317" s="145" t="s">
        <v>21</v>
      </c>
      <c r="W317" s="145" t="s">
        <v>619</v>
      </c>
      <c r="X317" s="145" t="s">
        <v>3363</v>
      </c>
      <c r="Y317" s="146" t="str">
        <f t="shared" si="16"/>
        <v>32013暖房設備用有り</v>
      </c>
      <c r="Z317" s="148">
        <v>-0.32</v>
      </c>
      <c r="AA317" s="148">
        <v>1.32</v>
      </c>
      <c r="AB317" s="149">
        <v>1.028</v>
      </c>
      <c r="AC317" s="149">
        <v>0.98299999999999998</v>
      </c>
      <c r="AD317" s="147">
        <f>VLOOKUP(T317,'既存・導入予定 (2)'!$E$33:$S$44,13,0)</f>
        <v>0.38900000000000001</v>
      </c>
      <c r="AE317" s="75">
        <f t="shared" si="17"/>
        <v>1.1950000000000001</v>
      </c>
    </row>
    <row r="318" spans="13:31" ht="13.5" customHeight="1">
      <c r="M318" s="90">
        <v>2</v>
      </c>
      <c r="N318" s="91" t="s">
        <v>12</v>
      </c>
      <c r="O318" s="91" t="s">
        <v>3460</v>
      </c>
      <c r="P318" s="91" t="s">
        <v>3458</v>
      </c>
      <c r="Q318" s="91" t="s">
        <v>126</v>
      </c>
      <c r="R318" s="92">
        <v>0</v>
      </c>
      <c r="T318" s="144">
        <v>3</v>
      </c>
      <c r="U318" s="195">
        <v>2013</v>
      </c>
      <c r="V318" s="145" t="s">
        <v>21</v>
      </c>
      <c r="W318" s="145" t="s">
        <v>624</v>
      </c>
      <c r="X318" s="145" t="s">
        <v>3516</v>
      </c>
      <c r="Y318" s="146" t="str">
        <f t="shared" si="16"/>
        <v>32013暖房店舗用無し（一定速）</v>
      </c>
      <c r="Z318" s="148">
        <v>0.25</v>
      </c>
      <c r="AA318" s="148">
        <v>0.75</v>
      </c>
      <c r="AB318" s="149">
        <v>0.25</v>
      </c>
      <c r="AC318" s="149">
        <v>0.75</v>
      </c>
      <c r="AD318" s="147">
        <f>VLOOKUP(T318,'既存・導入予定 (2)'!$E$33:$S$44,13,0)</f>
        <v>0.38900000000000001</v>
      </c>
      <c r="AE318" s="75">
        <f t="shared" si="17"/>
        <v>0.84699999999999998</v>
      </c>
    </row>
    <row r="319" spans="13:31" ht="13.5" customHeight="1">
      <c r="M319" s="90">
        <v>2</v>
      </c>
      <c r="N319" s="91" t="s">
        <v>13</v>
      </c>
      <c r="O319" s="91" t="s">
        <v>3460</v>
      </c>
      <c r="P319" s="91" t="s">
        <v>3458</v>
      </c>
      <c r="Q319" s="91" t="s">
        <v>130</v>
      </c>
      <c r="R319" s="92">
        <v>0</v>
      </c>
      <c r="T319" s="144">
        <v>3</v>
      </c>
      <c r="U319" s="195">
        <v>2013</v>
      </c>
      <c r="V319" s="145" t="s">
        <v>21</v>
      </c>
      <c r="W319" s="145" t="s">
        <v>618</v>
      </c>
      <c r="X319" s="145" t="s">
        <v>3516</v>
      </c>
      <c r="Y319" s="146" t="str">
        <f t="shared" si="16"/>
        <v>32013暖房ビル用マルチ無し（一定速）</v>
      </c>
      <c r="Z319" s="148">
        <v>0.25</v>
      </c>
      <c r="AA319" s="148">
        <v>0.75</v>
      </c>
      <c r="AB319" s="149">
        <v>0.25</v>
      </c>
      <c r="AC319" s="149">
        <v>0.75</v>
      </c>
      <c r="AD319" s="147">
        <f>VLOOKUP(T319,'既存・導入予定 (2)'!$E$33:$S$44,13,0)</f>
        <v>0.38900000000000001</v>
      </c>
      <c r="AE319" s="75">
        <f t="shared" si="17"/>
        <v>0.84699999999999998</v>
      </c>
    </row>
    <row r="320" spans="13:31" ht="13.5" customHeight="1">
      <c r="M320" s="90">
        <v>3</v>
      </c>
      <c r="N320" s="91" t="s">
        <v>3456</v>
      </c>
      <c r="O320" s="91" t="s">
        <v>3460</v>
      </c>
      <c r="P320" s="91" t="s">
        <v>3458</v>
      </c>
      <c r="Q320" s="91" t="s">
        <v>134</v>
      </c>
      <c r="R320" s="92">
        <v>0.188</v>
      </c>
      <c r="T320" s="144">
        <v>3</v>
      </c>
      <c r="U320" s="195">
        <v>2013</v>
      </c>
      <c r="V320" s="145" t="s">
        <v>21</v>
      </c>
      <c r="W320" s="145" t="s">
        <v>619</v>
      </c>
      <c r="X320" s="145" t="s">
        <v>3516</v>
      </c>
      <c r="Y320" s="146" t="str">
        <f t="shared" si="16"/>
        <v>32013暖房設備用無し（一定速）</v>
      </c>
      <c r="Z320" s="148">
        <v>0.25</v>
      </c>
      <c r="AA320" s="148">
        <v>0.75</v>
      </c>
      <c r="AB320" s="149">
        <v>0.25</v>
      </c>
      <c r="AC320" s="149">
        <v>0.75</v>
      </c>
      <c r="AD320" s="147">
        <f>VLOOKUP(T320,'既存・導入予定 (2)'!$E$33:$S$44,13,0)</f>
        <v>0.38900000000000001</v>
      </c>
      <c r="AE320" s="75">
        <f t="shared" si="17"/>
        <v>0.84699999999999998</v>
      </c>
    </row>
    <row r="321" spans="13:31" ht="13.5" customHeight="1">
      <c r="M321" s="90">
        <v>3</v>
      </c>
      <c r="N321" s="91" t="s">
        <v>3</v>
      </c>
      <c r="O321" s="91" t="s">
        <v>3460</v>
      </c>
      <c r="P321" s="91" t="s">
        <v>3458</v>
      </c>
      <c r="Q321" s="91" t="s">
        <v>138</v>
      </c>
      <c r="R321" s="92">
        <v>6.6000000000000003E-2</v>
      </c>
      <c r="T321" s="144">
        <v>3</v>
      </c>
      <c r="U321" s="195">
        <v>2014</v>
      </c>
      <c r="V321" s="145" t="s">
        <v>20</v>
      </c>
      <c r="W321" s="145" t="s">
        <v>624</v>
      </c>
      <c r="X321" s="145" t="s">
        <v>3363</v>
      </c>
      <c r="Y321" s="146" t="str">
        <f t="shared" si="16"/>
        <v>32014冷房店舗用有り</v>
      </c>
      <c r="Z321" s="148">
        <v>-1.46</v>
      </c>
      <c r="AA321" s="148">
        <v>2.46</v>
      </c>
      <c r="AB321" s="149">
        <v>1.06</v>
      </c>
      <c r="AC321" s="149">
        <v>1.83</v>
      </c>
      <c r="AD321" s="147">
        <f>VLOOKUP(T321,'既存・導入予定 (2)'!$E$33:$S$44,13,0)</f>
        <v>0.38900000000000001</v>
      </c>
      <c r="AE321" s="75">
        <f t="shared" si="17"/>
        <v>1.8919999999999999</v>
      </c>
    </row>
    <row r="322" spans="13:31" ht="13.5" customHeight="1">
      <c r="M322" s="90">
        <v>3</v>
      </c>
      <c r="N322" s="91" t="s">
        <v>4</v>
      </c>
      <c r="O322" s="91" t="s">
        <v>3460</v>
      </c>
      <c r="P322" s="91" t="s">
        <v>3458</v>
      </c>
      <c r="Q322" s="91" t="s">
        <v>142</v>
      </c>
      <c r="R322" s="92">
        <v>7.4999999999999997E-2</v>
      </c>
      <c r="T322" s="144">
        <v>3</v>
      </c>
      <c r="U322" s="195">
        <v>2014</v>
      </c>
      <c r="V322" s="145" t="s">
        <v>20</v>
      </c>
      <c r="W322" s="145" t="s">
        <v>618</v>
      </c>
      <c r="X322" s="145" t="s">
        <v>3363</v>
      </c>
      <c r="Y322" s="146" t="str">
        <f t="shared" si="16"/>
        <v>32014冷房ビル用マルチ有り</v>
      </c>
      <c r="Z322" s="148">
        <v>-1.52</v>
      </c>
      <c r="AA322" s="148">
        <v>2.52</v>
      </c>
      <c r="AB322" s="149">
        <v>1.0736000000000001</v>
      </c>
      <c r="AC322" s="149">
        <v>1.8715999999999999</v>
      </c>
      <c r="AD322" s="147">
        <f>VLOOKUP(T322,'既存・導入予定 (2)'!$E$33:$S$44,13,0)</f>
        <v>0.38900000000000001</v>
      </c>
      <c r="AE322" s="75">
        <f t="shared" si="17"/>
        <v>1.9279999999999999</v>
      </c>
    </row>
    <row r="323" spans="13:31" ht="13.5" customHeight="1">
      <c r="M323" s="90">
        <v>3</v>
      </c>
      <c r="N323" s="91" t="s">
        <v>5</v>
      </c>
      <c r="O323" s="91" t="s">
        <v>3460</v>
      </c>
      <c r="P323" s="91" t="s">
        <v>3458</v>
      </c>
      <c r="Q323" s="91" t="s">
        <v>146</v>
      </c>
      <c r="R323" s="92">
        <v>9.8000000000000004E-2</v>
      </c>
      <c r="T323" s="144">
        <v>3</v>
      </c>
      <c r="U323" s="195">
        <v>2014</v>
      </c>
      <c r="V323" s="145" t="s">
        <v>20</v>
      </c>
      <c r="W323" s="145" t="s">
        <v>619</v>
      </c>
      <c r="X323" s="145" t="s">
        <v>3363</v>
      </c>
      <c r="Y323" s="146" t="str">
        <f t="shared" si="16"/>
        <v>32014冷房設備用有り</v>
      </c>
      <c r="Z323" s="148">
        <v>-0.32</v>
      </c>
      <c r="AA323" s="148">
        <v>1.32</v>
      </c>
      <c r="AB323" s="149">
        <v>1.0385</v>
      </c>
      <c r="AC323" s="149">
        <v>0.98040000000000005</v>
      </c>
      <c r="AD323" s="147">
        <f>VLOOKUP(T323,'既存・導入予定 (2)'!$E$33:$S$44,13,0)</f>
        <v>0.38900000000000001</v>
      </c>
      <c r="AE323" s="75">
        <f t="shared" si="17"/>
        <v>1.1950000000000001</v>
      </c>
    </row>
    <row r="324" spans="13:31" ht="13.5" customHeight="1">
      <c r="M324" s="90">
        <v>3</v>
      </c>
      <c r="N324" s="91" t="s">
        <v>6</v>
      </c>
      <c r="O324" s="91" t="s">
        <v>3460</v>
      </c>
      <c r="P324" s="91" t="s">
        <v>3458</v>
      </c>
      <c r="Q324" s="91" t="s">
        <v>150</v>
      </c>
      <c r="R324" s="92">
        <v>6.6000000000000003E-2</v>
      </c>
      <c r="T324" s="144">
        <v>3</v>
      </c>
      <c r="U324" s="195">
        <v>2014</v>
      </c>
      <c r="V324" s="145" t="s">
        <v>20</v>
      </c>
      <c r="W324" s="145" t="s">
        <v>624</v>
      </c>
      <c r="X324" s="145" t="s">
        <v>3516</v>
      </c>
      <c r="Y324" s="146" t="str">
        <f t="shared" si="16"/>
        <v>32014冷房店舗用無し（一定速）</v>
      </c>
      <c r="Z324" s="148">
        <v>0.25</v>
      </c>
      <c r="AA324" s="148">
        <v>0.75</v>
      </c>
      <c r="AB324" s="149">
        <v>0.25</v>
      </c>
      <c r="AC324" s="149">
        <v>0.75</v>
      </c>
      <c r="AD324" s="147">
        <f>VLOOKUP(T324,'既存・導入予定 (2)'!$E$33:$S$44,13,0)</f>
        <v>0.38900000000000001</v>
      </c>
      <c r="AE324" s="75">
        <f t="shared" si="17"/>
        <v>0.84699999999999998</v>
      </c>
    </row>
    <row r="325" spans="13:31" ht="13.5" customHeight="1">
      <c r="M325" s="90">
        <v>3</v>
      </c>
      <c r="N325" s="91" t="s">
        <v>7</v>
      </c>
      <c r="O325" s="91" t="s">
        <v>3460</v>
      </c>
      <c r="P325" s="91" t="s">
        <v>3458</v>
      </c>
      <c r="Q325" s="91" t="s">
        <v>154</v>
      </c>
      <c r="R325" s="92">
        <v>5.8000000000000003E-2</v>
      </c>
      <c r="T325" s="144">
        <v>3</v>
      </c>
      <c r="U325" s="195">
        <v>2014</v>
      </c>
      <c r="V325" s="145" t="s">
        <v>20</v>
      </c>
      <c r="W325" s="145" t="s">
        <v>618</v>
      </c>
      <c r="X325" s="145" t="s">
        <v>3516</v>
      </c>
      <c r="Y325" s="146" t="str">
        <f t="shared" si="16"/>
        <v>32014冷房ビル用マルチ無し（一定速）</v>
      </c>
      <c r="Z325" s="148">
        <v>0.25</v>
      </c>
      <c r="AA325" s="148">
        <v>0.75</v>
      </c>
      <c r="AB325" s="149">
        <v>0.25</v>
      </c>
      <c r="AC325" s="149">
        <v>0.75</v>
      </c>
      <c r="AD325" s="147">
        <f>VLOOKUP(T325,'既存・導入予定 (2)'!$E$33:$S$44,13,0)</f>
        <v>0.38900000000000001</v>
      </c>
      <c r="AE325" s="75">
        <f t="shared" si="17"/>
        <v>0.84699999999999998</v>
      </c>
    </row>
    <row r="326" spans="13:31" ht="13.5" customHeight="1">
      <c r="M326" s="90">
        <v>3</v>
      </c>
      <c r="N326" s="91" t="s">
        <v>8</v>
      </c>
      <c r="O326" s="91" t="s">
        <v>3460</v>
      </c>
      <c r="P326" s="91" t="s">
        <v>3458</v>
      </c>
      <c r="Q326" s="91" t="s">
        <v>158</v>
      </c>
      <c r="R326" s="92">
        <v>5.8000000000000003E-2</v>
      </c>
      <c r="T326" s="144">
        <v>3</v>
      </c>
      <c r="U326" s="195">
        <v>2014</v>
      </c>
      <c r="V326" s="145" t="s">
        <v>20</v>
      </c>
      <c r="W326" s="145" t="s">
        <v>619</v>
      </c>
      <c r="X326" s="145" t="s">
        <v>3516</v>
      </c>
      <c r="Y326" s="146" t="str">
        <f t="shared" si="16"/>
        <v>32014冷房設備用無し（一定速）</v>
      </c>
      <c r="Z326" s="148">
        <v>0.25</v>
      </c>
      <c r="AA326" s="148">
        <v>0.75</v>
      </c>
      <c r="AB326" s="149">
        <v>0.25</v>
      </c>
      <c r="AC326" s="149">
        <v>0.75</v>
      </c>
      <c r="AD326" s="147">
        <f>VLOOKUP(T326,'既存・導入予定 (2)'!$E$33:$S$44,13,0)</f>
        <v>0.38900000000000001</v>
      </c>
      <c r="AE326" s="75">
        <f t="shared" si="17"/>
        <v>0.84699999999999998</v>
      </c>
    </row>
    <row r="327" spans="13:31" ht="13.5" customHeight="1">
      <c r="M327" s="90">
        <v>3</v>
      </c>
      <c r="N327" s="91" t="s">
        <v>9</v>
      </c>
      <c r="O327" s="91" t="s">
        <v>3460</v>
      </c>
      <c r="P327" s="91" t="s">
        <v>3458</v>
      </c>
      <c r="Q327" s="91" t="s">
        <v>162</v>
      </c>
      <c r="R327" s="92">
        <v>8.7999999999999995E-2</v>
      </c>
      <c r="T327" s="144">
        <v>3</v>
      </c>
      <c r="U327" s="195">
        <v>2014</v>
      </c>
      <c r="V327" s="145" t="s">
        <v>21</v>
      </c>
      <c r="W327" s="145" t="s">
        <v>624</v>
      </c>
      <c r="X327" s="145" t="s">
        <v>3363</v>
      </c>
      <c r="Y327" s="146" t="str">
        <f t="shared" si="16"/>
        <v>32014暖房店舗用有り</v>
      </c>
      <c r="Z327" s="148">
        <v>-0.94</v>
      </c>
      <c r="AA327" s="148">
        <v>1.94</v>
      </c>
      <c r="AB327" s="149">
        <v>1.0853999999999999</v>
      </c>
      <c r="AC327" s="149">
        <v>1.4337</v>
      </c>
      <c r="AD327" s="147">
        <f>VLOOKUP(T327,'既存・導入予定 (2)'!$E$33:$S$44,13,0)</f>
        <v>0.38900000000000001</v>
      </c>
      <c r="AE327" s="75">
        <f t="shared" si="17"/>
        <v>1.5740000000000001</v>
      </c>
    </row>
    <row r="328" spans="13:31" ht="13.5" customHeight="1">
      <c r="M328" s="90">
        <v>3</v>
      </c>
      <c r="N328" s="91" t="s">
        <v>10</v>
      </c>
      <c r="O328" s="91" t="s">
        <v>3460</v>
      </c>
      <c r="P328" s="91" t="s">
        <v>3458</v>
      </c>
      <c r="Q328" s="91" t="s">
        <v>166</v>
      </c>
      <c r="R328" s="92">
        <v>5.8000000000000003E-2</v>
      </c>
      <c r="T328" s="144">
        <v>3</v>
      </c>
      <c r="U328" s="195">
        <v>2014</v>
      </c>
      <c r="V328" s="145" t="s">
        <v>21</v>
      </c>
      <c r="W328" s="145" t="s">
        <v>618</v>
      </c>
      <c r="X328" s="145" t="s">
        <v>3363</v>
      </c>
      <c r="Y328" s="146" t="str">
        <f t="shared" si="16"/>
        <v>32014暖房ビル用マルチ有り</v>
      </c>
      <c r="Z328" s="148">
        <v>-0.96</v>
      </c>
      <c r="AA328" s="148">
        <v>1.96</v>
      </c>
      <c r="AB328" s="149">
        <v>1.0416000000000001</v>
      </c>
      <c r="AC328" s="149">
        <v>1.4596</v>
      </c>
      <c r="AD328" s="147">
        <f>VLOOKUP(T328,'既存・導入予定 (2)'!$E$33:$S$44,13,0)</f>
        <v>0.38900000000000001</v>
      </c>
      <c r="AE328" s="75">
        <f t="shared" si="17"/>
        <v>1.5860000000000001</v>
      </c>
    </row>
    <row r="329" spans="13:31" ht="13.5" customHeight="1">
      <c r="M329" s="90">
        <v>3</v>
      </c>
      <c r="N329" s="91" t="s">
        <v>11</v>
      </c>
      <c r="O329" s="91" t="s">
        <v>3460</v>
      </c>
      <c r="P329" s="91" t="s">
        <v>3458</v>
      </c>
      <c r="Q329" s="91" t="s">
        <v>170</v>
      </c>
      <c r="R329" s="92">
        <v>0</v>
      </c>
      <c r="T329" s="144">
        <v>3</v>
      </c>
      <c r="U329" s="195">
        <v>2014</v>
      </c>
      <c r="V329" s="145" t="s">
        <v>21</v>
      </c>
      <c r="W329" s="145" t="s">
        <v>619</v>
      </c>
      <c r="X329" s="145" t="s">
        <v>3363</v>
      </c>
      <c r="Y329" s="146" t="str">
        <f t="shared" si="16"/>
        <v>32014暖房設備用有り</v>
      </c>
      <c r="Z329" s="148">
        <v>-0.36</v>
      </c>
      <c r="AA329" s="148">
        <v>1.36</v>
      </c>
      <c r="AB329" s="149">
        <v>1.0287999999999999</v>
      </c>
      <c r="AC329" s="149">
        <v>1.0127999999999999</v>
      </c>
      <c r="AD329" s="147">
        <f>VLOOKUP(T329,'既存・導入予定 (2)'!$E$33:$S$44,13,0)</f>
        <v>0.38900000000000001</v>
      </c>
      <c r="AE329" s="75">
        <f t="shared" si="17"/>
        <v>1.2190000000000001</v>
      </c>
    </row>
    <row r="330" spans="13:31" ht="13.5" customHeight="1">
      <c r="M330" s="90">
        <v>3</v>
      </c>
      <c r="N330" s="91" t="s">
        <v>12</v>
      </c>
      <c r="O330" s="91" t="s">
        <v>3460</v>
      </c>
      <c r="P330" s="91" t="s">
        <v>3458</v>
      </c>
      <c r="Q330" s="91" t="s">
        <v>174</v>
      </c>
      <c r="R330" s="92">
        <v>0</v>
      </c>
      <c r="T330" s="144">
        <v>3</v>
      </c>
      <c r="U330" s="195">
        <v>2014</v>
      </c>
      <c r="V330" s="145" t="s">
        <v>21</v>
      </c>
      <c r="W330" s="145" t="s">
        <v>624</v>
      </c>
      <c r="X330" s="145" t="s">
        <v>3516</v>
      </c>
      <c r="Y330" s="146" t="str">
        <f t="shared" ref="Y330:Y393" si="18">T330&amp;U330&amp;V330&amp;W330&amp;X330</f>
        <v>32014暖房店舗用無し（一定速）</v>
      </c>
      <c r="Z330" s="148">
        <v>0.25</v>
      </c>
      <c r="AA330" s="148">
        <v>0.75</v>
      </c>
      <c r="AB330" s="149">
        <v>0.25</v>
      </c>
      <c r="AC330" s="149">
        <v>0.75</v>
      </c>
      <c r="AD330" s="147">
        <f>VLOOKUP(T330,'既存・導入予定 (2)'!$E$33:$S$44,13,0)</f>
        <v>0.38900000000000001</v>
      </c>
      <c r="AE330" s="75">
        <f t="shared" si="17"/>
        <v>0.84699999999999998</v>
      </c>
    </row>
    <row r="331" spans="13:31" ht="13.5" customHeight="1">
      <c r="M331" s="90">
        <v>3</v>
      </c>
      <c r="N331" s="91" t="s">
        <v>13</v>
      </c>
      <c r="O331" s="91" t="s">
        <v>3460</v>
      </c>
      <c r="P331" s="91" t="s">
        <v>3458</v>
      </c>
      <c r="Q331" s="91" t="s">
        <v>178</v>
      </c>
      <c r="R331" s="92">
        <v>0.151</v>
      </c>
      <c r="T331" s="144">
        <v>3</v>
      </c>
      <c r="U331" s="195">
        <v>2014</v>
      </c>
      <c r="V331" s="145" t="s">
        <v>21</v>
      </c>
      <c r="W331" s="145" t="s">
        <v>618</v>
      </c>
      <c r="X331" s="145" t="s">
        <v>3516</v>
      </c>
      <c r="Y331" s="146" t="str">
        <f t="shared" si="18"/>
        <v>32014暖房ビル用マルチ無し（一定速）</v>
      </c>
      <c r="Z331" s="148">
        <v>0.25</v>
      </c>
      <c r="AA331" s="148">
        <v>0.75</v>
      </c>
      <c r="AB331" s="149">
        <v>0.25</v>
      </c>
      <c r="AC331" s="149">
        <v>0.75</v>
      </c>
      <c r="AD331" s="147">
        <f>VLOOKUP(T331,'既存・導入予定 (2)'!$E$33:$S$44,13,0)</f>
        <v>0.38900000000000001</v>
      </c>
      <c r="AE331" s="75">
        <f t="shared" si="17"/>
        <v>0.84699999999999998</v>
      </c>
    </row>
    <row r="332" spans="13:31" ht="13.5" customHeight="1">
      <c r="M332" s="90">
        <v>4</v>
      </c>
      <c r="N332" s="91" t="s">
        <v>3456</v>
      </c>
      <c r="O332" s="91" t="s">
        <v>3460</v>
      </c>
      <c r="P332" s="91" t="s">
        <v>3458</v>
      </c>
      <c r="Q332" s="91" t="s">
        <v>182</v>
      </c>
      <c r="R332" s="92">
        <v>0.16</v>
      </c>
      <c r="T332" s="144">
        <v>3</v>
      </c>
      <c r="U332" s="195">
        <v>2014</v>
      </c>
      <c r="V332" s="145" t="s">
        <v>21</v>
      </c>
      <c r="W332" s="145" t="s">
        <v>619</v>
      </c>
      <c r="X332" s="145" t="s">
        <v>3516</v>
      </c>
      <c r="Y332" s="146" t="str">
        <f t="shared" si="18"/>
        <v>32014暖房設備用無し（一定速）</v>
      </c>
      <c r="Z332" s="148">
        <v>0.25</v>
      </c>
      <c r="AA332" s="148">
        <v>0.75</v>
      </c>
      <c r="AB332" s="149">
        <v>0.25</v>
      </c>
      <c r="AC332" s="149">
        <v>0.75</v>
      </c>
      <c r="AD332" s="147">
        <f>VLOOKUP(T332,'既存・導入予定 (2)'!$E$33:$S$44,13,0)</f>
        <v>0.38900000000000001</v>
      </c>
      <c r="AE332" s="75">
        <f t="shared" si="17"/>
        <v>0.84699999999999998</v>
      </c>
    </row>
    <row r="333" spans="13:31" ht="13.5" customHeight="1">
      <c r="M333" s="90">
        <v>4</v>
      </c>
      <c r="N333" s="91" t="s">
        <v>3</v>
      </c>
      <c r="O333" s="91" t="s">
        <v>3460</v>
      </c>
      <c r="P333" s="91" t="s">
        <v>3458</v>
      </c>
      <c r="Q333" s="91" t="s">
        <v>186</v>
      </c>
      <c r="R333" s="92">
        <v>0.17799999999999999</v>
      </c>
      <c r="T333" s="152">
        <v>3</v>
      </c>
      <c r="U333" s="153">
        <v>2015</v>
      </c>
      <c r="V333" s="154" t="s">
        <v>20</v>
      </c>
      <c r="W333" s="154" t="s">
        <v>624</v>
      </c>
      <c r="X333" s="154" t="s">
        <v>3363</v>
      </c>
      <c r="Y333" s="66" t="str">
        <f t="shared" si="18"/>
        <v>32015冷房店舗用有り</v>
      </c>
      <c r="Z333" s="156">
        <v>-1.38</v>
      </c>
      <c r="AA333" s="156">
        <v>2.38</v>
      </c>
      <c r="AB333" s="157">
        <v>1.0581</v>
      </c>
      <c r="AC333" s="157">
        <v>1.7705</v>
      </c>
      <c r="AD333" s="160">
        <f>VLOOKUP(T333,'既存・導入予定 (2)'!$E$33:$S$44,13,0)</f>
        <v>0.38900000000000001</v>
      </c>
      <c r="AE333" s="161">
        <f t="shared" si="17"/>
        <v>1.843</v>
      </c>
    </row>
    <row r="334" spans="13:31" ht="13.5" customHeight="1">
      <c r="M334" s="90">
        <v>4</v>
      </c>
      <c r="N334" s="91" t="s">
        <v>4</v>
      </c>
      <c r="O334" s="91" t="s">
        <v>3460</v>
      </c>
      <c r="P334" s="91" t="s">
        <v>3458</v>
      </c>
      <c r="Q334" s="91" t="s">
        <v>190</v>
      </c>
      <c r="R334" s="92">
        <v>0.192</v>
      </c>
      <c r="T334" s="152">
        <v>3</v>
      </c>
      <c r="U334" s="153">
        <v>2015</v>
      </c>
      <c r="V334" s="154" t="s">
        <v>20</v>
      </c>
      <c r="W334" s="154" t="s">
        <v>618</v>
      </c>
      <c r="X334" s="154" t="s">
        <v>3363</v>
      </c>
      <c r="Y334" s="66" t="str">
        <f t="shared" si="18"/>
        <v>32015冷房ビル用マルチ有り</v>
      </c>
      <c r="Z334" s="156">
        <v>-1.5740000000000001</v>
      </c>
      <c r="AA334" s="156">
        <v>2.5739999999999998</v>
      </c>
      <c r="AB334" s="157">
        <v>1.0751999999999999</v>
      </c>
      <c r="AC334" s="157">
        <v>1.9117</v>
      </c>
      <c r="AD334" s="160">
        <f>VLOOKUP(T334,'既存・導入予定 (2)'!$E$33:$S$44,13,0)</f>
        <v>0.38900000000000001</v>
      </c>
      <c r="AE334" s="161">
        <f t="shared" si="17"/>
        <v>1.9610000000000001</v>
      </c>
    </row>
    <row r="335" spans="13:31" ht="14.25" customHeight="1">
      <c r="M335" s="90">
        <v>4</v>
      </c>
      <c r="N335" s="91" t="s">
        <v>5</v>
      </c>
      <c r="O335" s="91" t="s">
        <v>3460</v>
      </c>
      <c r="P335" s="91" t="s">
        <v>3458</v>
      </c>
      <c r="Q335" s="91" t="s">
        <v>194</v>
      </c>
      <c r="R335" s="92">
        <v>0.186</v>
      </c>
      <c r="T335" s="152">
        <v>3</v>
      </c>
      <c r="U335" s="153">
        <v>2015</v>
      </c>
      <c r="V335" s="154" t="s">
        <v>20</v>
      </c>
      <c r="W335" s="154" t="s">
        <v>619</v>
      </c>
      <c r="X335" s="154" t="s">
        <v>3363</v>
      </c>
      <c r="Y335" s="66" t="str">
        <f t="shared" si="18"/>
        <v>32015冷房設備用有り</v>
      </c>
      <c r="Z335" s="156">
        <v>-0.62</v>
      </c>
      <c r="AA335" s="156">
        <v>1.62</v>
      </c>
      <c r="AB335" s="157">
        <v>1.0472999999999999</v>
      </c>
      <c r="AC335" s="157">
        <v>1.2032</v>
      </c>
      <c r="AD335" s="160">
        <f>VLOOKUP(T335,'既存・導入予定 (2)'!$E$33:$S$44,13,0)</f>
        <v>0.38900000000000001</v>
      </c>
      <c r="AE335" s="161">
        <f t="shared" si="17"/>
        <v>1.3779999999999999</v>
      </c>
    </row>
    <row r="336" spans="13:31" ht="13.5" customHeight="1">
      <c r="M336" s="90">
        <v>4</v>
      </c>
      <c r="N336" s="91" t="s">
        <v>6</v>
      </c>
      <c r="O336" s="91" t="s">
        <v>3460</v>
      </c>
      <c r="P336" s="91" t="s">
        <v>3458</v>
      </c>
      <c r="Q336" s="91" t="s">
        <v>198</v>
      </c>
      <c r="R336" s="92">
        <v>0.153</v>
      </c>
      <c r="T336" s="152">
        <v>3</v>
      </c>
      <c r="U336" s="153">
        <v>2015</v>
      </c>
      <c r="V336" s="154" t="s">
        <v>20</v>
      </c>
      <c r="W336" s="154" t="s">
        <v>624</v>
      </c>
      <c r="X336" s="154" t="s">
        <v>3516</v>
      </c>
      <c r="Y336" s="66" t="str">
        <f t="shared" si="18"/>
        <v>32015冷房店舗用無し（一定速）</v>
      </c>
      <c r="Z336" s="156">
        <v>0.25</v>
      </c>
      <c r="AA336" s="156">
        <v>0.75</v>
      </c>
      <c r="AB336" s="157">
        <v>0.25</v>
      </c>
      <c r="AC336" s="157">
        <v>0.75</v>
      </c>
      <c r="AD336" s="160">
        <f>VLOOKUP(T336,'既存・導入予定 (2)'!$E$33:$S$44,13,0)</f>
        <v>0.38900000000000001</v>
      </c>
      <c r="AE336" s="161">
        <f t="shared" si="17"/>
        <v>0.84699999999999998</v>
      </c>
    </row>
    <row r="337" spans="13:31" ht="13.5" customHeight="1">
      <c r="M337" s="90">
        <v>4</v>
      </c>
      <c r="N337" s="91" t="s">
        <v>7</v>
      </c>
      <c r="O337" s="91" t="s">
        <v>3460</v>
      </c>
      <c r="P337" s="91" t="s">
        <v>3458</v>
      </c>
      <c r="Q337" s="91" t="s">
        <v>202</v>
      </c>
      <c r="R337" s="92">
        <v>0.14299999999999999</v>
      </c>
      <c r="T337" s="152">
        <v>3</v>
      </c>
      <c r="U337" s="153">
        <v>2015</v>
      </c>
      <c r="V337" s="154" t="s">
        <v>20</v>
      </c>
      <c r="W337" s="154" t="s">
        <v>618</v>
      </c>
      <c r="X337" s="154" t="s">
        <v>3516</v>
      </c>
      <c r="Y337" s="66" t="str">
        <f t="shared" si="18"/>
        <v>32015冷房ビル用マルチ無し（一定速）</v>
      </c>
      <c r="Z337" s="156">
        <v>0.25</v>
      </c>
      <c r="AA337" s="156">
        <v>0.75</v>
      </c>
      <c r="AB337" s="157">
        <v>0.25</v>
      </c>
      <c r="AC337" s="157">
        <v>0.75</v>
      </c>
      <c r="AD337" s="160">
        <f>VLOOKUP(T337,'既存・導入予定 (2)'!$E$33:$S$44,13,0)</f>
        <v>0.38900000000000001</v>
      </c>
      <c r="AE337" s="161">
        <f t="shared" si="17"/>
        <v>0.84699999999999998</v>
      </c>
    </row>
    <row r="338" spans="13:31" ht="13.5" customHeight="1">
      <c r="M338" s="90">
        <v>4</v>
      </c>
      <c r="N338" s="91" t="s">
        <v>8</v>
      </c>
      <c r="O338" s="91" t="s">
        <v>3460</v>
      </c>
      <c r="P338" s="91" t="s">
        <v>3458</v>
      </c>
      <c r="Q338" s="91" t="s">
        <v>206</v>
      </c>
      <c r="R338" s="92">
        <v>0.193</v>
      </c>
      <c r="T338" s="152">
        <v>3</v>
      </c>
      <c r="U338" s="153">
        <v>2015</v>
      </c>
      <c r="V338" s="154" t="s">
        <v>20</v>
      </c>
      <c r="W338" s="154" t="s">
        <v>619</v>
      </c>
      <c r="X338" s="154" t="s">
        <v>3516</v>
      </c>
      <c r="Y338" s="66" t="str">
        <f t="shared" si="18"/>
        <v>32015冷房設備用無し（一定速）</v>
      </c>
      <c r="Z338" s="156">
        <v>0.25</v>
      </c>
      <c r="AA338" s="156">
        <v>0.75</v>
      </c>
      <c r="AB338" s="157">
        <v>0.25</v>
      </c>
      <c r="AC338" s="157">
        <v>0.75</v>
      </c>
      <c r="AD338" s="160">
        <f>VLOOKUP(T338,'既存・導入予定 (2)'!$E$33:$S$44,13,0)</f>
        <v>0.38900000000000001</v>
      </c>
      <c r="AE338" s="161">
        <f t="shared" si="17"/>
        <v>0.84699999999999998</v>
      </c>
    </row>
    <row r="339" spans="13:31" ht="14.25" customHeight="1">
      <c r="M339" s="90">
        <v>4</v>
      </c>
      <c r="N339" s="91" t="s">
        <v>9</v>
      </c>
      <c r="O339" s="91" t="s">
        <v>3460</v>
      </c>
      <c r="P339" s="91" t="s">
        <v>3458</v>
      </c>
      <c r="Q339" s="91" t="s">
        <v>210</v>
      </c>
      <c r="R339" s="92">
        <v>0.14000000000000001</v>
      </c>
      <c r="T339" s="152">
        <v>3</v>
      </c>
      <c r="U339" s="153">
        <v>2015</v>
      </c>
      <c r="V339" s="154" t="s">
        <v>21</v>
      </c>
      <c r="W339" s="154" t="s">
        <v>624</v>
      </c>
      <c r="X339" s="154" t="s">
        <v>3363</v>
      </c>
      <c r="Y339" s="66" t="str">
        <f t="shared" si="18"/>
        <v>32015暖房店舗用有り</v>
      </c>
      <c r="Z339" s="156">
        <v>-0.97</v>
      </c>
      <c r="AA339" s="156">
        <v>1.97</v>
      </c>
      <c r="AB339" s="157">
        <v>1.0867</v>
      </c>
      <c r="AC339" s="157">
        <v>1.4558</v>
      </c>
      <c r="AD339" s="160">
        <f>VLOOKUP(T339,'既存・導入予定 (2)'!$E$33:$S$44,13,0)</f>
        <v>0.38900000000000001</v>
      </c>
      <c r="AE339" s="161">
        <f t="shared" si="17"/>
        <v>1.5920000000000001</v>
      </c>
    </row>
    <row r="340" spans="13:31" ht="13.5" customHeight="1">
      <c r="M340" s="90">
        <v>4</v>
      </c>
      <c r="N340" s="91" t="s">
        <v>10</v>
      </c>
      <c r="O340" s="91" t="s">
        <v>3460</v>
      </c>
      <c r="P340" s="91" t="s">
        <v>3458</v>
      </c>
      <c r="Q340" s="91" t="s">
        <v>214</v>
      </c>
      <c r="R340" s="92">
        <v>0.16400000000000001</v>
      </c>
      <c r="T340" s="152">
        <v>3</v>
      </c>
      <c r="U340" s="153">
        <v>2015</v>
      </c>
      <c r="V340" s="154" t="s">
        <v>21</v>
      </c>
      <c r="W340" s="154" t="s">
        <v>618</v>
      </c>
      <c r="X340" s="154" t="s">
        <v>3363</v>
      </c>
      <c r="Y340" s="66" t="str">
        <f t="shared" si="18"/>
        <v>32015暖房ビル用マルチ有り</v>
      </c>
      <c r="Z340" s="156">
        <v>-0.876</v>
      </c>
      <c r="AA340" s="156">
        <v>1.8759999999999999</v>
      </c>
      <c r="AB340" s="157">
        <v>1.0398000000000001</v>
      </c>
      <c r="AC340" s="157">
        <v>1.3971</v>
      </c>
      <c r="AD340" s="160">
        <f>VLOOKUP(T340,'既存・導入予定 (2)'!$E$33:$S$44,13,0)</f>
        <v>0.38900000000000001</v>
      </c>
      <c r="AE340" s="161">
        <f t="shared" si="17"/>
        <v>1.5349999999999999</v>
      </c>
    </row>
    <row r="341" spans="13:31" ht="13.5" customHeight="1">
      <c r="M341" s="90">
        <v>4</v>
      </c>
      <c r="N341" s="91" t="s">
        <v>11</v>
      </c>
      <c r="O341" s="91" t="s">
        <v>3460</v>
      </c>
      <c r="P341" s="91" t="s">
        <v>3458</v>
      </c>
      <c r="Q341" s="91" t="s">
        <v>218</v>
      </c>
      <c r="R341" s="92">
        <v>0.184</v>
      </c>
      <c r="T341" s="152">
        <v>3</v>
      </c>
      <c r="U341" s="153">
        <v>2015</v>
      </c>
      <c r="V341" s="154" t="s">
        <v>21</v>
      </c>
      <c r="W341" s="154" t="s">
        <v>619</v>
      </c>
      <c r="X341" s="154" t="s">
        <v>3363</v>
      </c>
      <c r="Y341" s="66" t="str">
        <f t="shared" si="18"/>
        <v>32015暖房設備用有り</v>
      </c>
      <c r="Z341" s="156">
        <v>-0.59799999999999998</v>
      </c>
      <c r="AA341" s="156">
        <v>1.5980000000000001</v>
      </c>
      <c r="AB341" s="157">
        <v>1.0339</v>
      </c>
      <c r="AC341" s="157">
        <v>1.19</v>
      </c>
      <c r="AD341" s="160">
        <f>VLOOKUP(T341,'既存・導入予定 (2)'!$E$33:$S$44,13,0)</f>
        <v>0.38900000000000001</v>
      </c>
      <c r="AE341" s="161">
        <f t="shared" si="17"/>
        <v>1.365</v>
      </c>
    </row>
    <row r="342" spans="13:31" ht="13.5" customHeight="1">
      <c r="M342" s="90">
        <v>4</v>
      </c>
      <c r="N342" s="91" t="s">
        <v>12</v>
      </c>
      <c r="O342" s="91" t="s">
        <v>3460</v>
      </c>
      <c r="P342" s="91" t="s">
        <v>3458</v>
      </c>
      <c r="Q342" s="91" t="s">
        <v>222</v>
      </c>
      <c r="R342" s="92">
        <v>0.184</v>
      </c>
      <c r="T342" s="152">
        <v>3</v>
      </c>
      <c r="U342" s="153">
        <v>2015</v>
      </c>
      <c r="V342" s="154" t="s">
        <v>21</v>
      </c>
      <c r="W342" s="154" t="s">
        <v>624</v>
      </c>
      <c r="X342" s="154" t="s">
        <v>3516</v>
      </c>
      <c r="Y342" s="66" t="str">
        <f t="shared" si="18"/>
        <v>32015暖房店舗用無し（一定速）</v>
      </c>
      <c r="Z342" s="156">
        <v>0.25</v>
      </c>
      <c r="AA342" s="156">
        <v>0.75</v>
      </c>
      <c r="AB342" s="157">
        <v>0.25</v>
      </c>
      <c r="AC342" s="157">
        <v>0.75</v>
      </c>
      <c r="AD342" s="160">
        <f>VLOOKUP(T342,'既存・導入予定 (2)'!$E$33:$S$44,13,0)</f>
        <v>0.38900000000000001</v>
      </c>
      <c r="AE342" s="161">
        <f t="shared" si="17"/>
        <v>0.84699999999999998</v>
      </c>
    </row>
    <row r="343" spans="13:31" ht="13.5" customHeight="1">
      <c r="M343" s="90">
        <v>4</v>
      </c>
      <c r="N343" s="91" t="s">
        <v>13</v>
      </c>
      <c r="O343" s="91" t="s">
        <v>3460</v>
      </c>
      <c r="P343" s="91" t="s">
        <v>3458</v>
      </c>
      <c r="Q343" s="91" t="s">
        <v>226</v>
      </c>
      <c r="R343" s="92">
        <v>0.187</v>
      </c>
      <c r="T343" s="152">
        <v>3</v>
      </c>
      <c r="U343" s="153">
        <v>2015</v>
      </c>
      <c r="V343" s="154" t="s">
        <v>21</v>
      </c>
      <c r="W343" s="154" t="s">
        <v>618</v>
      </c>
      <c r="X343" s="154" t="s">
        <v>3516</v>
      </c>
      <c r="Y343" s="66" t="str">
        <f t="shared" si="18"/>
        <v>32015暖房ビル用マルチ無し（一定速）</v>
      </c>
      <c r="Z343" s="156">
        <v>0.25</v>
      </c>
      <c r="AA343" s="156">
        <v>0.75</v>
      </c>
      <c r="AB343" s="157">
        <v>0.25</v>
      </c>
      <c r="AC343" s="157">
        <v>0.75</v>
      </c>
      <c r="AD343" s="160">
        <f>VLOOKUP(T343,'既存・導入予定 (2)'!$E$33:$S$44,13,0)</f>
        <v>0.38900000000000001</v>
      </c>
      <c r="AE343" s="161">
        <f t="shared" si="17"/>
        <v>0.84699999999999998</v>
      </c>
    </row>
    <row r="344" spans="13:31" ht="13.5" customHeight="1">
      <c r="M344" s="90">
        <v>5</v>
      </c>
      <c r="N344" s="91" t="s">
        <v>3456</v>
      </c>
      <c r="O344" s="91" t="s">
        <v>3460</v>
      </c>
      <c r="P344" s="91" t="s">
        <v>3458</v>
      </c>
      <c r="Q344" s="91" t="s">
        <v>230</v>
      </c>
      <c r="R344" s="92">
        <v>0.25700000000000001</v>
      </c>
      <c r="T344" s="152">
        <v>3</v>
      </c>
      <c r="U344" s="153">
        <v>2015</v>
      </c>
      <c r="V344" s="154" t="s">
        <v>21</v>
      </c>
      <c r="W344" s="154" t="s">
        <v>619</v>
      </c>
      <c r="X344" s="154" t="s">
        <v>3516</v>
      </c>
      <c r="Y344" s="66" t="str">
        <f t="shared" si="18"/>
        <v>32015暖房設備用無し（一定速）</v>
      </c>
      <c r="Z344" s="156">
        <v>0.25</v>
      </c>
      <c r="AA344" s="156">
        <v>0.75</v>
      </c>
      <c r="AB344" s="157">
        <v>0.25</v>
      </c>
      <c r="AC344" s="157">
        <v>0.75</v>
      </c>
      <c r="AD344" s="160">
        <f>VLOOKUP(T344,'既存・導入予定 (2)'!$E$33:$S$44,13,0)</f>
        <v>0.38900000000000001</v>
      </c>
      <c r="AE344" s="161">
        <f t="shared" si="17"/>
        <v>0.84699999999999998</v>
      </c>
    </row>
    <row r="345" spans="13:31" ht="13.5" customHeight="1">
      <c r="M345" s="90">
        <v>5</v>
      </c>
      <c r="N345" s="91" t="s">
        <v>3</v>
      </c>
      <c r="O345" s="91" t="s">
        <v>3460</v>
      </c>
      <c r="P345" s="91" t="s">
        <v>3458</v>
      </c>
      <c r="Q345" s="91" t="s">
        <v>234</v>
      </c>
      <c r="R345" s="92">
        <v>0.30299999999999999</v>
      </c>
      <c r="T345" s="152">
        <v>3</v>
      </c>
      <c r="U345" s="153">
        <v>2020</v>
      </c>
      <c r="V345" s="154" t="s">
        <v>626</v>
      </c>
      <c r="W345" s="154" t="s">
        <v>624</v>
      </c>
      <c r="X345" s="154" t="s">
        <v>3363</v>
      </c>
      <c r="Y345" s="66" t="str">
        <f t="shared" si="18"/>
        <v>32020冷房店舗用有り</v>
      </c>
      <c r="Z345" s="156">
        <v>-1.38</v>
      </c>
      <c r="AA345" s="156">
        <v>2.38</v>
      </c>
      <c r="AB345" s="157">
        <v>1.0581</v>
      </c>
      <c r="AC345" s="157">
        <v>1.7705</v>
      </c>
      <c r="AD345" s="160">
        <f>VLOOKUP(T345,'既存・導入予定 (2)'!$E$33:$S$44,13,0)</f>
        <v>0.38900000000000001</v>
      </c>
      <c r="AE345" s="161">
        <f t="shared" si="17"/>
        <v>1.843</v>
      </c>
    </row>
    <row r="346" spans="13:31" ht="13.5" customHeight="1">
      <c r="M346" s="90">
        <v>5</v>
      </c>
      <c r="N346" s="91" t="s">
        <v>4</v>
      </c>
      <c r="O346" s="91" t="s">
        <v>3460</v>
      </c>
      <c r="P346" s="91" t="s">
        <v>3458</v>
      </c>
      <c r="Q346" s="91" t="s">
        <v>238</v>
      </c>
      <c r="R346" s="92">
        <v>0.27500000000000002</v>
      </c>
      <c r="T346" s="152">
        <v>3</v>
      </c>
      <c r="U346" s="153">
        <v>2020</v>
      </c>
      <c r="V346" s="154" t="s">
        <v>626</v>
      </c>
      <c r="W346" s="154" t="s">
        <v>618</v>
      </c>
      <c r="X346" s="154" t="s">
        <v>3363</v>
      </c>
      <c r="Y346" s="66" t="str">
        <f t="shared" si="18"/>
        <v>32020冷房ビル用マルチ有り</v>
      </c>
      <c r="Z346" s="156">
        <v>-1.68</v>
      </c>
      <c r="AA346" s="156">
        <v>2.68</v>
      </c>
      <c r="AB346" s="157">
        <v>1.0788</v>
      </c>
      <c r="AC346" s="157">
        <v>2.0053000000000001</v>
      </c>
      <c r="AD346" s="160">
        <f>VLOOKUP(T346,'既存・導入予定 (2)'!$E$33:$S$44,13,0)</f>
        <v>0.38900000000000001</v>
      </c>
      <c r="AE346" s="161">
        <f t="shared" si="17"/>
        <v>2.0259999999999998</v>
      </c>
    </row>
    <row r="347" spans="13:31" ht="13.5" customHeight="1">
      <c r="M347" s="90">
        <v>5</v>
      </c>
      <c r="N347" s="91" t="s">
        <v>5</v>
      </c>
      <c r="O347" s="91" t="s">
        <v>3460</v>
      </c>
      <c r="P347" s="91" t="s">
        <v>3458</v>
      </c>
      <c r="Q347" s="91" t="s">
        <v>242</v>
      </c>
      <c r="R347" s="92">
        <v>0.16900000000000001</v>
      </c>
      <c r="T347" s="152">
        <v>3</v>
      </c>
      <c r="U347" s="153">
        <v>2020</v>
      </c>
      <c r="V347" s="154" t="s">
        <v>626</v>
      </c>
      <c r="W347" s="154" t="s">
        <v>619</v>
      </c>
      <c r="X347" s="154" t="s">
        <v>3363</v>
      </c>
      <c r="Y347" s="66" t="str">
        <f t="shared" si="18"/>
        <v>32020冷房設備用有り</v>
      </c>
      <c r="Z347" s="156">
        <v>-0.62</v>
      </c>
      <c r="AA347" s="156">
        <v>1.62</v>
      </c>
      <c r="AB347" s="157">
        <v>1.0472999999999999</v>
      </c>
      <c r="AC347" s="157">
        <v>1.2032</v>
      </c>
      <c r="AD347" s="160">
        <f>VLOOKUP(T347,'既存・導入予定 (2)'!$E$33:$S$44,13,0)</f>
        <v>0.38900000000000001</v>
      </c>
      <c r="AE347" s="161">
        <f t="shared" si="17"/>
        <v>1.3779999999999999</v>
      </c>
    </row>
    <row r="348" spans="13:31" ht="13.5" customHeight="1">
      <c r="M348" s="90">
        <v>5</v>
      </c>
      <c r="N348" s="91" t="s">
        <v>6</v>
      </c>
      <c r="O348" s="91" t="s">
        <v>3460</v>
      </c>
      <c r="P348" s="91" t="s">
        <v>3458</v>
      </c>
      <c r="Q348" s="91" t="s">
        <v>246</v>
      </c>
      <c r="R348" s="92">
        <v>0.248</v>
      </c>
      <c r="T348" s="152">
        <v>3</v>
      </c>
      <c r="U348" s="153">
        <v>2020</v>
      </c>
      <c r="V348" s="154" t="s">
        <v>626</v>
      </c>
      <c r="W348" s="154" t="s">
        <v>624</v>
      </c>
      <c r="X348" s="154" t="s">
        <v>3516</v>
      </c>
      <c r="Y348" s="66" t="str">
        <f t="shared" si="18"/>
        <v>32020冷房店舗用無し（一定速）</v>
      </c>
      <c r="Z348" s="156">
        <v>0.25</v>
      </c>
      <c r="AA348" s="156">
        <v>0.75</v>
      </c>
      <c r="AB348" s="157">
        <v>0.25</v>
      </c>
      <c r="AC348" s="157">
        <v>0.75</v>
      </c>
      <c r="AD348" s="160">
        <f>VLOOKUP(T348,'既存・導入予定 (2)'!$E$33:$S$44,13,0)</f>
        <v>0.38900000000000001</v>
      </c>
      <c r="AE348" s="161">
        <f t="shared" si="17"/>
        <v>0.84699999999999998</v>
      </c>
    </row>
    <row r="349" spans="13:31" ht="13.5" customHeight="1">
      <c r="M349" s="90">
        <v>5</v>
      </c>
      <c r="N349" s="91" t="s">
        <v>7</v>
      </c>
      <c r="O349" s="91" t="s">
        <v>3460</v>
      </c>
      <c r="P349" s="91" t="s">
        <v>3458</v>
      </c>
      <c r="Q349" s="91" t="s">
        <v>250</v>
      </c>
      <c r="R349" s="92">
        <v>0.28999999999999998</v>
      </c>
      <c r="T349" s="152">
        <v>3</v>
      </c>
      <c r="U349" s="153">
        <v>2020</v>
      </c>
      <c r="V349" s="154" t="s">
        <v>626</v>
      </c>
      <c r="W349" s="154" t="s">
        <v>618</v>
      </c>
      <c r="X349" s="154" t="s">
        <v>3516</v>
      </c>
      <c r="Y349" s="66" t="str">
        <f t="shared" si="18"/>
        <v>32020冷房ビル用マルチ無し（一定速）</v>
      </c>
      <c r="Z349" s="156">
        <v>0.25</v>
      </c>
      <c r="AA349" s="156">
        <v>0.75</v>
      </c>
      <c r="AB349" s="157">
        <v>0.25</v>
      </c>
      <c r="AC349" s="157">
        <v>0.75</v>
      </c>
      <c r="AD349" s="160">
        <f>VLOOKUP(T349,'既存・導入予定 (2)'!$E$33:$S$44,13,0)</f>
        <v>0.38900000000000001</v>
      </c>
      <c r="AE349" s="161">
        <f t="shared" si="17"/>
        <v>0.84699999999999998</v>
      </c>
    </row>
    <row r="350" spans="13:31" ht="13.5" customHeight="1">
      <c r="M350" s="90">
        <v>5</v>
      </c>
      <c r="N350" s="91" t="s">
        <v>8</v>
      </c>
      <c r="O350" s="91" t="s">
        <v>3460</v>
      </c>
      <c r="P350" s="91" t="s">
        <v>3458</v>
      </c>
      <c r="Q350" s="91" t="s">
        <v>254</v>
      </c>
      <c r="R350" s="92">
        <v>0.27500000000000002</v>
      </c>
      <c r="T350" s="152">
        <v>3</v>
      </c>
      <c r="U350" s="153">
        <v>2020</v>
      </c>
      <c r="V350" s="154" t="s">
        <v>626</v>
      </c>
      <c r="W350" s="154" t="s">
        <v>619</v>
      </c>
      <c r="X350" s="154" t="s">
        <v>3516</v>
      </c>
      <c r="Y350" s="66" t="str">
        <f t="shared" si="18"/>
        <v>32020冷房設備用無し（一定速）</v>
      </c>
      <c r="Z350" s="156">
        <v>0.25</v>
      </c>
      <c r="AA350" s="156">
        <v>0.75</v>
      </c>
      <c r="AB350" s="157">
        <v>0.25</v>
      </c>
      <c r="AC350" s="157">
        <v>0.75</v>
      </c>
      <c r="AD350" s="160">
        <f>VLOOKUP(T350,'既存・導入予定 (2)'!$E$33:$S$44,13,0)</f>
        <v>0.38900000000000001</v>
      </c>
      <c r="AE350" s="161">
        <f t="shared" si="17"/>
        <v>0.84699999999999998</v>
      </c>
    </row>
    <row r="351" spans="13:31" ht="13.5" customHeight="1">
      <c r="M351" s="90">
        <v>5</v>
      </c>
      <c r="N351" s="91" t="s">
        <v>9</v>
      </c>
      <c r="O351" s="91" t="s">
        <v>3460</v>
      </c>
      <c r="P351" s="91" t="s">
        <v>3458</v>
      </c>
      <c r="Q351" s="91" t="s">
        <v>258</v>
      </c>
      <c r="R351" s="92">
        <v>0.26100000000000001</v>
      </c>
      <c r="T351" s="152">
        <v>3</v>
      </c>
      <c r="U351" s="153">
        <v>2020</v>
      </c>
      <c r="V351" s="154" t="s">
        <v>627</v>
      </c>
      <c r="W351" s="154" t="s">
        <v>624</v>
      </c>
      <c r="X351" s="154" t="s">
        <v>3363</v>
      </c>
      <c r="Y351" s="66" t="str">
        <f t="shared" si="18"/>
        <v>32020暖房店舗用有り</v>
      </c>
      <c r="Z351" s="156">
        <v>-0.96</v>
      </c>
      <c r="AA351" s="156">
        <v>1.96</v>
      </c>
      <c r="AB351" s="157">
        <v>1.0862000000000001</v>
      </c>
      <c r="AC351" s="157">
        <v>1.4483999999999999</v>
      </c>
      <c r="AD351" s="160">
        <f>VLOOKUP(T351,'既存・導入予定 (2)'!$E$33:$S$44,13,0)</f>
        <v>0.38900000000000001</v>
      </c>
      <c r="AE351" s="161">
        <f t="shared" si="17"/>
        <v>1.5860000000000001</v>
      </c>
    </row>
    <row r="352" spans="13:31" ht="13.5" customHeight="1">
      <c r="M352" s="90">
        <v>5</v>
      </c>
      <c r="N352" s="91" t="s">
        <v>10</v>
      </c>
      <c r="O352" s="91" t="s">
        <v>3460</v>
      </c>
      <c r="P352" s="91" t="s">
        <v>3458</v>
      </c>
      <c r="Q352" s="91" t="s">
        <v>262</v>
      </c>
      <c r="R352" s="92">
        <v>0.26800000000000002</v>
      </c>
      <c r="T352" s="152">
        <v>3</v>
      </c>
      <c r="U352" s="153">
        <v>2020</v>
      </c>
      <c r="V352" s="154" t="s">
        <v>627</v>
      </c>
      <c r="W352" s="154" t="s">
        <v>618</v>
      </c>
      <c r="X352" s="154" t="s">
        <v>3363</v>
      </c>
      <c r="Y352" s="66" t="str">
        <f t="shared" si="18"/>
        <v>32020暖房ビル用マルチ有り</v>
      </c>
      <c r="Z352" s="156">
        <v>-1.1000000000000001</v>
      </c>
      <c r="AA352" s="156">
        <v>2.1</v>
      </c>
      <c r="AB352" s="157">
        <v>1.0416000000000001</v>
      </c>
      <c r="AC352" s="157">
        <v>1.4596</v>
      </c>
      <c r="AD352" s="160">
        <f>VLOOKUP(T352,'既存・導入予定 (2)'!$E$33:$S$44,13,0)</f>
        <v>0.38900000000000001</v>
      </c>
      <c r="AE352" s="161">
        <f t="shared" si="17"/>
        <v>1.6719999999999999</v>
      </c>
    </row>
    <row r="353" spans="13:31" ht="13.5" customHeight="1">
      <c r="M353" s="90">
        <v>5</v>
      </c>
      <c r="N353" s="91" t="s">
        <v>11</v>
      </c>
      <c r="O353" s="91" t="s">
        <v>3460</v>
      </c>
      <c r="P353" s="91" t="s">
        <v>3458</v>
      </c>
      <c r="Q353" s="91" t="s">
        <v>266</v>
      </c>
      <c r="R353" s="92">
        <v>0.20499999999999999</v>
      </c>
      <c r="T353" s="152">
        <v>3</v>
      </c>
      <c r="U353" s="153">
        <v>2020</v>
      </c>
      <c r="V353" s="154" t="s">
        <v>627</v>
      </c>
      <c r="W353" s="154" t="s">
        <v>619</v>
      </c>
      <c r="X353" s="154" t="s">
        <v>3363</v>
      </c>
      <c r="Y353" s="66" t="str">
        <f t="shared" si="18"/>
        <v>32020暖房設備用有り</v>
      </c>
      <c r="Z353" s="156">
        <v>-0.46</v>
      </c>
      <c r="AA353" s="156">
        <v>1.46</v>
      </c>
      <c r="AB353" s="157">
        <v>0.94</v>
      </c>
      <c r="AC353" s="157">
        <v>1.1100000000000001</v>
      </c>
      <c r="AD353" s="160">
        <f>VLOOKUP(T353,'既存・導入予定 (2)'!$E$33:$S$44,13,0)</f>
        <v>0.38900000000000001</v>
      </c>
      <c r="AE353" s="161">
        <f t="shared" si="17"/>
        <v>1.2809999999999999</v>
      </c>
    </row>
    <row r="354" spans="13:31" ht="13.5" customHeight="1">
      <c r="M354" s="90">
        <v>5</v>
      </c>
      <c r="N354" s="91" t="s">
        <v>12</v>
      </c>
      <c r="O354" s="91" t="s">
        <v>3460</v>
      </c>
      <c r="P354" s="91" t="s">
        <v>3458</v>
      </c>
      <c r="Q354" s="91" t="s">
        <v>270</v>
      </c>
      <c r="R354" s="92">
        <v>9.5000000000000001E-2</v>
      </c>
      <c r="T354" s="152">
        <v>3</v>
      </c>
      <c r="U354" s="153">
        <v>2020</v>
      </c>
      <c r="V354" s="154" t="s">
        <v>627</v>
      </c>
      <c r="W354" s="154" t="s">
        <v>624</v>
      </c>
      <c r="X354" s="154" t="s">
        <v>3516</v>
      </c>
      <c r="Y354" s="66" t="str">
        <f t="shared" si="18"/>
        <v>32020暖房店舗用無し（一定速）</v>
      </c>
      <c r="Z354" s="156">
        <v>0.25</v>
      </c>
      <c r="AA354" s="156">
        <v>0.75</v>
      </c>
      <c r="AB354" s="157">
        <v>0.25</v>
      </c>
      <c r="AC354" s="157">
        <v>0.75</v>
      </c>
      <c r="AD354" s="160">
        <f>VLOOKUP(T354,'既存・導入予定 (2)'!$E$33:$S$44,13,0)</f>
        <v>0.38900000000000001</v>
      </c>
      <c r="AE354" s="161">
        <f t="shared" si="17"/>
        <v>0.84699999999999998</v>
      </c>
    </row>
    <row r="355" spans="13:31" ht="13.5" customHeight="1">
      <c r="M355" s="90">
        <v>5</v>
      </c>
      <c r="N355" s="91" t="s">
        <v>13</v>
      </c>
      <c r="O355" s="91" t="s">
        <v>3460</v>
      </c>
      <c r="P355" s="91" t="s">
        <v>3458</v>
      </c>
      <c r="Q355" s="91" t="s">
        <v>274</v>
      </c>
      <c r="R355" s="92">
        <v>0.30399999999999999</v>
      </c>
      <c r="T355" s="152">
        <v>3</v>
      </c>
      <c r="U355" s="153">
        <v>2020</v>
      </c>
      <c r="V355" s="154" t="s">
        <v>627</v>
      </c>
      <c r="W355" s="154" t="s">
        <v>618</v>
      </c>
      <c r="X355" s="154" t="s">
        <v>3516</v>
      </c>
      <c r="Y355" s="66" t="str">
        <f t="shared" si="18"/>
        <v>32020暖房ビル用マルチ無し（一定速）</v>
      </c>
      <c r="Z355" s="156">
        <v>0.25</v>
      </c>
      <c r="AA355" s="156">
        <v>0.75</v>
      </c>
      <c r="AB355" s="157">
        <v>0.25</v>
      </c>
      <c r="AC355" s="157">
        <v>0.75</v>
      </c>
      <c r="AD355" s="160">
        <f>VLOOKUP(T355,'既存・導入予定 (2)'!$E$33:$S$44,13,0)</f>
        <v>0.38900000000000001</v>
      </c>
      <c r="AE355" s="161">
        <f t="shared" ref="AE355:AE368" si="19">ROUNDDOWN(IF(AD355&gt;=0.25,Z355*AD355+AA355,AB355*AD355+AC355),3)</f>
        <v>0.84699999999999998</v>
      </c>
    </row>
    <row r="356" spans="13:31" ht="13.5" customHeight="1">
      <c r="M356" s="90">
        <v>6</v>
      </c>
      <c r="N356" s="91" t="s">
        <v>3456</v>
      </c>
      <c r="O356" s="91" t="s">
        <v>3460</v>
      </c>
      <c r="P356" s="91" t="s">
        <v>3458</v>
      </c>
      <c r="Q356" s="91" t="s">
        <v>278</v>
      </c>
      <c r="R356" s="92">
        <v>0.317</v>
      </c>
      <c r="T356" s="152">
        <v>3</v>
      </c>
      <c r="U356" s="154">
        <v>2020</v>
      </c>
      <c r="V356" s="154" t="s">
        <v>627</v>
      </c>
      <c r="W356" s="154" t="s">
        <v>619</v>
      </c>
      <c r="X356" s="154" t="s">
        <v>3516</v>
      </c>
      <c r="Y356" s="66" t="str">
        <f t="shared" si="18"/>
        <v>32020暖房設備用無し（一定速）</v>
      </c>
      <c r="Z356" s="156">
        <v>0.25</v>
      </c>
      <c r="AA356" s="156">
        <v>0.75</v>
      </c>
      <c r="AB356" s="157">
        <v>0.25</v>
      </c>
      <c r="AC356" s="157">
        <v>0.75</v>
      </c>
      <c r="AD356" s="160">
        <f>VLOOKUP(T356,'既存・導入予定 (2)'!$E$33:$S$44,13,0)</f>
        <v>0.38900000000000001</v>
      </c>
      <c r="AE356" s="161">
        <f t="shared" si="19"/>
        <v>0.84699999999999998</v>
      </c>
    </row>
    <row r="357" spans="13:31" ht="13.5" customHeight="1">
      <c r="M357" s="90">
        <v>6</v>
      </c>
      <c r="N357" s="91" t="s">
        <v>3</v>
      </c>
      <c r="O357" s="91" t="s">
        <v>3460</v>
      </c>
      <c r="P357" s="91" t="s">
        <v>3458</v>
      </c>
      <c r="Q357" s="91" t="s">
        <v>282</v>
      </c>
      <c r="R357" s="92">
        <v>0.41499999999999998</v>
      </c>
      <c r="T357" s="144">
        <v>3</v>
      </c>
      <c r="U357" s="145">
        <v>2024</v>
      </c>
      <c r="V357" s="145" t="s">
        <v>626</v>
      </c>
      <c r="W357" s="145" t="s">
        <v>624</v>
      </c>
      <c r="X357" s="145" t="s">
        <v>3363</v>
      </c>
      <c r="Y357" s="146" t="str">
        <f t="shared" si="18"/>
        <v>32024冷房店舗用有り</v>
      </c>
      <c r="Z357" s="145">
        <v>-1.58</v>
      </c>
      <c r="AA357" s="145">
        <v>2.58</v>
      </c>
      <c r="AB357" s="145">
        <v>1.0629999999999999</v>
      </c>
      <c r="AC357" s="145">
        <v>1.9193</v>
      </c>
      <c r="AD357" s="147">
        <f>VLOOKUP(T357,'既存・導入予定 (2)'!$E$33:$S$44,13,0)</f>
        <v>0.38900000000000001</v>
      </c>
      <c r="AE357" s="75">
        <f t="shared" si="19"/>
        <v>1.9650000000000001</v>
      </c>
    </row>
    <row r="358" spans="13:31" ht="13.5" customHeight="1">
      <c r="M358" s="90">
        <v>6</v>
      </c>
      <c r="N358" s="91" t="s">
        <v>4</v>
      </c>
      <c r="O358" s="91" t="s">
        <v>3460</v>
      </c>
      <c r="P358" s="91" t="s">
        <v>3458</v>
      </c>
      <c r="Q358" s="91" t="s">
        <v>286</v>
      </c>
      <c r="R358" s="92">
        <v>0.38200000000000001</v>
      </c>
      <c r="T358" s="144">
        <v>3</v>
      </c>
      <c r="U358" s="145">
        <v>2024</v>
      </c>
      <c r="V358" s="145" t="s">
        <v>626</v>
      </c>
      <c r="W358" s="145" t="s">
        <v>618</v>
      </c>
      <c r="X358" s="145" t="s">
        <v>3363</v>
      </c>
      <c r="Y358" s="146" t="str">
        <f t="shared" si="18"/>
        <v>32024冷房ビル用マルチ有り</v>
      </c>
      <c r="Z358" s="145">
        <v>-1.6</v>
      </c>
      <c r="AA358" s="145">
        <v>2.6</v>
      </c>
      <c r="AB358" s="145">
        <v>1.0759000000000001</v>
      </c>
      <c r="AC358" s="145">
        <v>1.931</v>
      </c>
      <c r="AD358" s="147">
        <f>VLOOKUP(T358,'既存・導入予定 (2)'!$E$33:$S$44,13,0)</f>
        <v>0.38900000000000001</v>
      </c>
      <c r="AE358" s="75">
        <f t="shared" si="19"/>
        <v>1.9770000000000001</v>
      </c>
    </row>
    <row r="359" spans="13:31" ht="13.5" customHeight="1">
      <c r="M359" s="90">
        <v>6</v>
      </c>
      <c r="N359" s="91" t="s">
        <v>5</v>
      </c>
      <c r="O359" s="91" t="s">
        <v>3460</v>
      </c>
      <c r="P359" s="91" t="s">
        <v>3458</v>
      </c>
      <c r="Q359" s="91" t="s">
        <v>290</v>
      </c>
      <c r="R359" s="92">
        <v>0.23799999999999999</v>
      </c>
      <c r="T359" s="144">
        <v>3</v>
      </c>
      <c r="U359" s="145">
        <v>2024</v>
      </c>
      <c r="V359" s="145" t="s">
        <v>626</v>
      </c>
      <c r="W359" s="145" t="s">
        <v>619</v>
      </c>
      <c r="X359" s="145" t="s">
        <v>3363</v>
      </c>
      <c r="Y359" s="146" t="str">
        <f t="shared" si="18"/>
        <v>32024冷房設備用有り</v>
      </c>
      <c r="Z359" s="145">
        <v>-0.6</v>
      </c>
      <c r="AA359" s="145">
        <v>1.6</v>
      </c>
      <c r="AB359" s="145">
        <v>1.0467</v>
      </c>
      <c r="AC359" s="145">
        <v>1.1882999999999999</v>
      </c>
      <c r="AD359" s="147">
        <f>VLOOKUP(T359,'既存・導入予定 (2)'!$E$33:$S$44,13,0)</f>
        <v>0.38900000000000001</v>
      </c>
      <c r="AE359" s="75">
        <f t="shared" si="19"/>
        <v>1.3660000000000001</v>
      </c>
    </row>
    <row r="360" spans="13:31" ht="13.5" customHeight="1">
      <c r="M360" s="90">
        <v>6</v>
      </c>
      <c r="N360" s="91" t="s">
        <v>6</v>
      </c>
      <c r="O360" s="91" t="s">
        <v>3460</v>
      </c>
      <c r="P360" s="91" t="s">
        <v>3458</v>
      </c>
      <c r="Q360" s="91" t="s">
        <v>294</v>
      </c>
      <c r="R360" s="92">
        <v>0.375</v>
      </c>
      <c r="T360" s="144">
        <v>3</v>
      </c>
      <c r="U360" s="145">
        <v>2024</v>
      </c>
      <c r="V360" s="145" t="s">
        <v>626</v>
      </c>
      <c r="W360" s="145" t="s">
        <v>624</v>
      </c>
      <c r="X360" s="145" t="s">
        <v>3516</v>
      </c>
      <c r="Y360" s="146" t="str">
        <f t="shared" si="18"/>
        <v>32024冷房店舗用無し（一定速）</v>
      </c>
      <c r="Z360" s="148">
        <v>0.25</v>
      </c>
      <c r="AA360" s="148">
        <v>0.75</v>
      </c>
      <c r="AB360" s="149">
        <v>0.25</v>
      </c>
      <c r="AC360" s="149">
        <v>0.75</v>
      </c>
      <c r="AD360" s="147">
        <f>VLOOKUP(T360,'既存・導入予定 (2)'!$E$33:$S$44,13,0)</f>
        <v>0.38900000000000001</v>
      </c>
      <c r="AE360" s="75">
        <f t="shared" si="19"/>
        <v>0.84699999999999998</v>
      </c>
    </row>
    <row r="361" spans="13:31" ht="13.5" customHeight="1">
      <c r="M361" s="90">
        <v>6</v>
      </c>
      <c r="N361" s="91" t="s">
        <v>7</v>
      </c>
      <c r="O361" s="91" t="s">
        <v>3460</v>
      </c>
      <c r="P361" s="91" t="s">
        <v>3458</v>
      </c>
      <c r="Q361" s="91" t="s">
        <v>298</v>
      </c>
      <c r="R361" s="92">
        <v>0.40200000000000002</v>
      </c>
      <c r="T361" s="144">
        <v>3</v>
      </c>
      <c r="U361" s="145">
        <v>2024</v>
      </c>
      <c r="V361" s="145" t="s">
        <v>626</v>
      </c>
      <c r="W361" s="145" t="s">
        <v>618</v>
      </c>
      <c r="X361" s="145" t="s">
        <v>3516</v>
      </c>
      <c r="Y361" s="146" t="str">
        <f t="shared" si="18"/>
        <v>32024冷房ビル用マルチ無し（一定速）</v>
      </c>
      <c r="Z361" s="148">
        <v>0.25</v>
      </c>
      <c r="AA361" s="148">
        <v>0.75</v>
      </c>
      <c r="AB361" s="149">
        <v>0.25</v>
      </c>
      <c r="AC361" s="149">
        <v>0.75</v>
      </c>
      <c r="AD361" s="147">
        <f>VLOOKUP(T361,'既存・導入予定 (2)'!$E$33:$S$44,13,0)</f>
        <v>0.38900000000000001</v>
      </c>
      <c r="AE361" s="75">
        <f t="shared" si="19"/>
        <v>0.84699999999999998</v>
      </c>
    </row>
    <row r="362" spans="13:31" ht="13.5" customHeight="1">
      <c r="M362" s="90">
        <v>6</v>
      </c>
      <c r="N362" s="91" t="s">
        <v>8</v>
      </c>
      <c r="O362" s="91" t="s">
        <v>3460</v>
      </c>
      <c r="P362" s="91" t="s">
        <v>3458</v>
      </c>
      <c r="Q362" s="91" t="s">
        <v>302</v>
      </c>
      <c r="R362" s="92">
        <v>0.38500000000000001</v>
      </c>
      <c r="T362" s="144">
        <v>3</v>
      </c>
      <c r="U362" s="145">
        <v>2024</v>
      </c>
      <c r="V362" s="145" t="s">
        <v>626</v>
      </c>
      <c r="W362" s="145" t="s">
        <v>619</v>
      </c>
      <c r="X362" s="145" t="s">
        <v>3516</v>
      </c>
      <c r="Y362" s="146" t="str">
        <f t="shared" si="18"/>
        <v>32024冷房設備用無し（一定速）</v>
      </c>
      <c r="Z362" s="148">
        <v>0.25</v>
      </c>
      <c r="AA362" s="148">
        <v>0.75</v>
      </c>
      <c r="AB362" s="149">
        <v>0.25</v>
      </c>
      <c r="AC362" s="149">
        <v>0.75</v>
      </c>
      <c r="AD362" s="147">
        <f>VLOOKUP(T362,'既存・導入予定 (2)'!$E$33:$S$44,13,0)</f>
        <v>0.38900000000000001</v>
      </c>
      <c r="AE362" s="75">
        <f t="shared" si="19"/>
        <v>0.84699999999999998</v>
      </c>
    </row>
    <row r="363" spans="13:31" ht="13.5" customHeight="1">
      <c r="M363" s="90">
        <v>6</v>
      </c>
      <c r="N363" s="91" t="s">
        <v>9</v>
      </c>
      <c r="O363" s="91" t="s">
        <v>3460</v>
      </c>
      <c r="P363" s="91" t="s">
        <v>3458</v>
      </c>
      <c r="Q363" s="91" t="s">
        <v>306</v>
      </c>
      <c r="R363" s="92">
        <v>0.29399999999999998</v>
      </c>
      <c r="T363" s="144">
        <v>3</v>
      </c>
      <c r="U363" s="145">
        <v>2024</v>
      </c>
      <c r="V363" s="145" t="s">
        <v>627</v>
      </c>
      <c r="W363" s="145" t="s">
        <v>624</v>
      </c>
      <c r="X363" s="145" t="s">
        <v>3363</v>
      </c>
      <c r="Y363" s="146" t="str">
        <f t="shared" si="18"/>
        <v>32024暖房店舗用有り</v>
      </c>
      <c r="Z363" s="145">
        <v>-1.04</v>
      </c>
      <c r="AA363" s="145">
        <v>2.04</v>
      </c>
      <c r="AB363" s="145">
        <v>1.0898000000000001</v>
      </c>
      <c r="AC363" s="145">
        <v>1.5076000000000001</v>
      </c>
      <c r="AD363" s="147">
        <f>VLOOKUP(T363,'既存・導入予定 (2)'!$E$33:$S$44,13,0)</f>
        <v>0.38900000000000001</v>
      </c>
      <c r="AE363" s="75">
        <f t="shared" si="19"/>
        <v>1.635</v>
      </c>
    </row>
    <row r="364" spans="13:31" ht="13.5" customHeight="1">
      <c r="M364" s="90">
        <v>6</v>
      </c>
      <c r="N364" s="91" t="s">
        <v>10</v>
      </c>
      <c r="O364" s="91" t="s">
        <v>3460</v>
      </c>
      <c r="P364" s="91" t="s">
        <v>3458</v>
      </c>
      <c r="Q364" s="91" t="s">
        <v>310</v>
      </c>
      <c r="R364" s="92">
        <v>0.378</v>
      </c>
      <c r="T364" s="144">
        <v>3</v>
      </c>
      <c r="U364" s="145">
        <v>2024</v>
      </c>
      <c r="V364" s="145" t="s">
        <v>627</v>
      </c>
      <c r="W364" s="145" t="s">
        <v>618</v>
      </c>
      <c r="X364" s="145" t="s">
        <v>3363</v>
      </c>
      <c r="Y364" s="146" t="str">
        <f t="shared" si="18"/>
        <v>32024暖房ビル用マルチ有り</v>
      </c>
      <c r="Z364" s="145">
        <v>-1.1399999999999999</v>
      </c>
      <c r="AA364" s="145">
        <v>2.14</v>
      </c>
      <c r="AB364" s="145">
        <v>1.0454000000000001</v>
      </c>
      <c r="AC364" s="145">
        <v>1.5936999999999999</v>
      </c>
      <c r="AD364" s="147">
        <f>VLOOKUP(T364,'既存・導入予定 (2)'!$E$33:$S$44,13,0)</f>
        <v>0.38900000000000001</v>
      </c>
      <c r="AE364" s="75">
        <f t="shared" si="19"/>
        <v>1.696</v>
      </c>
    </row>
    <row r="365" spans="13:31" ht="13.5" customHeight="1">
      <c r="M365" s="90">
        <v>6</v>
      </c>
      <c r="N365" s="91" t="s">
        <v>11</v>
      </c>
      <c r="O365" s="91" t="s">
        <v>3460</v>
      </c>
      <c r="P365" s="91" t="s">
        <v>3458</v>
      </c>
      <c r="Q365" s="91" t="s">
        <v>314</v>
      </c>
      <c r="R365" s="92">
        <v>0.27900000000000003</v>
      </c>
      <c r="T365" s="144">
        <v>3</v>
      </c>
      <c r="U365" s="145">
        <v>2024</v>
      </c>
      <c r="V365" s="145" t="s">
        <v>627</v>
      </c>
      <c r="W365" s="145" t="s">
        <v>619</v>
      </c>
      <c r="X365" s="145" t="s">
        <v>3363</v>
      </c>
      <c r="Y365" s="146" t="str">
        <f t="shared" si="18"/>
        <v>32024暖房設備用有り</v>
      </c>
      <c r="Z365" s="145">
        <v>-0.57999999999999996</v>
      </c>
      <c r="AA365" s="145">
        <v>1.58</v>
      </c>
      <c r="AB365" s="145">
        <v>1.0335000000000001</v>
      </c>
      <c r="AC365" s="145">
        <v>1.1766000000000001</v>
      </c>
      <c r="AD365" s="147">
        <f>VLOOKUP(T365,'既存・導入予定 (2)'!$E$33:$S$44,13,0)</f>
        <v>0.38900000000000001</v>
      </c>
      <c r="AE365" s="75">
        <f t="shared" si="19"/>
        <v>1.3540000000000001</v>
      </c>
    </row>
    <row r="366" spans="13:31" ht="13.5" customHeight="1">
      <c r="M366" s="90">
        <v>6</v>
      </c>
      <c r="N366" s="91" t="s">
        <v>12</v>
      </c>
      <c r="O366" s="91" t="s">
        <v>3460</v>
      </c>
      <c r="P366" s="91" t="s">
        <v>3458</v>
      </c>
      <c r="Q366" s="91" t="s">
        <v>318</v>
      </c>
      <c r="R366" s="92">
        <v>0.249</v>
      </c>
      <c r="T366" s="144">
        <v>3</v>
      </c>
      <c r="U366" s="145">
        <v>2024</v>
      </c>
      <c r="V366" s="145" t="s">
        <v>627</v>
      </c>
      <c r="W366" s="145" t="s">
        <v>624</v>
      </c>
      <c r="X366" s="145" t="s">
        <v>3516</v>
      </c>
      <c r="Y366" s="146" t="str">
        <f t="shared" si="18"/>
        <v>32024暖房店舗用無し（一定速）</v>
      </c>
      <c r="Z366" s="148">
        <v>0.25</v>
      </c>
      <c r="AA366" s="148">
        <v>0.75</v>
      </c>
      <c r="AB366" s="149">
        <v>0.25</v>
      </c>
      <c r="AC366" s="149">
        <v>0.75</v>
      </c>
      <c r="AD366" s="147">
        <f>VLOOKUP(T366,'既存・導入予定 (2)'!$E$33:$S$44,13,0)</f>
        <v>0.38900000000000001</v>
      </c>
      <c r="AE366" s="75">
        <f t="shared" si="19"/>
        <v>0.84699999999999998</v>
      </c>
    </row>
    <row r="367" spans="13:31" ht="13.5" customHeight="1">
      <c r="M367" s="90">
        <v>6</v>
      </c>
      <c r="N367" s="91" t="s">
        <v>13</v>
      </c>
      <c r="O367" s="91" t="s">
        <v>3460</v>
      </c>
      <c r="P367" s="91" t="s">
        <v>3458</v>
      </c>
      <c r="Q367" s="91" t="s">
        <v>322</v>
      </c>
      <c r="R367" s="92">
        <v>0.41699999999999998</v>
      </c>
      <c r="T367" s="144">
        <v>3</v>
      </c>
      <c r="U367" s="145">
        <v>2024</v>
      </c>
      <c r="V367" s="145" t="s">
        <v>627</v>
      </c>
      <c r="W367" s="145" t="s">
        <v>618</v>
      </c>
      <c r="X367" s="145" t="s">
        <v>3516</v>
      </c>
      <c r="Y367" s="146" t="str">
        <f t="shared" si="18"/>
        <v>32024暖房ビル用マルチ無し（一定速）</v>
      </c>
      <c r="Z367" s="148">
        <v>0.25</v>
      </c>
      <c r="AA367" s="148">
        <v>0.75</v>
      </c>
      <c r="AB367" s="149">
        <v>0.25</v>
      </c>
      <c r="AC367" s="149">
        <v>0.75</v>
      </c>
      <c r="AD367" s="147">
        <f>VLOOKUP(T367,'既存・導入予定 (2)'!$E$33:$S$44,13,0)</f>
        <v>0.38900000000000001</v>
      </c>
      <c r="AE367" s="75">
        <f t="shared" si="19"/>
        <v>0.84699999999999998</v>
      </c>
    </row>
    <row r="368" spans="13:31" ht="13.5" customHeight="1">
      <c r="M368" s="90">
        <v>7</v>
      </c>
      <c r="N368" s="91" t="s">
        <v>3456</v>
      </c>
      <c r="O368" s="91" t="s">
        <v>3460</v>
      </c>
      <c r="P368" s="91" t="s">
        <v>3458</v>
      </c>
      <c r="Q368" s="91" t="s">
        <v>326</v>
      </c>
      <c r="R368" s="92">
        <v>0.57299999999999995</v>
      </c>
      <c r="T368" s="144">
        <v>3</v>
      </c>
      <c r="U368" s="145">
        <v>2024</v>
      </c>
      <c r="V368" s="145" t="s">
        <v>627</v>
      </c>
      <c r="W368" s="145" t="s">
        <v>619</v>
      </c>
      <c r="X368" s="145" t="s">
        <v>3516</v>
      </c>
      <c r="Y368" s="146" t="str">
        <f t="shared" si="18"/>
        <v>32024暖房設備用無し（一定速）</v>
      </c>
      <c r="Z368" s="148">
        <v>0.25</v>
      </c>
      <c r="AA368" s="148">
        <v>0.75</v>
      </c>
      <c r="AB368" s="149">
        <v>0.25</v>
      </c>
      <c r="AC368" s="149">
        <v>0.75</v>
      </c>
      <c r="AD368" s="147">
        <f>VLOOKUP(T368,'既存・導入予定 (2)'!$E$33:$S$44,13,0)</f>
        <v>0.38900000000000001</v>
      </c>
      <c r="AE368" s="75">
        <f t="shared" si="19"/>
        <v>0.84699999999999998</v>
      </c>
    </row>
    <row r="369" spans="13:31" ht="13.5" customHeight="1">
      <c r="M369" s="90">
        <v>7</v>
      </c>
      <c r="N369" s="91" t="s">
        <v>3</v>
      </c>
      <c r="O369" s="91" t="s">
        <v>3460</v>
      </c>
      <c r="P369" s="91" t="s">
        <v>3458</v>
      </c>
      <c r="Q369" s="91" t="s">
        <v>330</v>
      </c>
      <c r="R369" s="92">
        <v>0.65600000000000003</v>
      </c>
      <c r="T369" s="152">
        <v>4</v>
      </c>
      <c r="U369" s="153">
        <v>1995</v>
      </c>
      <c r="V369" s="154" t="s">
        <v>20</v>
      </c>
      <c r="W369" s="154" t="s">
        <v>624</v>
      </c>
      <c r="X369" s="154" t="s">
        <v>3363</v>
      </c>
      <c r="Y369" s="66" t="str">
        <f t="shared" si="18"/>
        <v>41995冷房店舗用有り</v>
      </c>
      <c r="Z369" s="156">
        <v>0.32</v>
      </c>
      <c r="AA369" s="156">
        <v>0.68</v>
      </c>
      <c r="AB369" s="157">
        <v>1.0165999999999999</v>
      </c>
      <c r="AC369" s="157">
        <v>0.50590000000000002</v>
      </c>
      <c r="AD369" s="160">
        <f>VLOOKUP(T369,'既存・導入予定 (2)'!$E$33:$S$44,13,0)</f>
        <v>0.14699999999999999</v>
      </c>
      <c r="AE369" s="161">
        <f t="shared" ref="AE369:AE416" si="20">ROUNDDOWN(IF(AD369&gt;=0.25,Z369*AD369+AA369,AB369*AD369+AC369),3)</f>
        <v>0.65500000000000003</v>
      </c>
    </row>
    <row r="370" spans="13:31" ht="13.5" customHeight="1">
      <c r="M370" s="90">
        <v>7</v>
      </c>
      <c r="N370" s="91" t="s">
        <v>4</v>
      </c>
      <c r="O370" s="91" t="s">
        <v>3460</v>
      </c>
      <c r="P370" s="91" t="s">
        <v>3458</v>
      </c>
      <c r="Q370" s="91" t="s">
        <v>334</v>
      </c>
      <c r="R370" s="92">
        <v>0.61899999999999999</v>
      </c>
      <c r="T370" s="152">
        <v>4</v>
      </c>
      <c r="U370" s="153">
        <v>1995</v>
      </c>
      <c r="V370" s="154" t="s">
        <v>20</v>
      </c>
      <c r="W370" s="154" t="s">
        <v>618</v>
      </c>
      <c r="X370" s="154" t="s">
        <v>3363</v>
      </c>
      <c r="Y370" s="66" t="str">
        <f t="shared" si="18"/>
        <v>41995冷房ビル用マルチ有り</v>
      </c>
      <c r="Z370" s="156">
        <v>-0.218</v>
      </c>
      <c r="AA370" s="156">
        <v>1.218</v>
      </c>
      <c r="AB370" s="157">
        <v>1.0356000000000001</v>
      </c>
      <c r="AC370" s="157">
        <v>0.90459999999999996</v>
      </c>
      <c r="AD370" s="160">
        <f>VLOOKUP(T370,'既存・導入予定 (2)'!$E$33:$S$44,13,0)</f>
        <v>0.14699999999999999</v>
      </c>
      <c r="AE370" s="161">
        <f t="shared" si="20"/>
        <v>1.056</v>
      </c>
    </row>
    <row r="371" spans="13:31" ht="13.5" customHeight="1">
      <c r="M371" s="90">
        <v>7</v>
      </c>
      <c r="N371" s="91" t="s">
        <v>5</v>
      </c>
      <c r="O371" s="91" t="s">
        <v>3460</v>
      </c>
      <c r="P371" s="91" t="s">
        <v>3458</v>
      </c>
      <c r="Q371" s="91" t="s">
        <v>338</v>
      </c>
      <c r="R371" s="92">
        <v>0.41099999999999998</v>
      </c>
      <c r="T371" s="152">
        <v>4</v>
      </c>
      <c r="U371" s="153">
        <v>1995</v>
      </c>
      <c r="V371" s="154" t="s">
        <v>20</v>
      </c>
      <c r="W371" s="154" t="s">
        <v>619</v>
      </c>
      <c r="X371" s="154" t="s">
        <v>3363</v>
      </c>
      <c r="Y371" s="66" t="str">
        <f t="shared" si="18"/>
        <v>41995冷房設備用有り</v>
      </c>
      <c r="Z371" s="156">
        <v>0.25</v>
      </c>
      <c r="AA371" s="156">
        <v>0.75</v>
      </c>
      <c r="AB371" s="157">
        <v>1.0219</v>
      </c>
      <c r="AC371" s="157">
        <v>0.55700000000000005</v>
      </c>
      <c r="AD371" s="160">
        <f>VLOOKUP(T371,'既存・導入予定 (2)'!$E$33:$S$44,13,0)</f>
        <v>0.14699999999999999</v>
      </c>
      <c r="AE371" s="161">
        <f t="shared" si="20"/>
        <v>0.70699999999999996</v>
      </c>
    </row>
    <row r="372" spans="13:31" ht="13.5" customHeight="1">
      <c r="M372" s="90">
        <v>7</v>
      </c>
      <c r="N372" s="91" t="s">
        <v>6</v>
      </c>
      <c r="O372" s="91" t="s">
        <v>3460</v>
      </c>
      <c r="P372" s="91" t="s">
        <v>3458</v>
      </c>
      <c r="Q372" s="91" t="s">
        <v>342</v>
      </c>
      <c r="R372" s="92">
        <v>0.63500000000000001</v>
      </c>
      <c r="T372" s="152">
        <v>4</v>
      </c>
      <c r="U372" s="153">
        <v>1995</v>
      </c>
      <c r="V372" s="154" t="s">
        <v>20</v>
      </c>
      <c r="W372" s="154" t="s">
        <v>624</v>
      </c>
      <c r="X372" s="154" t="s">
        <v>3516</v>
      </c>
      <c r="Y372" s="66" t="str">
        <f t="shared" si="18"/>
        <v>41995冷房店舗用無し（一定速）</v>
      </c>
      <c r="Z372" s="156">
        <v>0.26</v>
      </c>
      <c r="AA372" s="156">
        <v>0.74</v>
      </c>
      <c r="AB372" s="157">
        <v>0.26</v>
      </c>
      <c r="AC372" s="157">
        <v>0.74</v>
      </c>
      <c r="AD372" s="160">
        <f>VLOOKUP(T372,'既存・導入予定 (2)'!$E$33:$S$44,13,0)</f>
        <v>0.14699999999999999</v>
      </c>
      <c r="AE372" s="161">
        <f t="shared" si="20"/>
        <v>0.77800000000000002</v>
      </c>
    </row>
    <row r="373" spans="13:31" ht="13.5" customHeight="1">
      <c r="M373" s="90">
        <v>7</v>
      </c>
      <c r="N373" s="91" t="s">
        <v>7</v>
      </c>
      <c r="O373" s="91" t="s">
        <v>3460</v>
      </c>
      <c r="P373" s="91" t="s">
        <v>3458</v>
      </c>
      <c r="Q373" s="91" t="s">
        <v>346</v>
      </c>
      <c r="R373" s="92">
        <v>0.64300000000000002</v>
      </c>
      <c r="T373" s="152">
        <v>4</v>
      </c>
      <c r="U373" s="153">
        <v>1995</v>
      </c>
      <c r="V373" s="154" t="s">
        <v>20</v>
      </c>
      <c r="W373" s="154" t="s">
        <v>618</v>
      </c>
      <c r="X373" s="154" t="s">
        <v>3516</v>
      </c>
      <c r="Y373" s="66" t="str">
        <f t="shared" si="18"/>
        <v>41995冷房ビル用マルチ無し（一定速）</v>
      </c>
      <c r="Z373" s="156">
        <v>0.26</v>
      </c>
      <c r="AA373" s="156">
        <v>0.74</v>
      </c>
      <c r="AB373" s="157">
        <v>0.26</v>
      </c>
      <c r="AC373" s="157">
        <v>0.74</v>
      </c>
      <c r="AD373" s="160">
        <f>VLOOKUP(T373,'既存・導入予定 (2)'!$E$33:$S$44,13,0)</f>
        <v>0.14699999999999999</v>
      </c>
      <c r="AE373" s="161">
        <f t="shared" si="20"/>
        <v>0.77800000000000002</v>
      </c>
    </row>
    <row r="374" spans="13:31" ht="13.5" customHeight="1">
      <c r="M374" s="90">
        <v>7</v>
      </c>
      <c r="N374" s="91" t="s">
        <v>8</v>
      </c>
      <c r="O374" s="91" t="s">
        <v>3460</v>
      </c>
      <c r="P374" s="91" t="s">
        <v>3458</v>
      </c>
      <c r="Q374" s="91" t="s">
        <v>350</v>
      </c>
      <c r="R374" s="92">
        <v>0.66600000000000004</v>
      </c>
      <c r="T374" s="152">
        <v>4</v>
      </c>
      <c r="U374" s="153">
        <v>1995</v>
      </c>
      <c r="V374" s="154" t="s">
        <v>20</v>
      </c>
      <c r="W374" s="154" t="s">
        <v>619</v>
      </c>
      <c r="X374" s="154" t="s">
        <v>3516</v>
      </c>
      <c r="Y374" s="66" t="str">
        <f t="shared" si="18"/>
        <v>41995冷房設備用無し（一定速）</v>
      </c>
      <c r="Z374" s="156">
        <v>0.26</v>
      </c>
      <c r="AA374" s="156">
        <v>0.74</v>
      </c>
      <c r="AB374" s="157">
        <v>0.26</v>
      </c>
      <c r="AC374" s="157">
        <v>0.74</v>
      </c>
      <c r="AD374" s="160">
        <f>VLOOKUP(T374,'既存・導入予定 (2)'!$E$33:$S$44,13,0)</f>
        <v>0.14699999999999999</v>
      </c>
      <c r="AE374" s="161">
        <f t="shared" si="20"/>
        <v>0.77800000000000002</v>
      </c>
    </row>
    <row r="375" spans="13:31" ht="13.5" customHeight="1">
      <c r="M375" s="90">
        <v>7</v>
      </c>
      <c r="N375" s="91" t="s">
        <v>9</v>
      </c>
      <c r="O375" s="91" t="s">
        <v>3460</v>
      </c>
      <c r="P375" s="91" t="s">
        <v>3458</v>
      </c>
      <c r="Q375" s="91" t="s">
        <v>354</v>
      </c>
      <c r="R375" s="92">
        <v>0.51800000000000002</v>
      </c>
      <c r="T375" s="152">
        <v>4</v>
      </c>
      <c r="U375" s="153">
        <v>1995</v>
      </c>
      <c r="V375" s="154" t="s">
        <v>21</v>
      </c>
      <c r="W375" s="154" t="s">
        <v>624</v>
      </c>
      <c r="X375" s="154" t="s">
        <v>3363</v>
      </c>
      <c r="Y375" s="66" t="str">
        <f t="shared" si="18"/>
        <v>41995暖房店舗用有り</v>
      </c>
      <c r="Z375" s="156">
        <v>0.374</v>
      </c>
      <c r="AA375" s="156">
        <v>0.626</v>
      </c>
      <c r="AB375" s="157">
        <v>1.0275000000000001</v>
      </c>
      <c r="AC375" s="157">
        <v>0.46260000000000001</v>
      </c>
      <c r="AD375" s="160">
        <f>VLOOKUP(T375,'既存・導入予定 (2)'!$E$33:$S$44,13,0)</f>
        <v>0.14699999999999999</v>
      </c>
      <c r="AE375" s="161">
        <f t="shared" si="20"/>
        <v>0.61299999999999999</v>
      </c>
    </row>
    <row r="376" spans="13:31" ht="13.5" customHeight="1">
      <c r="M376" s="90">
        <v>7</v>
      </c>
      <c r="N376" s="91" t="s">
        <v>10</v>
      </c>
      <c r="O376" s="91" t="s">
        <v>3460</v>
      </c>
      <c r="P376" s="91" t="s">
        <v>3458</v>
      </c>
      <c r="Q376" s="91" t="s">
        <v>358</v>
      </c>
      <c r="R376" s="92">
        <v>0.58699999999999997</v>
      </c>
      <c r="T376" s="152">
        <v>4</v>
      </c>
      <c r="U376" s="153">
        <v>1995</v>
      </c>
      <c r="V376" s="154" t="s">
        <v>21</v>
      </c>
      <c r="W376" s="154" t="s">
        <v>618</v>
      </c>
      <c r="X376" s="154" t="s">
        <v>3363</v>
      </c>
      <c r="Y376" s="66" t="str">
        <f t="shared" si="18"/>
        <v>41995暖房ビル用マルチ有り</v>
      </c>
      <c r="Z376" s="156">
        <v>-0.112</v>
      </c>
      <c r="AA376" s="156">
        <v>1.1120000000000001</v>
      </c>
      <c r="AB376" s="157">
        <v>1.0236000000000001</v>
      </c>
      <c r="AC376" s="157">
        <v>0.82809999999999995</v>
      </c>
      <c r="AD376" s="160">
        <f>VLOOKUP(T376,'既存・導入予定 (2)'!$E$33:$S$44,13,0)</f>
        <v>0.14699999999999999</v>
      </c>
      <c r="AE376" s="161">
        <f t="shared" si="20"/>
        <v>0.97799999999999998</v>
      </c>
    </row>
    <row r="377" spans="13:31" ht="13.5" customHeight="1">
      <c r="M377" s="90">
        <v>7</v>
      </c>
      <c r="N377" s="91" t="s">
        <v>11</v>
      </c>
      <c r="O377" s="91" t="s">
        <v>3460</v>
      </c>
      <c r="P377" s="91" t="s">
        <v>3458</v>
      </c>
      <c r="Q377" s="91" t="s">
        <v>362</v>
      </c>
      <c r="R377" s="92">
        <v>0.38600000000000001</v>
      </c>
      <c r="T377" s="152">
        <v>4</v>
      </c>
      <c r="U377" s="153">
        <v>1995</v>
      </c>
      <c r="V377" s="154" t="s">
        <v>21</v>
      </c>
      <c r="W377" s="154" t="s">
        <v>619</v>
      </c>
      <c r="X377" s="154" t="s">
        <v>3363</v>
      </c>
      <c r="Y377" s="66" t="str">
        <f t="shared" si="18"/>
        <v>41995暖房設備用有り</v>
      </c>
      <c r="Z377" s="156">
        <v>0.25</v>
      </c>
      <c r="AA377" s="156">
        <v>0.75</v>
      </c>
      <c r="AB377" s="157">
        <v>1.0159</v>
      </c>
      <c r="AC377" s="157">
        <v>0.5585</v>
      </c>
      <c r="AD377" s="160">
        <f>VLOOKUP(T377,'既存・導入予定 (2)'!$E$33:$S$44,13,0)</f>
        <v>0.14699999999999999</v>
      </c>
      <c r="AE377" s="161">
        <f t="shared" si="20"/>
        <v>0.70699999999999996</v>
      </c>
    </row>
    <row r="378" spans="13:31" ht="13.5" customHeight="1">
      <c r="M378" s="90">
        <v>7</v>
      </c>
      <c r="N378" s="91" t="s">
        <v>12</v>
      </c>
      <c r="O378" s="91" t="s">
        <v>3460</v>
      </c>
      <c r="P378" s="91" t="s">
        <v>3458</v>
      </c>
      <c r="Q378" s="91" t="s">
        <v>366</v>
      </c>
      <c r="R378" s="92">
        <v>0.28899999999999998</v>
      </c>
      <c r="T378" s="152">
        <v>4</v>
      </c>
      <c r="U378" s="153">
        <v>1995</v>
      </c>
      <c r="V378" s="154" t="s">
        <v>21</v>
      </c>
      <c r="W378" s="154" t="s">
        <v>624</v>
      </c>
      <c r="X378" s="154" t="s">
        <v>3516</v>
      </c>
      <c r="Y378" s="66" t="str">
        <f t="shared" si="18"/>
        <v>41995暖房店舗用無し（一定速）</v>
      </c>
      <c r="Z378" s="156">
        <v>0.26</v>
      </c>
      <c r="AA378" s="156">
        <v>0.74</v>
      </c>
      <c r="AB378" s="157">
        <v>0.26</v>
      </c>
      <c r="AC378" s="157">
        <v>0.74</v>
      </c>
      <c r="AD378" s="160">
        <f>VLOOKUP(T378,'既存・導入予定 (2)'!$E$33:$S$44,13,0)</f>
        <v>0.14699999999999999</v>
      </c>
      <c r="AE378" s="161">
        <f t="shared" si="20"/>
        <v>0.77800000000000002</v>
      </c>
    </row>
    <row r="379" spans="13:31" ht="13.5" customHeight="1">
      <c r="M379" s="90">
        <v>7</v>
      </c>
      <c r="N379" s="91" t="s">
        <v>13</v>
      </c>
      <c r="O379" s="91" t="s">
        <v>3460</v>
      </c>
      <c r="P379" s="91" t="s">
        <v>3458</v>
      </c>
      <c r="Q379" s="91" t="s">
        <v>370</v>
      </c>
      <c r="R379" s="92">
        <v>0.66600000000000004</v>
      </c>
      <c r="T379" s="152">
        <v>4</v>
      </c>
      <c r="U379" s="153">
        <v>1995</v>
      </c>
      <c r="V379" s="154" t="s">
        <v>21</v>
      </c>
      <c r="W379" s="154" t="s">
        <v>618</v>
      </c>
      <c r="X379" s="154" t="s">
        <v>3516</v>
      </c>
      <c r="Y379" s="66" t="str">
        <f t="shared" si="18"/>
        <v>41995暖房ビル用マルチ無し（一定速）</v>
      </c>
      <c r="Z379" s="156">
        <v>0.26</v>
      </c>
      <c r="AA379" s="156">
        <v>0.74</v>
      </c>
      <c r="AB379" s="157">
        <v>0.26</v>
      </c>
      <c r="AC379" s="157">
        <v>0.74</v>
      </c>
      <c r="AD379" s="160">
        <f>VLOOKUP(T379,'既存・導入予定 (2)'!$E$33:$S$44,13,0)</f>
        <v>0.14699999999999999</v>
      </c>
      <c r="AE379" s="161">
        <f t="shared" si="20"/>
        <v>0.77800000000000002</v>
      </c>
    </row>
    <row r="380" spans="13:31" ht="13.5" customHeight="1">
      <c r="M380" s="90">
        <v>8</v>
      </c>
      <c r="N380" s="91" t="s">
        <v>3456</v>
      </c>
      <c r="O380" s="91" t="s">
        <v>3460</v>
      </c>
      <c r="P380" s="91" t="s">
        <v>3458</v>
      </c>
      <c r="Q380" s="91" t="s">
        <v>374</v>
      </c>
      <c r="R380" s="92">
        <v>0.61499999999999999</v>
      </c>
      <c r="T380" s="152">
        <v>4</v>
      </c>
      <c r="U380" s="153">
        <v>1995</v>
      </c>
      <c r="V380" s="154" t="s">
        <v>21</v>
      </c>
      <c r="W380" s="154" t="s">
        <v>619</v>
      </c>
      <c r="X380" s="154" t="s">
        <v>3516</v>
      </c>
      <c r="Y380" s="66" t="str">
        <f t="shared" si="18"/>
        <v>41995暖房設備用無し（一定速）</v>
      </c>
      <c r="Z380" s="156">
        <v>0.26</v>
      </c>
      <c r="AA380" s="156">
        <v>0.74</v>
      </c>
      <c r="AB380" s="157">
        <v>0.26</v>
      </c>
      <c r="AC380" s="157">
        <v>0.74</v>
      </c>
      <c r="AD380" s="160">
        <f>VLOOKUP(T380,'既存・導入予定 (2)'!$E$33:$S$44,13,0)</f>
        <v>0.14699999999999999</v>
      </c>
      <c r="AE380" s="161">
        <f t="shared" si="20"/>
        <v>0.77800000000000002</v>
      </c>
    </row>
    <row r="381" spans="13:31" ht="13.5" customHeight="1">
      <c r="M381" s="90">
        <v>8</v>
      </c>
      <c r="N381" s="91" t="s">
        <v>3</v>
      </c>
      <c r="O381" s="91" t="s">
        <v>3460</v>
      </c>
      <c r="P381" s="91" t="s">
        <v>3458</v>
      </c>
      <c r="Q381" s="91" t="s">
        <v>378</v>
      </c>
      <c r="R381" s="92">
        <v>0.72199999999999998</v>
      </c>
      <c r="T381" s="152">
        <v>4</v>
      </c>
      <c r="U381" s="153">
        <v>2005</v>
      </c>
      <c r="V381" s="154" t="s">
        <v>20</v>
      </c>
      <c r="W381" s="154" t="s">
        <v>624</v>
      </c>
      <c r="X381" s="154" t="s">
        <v>3363</v>
      </c>
      <c r="Y381" s="66" t="str">
        <f t="shared" si="18"/>
        <v>42005冷房店舗用有り</v>
      </c>
      <c r="Z381" s="156">
        <v>-0.86599999999999999</v>
      </c>
      <c r="AA381" s="156">
        <v>1.8660000000000001</v>
      </c>
      <c r="AB381" s="157">
        <v>1.0455000000000001</v>
      </c>
      <c r="AC381" s="157">
        <v>1.3880999999999999</v>
      </c>
      <c r="AD381" s="160">
        <f>VLOOKUP(T381,'既存・導入予定 (2)'!$E$33:$S$44,13,0)</f>
        <v>0.14699999999999999</v>
      </c>
      <c r="AE381" s="161">
        <f t="shared" si="20"/>
        <v>1.5409999999999999</v>
      </c>
    </row>
    <row r="382" spans="13:31" ht="13.5" customHeight="1">
      <c r="M382" s="90">
        <v>8</v>
      </c>
      <c r="N382" s="91" t="s">
        <v>4</v>
      </c>
      <c r="O382" s="91" t="s">
        <v>3460</v>
      </c>
      <c r="P382" s="91" t="s">
        <v>3458</v>
      </c>
      <c r="Q382" s="91" t="s">
        <v>382</v>
      </c>
      <c r="R382" s="92">
        <v>0.67300000000000004</v>
      </c>
      <c r="T382" s="152">
        <v>4</v>
      </c>
      <c r="U382" s="153">
        <v>2005</v>
      </c>
      <c r="V382" s="154" t="s">
        <v>20</v>
      </c>
      <c r="W382" s="154" t="s">
        <v>618</v>
      </c>
      <c r="X382" s="154" t="s">
        <v>3363</v>
      </c>
      <c r="Y382" s="66" t="str">
        <f t="shared" si="18"/>
        <v>42005冷房ビル用マルチ有り</v>
      </c>
      <c r="Z382" s="156">
        <v>-0.68200000000000005</v>
      </c>
      <c r="AA382" s="156">
        <v>1.6819999999999999</v>
      </c>
      <c r="AB382" s="157">
        <v>1.0490999999999999</v>
      </c>
      <c r="AC382" s="157">
        <v>1.2492000000000001</v>
      </c>
      <c r="AD382" s="160">
        <f>VLOOKUP(T382,'既存・導入予定 (2)'!$E$33:$S$44,13,0)</f>
        <v>0.14699999999999999</v>
      </c>
      <c r="AE382" s="161">
        <f t="shared" si="20"/>
        <v>1.403</v>
      </c>
    </row>
    <row r="383" spans="13:31" ht="14.25" customHeight="1">
      <c r="M383" s="90">
        <v>8</v>
      </c>
      <c r="N383" s="91" t="s">
        <v>5</v>
      </c>
      <c r="O383" s="91" t="s">
        <v>3460</v>
      </c>
      <c r="P383" s="91" t="s">
        <v>3458</v>
      </c>
      <c r="Q383" s="91" t="s">
        <v>386</v>
      </c>
      <c r="R383" s="92">
        <v>0.435</v>
      </c>
      <c r="T383" s="152">
        <v>4</v>
      </c>
      <c r="U383" s="153">
        <v>2005</v>
      </c>
      <c r="V383" s="154" t="s">
        <v>20</v>
      </c>
      <c r="W383" s="154" t="s">
        <v>619</v>
      </c>
      <c r="X383" s="154" t="s">
        <v>3363</v>
      </c>
      <c r="Y383" s="66" t="str">
        <f t="shared" si="18"/>
        <v>42005冷房設備用有り</v>
      </c>
      <c r="Z383" s="156">
        <v>-0.114</v>
      </c>
      <c r="AA383" s="156">
        <v>1.1140000000000001</v>
      </c>
      <c r="AB383" s="157">
        <v>1.0325</v>
      </c>
      <c r="AC383" s="157">
        <v>0.82740000000000002</v>
      </c>
      <c r="AD383" s="160">
        <f>VLOOKUP(T383,'既存・導入予定 (2)'!$E$33:$S$44,13,0)</f>
        <v>0.14699999999999999</v>
      </c>
      <c r="AE383" s="161">
        <f t="shared" si="20"/>
        <v>0.97899999999999998</v>
      </c>
    </row>
    <row r="384" spans="13:31" ht="13.5" customHeight="1">
      <c r="M384" s="90">
        <v>8</v>
      </c>
      <c r="N384" s="91" t="s">
        <v>6</v>
      </c>
      <c r="O384" s="91" t="s">
        <v>3460</v>
      </c>
      <c r="P384" s="91" t="s">
        <v>3458</v>
      </c>
      <c r="Q384" s="91" t="s">
        <v>390</v>
      </c>
      <c r="R384" s="92">
        <v>0.68600000000000005</v>
      </c>
      <c r="T384" s="152">
        <v>4</v>
      </c>
      <c r="U384" s="153">
        <v>2005</v>
      </c>
      <c r="V384" s="154" t="s">
        <v>20</v>
      </c>
      <c r="W384" s="154" t="s">
        <v>624</v>
      </c>
      <c r="X384" s="154" t="s">
        <v>3516</v>
      </c>
      <c r="Y384" s="66" t="str">
        <f t="shared" si="18"/>
        <v>42005冷房店舗用無し（一定速）</v>
      </c>
      <c r="Z384" s="156">
        <v>0.25</v>
      </c>
      <c r="AA384" s="156">
        <v>0.75</v>
      </c>
      <c r="AB384" s="157">
        <v>0.25</v>
      </c>
      <c r="AC384" s="157">
        <v>0.75</v>
      </c>
      <c r="AD384" s="160">
        <f>VLOOKUP(T384,'既存・導入予定 (2)'!$E$33:$S$44,13,0)</f>
        <v>0.14699999999999999</v>
      </c>
      <c r="AE384" s="161">
        <f t="shared" si="20"/>
        <v>0.78600000000000003</v>
      </c>
    </row>
    <row r="385" spans="13:31" ht="13.5" customHeight="1">
      <c r="M385" s="90">
        <v>8</v>
      </c>
      <c r="N385" s="91" t="s">
        <v>7</v>
      </c>
      <c r="O385" s="91" t="s">
        <v>3460</v>
      </c>
      <c r="P385" s="91" t="s">
        <v>3458</v>
      </c>
      <c r="Q385" s="91" t="s">
        <v>394</v>
      </c>
      <c r="R385" s="92">
        <v>0.71899999999999997</v>
      </c>
      <c r="T385" s="152">
        <v>4</v>
      </c>
      <c r="U385" s="153">
        <v>2005</v>
      </c>
      <c r="V385" s="154" t="s">
        <v>20</v>
      </c>
      <c r="W385" s="154" t="s">
        <v>618</v>
      </c>
      <c r="X385" s="154" t="s">
        <v>3516</v>
      </c>
      <c r="Y385" s="66" t="str">
        <f t="shared" si="18"/>
        <v>42005冷房ビル用マルチ無し（一定速）</v>
      </c>
      <c r="Z385" s="156">
        <v>0.25</v>
      </c>
      <c r="AA385" s="156">
        <v>0.75</v>
      </c>
      <c r="AB385" s="157">
        <v>0.25</v>
      </c>
      <c r="AC385" s="157">
        <v>0.75</v>
      </c>
      <c r="AD385" s="160">
        <f>VLOOKUP(T385,'既存・導入予定 (2)'!$E$33:$S$44,13,0)</f>
        <v>0.14699999999999999</v>
      </c>
      <c r="AE385" s="161">
        <f t="shared" si="20"/>
        <v>0.78600000000000003</v>
      </c>
    </row>
    <row r="386" spans="13:31" ht="13.5" customHeight="1">
      <c r="M386" s="90">
        <v>8</v>
      </c>
      <c r="N386" s="91" t="s">
        <v>8</v>
      </c>
      <c r="O386" s="91" t="s">
        <v>3460</v>
      </c>
      <c r="P386" s="91" t="s">
        <v>3458</v>
      </c>
      <c r="Q386" s="91" t="s">
        <v>398</v>
      </c>
      <c r="R386" s="92">
        <v>0.70699999999999996</v>
      </c>
      <c r="T386" s="152">
        <v>4</v>
      </c>
      <c r="U386" s="153">
        <v>2005</v>
      </c>
      <c r="V386" s="154" t="s">
        <v>20</v>
      </c>
      <c r="W386" s="154" t="s">
        <v>619</v>
      </c>
      <c r="X386" s="154" t="s">
        <v>3516</v>
      </c>
      <c r="Y386" s="66" t="str">
        <f t="shared" si="18"/>
        <v>42005冷房設備用無し（一定速）</v>
      </c>
      <c r="Z386" s="156">
        <v>0.25</v>
      </c>
      <c r="AA386" s="156">
        <v>0.75</v>
      </c>
      <c r="AB386" s="157">
        <v>0.25</v>
      </c>
      <c r="AC386" s="157">
        <v>0.75</v>
      </c>
      <c r="AD386" s="160">
        <f>VLOOKUP(T386,'既存・導入予定 (2)'!$E$33:$S$44,13,0)</f>
        <v>0.14699999999999999</v>
      </c>
      <c r="AE386" s="161">
        <f t="shared" si="20"/>
        <v>0.78600000000000003</v>
      </c>
    </row>
    <row r="387" spans="13:31" ht="14.25" customHeight="1">
      <c r="M387" s="90">
        <v>8</v>
      </c>
      <c r="N387" s="91" t="s">
        <v>9</v>
      </c>
      <c r="O387" s="91" t="s">
        <v>3460</v>
      </c>
      <c r="P387" s="91" t="s">
        <v>3458</v>
      </c>
      <c r="Q387" s="91" t="s">
        <v>402</v>
      </c>
      <c r="R387" s="92">
        <v>0.59199999999999997</v>
      </c>
      <c r="T387" s="152">
        <v>4</v>
      </c>
      <c r="U387" s="153">
        <v>2005</v>
      </c>
      <c r="V387" s="154" t="s">
        <v>21</v>
      </c>
      <c r="W387" s="154" t="s">
        <v>624</v>
      </c>
      <c r="X387" s="154" t="s">
        <v>3363</v>
      </c>
      <c r="Y387" s="66" t="str">
        <f t="shared" si="18"/>
        <v>42005暖房店舗用有り</v>
      </c>
      <c r="Z387" s="156">
        <v>-0.65</v>
      </c>
      <c r="AA387" s="156">
        <v>1.65</v>
      </c>
      <c r="AB387" s="157">
        <v>1.0726</v>
      </c>
      <c r="AC387" s="157">
        <v>1.2194</v>
      </c>
      <c r="AD387" s="160">
        <f>VLOOKUP(T387,'既存・導入予定 (2)'!$E$33:$S$44,13,0)</f>
        <v>0.14699999999999999</v>
      </c>
      <c r="AE387" s="161">
        <f t="shared" si="20"/>
        <v>1.377</v>
      </c>
    </row>
    <row r="388" spans="13:31" ht="13.5" customHeight="1">
      <c r="M388" s="90">
        <v>8</v>
      </c>
      <c r="N388" s="91" t="s">
        <v>10</v>
      </c>
      <c r="O388" s="91" t="s">
        <v>3460</v>
      </c>
      <c r="P388" s="91" t="s">
        <v>3458</v>
      </c>
      <c r="Q388" s="91" t="s">
        <v>406</v>
      </c>
      <c r="R388" s="92">
        <v>0.626</v>
      </c>
      <c r="T388" s="152">
        <v>4</v>
      </c>
      <c r="U388" s="153">
        <v>2005</v>
      </c>
      <c r="V388" s="154" t="s">
        <v>21</v>
      </c>
      <c r="W388" s="154" t="s">
        <v>618</v>
      </c>
      <c r="X388" s="154" t="s">
        <v>3363</v>
      </c>
      <c r="Y388" s="66" t="str">
        <f t="shared" si="18"/>
        <v>42005暖房ビル用マルチ有り</v>
      </c>
      <c r="Z388" s="156">
        <v>-0.56000000000000005</v>
      </c>
      <c r="AA388" s="156">
        <v>1.56</v>
      </c>
      <c r="AB388" s="157">
        <v>1.0330999999999999</v>
      </c>
      <c r="AC388" s="157">
        <v>1.1617</v>
      </c>
      <c r="AD388" s="160">
        <f>VLOOKUP(T388,'既存・導入予定 (2)'!$E$33:$S$44,13,0)</f>
        <v>0.14699999999999999</v>
      </c>
      <c r="AE388" s="161">
        <f t="shared" si="20"/>
        <v>1.3129999999999999</v>
      </c>
    </row>
    <row r="389" spans="13:31" ht="13.5" customHeight="1">
      <c r="M389" s="90">
        <v>8</v>
      </c>
      <c r="N389" s="91" t="s">
        <v>11</v>
      </c>
      <c r="O389" s="91" t="s">
        <v>3460</v>
      </c>
      <c r="P389" s="91" t="s">
        <v>3458</v>
      </c>
      <c r="Q389" s="91" t="s">
        <v>410</v>
      </c>
      <c r="R389" s="92">
        <v>0.41799999999999998</v>
      </c>
      <c r="T389" s="152">
        <v>4</v>
      </c>
      <c r="U389" s="153">
        <v>2005</v>
      </c>
      <c r="V389" s="154" t="s">
        <v>21</v>
      </c>
      <c r="W389" s="154" t="s">
        <v>619</v>
      </c>
      <c r="X389" s="154" t="s">
        <v>3363</v>
      </c>
      <c r="Y389" s="66" t="str">
        <f t="shared" si="18"/>
        <v>42005暖房設備用有り</v>
      </c>
      <c r="Z389" s="156">
        <v>-0.126</v>
      </c>
      <c r="AA389" s="156">
        <v>1.1259999999999999</v>
      </c>
      <c r="AB389" s="157">
        <v>1.0239</v>
      </c>
      <c r="AC389" s="157">
        <v>0.83850000000000002</v>
      </c>
      <c r="AD389" s="160">
        <f>VLOOKUP(T389,'既存・導入予定 (2)'!$E$33:$S$44,13,0)</f>
        <v>0.14699999999999999</v>
      </c>
      <c r="AE389" s="161">
        <f t="shared" si="20"/>
        <v>0.98899999999999999</v>
      </c>
    </row>
    <row r="390" spans="13:31" ht="13.5" customHeight="1">
      <c r="M390" s="90">
        <v>8</v>
      </c>
      <c r="N390" s="91" t="s">
        <v>12</v>
      </c>
      <c r="O390" s="91" t="s">
        <v>3460</v>
      </c>
      <c r="P390" s="91" t="s">
        <v>3458</v>
      </c>
      <c r="Q390" s="91" t="s">
        <v>414</v>
      </c>
      <c r="R390" s="92">
        <v>0.307</v>
      </c>
      <c r="T390" s="152">
        <v>4</v>
      </c>
      <c r="U390" s="153">
        <v>2005</v>
      </c>
      <c r="V390" s="154" t="s">
        <v>21</v>
      </c>
      <c r="W390" s="154" t="s">
        <v>624</v>
      </c>
      <c r="X390" s="154" t="s">
        <v>3516</v>
      </c>
      <c r="Y390" s="66" t="str">
        <f t="shared" si="18"/>
        <v>42005暖房店舗用無し（一定速）</v>
      </c>
      <c r="Z390" s="156">
        <v>0.25</v>
      </c>
      <c r="AA390" s="156">
        <v>0.75</v>
      </c>
      <c r="AB390" s="157">
        <v>0.25</v>
      </c>
      <c r="AC390" s="157">
        <v>0.75</v>
      </c>
      <c r="AD390" s="160">
        <f>VLOOKUP(T390,'既存・導入予定 (2)'!$E$33:$S$44,13,0)</f>
        <v>0.14699999999999999</v>
      </c>
      <c r="AE390" s="161">
        <f t="shared" si="20"/>
        <v>0.78600000000000003</v>
      </c>
    </row>
    <row r="391" spans="13:31" ht="13.5" customHeight="1">
      <c r="M391" s="90">
        <v>8</v>
      </c>
      <c r="N391" s="91" t="s">
        <v>13</v>
      </c>
      <c r="O391" s="91" t="s">
        <v>3460</v>
      </c>
      <c r="P391" s="91" t="s">
        <v>3458</v>
      </c>
      <c r="Q391" s="91" t="s">
        <v>418</v>
      </c>
      <c r="R391" s="92">
        <v>0.70399999999999996</v>
      </c>
      <c r="T391" s="152">
        <v>4</v>
      </c>
      <c r="U391" s="153">
        <v>2005</v>
      </c>
      <c r="V391" s="154" t="s">
        <v>21</v>
      </c>
      <c r="W391" s="154" t="s">
        <v>618</v>
      </c>
      <c r="X391" s="154" t="s">
        <v>3516</v>
      </c>
      <c r="Y391" s="66" t="str">
        <f t="shared" si="18"/>
        <v>42005暖房ビル用マルチ無し（一定速）</v>
      </c>
      <c r="Z391" s="156">
        <v>0.25</v>
      </c>
      <c r="AA391" s="156">
        <v>0.75</v>
      </c>
      <c r="AB391" s="157">
        <v>0.25</v>
      </c>
      <c r="AC391" s="157">
        <v>0.75</v>
      </c>
      <c r="AD391" s="160">
        <f>VLOOKUP(T391,'既存・導入予定 (2)'!$E$33:$S$44,13,0)</f>
        <v>0.14699999999999999</v>
      </c>
      <c r="AE391" s="161">
        <f t="shared" si="20"/>
        <v>0.78600000000000003</v>
      </c>
    </row>
    <row r="392" spans="13:31" ht="13.5" customHeight="1">
      <c r="M392" s="90">
        <v>9</v>
      </c>
      <c r="N392" s="91" t="s">
        <v>3456</v>
      </c>
      <c r="O392" s="91" t="s">
        <v>3460</v>
      </c>
      <c r="P392" s="91" t="s">
        <v>3458</v>
      </c>
      <c r="Q392" s="91" t="s">
        <v>422</v>
      </c>
      <c r="R392" s="92">
        <v>0.48399999999999999</v>
      </c>
      <c r="T392" s="152">
        <v>4</v>
      </c>
      <c r="U392" s="153">
        <v>2005</v>
      </c>
      <c r="V392" s="154" t="s">
        <v>21</v>
      </c>
      <c r="W392" s="154" t="s">
        <v>619</v>
      </c>
      <c r="X392" s="154" t="s">
        <v>3516</v>
      </c>
      <c r="Y392" s="66" t="str">
        <f t="shared" si="18"/>
        <v>42005暖房設備用無し（一定速）</v>
      </c>
      <c r="Z392" s="156">
        <v>0.25</v>
      </c>
      <c r="AA392" s="156">
        <v>0.75</v>
      </c>
      <c r="AB392" s="157">
        <v>0.25</v>
      </c>
      <c r="AC392" s="157">
        <v>0.75</v>
      </c>
      <c r="AD392" s="160">
        <f>VLOOKUP(T392,'既存・導入予定 (2)'!$E$33:$S$44,13,0)</f>
        <v>0.14699999999999999</v>
      </c>
      <c r="AE392" s="161">
        <f t="shared" si="20"/>
        <v>0.78600000000000003</v>
      </c>
    </row>
    <row r="393" spans="13:31" ht="13.5" customHeight="1">
      <c r="M393" s="90">
        <v>9</v>
      </c>
      <c r="N393" s="91" t="s">
        <v>3</v>
      </c>
      <c r="O393" s="91" t="s">
        <v>3460</v>
      </c>
      <c r="P393" s="91" t="s">
        <v>3458</v>
      </c>
      <c r="Q393" s="91" t="s">
        <v>426</v>
      </c>
      <c r="R393" s="92">
        <v>0.54300000000000004</v>
      </c>
      <c r="T393" s="152">
        <v>4</v>
      </c>
      <c r="U393" s="153">
        <v>2010</v>
      </c>
      <c r="V393" s="154" t="s">
        <v>20</v>
      </c>
      <c r="W393" s="154" t="s">
        <v>624</v>
      </c>
      <c r="X393" s="154" t="s">
        <v>3363</v>
      </c>
      <c r="Y393" s="66" t="str">
        <f t="shared" si="18"/>
        <v>42010冷房店舗用有り</v>
      </c>
      <c r="Z393" s="156">
        <v>-1.1000000000000001</v>
      </c>
      <c r="AA393" s="156">
        <v>2.1</v>
      </c>
      <c r="AB393" s="157">
        <v>1.0511999999999999</v>
      </c>
      <c r="AC393" s="157">
        <v>1.5622</v>
      </c>
      <c r="AD393" s="160">
        <f>VLOOKUP(T393,'既存・導入予定 (2)'!$E$33:$S$44,13,0)</f>
        <v>0.14699999999999999</v>
      </c>
      <c r="AE393" s="161">
        <f t="shared" si="20"/>
        <v>1.716</v>
      </c>
    </row>
    <row r="394" spans="13:31" ht="13.5" customHeight="1">
      <c r="M394" s="90">
        <v>9</v>
      </c>
      <c r="N394" s="91" t="s">
        <v>4</v>
      </c>
      <c r="O394" s="91" t="s">
        <v>3460</v>
      </c>
      <c r="P394" s="91" t="s">
        <v>3458</v>
      </c>
      <c r="Q394" s="91" t="s">
        <v>430</v>
      </c>
      <c r="R394" s="92">
        <v>0.46300000000000002</v>
      </c>
      <c r="T394" s="152">
        <v>4</v>
      </c>
      <c r="U394" s="153">
        <v>2010</v>
      </c>
      <c r="V394" s="154" t="s">
        <v>20</v>
      </c>
      <c r="W394" s="154" t="s">
        <v>618</v>
      </c>
      <c r="X394" s="154" t="s">
        <v>3363</v>
      </c>
      <c r="Y394" s="66" t="str">
        <f t="shared" ref="Y394:Y457" si="21">T394&amp;U394&amp;V394&amp;W394&amp;X394</f>
        <v>42010冷房ビル用マルチ有り</v>
      </c>
      <c r="Z394" s="156">
        <v>-0.88</v>
      </c>
      <c r="AA394" s="156">
        <v>1.88</v>
      </c>
      <c r="AB394" s="157">
        <v>1.0548999999999999</v>
      </c>
      <c r="AC394" s="157">
        <v>1.3963000000000001</v>
      </c>
      <c r="AD394" s="160">
        <f>VLOOKUP(T394,'既存・導入予定 (2)'!$E$33:$S$44,13,0)</f>
        <v>0.14699999999999999</v>
      </c>
      <c r="AE394" s="161">
        <f t="shared" si="20"/>
        <v>1.5509999999999999</v>
      </c>
    </row>
    <row r="395" spans="13:31" ht="13.5" customHeight="1">
      <c r="M395" s="90">
        <v>9</v>
      </c>
      <c r="N395" s="91" t="s">
        <v>5</v>
      </c>
      <c r="O395" s="91" t="s">
        <v>3460</v>
      </c>
      <c r="P395" s="91" t="s">
        <v>3458</v>
      </c>
      <c r="Q395" s="91" t="s">
        <v>434</v>
      </c>
      <c r="R395" s="92">
        <v>0.27700000000000002</v>
      </c>
      <c r="T395" s="152">
        <v>4</v>
      </c>
      <c r="U395" s="153">
        <v>2010</v>
      </c>
      <c r="V395" s="154" t="s">
        <v>20</v>
      </c>
      <c r="W395" s="154" t="s">
        <v>619</v>
      </c>
      <c r="X395" s="154" t="s">
        <v>3363</v>
      </c>
      <c r="Y395" s="66" t="str">
        <f t="shared" si="21"/>
        <v>42010冷房設備用有り</v>
      </c>
      <c r="Z395" s="156">
        <v>-0.26</v>
      </c>
      <c r="AA395" s="156">
        <v>1.26</v>
      </c>
      <c r="AB395" s="157">
        <v>1.1929000000000001</v>
      </c>
      <c r="AC395" s="157">
        <v>0.89680000000000004</v>
      </c>
      <c r="AD395" s="160">
        <f>VLOOKUP(T395,'既存・導入予定 (2)'!$E$33:$S$44,13,0)</f>
        <v>0.14699999999999999</v>
      </c>
      <c r="AE395" s="161">
        <f t="shared" si="20"/>
        <v>1.0720000000000001</v>
      </c>
    </row>
    <row r="396" spans="13:31" ht="13.5" customHeight="1">
      <c r="M396" s="90">
        <v>9</v>
      </c>
      <c r="N396" s="91" t="s">
        <v>6</v>
      </c>
      <c r="O396" s="91" t="s">
        <v>3460</v>
      </c>
      <c r="P396" s="91" t="s">
        <v>3458</v>
      </c>
      <c r="Q396" s="91" t="s">
        <v>438</v>
      </c>
      <c r="R396" s="92">
        <v>0.46300000000000002</v>
      </c>
      <c r="T396" s="152">
        <v>4</v>
      </c>
      <c r="U396" s="153">
        <v>2010</v>
      </c>
      <c r="V396" s="154" t="s">
        <v>20</v>
      </c>
      <c r="W396" s="154" t="s">
        <v>624</v>
      </c>
      <c r="X396" s="154" t="s">
        <v>3516</v>
      </c>
      <c r="Y396" s="66" t="str">
        <f t="shared" si="21"/>
        <v>42010冷房店舗用無し（一定速）</v>
      </c>
      <c r="Z396" s="156">
        <v>0.25</v>
      </c>
      <c r="AA396" s="156">
        <v>0.75</v>
      </c>
      <c r="AB396" s="157">
        <v>0.25</v>
      </c>
      <c r="AC396" s="157">
        <v>0.75</v>
      </c>
      <c r="AD396" s="160">
        <f>VLOOKUP(T396,'既存・導入予定 (2)'!$E$33:$S$44,13,0)</f>
        <v>0.14699999999999999</v>
      </c>
      <c r="AE396" s="161">
        <f t="shared" si="20"/>
        <v>0.78600000000000003</v>
      </c>
    </row>
    <row r="397" spans="13:31" ht="13.5" customHeight="1">
      <c r="M397" s="90">
        <v>9</v>
      </c>
      <c r="N397" s="91" t="s">
        <v>7</v>
      </c>
      <c r="O397" s="91" t="s">
        <v>3460</v>
      </c>
      <c r="P397" s="91" t="s">
        <v>3458</v>
      </c>
      <c r="Q397" s="91" t="s">
        <v>442</v>
      </c>
      <c r="R397" s="92">
        <v>0.48499999999999999</v>
      </c>
      <c r="T397" s="152">
        <v>4</v>
      </c>
      <c r="U397" s="153">
        <v>2010</v>
      </c>
      <c r="V397" s="154" t="s">
        <v>20</v>
      </c>
      <c r="W397" s="154" t="s">
        <v>618</v>
      </c>
      <c r="X397" s="154" t="s">
        <v>3516</v>
      </c>
      <c r="Y397" s="66" t="str">
        <f t="shared" si="21"/>
        <v>42010冷房ビル用マルチ無し（一定速）</v>
      </c>
      <c r="Z397" s="156">
        <v>0.25</v>
      </c>
      <c r="AA397" s="156">
        <v>0.75</v>
      </c>
      <c r="AB397" s="157">
        <v>0.25</v>
      </c>
      <c r="AC397" s="157">
        <v>0.75</v>
      </c>
      <c r="AD397" s="160">
        <f>VLOOKUP(T397,'既存・導入予定 (2)'!$E$33:$S$44,13,0)</f>
        <v>0.14699999999999999</v>
      </c>
      <c r="AE397" s="161">
        <f t="shared" si="20"/>
        <v>0.78600000000000003</v>
      </c>
    </row>
    <row r="398" spans="13:31" ht="13.5" customHeight="1">
      <c r="M398" s="90">
        <v>9</v>
      </c>
      <c r="N398" s="91" t="s">
        <v>8</v>
      </c>
      <c r="O398" s="91" t="s">
        <v>3460</v>
      </c>
      <c r="P398" s="91" t="s">
        <v>3458</v>
      </c>
      <c r="Q398" s="91" t="s">
        <v>446</v>
      </c>
      <c r="R398" s="92">
        <v>0.48599999999999999</v>
      </c>
      <c r="T398" s="152">
        <v>4</v>
      </c>
      <c r="U398" s="153">
        <v>2010</v>
      </c>
      <c r="V398" s="154" t="s">
        <v>20</v>
      </c>
      <c r="W398" s="154" t="s">
        <v>619</v>
      </c>
      <c r="X398" s="154" t="s">
        <v>3516</v>
      </c>
      <c r="Y398" s="66" t="str">
        <f t="shared" si="21"/>
        <v>42010冷房設備用無し（一定速）</v>
      </c>
      <c r="Z398" s="156">
        <v>0.25</v>
      </c>
      <c r="AA398" s="156">
        <v>0.75</v>
      </c>
      <c r="AB398" s="157">
        <v>0.25</v>
      </c>
      <c r="AC398" s="157">
        <v>0.75</v>
      </c>
      <c r="AD398" s="160">
        <f>VLOOKUP(T398,'既存・導入予定 (2)'!$E$33:$S$44,13,0)</f>
        <v>0.14699999999999999</v>
      </c>
      <c r="AE398" s="161">
        <f t="shared" si="20"/>
        <v>0.78600000000000003</v>
      </c>
    </row>
    <row r="399" spans="13:31" ht="13.5" customHeight="1">
      <c r="M399" s="90">
        <v>9</v>
      </c>
      <c r="N399" s="91" t="s">
        <v>9</v>
      </c>
      <c r="O399" s="91" t="s">
        <v>3460</v>
      </c>
      <c r="P399" s="91" t="s">
        <v>3458</v>
      </c>
      <c r="Q399" s="91" t="s">
        <v>450</v>
      </c>
      <c r="R399" s="92">
        <v>0.34100000000000003</v>
      </c>
      <c r="T399" s="152">
        <v>4</v>
      </c>
      <c r="U399" s="153">
        <v>2010</v>
      </c>
      <c r="V399" s="154" t="s">
        <v>21</v>
      </c>
      <c r="W399" s="154" t="s">
        <v>624</v>
      </c>
      <c r="X399" s="154" t="s">
        <v>3363</v>
      </c>
      <c r="Y399" s="66" t="str">
        <f t="shared" si="21"/>
        <v>42010暖房店舗用有り</v>
      </c>
      <c r="Z399" s="156">
        <v>-0.72</v>
      </c>
      <c r="AA399" s="156">
        <v>1.72</v>
      </c>
      <c r="AB399" s="157">
        <v>1.0757000000000001</v>
      </c>
      <c r="AC399" s="157">
        <v>1.2710999999999999</v>
      </c>
      <c r="AD399" s="160">
        <f>VLOOKUP(T399,'既存・導入予定 (2)'!$E$33:$S$44,13,0)</f>
        <v>0.14699999999999999</v>
      </c>
      <c r="AE399" s="161">
        <f t="shared" si="20"/>
        <v>1.429</v>
      </c>
    </row>
    <row r="400" spans="13:31" ht="13.5" customHeight="1">
      <c r="M400" s="90">
        <v>9</v>
      </c>
      <c r="N400" s="91" t="s">
        <v>10</v>
      </c>
      <c r="O400" s="91" t="s">
        <v>3460</v>
      </c>
      <c r="P400" s="91" t="s">
        <v>3458</v>
      </c>
      <c r="Q400" s="91" t="s">
        <v>454</v>
      </c>
      <c r="R400" s="92">
        <v>0.436</v>
      </c>
      <c r="T400" s="152">
        <v>4</v>
      </c>
      <c r="U400" s="153">
        <v>2010</v>
      </c>
      <c r="V400" s="154" t="s">
        <v>21</v>
      </c>
      <c r="W400" s="154" t="s">
        <v>618</v>
      </c>
      <c r="X400" s="154" t="s">
        <v>3363</v>
      </c>
      <c r="Y400" s="66" t="str">
        <f t="shared" si="21"/>
        <v>42010暖房ビル用マルチ有り</v>
      </c>
      <c r="Z400" s="156">
        <v>-0.7</v>
      </c>
      <c r="AA400" s="156">
        <v>1.7</v>
      </c>
      <c r="AB400" s="157">
        <v>1.036</v>
      </c>
      <c r="AC400" s="157">
        <v>1.266</v>
      </c>
      <c r="AD400" s="160">
        <f>VLOOKUP(T400,'既存・導入予定 (2)'!$E$33:$S$44,13,0)</f>
        <v>0.14699999999999999</v>
      </c>
      <c r="AE400" s="161">
        <f t="shared" si="20"/>
        <v>1.4179999999999999</v>
      </c>
    </row>
    <row r="401" spans="13:31" ht="13.5" customHeight="1">
      <c r="M401" s="90">
        <v>9</v>
      </c>
      <c r="N401" s="91" t="s">
        <v>11</v>
      </c>
      <c r="O401" s="91" t="s">
        <v>3460</v>
      </c>
      <c r="P401" s="91" t="s">
        <v>3458</v>
      </c>
      <c r="Q401" s="91" t="s">
        <v>458</v>
      </c>
      <c r="R401" s="92">
        <v>0.26400000000000001</v>
      </c>
      <c r="T401" s="152">
        <v>4</v>
      </c>
      <c r="U401" s="153">
        <v>2010</v>
      </c>
      <c r="V401" s="154" t="s">
        <v>21</v>
      </c>
      <c r="W401" s="154" t="s">
        <v>619</v>
      </c>
      <c r="X401" s="154" t="s">
        <v>3363</v>
      </c>
      <c r="Y401" s="66" t="str">
        <f t="shared" si="21"/>
        <v>42010暖房設備用有り</v>
      </c>
      <c r="Z401" s="156">
        <v>-0.26</v>
      </c>
      <c r="AA401" s="156">
        <v>1.26</v>
      </c>
      <c r="AB401" s="157">
        <v>0.82779999999999998</v>
      </c>
      <c r="AC401" s="157">
        <v>0.98809999999999998</v>
      </c>
      <c r="AD401" s="160">
        <f>VLOOKUP(T401,'既存・導入予定 (2)'!$E$33:$S$44,13,0)</f>
        <v>0.14699999999999999</v>
      </c>
      <c r="AE401" s="161">
        <f t="shared" si="20"/>
        <v>1.109</v>
      </c>
    </row>
    <row r="402" spans="13:31" ht="13.5" customHeight="1">
      <c r="M402" s="90">
        <v>9</v>
      </c>
      <c r="N402" s="91" t="s">
        <v>12</v>
      </c>
      <c r="O402" s="91" t="s">
        <v>3460</v>
      </c>
      <c r="P402" s="91" t="s">
        <v>3458</v>
      </c>
      <c r="Q402" s="91" t="s">
        <v>462</v>
      </c>
      <c r="R402" s="92">
        <v>0.17299999999999999</v>
      </c>
      <c r="T402" s="152">
        <v>4</v>
      </c>
      <c r="U402" s="153">
        <v>2010</v>
      </c>
      <c r="V402" s="154" t="s">
        <v>21</v>
      </c>
      <c r="W402" s="154" t="s">
        <v>624</v>
      </c>
      <c r="X402" s="154" t="s">
        <v>3516</v>
      </c>
      <c r="Y402" s="66" t="str">
        <f t="shared" si="21"/>
        <v>42010暖房店舗用無し（一定速）</v>
      </c>
      <c r="Z402" s="156">
        <v>0.25</v>
      </c>
      <c r="AA402" s="156">
        <v>0.75</v>
      </c>
      <c r="AB402" s="157">
        <v>0.25</v>
      </c>
      <c r="AC402" s="157">
        <v>0.75</v>
      </c>
      <c r="AD402" s="160">
        <f>VLOOKUP(T402,'既存・導入予定 (2)'!$E$33:$S$44,13,0)</f>
        <v>0.14699999999999999</v>
      </c>
      <c r="AE402" s="161">
        <f t="shared" si="20"/>
        <v>0.78600000000000003</v>
      </c>
    </row>
    <row r="403" spans="13:31" ht="13.5" customHeight="1">
      <c r="M403" s="90">
        <v>9</v>
      </c>
      <c r="N403" s="91" t="s">
        <v>13</v>
      </c>
      <c r="O403" s="91" t="s">
        <v>3460</v>
      </c>
      <c r="P403" s="91" t="s">
        <v>3458</v>
      </c>
      <c r="Q403" s="91" t="s">
        <v>466</v>
      </c>
      <c r="R403" s="92">
        <v>0.57499999999999996</v>
      </c>
      <c r="T403" s="152">
        <v>4</v>
      </c>
      <c r="U403" s="153">
        <v>2010</v>
      </c>
      <c r="V403" s="154" t="s">
        <v>21</v>
      </c>
      <c r="W403" s="154" t="s">
        <v>618</v>
      </c>
      <c r="X403" s="154" t="s">
        <v>3516</v>
      </c>
      <c r="Y403" s="66" t="str">
        <f t="shared" si="21"/>
        <v>42010暖房ビル用マルチ無し（一定速）</v>
      </c>
      <c r="Z403" s="156">
        <v>0.25</v>
      </c>
      <c r="AA403" s="156">
        <v>0.75</v>
      </c>
      <c r="AB403" s="157">
        <v>0.25</v>
      </c>
      <c r="AC403" s="157">
        <v>0.75</v>
      </c>
      <c r="AD403" s="160">
        <f>VLOOKUP(T403,'既存・導入予定 (2)'!$E$33:$S$44,13,0)</f>
        <v>0.14699999999999999</v>
      </c>
      <c r="AE403" s="161">
        <f t="shared" si="20"/>
        <v>0.78600000000000003</v>
      </c>
    </row>
    <row r="404" spans="13:31" ht="13.5" customHeight="1">
      <c r="M404" s="90">
        <v>10</v>
      </c>
      <c r="N404" s="91" t="s">
        <v>3456</v>
      </c>
      <c r="O404" s="91" t="s">
        <v>3460</v>
      </c>
      <c r="P404" s="91" t="s">
        <v>3458</v>
      </c>
      <c r="Q404" s="91" t="s">
        <v>470</v>
      </c>
      <c r="R404" s="92">
        <v>0.23499999999999999</v>
      </c>
      <c r="T404" s="152">
        <v>4</v>
      </c>
      <c r="U404" s="153">
        <v>2010</v>
      </c>
      <c r="V404" s="154" t="s">
        <v>21</v>
      </c>
      <c r="W404" s="154" t="s">
        <v>619</v>
      </c>
      <c r="X404" s="154" t="s">
        <v>3516</v>
      </c>
      <c r="Y404" s="66" t="str">
        <f t="shared" si="21"/>
        <v>42010暖房設備用無し（一定速）</v>
      </c>
      <c r="Z404" s="156">
        <v>0.25</v>
      </c>
      <c r="AA404" s="156">
        <v>0.75</v>
      </c>
      <c r="AB404" s="157">
        <v>0.25</v>
      </c>
      <c r="AC404" s="157">
        <v>0.75</v>
      </c>
      <c r="AD404" s="160">
        <f>VLOOKUP(T404,'既存・導入予定 (2)'!$E$33:$S$44,13,0)</f>
        <v>0.14699999999999999</v>
      </c>
      <c r="AE404" s="161">
        <f t="shared" si="20"/>
        <v>0.78600000000000003</v>
      </c>
    </row>
    <row r="405" spans="13:31" ht="13.5" customHeight="1">
      <c r="M405" s="90">
        <v>10</v>
      </c>
      <c r="N405" s="91" t="s">
        <v>3</v>
      </c>
      <c r="O405" s="91" t="s">
        <v>3460</v>
      </c>
      <c r="P405" s="91" t="s">
        <v>3458</v>
      </c>
      <c r="Q405" s="91" t="s">
        <v>474</v>
      </c>
      <c r="R405" s="92">
        <v>0.223</v>
      </c>
      <c r="T405" s="144">
        <v>4</v>
      </c>
      <c r="U405" s="195">
        <v>2011</v>
      </c>
      <c r="V405" s="145" t="s">
        <v>20</v>
      </c>
      <c r="W405" s="145" t="s">
        <v>624</v>
      </c>
      <c r="X405" s="145" t="s">
        <v>3363</v>
      </c>
      <c r="Y405" s="146" t="str">
        <f t="shared" si="21"/>
        <v>42011冷房店舗用有り</v>
      </c>
      <c r="Z405" s="148">
        <v>-1.1200000000000001</v>
      </c>
      <c r="AA405" s="148">
        <v>2.12</v>
      </c>
      <c r="AB405" s="149">
        <v>1.0517000000000001</v>
      </c>
      <c r="AC405" s="149">
        <v>1.5770999999999999</v>
      </c>
      <c r="AD405" s="147">
        <f>VLOOKUP(T405,'既存・導入予定 (2)'!$E$33:$S$44,13,0)</f>
        <v>0.14699999999999999</v>
      </c>
      <c r="AE405" s="75">
        <f t="shared" si="20"/>
        <v>1.7310000000000001</v>
      </c>
    </row>
    <row r="406" spans="13:31" ht="13.5" customHeight="1">
      <c r="M406" s="90">
        <v>10</v>
      </c>
      <c r="N406" s="91" t="s">
        <v>4</v>
      </c>
      <c r="O406" s="91" t="s">
        <v>3460</v>
      </c>
      <c r="P406" s="91" t="s">
        <v>3458</v>
      </c>
      <c r="Q406" s="91" t="s">
        <v>478</v>
      </c>
      <c r="R406" s="92">
        <v>0.251</v>
      </c>
      <c r="T406" s="144">
        <v>4</v>
      </c>
      <c r="U406" s="195">
        <v>2011</v>
      </c>
      <c r="V406" s="145" t="s">
        <v>20</v>
      </c>
      <c r="W406" s="145" t="s">
        <v>618</v>
      </c>
      <c r="X406" s="145" t="s">
        <v>3363</v>
      </c>
      <c r="Y406" s="146" t="str">
        <f t="shared" si="21"/>
        <v>42011冷房ビル用マルチ有り</v>
      </c>
      <c r="Z406" s="148">
        <v>-1</v>
      </c>
      <c r="AA406" s="148">
        <v>2</v>
      </c>
      <c r="AB406" s="149">
        <v>1.0584</v>
      </c>
      <c r="AC406" s="149">
        <v>1.4854000000000001</v>
      </c>
      <c r="AD406" s="147">
        <f>VLOOKUP(T406,'既存・導入予定 (2)'!$E$33:$S$44,13,0)</f>
        <v>0.14699999999999999</v>
      </c>
      <c r="AE406" s="75">
        <f t="shared" si="20"/>
        <v>1.64</v>
      </c>
    </row>
    <row r="407" spans="13:31" ht="13.5" customHeight="1">
      <c r="M407" s="90">
        <v>10</v>
      </c>
      <c r="N407" s="91" t="s">
        <v>5</v>
      </c>
      <c r="O407" s="91" t="s">
        <v>3460</v>
      </c>
      <c r="P407" s="91" t="s">
        <v>3458</v>
      </c>
      <c r="Q407" s="91" t="s">
        <v>482</v>
      </c>
      <c r="R407" s="92">
        <v>0.13</v>
      </c>
      <c r="T407" s="144">
        <v>4</v>
      </c>
      <c r="U407" s="195">
        <v>2011</v>
      </c>
      <c r="V407" s="145" t="s">
        <v>20</v>
      </c>
      <c r="W407" s="145" t="s">
        <v>619</v>
      </c>
      <c r="X407" s="145" t="s">
        <v>3363</v>
      </c>
      <c r="Y407" s="146" t="str">
        <f t="shared" si="21"/>
        <v>42011冷房設備用有り</v>
      </c>
      <c r="Z407" s="148">
        <v>-0.22</v>
      </c>
      <c r="AA407" s="148">
        <v>1.22</v>
      </c>
      <c r="AB407" s="149">
        <v>1.0356000000000001</v>
      </c>
      <c r="AC407" s="149">
        <v>0.90610000000000002</v>
      </c>
      <c r="AD407" s="147">
        <f>VLOOKUP(T407,'既存・導入予定 (2)'!$E$33:$S$44,13,0)</f>
        <v>0.14699999999999999</v>
      </c>
      <c r="AE407" s="75">
        <f t="shared" si="20"/>
        <v>1.0580000000000001</v>
      </c>
    </row>
    <row r="408" spans="13:31" ht="13.5" customHeight="1">
      <c r="M408" s="90">
        <v>10</v>
      </c>
      <c r="N408" s="91" t="s">
        <v>6</v>
      </c>
      <c r="O408" s="91" t="s">
        <v>3460</v>
      </c>
      <c r="P408" s="91" t="s">
        <v>3458</v>
      </c>
      <c r="Q408" s="91" t="s">
        <v>486</v>
      </c>
      <c r="R408" s="92">
        <v>0.22500000000000001</v>
      </c>
      <c r="T408" s="144">
        <v>4</v>
      </c>
      <c r="U408" s="195">
        <v>2011</v>
      </c>
      <c r="V408" s="145" t="s">
        <v>20</v>
      </c>
      <c r="W408" s="145" t="s">
        <v>624</v>
      </c>
      <c r="X408" s="145" t="s">
        <v>3516</v>
      </c>
      <c r="Y408" s="146" t="str">
        <f t="shared" si="21"/>
        <v>42011冷房店舗用無し（一定速）</v>
      </c>
      <c r="Z408" s="148">
        <v>0.25</v>
      </c>
      <c r="AA408" s="148">
        <v>0.75</v>
      </c>
      <c r="AB408" s="149">
        <v>0.25</v>
      </c>
      <c r="AC408" s="149">
        <v>0.75</v>
      </c>
      <c r="AD408" s="147">
        <f>VLOOKUP(T408,'既存・導入予定 (2)'!$E$33:$S$44,13,0)</f>
        <v>0.14699999999999999</v>
      </c>
      <c r="AE408" s="75">
        <f t="shared" si="20"/>
        <v>0.78600000000000003</v>
      </c>
    </row>
    <row r="409" spans="13:31" ht="13.5" customHeight="1">
      <c r="M409" s="90">
        <v>10</v>
      </c>
      <c r="N409" s="91" t="s">
        <v>7</v>
      </c>
      <c r="O409" s="91" t="s">
        <v>3460</v>
      </c>
      <c r="P409" s="91" t="s">
        <v>3458</v>
      </c>
      <c r="Q409" s="91" t="s">
        <v>490</v>
      </c>
      <c r="R409" s="92">
        <v>0.23400000000000001</v>
      </c>
      <c r="T409" s="144">
        <v>4</v>
      </c>
      <c r="U409" s="195">
        <v>2011</v>
      </c>
      <c r="V409" s="145" t="s">
        <v>20</v>
      </c>
      <c r="W409" s="145" t="s">
        <v>618</v>
      </c>
      <c r="X409" s="145" t="s">
        <v>3516</v>
      </c>
      <c r="Y409" s="146" t="str">
        <f t="shared" si="21"/>
        <v>42011冷房ビル用マルチ無し（一定速）</v>
      </c>
      <c r="Z409" s="148">
        <v>0.25</v>
      </c>
      <c r="AA409" s="148">
        <v>0.75</v>
      </c>
      <c r="AB409" s="149">
        <v>0.25</v>
      </c>
      <c r="AC409" s="149">
        <v>0.75</v>
      </c>
      <c r="AD409" s="147">
        <f>VLOOKUP(T409,'既存・導入予定 (2)'!$E$33:$S$44,13,0)</f>
        <v>0.14699999999999999</v>
      </c>
      <c r="AE409" s="75">
        <f t="shared" si="20"/>
        <v>0.78600000000000003</v>
      </c>
    </row>
    <row r="410" spans="13:31" ht="13.5" customHeight="1">
      <c r="M410" s="90">
        <v>10</v>
      </c>
      <c r="N410" s="91" t="s">
        <v>8</v>
      </c>
      <c r="O410" s="91" t="s">
        <v>3460</v>
      </c>
      <c r="P410" s="91" t="s">
        <v>3458</v>
      </c>
      <c r="Q410" s="91" t="s">
        <v>494</v>
      </c>
      <c r="R410" s="92">
        <v>0.185</v>
      </c>
      <c r="T410" s="144">
        <v>4</v>
      </c>
      <c r="U410" s="195">
        <v>2011</v>
      </c>
      <c r="V410" s="145" t="s">
        <v>20</v>
      </c>
      <c r="W410" s="145" t="s">
        <v>619</v>
      </c>
      <c r="X410" s="145" t="s">
        <v>3516</v>
      </c>
      <c r="Y410" s="146" t="str">
        <f t="shared" si="21"/>
        <v>42011冷房設備用無し（一定速）</v>
      </c>
      <c r="Z410" s="148">
        <v>0.25</v>
      </c>
      <c r="AA410" s="148">
        <v>0.75</v>
      </c>
      <c r="AB410" s="149">
        <v>0.25</v>
      </c>
      <c r="AC410" s="149">
        <v>0.75</v>
      </c>
      <c r="AD410" s="147">
        <f>VLOOKUP(T410,'既存・導入予定 (2)'!$E$33:$S$44,13,0)</f>
        <v>0.14699999999999999</v>
      </c>
      <c r="AE410" s="75">
        <f t="shared" si="20"/>
        <v>0.78600000000000003</v>
      </c>
    </row>
    <row r="411" spans="13:31" ht="13.5" customHeight="1">
      <c r="M411" s="90">
        <v>10</v>
      </c>
      <c r="N411" s="91" t="s">
        <v>9</v>
      </c>
      <c r="O411" s="91" t="s">
        <v>3460</v>
      </c>
      <c r="P411" s="91" t="s">
        <v>3458</v>
      </c>
      <c r="Q411" s="91" t="s">
        <v>498</v>
      </c>
      <c r="R411" s="92">
        <v>0.185</v>
      </c>
      <c r="T411" s="144">
        <v>4</v>
      </c>
      <c r="U411" s="195">
        <v>2011</v>
      </c>
      <c r="V411" s="145" t="s">
        <v>21</v>
      </c>
      <c r="W411" s="145" t="s">
        <v>624</v>
      </c>
      <c r="X411" s="145" t="s">
        <v>3363</v>
      </c>
      <c r="Y411" s="146" t="str">
        <f t="shared" si="21"/>
        <v>42011暖房店舗用有り</v>
      </c>
      <c r="Z411" s="148">
        <v>-0.76</v>
      </c>
      <c r="AA411" s="148">
        <v>1.76</v>
      </c>
      <c r="AB411" s="149">
        <v>1.0773999999999999</v>
      </c>
      <c r="AC411" s="149">
        <v>1.3006</v>
      </c>
      <c r="AD411" s="147">
        <f>VLOOKUP(T411,'既存・導入予定 (2)'!$E$33:$S$44,13,0)</f>
        <v>0.14699999999999999</v>
      </c>
      <c r="AE411" s="75">
        <f t="shared" si="20"/>
        <v>1.458</v>
      </c>
    </row>
    <row r="412" spans="13:31" ht="13.5" customHeight="1">
      <c r="M412" s="90">
        <v>10</v>
      </c>
      <c r="N412" s="91" t="s">
        <v>10</v>
      </c>
      <c r="O412" s="91" t="s">
        <v>3460</v>
      </c>
      <c r="P412" s="91" t="s">
        <v>3458</v>
      </c>
      <c r="Q412" s="91" t="s">
        <v>502</v>
      </c>
      <c r="R412" s="92">
        <v>0.21</v>
      </c>
      <c r="T412" s="144">
        <v>4</v>
      </c>
      <c r="U412" s="195">
        <v>2011</v>
      </c>
      <c r="V412" s="145" t="s">
        <v>21</v>
      </c>
      <c r="W412" s="145" t="s">
        <v>618</v>
      </c>
      <c r="X412" s="145" t="s">
        <v>3363</v>
      </c>
      <c r="Y412" s="146" t="str">
        <f t="shared" si="21"/>
        <v>42011暖房ビル用マルチ有り</v>
      </c>
      <c r="Z412" s="148">
        <v>-0.78</v>
      </c>
      <c r="AA412" s="148">
        <v>1.78</v>
      </c>
      <c r="AB412" s="149">
        <v>1.0377000000000001</v>
      </c>
      <c r="AC412" s="149">
        <v>1.3255999999999999</v>
      </c>
      <c r="AD412" s="147">
        <f>VLOOKUP(T412,'既存・導入予定 (2)'!$E$33:$S$44,13,0)</f>
        <v>0.14699999999999999</v>
      </c>
      <c r="AE412" s="75">
        <f t="shared" si="20"/>
        <v>1.478</v>
      </c>
    </row>
    <row r="413" spans="13:31" ht="13.5" customHeight="1">
      <c r="M413" s="90">
        <v>10</v>
      </c>
      <c r="N413" s="91" t="s">
        <v>11</v>
      </c>
      <c r="O413" s="91" t="s">
        <v>3460</v>
      </c>
      <c r="P413" s="91" t="s">
        <v>3458</v>
      </c>
      <c r="Q413" s="91" t="s">
        <v>506</v>
      </c>
      <c r="R413" s="92">
        <v>0.105</v>
      </c>
      <c r="T413" s="144">
        <v>4</v>
      </c>
      <c r="U413" s="195">
        <v>2011</v>
      </c>
      <c r="V413" s="145" t="s">
        <v>21</v>
      </c>
      <c r="W413" s="145" t="s">
        <v>619</v>
      </c>
      <c r="X413" s="145" t="s">
        <v>3363</v>
      </c>
      <c r="Y413" s="146" t="str">
        <f t="shared" si="21"/>
        <v>42011暖房設備用有り</v>
      </c>
      <c r="Z413" s="148">
        <v>-0.26</v>
      </c>
      <c r="AA413" s="148">
        <v>1.26</v>
      </c>
      <c r="AB413" s="149">
        <v>1.0266999999999999</v>
      </c>
      <c r="AC413" s="149">
        <v>0.93830000000000002</v>
      </c>
      <c r="AD413" s="147">
        <f>VLOOKUP(T413,'既存・導入予定 (2)'!$E$33:$S$44,13,0)</f>
        <v>0.14699999999999999</v>
      </c>
      <c r="AE413" s="75">
        <f t="shared" si="20"/>
        <v>1.089</v>
      </c>
    </row>
    <row r="414" spans="13:31" ht="13.5" customHeight="1">
      <c r="M414" s="90">
        <v>10</v>
      </c>
      <c r="N414" s="91" t="s">
        <v>12</v>
      </c>
      <c r="O414" s="91" t="s">
        <v>3460</v>
      </c>
      <c r="P414" s="91" t="s">
        <v>3458</v>
      </c>
      <c r="Q414" s="91" t="s">
        <v>510</v>
      </c>
      <c r="R414" s="92">
        <v>0.08</v>
      </c>
      <c r="T414" s="144">
        <v>4</v>
      </c>
      <c r="U414" s="195">
        <v>2011</v>
      </c>
      <c r="V414" s="145" t="s">
        <v>21</v>
      </c>
      <c r="W414" s="145" t="s">
        <v>624</v>
      </c>
      <c r="X414" s="145" t="s">
        <v>3516</v>
      </c>
      <c r="Y414" s="146" t="str">
        <f t="shared" si="21"/>
        <v>42011暖房店舗用無し（一定速）</v>
      </c>
      <c r="Z414" s="148">
        <v>0.25</v>
      </c>
      <c r="AA414" s="148">
        <v>0.75</v>
      </c>
      <c r="AB414" s="149">
        <v>0.25</v>
      </c>
      <c r="AC414" s="149">
        <v>0.75</v>
      </c>
      <c r="AD414" s="147">
        <f>VLOOKUP(T414,'既存・導入予定 (2)'!$E$33:$S$44,13,0)</f>
        <v>0.14699999999999999</v>
      </c>
      <c r="AE414" s="75">
        <f t="shared" si="20"/>
        <v>0.78600000000000003</v>
      </c>
    </row>
    <row r="415" spans="13:31" ht="13.5" customHeight="1">
      <c r="M415" s="90">
        <v>10</v>
      </c>
      <c r="N415" s="91" t="s">
        <v>13</v>
      </c>
      <c r="O415" s="91" t="s">
        <v>3460</v>
      </c>
      <c r="P415" s="91" t="s">
        <v>3458</v>
      </c>
      <c r="Q415" s="91" t="s">
        <v>514</v>
      </c>
      <c r="R415" s="92">
        <v>0.29699999999999999</v>
      </c>
      <c r="T415" s="144">
        <v>4</v>
      </c>
      <c r="U415" s="195">
        <v>2011</v>
      </c>
      <c r="V415" s="145" t="s">
        <v>21</v>
      </c>
      <c r="W415" s="145" t="s">
        <v>618</v>
      </c>
      <c r="X415" s="145" t="s">
        <v>3516</v>
      </c>
      <c r="Y415" s="146" t="str">
        <f t="shared" si="21"/>
        <v>42011暖房ビル用マルチ無し（一定速）</v>
      </c>
      <c r="Z415" s="148">
        <v>0.25</v>
      </c>
      <c r="AA415" s="148">
        <v>0.75</v>
      </c>
      <c r="AB415" s="149">
        <v>0.25</v>
      </c>
      <c r="AC415" s="149">
        <v>0.75</v>
      </c>
      <c r="AD415" s="147">
        <f>VLOOKUP(T415,'既存・導入予定 (2)'!$E$33:$S$44,13,0)</f>
        <v>0.14699999999999999</v>
      </c>
      <c r="AE415" s="75">
        <f t="shared" si="20"/>
        <v>0.78600000000000003</v>
      </c>
    </row>
    <row r="416" spans="13:31" ht="13.5" customHeight="1">
      <c r="M416" s="90">
        <v>11</v>
      </c>
      <c r="N416" s="91" t="s">
        <v>3456</v>
      </c>
      <c r="O416" s="91" t="s">
        <v>3460</v>
      </c>
      <c r="P416" s="91" t="s">
        <v>3458</v>
      </c>
      <c r="Q416" s="91" t="s">
        <v>518</v>
      </c>
      <c r="R416" s="92">
        <v>0.13600000000000001</v>
      </c>
      <c r="T416" s="144">
        <v>4</v>
      </c>
      <c r="U416" s="145">
        <v>2011</v>
      </c>
      <c r="V416" s="145" t="s">
        <v>21</v>
      </c>
      <c r="W416" s="145" t="s">
        <v>619</v>
      </c>
      <c r="X416" s="145" t="s">
        <v>3516</v>
      </c>
      <c r="Y416" s="146" t="str">
        <f t="shared" si="21"/>
        <v>42011暖房設備用無し（一定速）</v>
      </c>
      <c r="Z416" s="148">
        <v>0.25</v>
      </c>
      <c r="AA416" s="148">
        <v>0.75</v>
      </c>
      <c r="AB416" s="149">
        <v>0.25</v>
      </c>
      <c r="AC416" s="149">
        <v>0.75</v>
      </c>
      <c r="AD416" s="147">
        <f>VLOOKUP(T416,'既存・導入予定 (2)'!$E$33:$S$44,13,0)</f>
        <v>0.14699999999999999</v>
      </c>
      <c r="AE416" s="75">
        <f t="shared" si="20"/>
        <v>0.78600000000000003</v>
      </c>
    </row>
    <row r="417" spans="13:31" ht="13.5" customHeight="1">
      <c r="M417" s="90">
        <v>11</v>
      </c>
      <c r="N417" s="91" t="s">
        <v>3</v>
      </c>
      <c r="O417" s="91" t="s">
        <v>3460</v>
      </c>
      <c r="P417" s="91" t="s">
        <v>3458</v>
      </c>
      <c r="Q417" s="91" t="s">
        <v>522</v>
      </c>
      <c r="R417" s="92">
        <v>0.14799999999999999</v>
      </c>
      <c r="T417" s="144">
        <v>4</v>
      </c>
      <c r="U417" s="145">
        <v>2012</v>
      </c>
      <c r="V417" s="145" t="s">
        <v>20</v>
      </c>
      <c r="W417" s="145" t="s">
        <v>624</v>
      </c>
      <c r="X417" s="145" t="s">
        <v>3363</v>
      </c>
      <c r="Y417" s="146" t="str">
        <f t="shared" si="21"/>
        <v>42012冷房店舗用有り</v>
      </c>
      <c r="Z417" s="145">
        <v>-1.36</v>
      </c>
      <c r="AA417" s="145">
        <v>2.36</v>
      </c>
      <c r="AB417" s="145">
        <v>1.0576000000000001</v>
      </c>
      <c r="AC417" s="145">
        <v>1.7556</v>
      </c>
      <c r="AD417" s="147">
        <f>VLOOKUP(T417,'既存・導入予定 (2)'!$E$33:$S$44,13,0)</f>
        <v>0.14699999999999999</v>
      </c>
      <c r="AE417" s="75">
        <f t="shared" ref="AE417:AE428" si="22">ROUNDDOWN(IF(AD417&gt;=0.25,Z417*AD417+AA417,AB417*AD417+AC417),3)</f>
        <v>1.911</v>
      </c>
    </row>
    <row r="418" spans="13:31" ht="13.5" customHeight="1">
      <c r="M418" s="90">
        <v>11</v>
      </c>
      <c r="N418" s="91" t="s">
        <v>4</v>
      </c>
      <c r="O418" s="91" t="s">
        <v>3460</v>
      </c>
      <c r="P418" s="91" t="s">
        <v>3458</v>
      </c>
      <c r="Q418" s="91" t="s">
        <v>526</v>
      </c>
      <c r="R418" s="92">
        <v>9.5000000000000001E-2</v>
      </c>
      <c r="T418" s="144">
        <v>4</v>
      </c>
      <c r="U418" s="145">
        <v>2012</v>
      </c>
      <c r="V418" s="145" t="s">
        <v>20</v>
      </c>
      <c r="W418" s="145" t="s">
        <v>618</v>
      </c>
      <c r="X418" s="145" t="s">
        <v>3363</v>
      </c>
      <c r="Y418" s="146" t="str">
        <f t="shared" si="21"/>
        <v>42012冷房ビル用マルチ有り</v>
      </c>
      <c r="Z418" s="145">
        <v>-1.1399999999999999</v>
      </c>
      <c r="AA418" s="145">
        <v>2.14</v>
      </c>
      <c r="AB418" s="145">
        <v>1.0625</v>
      </c>
      <c r="AC418" s="145">
        <v>1.5893999999999999</v>
      </c>
      <c r="AD418" s="147">
        <f>VLOOKUP(T418,'既存・導入予定 (2)'!$E$33:$S$44,13,0)</f>
        <v>0.14699999999999999</v>
      </c>
      <c r="AE418" s="75">
        <f t="shared" si="22"/>
        <v>1.7450000000000001</v>
      </c>
    </row>
    <row r="419" spans="13:31" ht="13.5" customHeight="1">
      <c r="M419" s="90">
        <v>11</v>
      </c>
      <c r="N419" s="91" t="s">
        <v>5</v>
      </c>
      <c r="O419" s="91" t="s">
        <v>3460</v>
      </c>
      <c r="P419" s="91" t="s">
        <v>3458</v>
      </c>
      <c r="Q419" s="91" t="s">
        <v>530</v>
      </c>
      <c r="R419" s="92">
        <v>5.8000000000000003E-2</v>
      </c>
      <c r="T419" s="144">
        <v>4</v>
      </c>
      <c r="U419" s="145">
        <v>2012</v>
      </c>
      <c r="V419" s="145" t="s">
        <v>20</v>
      </c>
      <c r="W419" s="145" t="s">
        <v>619</v>
      </c>
      <c r="X419" s="145" t="s">
        <v>3363</v>
      </c>
      <c r="Y419" s="146" t="str">
        <f t="shared" si="21"/>
        <v>42012冷房設備用有り</v>
      </c>
      <c r="Z419" s="145">
        <v>-0.26</v>
      </c>
      <c r="AA419" s="145">
        <v>1.26</v>
      </c>
      <c r="AB419" s="145">
        <v>1.0367999999999999</v>
      </c>
      <c r="AC419" s="145">
        <v>0.93579999999999997</v>
      </c>
      <c r="AD419" s="147">
        <f>VLOOKUP(T419,'既存・導入予定 (2)'!$E$33:$S$44,13,0)</f>
        <v>0.14699999999999999</v>
      </c>
      <c r="AE419" s="75">
        <f t="shared" si="22"/>
        <v>1.0880000000000001</v>
      </c>
    </row>
    <row r="420" spans="13:31" ht="13.5" customHeight="1">
      <c r="M420" s="90">
        <v>11</v>
      </c>
      <c r="N420" s="91" t="s">
        <v>6</v>
      </c>
      <c r="O420" s="91" t="s">
        <v>3460</v>
      </c>
      <c r="P420" s="91" t="s">
        <v>3458</v>
      </c>
      <c r="Q420" s="91" t="s">
        <v>534</v>
      </c>
      <c r="R420" s="92">
        <v>0.126</v>
      </c>
      <c r="T420" s="144">
        <v>4</v>
      </c>
      <c r="U420" s="145">
        <v>2012</v>
      </c>
      <c r="V420" s="145" t="s">
        <v>20</v>
      </c>
      <c r="W420" s="145" t="s">
        <v>624</v>
      </c>
      <c r="X420" s="145" t="s">
        <v>3516</v>
      </c>
      <c r="Y420" s="146" t="str">
        <f t="shared" si="21"/>
        <v>42012冷房店舗用無し（一定速）</v>
      </c>
      <c r="Z420" s="148">
        <v>0.25</v>
      </c>
      <c r="AA420" s="148">
        <v>0.75</v>
      </c>
      <c r="AB420" s="149">
        <v>0.25</v>
      </c>
      <c r="AC420" s="149">
        <v>0.75</v>
      </c>
      <c r="AD420" s="147">
        <f>VLOOKUP(T420,'既存・導入予定 (2)'!$E$33:$S$44,13,0)</f>
        <v>0.14699999999999999</v>
      </c>
      <c r="AE420" s="75">
        <f t="shared" si="22"/>
        <v>0.78600000000000003</v>
      </c>
    </row>
    <row r="421" spans="13:31" ht="13.5" customHeight="1">
      <c r="M421" s="90">
        <v>11</v>
      </c>
      <c r="N421" s="91" t="s">
        <v>7</v>
      </c>
      <c r="O421" s="91" t="s">
        <v>3460</v>
      </c>
      <c r="P421" s="91" t="s">
        <v>3458</v>
      </c>
      <c r="Q421" s="91" t="s">
        <v>538</v>
      </c>
      <c r="R421" s="92">
        <v>0.11</v>
      </c>
      <c r="T421" s="144">
        <v>4</v>
      </c>
      <c r="U421" s="145">
        <v>2012</v>
      </c>
      <c r="V421" s="145" t="s">
        <v>20</v>
      </c>
      <c r="W421" s="145" t="s">
        <v>618</v>
      </c>
      <c r="X421" s="145" t="s">
        <v>3516</v>
      </c>
      <c r="Y421" s="146" t="str">
        <f t="shared" si="21"/>
        <v>42012冷房ビル用マルチ無し（一定速）</v>
      </c>
      <c r="Z421" s="148">
        <v>0.25</v>
      </c>
      <c r="AA421" s="148">
        <v>0.75</v>
      </c>
      <c r="AB421" s="149">
        <v>0.25</v>
      </c>
      <c r="AC421" s="149">
        <v>0.75</v>
      </c>
      <c r="AD421" s="147">
        <f>VLOOKUP(T421,'既存・導入予定 (2)'!$E$33:$S$44,13,0)</f>
        <v>0.14699999999999999</v>
      </c>
      <c r="AE421" s="75">
        <f t="shared" si="22"/>
        <v>0.78600000000000003</v>
      </c>
    </row>
    <row r="422" spans="13:31" ht="13.5" customHeight="1">
      <c r="M422" s="90">
        <v>11</v>
      </c>
      <c r="N422" s="91" t="s">
        <v>8</v>
      </c>
      <c r="O422" s="91" t="s">
        <v>3460</v>
      </c>
      <c r="P422" s="91" t="s">
        <v>3458</v>
      </c>
      <c r="Q422" s="91" t="s">
        <v>542</v>
      </c>
      <c r="R422" s="92">
        <v>0.109</v>
      </c>
      <c r="T422" s="144">
        <v>4</v>
      </c>
      <c r="U422" s="145">
        <v>2012</v>
      </c>
      <c r="V422" s="145" t="s">
        <v>20</v>
      </c>
      <c r="W422" s="145" t="s">
        <v>619</v>
      </c>
      <c r="X422" s="145" t="s">
        <v>3516</v>
      </c>
      <c r="Y422" s="146" t="str">
        <f t="shared" si="21"/>
        <v>42012冷房設備用無し（一定速）</v>
      </c>
      <c r="Z422" s="148">
        <v>0.25</v>
      </c>
      <c r="AA422" s="148">
        <v>0.75</v>
      </c>
      <c r="AB422" s="149">
        <v>0.25</v>
      </c>
      <c r="AC422" s="149">
        <v>0.75</v>
      </c>
      <c r="AD422" s="147">
        <f>VLOOKUP(T422,'既存・導入予定 (2)'!$E$33:$S$44,13,0)</f>
        <v>0.14699999999999999</v>
      </c>
      <c r="AE422" s="75">
        <f t="shared" si="22"/>
        <v>0.78600000000000003</v>
      </c>
    </row>
    <row r="423" spans="13:31" ht="13.5" customHeight="1">
      <c r="M423" s="90">
        <v>11</v>
      </c>
      <c r="N423" s="91" t="s">
        <v>9</v>
      </c>
      <c r="O423" s="91" t="s">
        <v>3460</v>
      </c>
      <c r="P423" s="91" t="s">
        <v>3458</v>
      </c>
      <c r="Q423" s="91" t="s">
        <v>546</v>
      </c>
      <c r="R423" s="92">
        <v>0.104</v>
      </c>
      <c r="T423" s="144">
        <v>4</v>
      </c>
      <c r="U423" s="145">
        <v>2012</v>
      </c>
      <c r="V423" s="145" t="s">
        <v>21</v>
      </c>
      <c r="W423" s="145" t="s">
        <v>624</v>
      </c>
      <c r="X423" s="145" t="s">
        <v>3363</v>
      </c>
      <c r="Y423" s="146" t="str">
        <f t="shared" si="21"/>
        <v>42012暖房店舗用有り</v>
      </c>
      <c r="Z423" s="145">
        <v>-0.82</v>
      </c>
      <c r="AA423" s="145">
        <v>1.82</v>
      </c>
      <c r="AB423" s="145">
        <v>1.0801000000000001</v>
      </c>
      <c r="AC423" s="145">
        <v>1.345</v>
      </c>
      <c r="AD423" s="147">
        <f>VLOOKUP(T423,'既存・導入予定 (2)'!$E$33:$S$44,13,0)</f>
        <v>0.14699999999999999</v>
      </c>
      <c r="AE423" s="75">
        <f t="shared" si="22"/>
        <v>1.5029999999999999</v>
      </c>
    </row>
    <row r="424" spans="13:31" ht="13.5" customHeight="1">
      <c r="M424" s="90">
        <v>11</v>
      </c>
      <c r="N424" s="91" t="s">
        <v>10</v>
      </c>
      <c r="O424" s="91" t="s">
        <v>3460</v>
      </c>
      <c r="P424" s="91" t="s">
        <v>3458</v>
      </c>
      <c r="Q424" s="91" t="s">
        <v>550</v>
      </c>
      <c r="R424" s="92">
        <v>0.16900000000000001</v>
      </c>
      <c r="T424" s="144">
        <v>4</v>
      </c>
      <c r="U424" s="145">
        <v>2012</v>
      </c>
      <c r="V424" s="145" t="s">
        <v>21</v>
      </c>
      <c r="W424" s="145" t="s">
        <v>618</v>
      </c>
      <c r="X424" s="145" t="s">
        <v>3363</v>
      </c>
      <c r="Y424" s="146" t="str">
        <f t="shared" si="21"/>
        <v>42012暖房ビル用マルチ有り</v>
      </c>
      <c r="Z424" s="145">
        <v>-0.98</v>
      </c>
      <c r="AA424" s="145">
        <v>1.98</v>
      </c>
      <c r="AB424" s="145">
        <v>1.042</v>
      </c>
      <c r="AC424" s="145">
        <v>1.4744999999999999</v>
      </c>
      <c r="AD424" s="147">
        <f>VLOOKUP(T424,'既存・導入予定 (2)'!$E$33:$S$44,13,0)</f>
        <v>0.14699999999999999</v>
      </c>
      <c r="AE424" s="75">
        <f t="shared" si="22"/>
        <v>1.627</v>
      </c>
    </row>
    <row r="425" spans="13:31" ht="13.5" customHeight="1">
      <c r="M425" s="90">
        <v>11</v>
      </c>
      <c r="N425" s="91" t="s">
        <v>11</v>
      </c>
      <c r="O425" s="91" t="s">
        <v>3460</v>
      </c>
      <c r="P425" s="91" t="s">
        <v>3458</v>
      </c>
      <c r="Q425" s="91" t="s">
        <v>554</v>
      </c>
      <c r="R425" s="92">
        <v>0</v>
      </c>
      <c r="T425" s="144">
        <v>4</v>
      </c>
      <c r="U425" s="145">
        <v>2012</v>
      </c>
      <c r="V425" s="145" t="s">
        <v>21</v>
      </c>
      <c r="W425" s="145" t="s">
        <v>619</v>
      </c>
      <c r="X425" s="145" t="s">
        <v>3363</v>
      </c>
      <c r="Y425" s="146" t="str">
        <f t="shared" si="21"/>
        <v>42012暖房設備用有り</v>
      </c>
      <c r="Z425" s="145">
        <v>-0.26</v>
      </c>
      <c r="AA425" s="145">
        <v>1.26</v>
      </c>
      <c r="AB425" s="145">
        <v>1.0266999999999999</v>
      </c>
      <c r="AC425" s="145">
        <v>0.93830000000000002</v>
      </c>
      <c r="AD425" s="147">
        <f>VLOOKUP(T425,'既存・導入予定 (2)'!$E$33:$S$44,13,0)</f>
        <v>0.14699999999999999</v>
      </c>
      <c r="AE425" s="75">
        <f t="shared" si="22"/>
        <v>1.089</v>
      </c>
    </row>
    <row r="426" spans="13:31" ht="13.5" customHeight="1">
      <c r="M426" s="90">
        <v>11</v>
      </c>
      <c r="N426" s="91" t="s">
        <v>12</v>
      </c>
      <c r="O426" s="91" t="s">
        <v>3460</v>
      </c>
      <c r="P426" s="91" t="s">
        <v>3458</v>
      </c>
      <c r="Q426" s="91" t="s">
        <v>558</v>
      </c>
      <c r="R426" s="92">
        <v>0</v>
      </c>
      <c r="T426" s="144">
        <v>4</v>
      </c>
      <c r="U426" s="145">
        <v>2012</v>
      </c>
      <c r="V426" s="145" t="s">
        <v>21</v>
      </c>
      <c r="W426" s="145" t="s">
        <v>624</v>
      </c>
      <c r="X426" s="145" t="s">
        <v>3516</v>
      </c>
      <c r="Y426" s="146" t="str">
        <f t="shared" si="21"/>
        <v>42012暖房店舗用無し（一定速）</v>
      </c>
      <c r="Z426" s="148">
        <v>0.25</v>
      </c>
      <c r="AA426" s="148">
        <v>0.75</v>
      </c>
      <c r="AB426" s="149">
        <v>0.25</v>
      </c>
      <c r="AC426" s="149">
        <v>0.75</v>
      </c>
      <c r="AD426" s="147">
        <f>VLOOKUP(T426,'既存・導入予定 (2)'!$E$33:$S$44,13,0)</f>
        <v>0.14699999999999999</v>
      </c>
      <c r="AE426" s="75">
        <f t="shared" si="22"/>
        <v>0.78600000000000003</v>
      </c>
    </row>
    <row r="427" spans="13:31" ht="13.5" customHeight="1">
      <c r="M427" s="90">
        <v>11</v>
      </c>
      <c r="N427" s="91" t="s">
        <v>13</v>
      </c>
      <c r="O427" s="91" t="s">
        <v>3460</v>
      </c>
      <c r="P427" s="91" t="s">
        <v>3458</v>
      </c>
      <c r="Q427" s="91" t="s">
        <v>562</v>
      </c>
      <c r="R427" s="92">
        <v>0.18</v>
      </c>
      <c r="T427" s="144">
        <v>4</v>
      </c>
      <c r="U427" s="145">
        <v>2012</v>
      </c>
      <c r="V427" s="145" t="s">
        <v>21</v>
      </c>
      <c r="W427" s="145" t="s">
        <v>618</v>
      </c>
      <c r="X427" s="145" t="s">
        <v>3516</v>
      </c>
      <c r="Y427" s="146" t="str">
        <f t="shared" si="21"/>
        <v>42012暖房ビル用マルチ無し（一定速）</v>
      </c>
      <c r="Z427" s="148">
        <v>0.25</v>
      </c>
      <c r="AA427" s="148">
        <v>0.75</v>
      </c>
      <c r="AB427" s="149">
        <v>0.25</v>
      </c>
      <c r="AC427" s="149">
        <v>0.75</v>
      </c>
      <c r="AD427" s="147">
        <f>VLOOKUP(T427,'既存・導入予定 (2)'!$E$33:$S$44,13,0)</f>
        <v>0.14699999999999999</v>
      </c>
      <c r="AE427" s="75">
        <f t="shared" si="22"/>
        <v>0.78600000000000003</v>
      </c>
    </row>
    <row r="428" spans="13:31" ht="13.5" customHeight="1">
      <c r="M428" s="90">
        <v>12</v>
      </c>
      <c r="N428" s="91" t="s">
        <v>3456</v>
      </c>
      <c r="O428" s="91" t="s">
        <v>3460</v>
      </c>
      <c r="P428" s="91" t="s">
        <v>3458</v>
      </c>
      <c r="Q428" s="91" t="s">
        <v>566</v>
      </c>
      <c r="R428" s="92">
        <v>0</v>
      </c>
      <c r="T428" s="144">
        <v>4</v>
      </c>
      <c r="U428" s="145">
        <v>2012</v>
      </c>
      <c r="V428" s="145" t="s">
        <v>21</v>
      </c>
      <c r="W428" s="145" t="s">
        <v>619</v>
      </c>
      <c r="X428" s="145" t="s">
        <v>3516</v>
      </c>
      <c r="Y428" s="146" t="str">
        <f t="shared" si="21"/>
        <v>42012暖房設備用無し（一定速）</v>
      </c>
      <c r="Z428" s="148">
        <v>0.25</v>
      </c>
      <c r="AA428" s="148">
        <v>0.75</v>
      </c>
      <c r="AB428" s="149">
        <v>0.25</v>
      </c>
      <c r="AC428" s="149">
        <v>0.75</v>
      </c>
      <c r="AD428" s="147">
        <f>VLOOKUP(T428,'既存・導入予定 (2)'!$E$33:$S$44,13,0)</f>
        <v>0.14699999999999999</v>
      </c>
      <c r="AE428" s="75">
        <f t="shared" si="22"/>
        <v>0.78600000000000003</v>
      </c>
    </row>
    <row r="429" spans="13:31" ht="13.5" customHeight="1">
      <c r="M429" s="90">
        <v>12</v>
      </c>
      <c r="N429" s="91" t="s">
        <v>3</v>
      </c>
      <c r="O429" s="91" t="s">
        <v>3460</v>
      </c>
      <c r="P429" s="91" t="s">
        <v>3458</v>
      </c>
      <c r="Q429" s="91" t="s">
        <v>570</v>
      </c>
      <c r="R429" s="92">
        <v>0.109</v>
      </c>
      <c r="T429" s="144">
        <v>4</v>
      </c>
      <c r="U429" s="195">
        <v>2013</v>
      </c>
      <c r="V429" s="145" t="s">
        <v>20</v>
      </c>
      <c r="W429" s="145" t="s">
        <v>624</v>
      </c>
      <c r="X429" s="145" t="s">
        <v>3363</v>
      </c>
      <c r="Y429" s="146" t="str">
        <f t="shared" si="21"/>
        <v>42013冷房店舗用有り</v>
      </c>
      <c r="Z429" s="148">
        <v>-1.5</v>
      </c>
      <c r="AA429" s="148">
        <v>2.5</v>
      </c>
      <c r="AB429" s="149">
        <v>1.0609999999999999</v>
      </c>
      <c r="AC429" s="149">
        <v>1.8597999999999999</v>
      </c>
      <c r="AD429" s="147">
        <f>VLOOKUP(T429,'既存・導入予定 (2)'!$E$33:$S$44,13,0)</f>
        <v>0.14699999999999999</v>
      </c>
      <c r="AE429" s="75">
        <f t="shared" ref="AE429:AE466" si="23">ROUNDDOWN(IF(AD429&gt;=0.25,Z429*AD429+AA429,AB429*AD429+AC429),3)</f>
        <v>2.0150000000000001</v>
      </c>
    </row>
    <row r="430" spans="13:31" ht="13.5" customHeight="1">
      <c r="M430" s="90">
        <v>12</v>
      </c>
      <c r="N430" s="91" t="s">
        <v>4</v>
      </c>
      <c r="O430" s="91" t="s">
        <v>3460</v>
      </c>
      <c r="P430" s="91" t="s">
        <v>3458</v>
      </c>
      <c r="Q430" s="91" t="s">
        <v>574</v>
      </c>
      <c r="R430" s="92">
        <v>0</v>
      </c>
      <c r="T430" s="144">
        <v>4</v>
      </c>
      <c r="U430" s="195">
        <v>2013</v>
      </c>
      <c r="V430" s="145" t="s">
        <v>20</v>
      </c>
      <c r="W430" s="145" t="s">
        <v>618</v>
      </c>
      <c r="X430" s="145" t="s">
        <v>3363</v>
      </c>
      <c r="Y430" s="146" t="str">
        <f t="shared" si="21"/>
        <v>42013冷房ビル用マルチ有り</v>
      </c>
      <c r="Z430" s="148">
        <v>-1.1399999999999999</v>
      </c>
      <c r="AA430" s="148">
        <v>2.14</v>
      </c>
      <c r="AB430" s="149">
        <v>1.0625</v>
      </c>
      <c r="AC430" s="149">
        <v>1.5893999999999999</v>
      </c>
      <c r="AD430" s="147">
        <f>VLOOKUP(T430,'既存・導入予定 (2)'!$E$33:$S$44,13,0)</f>
        <v>0.14699999999999999</v>
      </c>
      <c r="AE430" s="75">
        <f t="shared" si="23"/>
        <v>1.7450000000000001</v>
      </c>
    </row>
    <row r="431" spans="13:31" ht="14.25" customHeight="1">
      <c r="M431" s="90">
        <v>12</v>
      </c>
      <c r="N431" s="91" t="s">
        <v>5</v>
      </c>
      <c r="O431" s="91" t="s">
        <v>3460</v>
      </c>
      <c r="P431" s="91" t="s">
        <v>3458</v>
      </c>
      <c r="Q431" s="91" t="s">
        <v>578</v>
      </c>
      <c r="R431" s="92">
        <v>0</v>
      </c>
      <c r="T431" s="144">
        <v>4</v>
      </c>
      <c r="U431" s="195">
        <v>2013</v>
      </c>
      <c r="V431" s="145" t="s">
        <v>20</v>
      </c>
      <c r="W431" s="145" t="s">
        <v>619</v>
      </c>
      <c r="X431" s="145" t="s">
        <v>3363</v>
      </c>
      <c r="Y431" s="146" t="str">
        <f t="shared" si="21"/>
        <v>42013冷房設備用有り</v>
      </c>
      <c r="Z431" s="148">
        <v>-0.26</v>
      </c>
      <c r="AA431" s="148">
        <v>1.26</v>
      </c>
      <c r="AB431" s="149">
        <v>1.0367999999999999</v>
      </c>
      <c r="AC431" s="149">
        <v>0.93579999999999997</v>
      </c>
      <c r="AD431" s="147">
        <f>VLOOKUP(T431,'既存・導入予定 (2)'!$E$33:$S$44,13,0)</f>
        <v>0.14699999999999999</v>
      </c>
      <c r="AE431" s="75">
        <f t="shared" si="23"/>
        <v>1.0880000000000001</v>
      </c>
    </row>
    <row r="432" spans="13:31" ht="13.5" customHeight="1">
      <c r="M432" s="90">
        <v>12</v>
      </c>
      <c r="N432" s="91" t="s">
        <v>6</v>
      </c>
      <c r="O432" s="91" t="s">
        <v>3460</v>
      </c>
      <c r="P432" s="91" t="s">
        <v>3458</v>
      </c>
      <c r="Q432" s="91" t="s">
        <v>582</v>
      </c>
      <c r="R432" s="92">
        <v>0.13200000000000001</v>
      </c>
      <c r="T432" s="144">
        <v>4</v>
      </c>
      <c r="U432" s="195">
        <v>2013</v>
      </c>
      <c r="V432" s="145" t="s">
        <v>20</v>
      </c>
      <c r="W432" s="145" t="s">
        <v>624</v>
      </c>
      <c r="X432" s="145" t="s">
        <v>3516</v>
      </c>
      <c r="Y432" s="146" t="str">
        <f t="shared" si="21"/>
        <v>42013冷房店舗用無し（一定速）</v>
      </c>
      <c r="Z432" s="148">
        <v>0.25</v>
      </c>
      <c r="AA432" s="148">
        <v>0.75</v>
      </c>
      <c r="AB432" s="149">
        <v>0.25</v>
      </c>
      <c r="AC432" s="149">
        <v>0.75</v>
      </c>
      <c r="AD432" s="147">
        <f>VLOOKUP(T432,'既存・導入予定 (2)'!$E$33:$S$44,13,0)</f>
        <v>0.14699999999999999</v>
      </c>
      <c r="AE432" s="75">
        <f t="shared" si="23"/>
        <v>0.78600000000000003</v>
      </c>
    </row>
    <row r="433" spans="13:31" ht="13.5" customHeight="1">
      <c r="M433" s="90">
        <v>12</v>
      </c>
      <c r="N433" s="91" t="s">
        <v>7</v>
      </c>
      <c r="O433" s="91" t="s">
        <v>3460</v>
      </c>
      <c r="P433" s="91" t="s">
        <v>3458</v>
      </c>
      <c r="Q433" s="91" t="s">
        <v>586</v>
      </c>
      <c r="R433" s="92">
        <v>0</v>
      </c>
      <c r="T433" s="144">
        <v>4</v>
      </c>
      <c r="U433" s="195">
        <v>2013</v>
      </c>
      <c r="V433" s="145" t="s">
        <v>20</v>
      </c>
      <c r="W433" s="145" t="s">
        <v>618</v>
      </c>
      <c r="X433" s="145" t="s">
        <v>3516</v>
      </c>
      <c r="Y433" s="146" t="str">
        <f t="shared" si="21"/>
        <v>42013冷房ビル用マルチ無し（一定速）</v>
      </c>
      <c r="Z433" s="148">
        <v>0.25</v>
      </c>
      <c r="AA433" s="148">
        <v>0.75</v>
      </c>
      <c r="AB433" s="149">
        <v>0.25</v>
      </c>
      <c r="AC433" s="149">
        <v>0.75</v>
      </c>
      <c r="AD433" s="147">
        <f>VLOOKUP(T433,'既存・導入予定 (2)'!$E$33:$S$44,13,0)</f>
        <v>0.14699999999999999</v>
      </c>
      <c r="AE433" s="75">
        <f t="shared" si="23"/>
        <v>0.78600000000000003</v>
      </c>
    </row>
    <row r="434" spans="13:31" ht="13.5" customHeight="1">
      <c r="M434" s="90">
        <v>12</v>
      </c>
      <c r="N434" s="91" t="s">
        <v>8</v>
      </c>
      <c r="O434" s="91" t="s">
        <v>3460</v>
      </c>
      <c r="P434" s="91" t="s">
        <v>3458</v>
      </c>
      <c r="Q434" s="91" t="s">
        <v>590</v>
      </c>
      <c r="R434" s="92">
        <v>0</v>
      </c>
      <c r="T434" s="144">
        <v>4</v>
      </c>
      <c r="U434" s="195">
        <v>2013</v>
      </c>
      <c r="V434" s="145" t="s">
        <v>20</v>
      </c>
      <c r="W434" s="145" t="s">
        <v>619</v>
      </c>
      <c r="X434" s="145" t="s">
        <v>3516</v>
      </c>
      <c r="Y434" s="146" t="str">
        <f t="shared" si="21"/>
        <v>42013冷房設備用無し（一定速）</v>
      </c>
      <c r="Z434" s="148">
        <v>0.25</v>
      </c>
      <c r="AA434" s="148">
        <v>0.75</v>
      </c>
      <c r="AB434" s="149">
        <v>0.25</v>
      </c>
      <c r="AC434" s="149">
        <v>0.75</v>
      </c>
      <c r="AD434" s="147">
        <f>VLOOKUP(T434,'既存・導入予定 (2)'!$E$33:$S$44,13,0)</f>
        <v>0.14699999999999999</v>
      </c>
      <c r="AE434" s="75">
        <f t="shared" si="23"/>
        <v>0.78600000000000003</v>
      </c>
    </row>
    <row r="435" spans="13:31" ht="14.25" customHeight="1">
      <c r="M435" s="90">
        <v>12</v>
      </c>
      <c r="N435" s="91" t="s">
        <v>9</v>
      </c>
      <c r="O435" s="91" t="s">
        <v>3460</v>
      </c>
      <c r="P435" s="91" t="s">
        <v>3458</v>
      </c>
      <c r="Q435" s="91" t="s">
        <v>594</v>
      </c>
      <c r="R435" s="92">
        <v>7.2999999999999995E-2</v>
      </c>
      <c r="T435" s="144">
        <v>4</v>
      </c>
      <c r="U435" s="195">
        <v>2013</v>
      </c>
      <c r="V435" s="145" t="s">
        <v>21</v>
      </c>
      <c r="W435" s="145" t="s">
        <v>624</v>
      </c>
      <c r="X435" s="145" t="s">
        <v>3363</v>
      </c>
      <c r="Y435" s="146" t="str">
        <f t="shared" si="21"/>
        <v>42013暖房店舗用有り</v>
      </c>
      <c r="Z435" s="148">
        <v>-0.94</v>
      </c>
      <c r="AA435" s="148">
        <v>1.94</v>
      </c>
      <c r="AB435" s="149">
        <v>1.0853999999999999</v>
      </c>
      <c r="AC435" s="149">
        <v>1.4337</v>
      </c>
      <c r="AD435" s="147">
        <f>VLOOKUP(T435,'既存・導入予定 (2)'!$E$33:$S$44,13,0)</f>
        <v>0.14699999999999999</v>
      </c>
      <c r="AE435" s="75">
        <f t="shared" si="23"/>
        <v>1.593</v>
      </c>
    </row>
    <row r="436" spans="13:31" ht="13.5" customHeight="1">
      <c r="M436" s="90">
        <v>12</v>
      </c>
      <c r="N436" s="91" t="s">
        <v>10</v>
      </c>
      <c r="O436" s="91" t="s">
        <v>3460</v>
      </c>
      <c r="P436" s="91" t="s">
        <v>3458</v>
      </c>
      <c r="Q436" s="91" t="s">
        <v>598</v>
      </c>
      <c r="R436" s="92">
        <v>0</v>
      </c>
      <c r="T436" s="144">
        <v>4</v>
      </c>
      <c r="U436" s="195">
        <v>2013</v>
      </c>
      <c r="V436" s="145" t="s">
        <v>21</v>
      </c>
      <c r="W436" s="145" t="s">
        <v>618</v>
      </c>
      <c r="X436" s="145" t="s">
        <v>3363</v>
      </c>
      <c r="Y436" s="146" t="str">
        <f t="shared" si="21"/>
        <v>42013暖房ビル用マルチ有り</v>
      </c>
      <c r="Z436" s="148">
        <v>-0.98</v>
      </c>
      <c r="AA436" s="148">
        <v>1.98</v>
      </c>
      <c r="AB436" s="149">
        <v>1.042</v>
      </c>
      <c r="AC436" s="149">
        <v>1.4744999999999999</v>
      </c>
      <c r="AD436" s="147">
        <f>VLOOKUP(T436,'既存・導入予定 (2)'!$E$33:$S$44,13,0)</f>
        <v>0.14699999999999999</v>
      </c>
      <c r="AE436" s="75">
        <f t="shared" si="23"/>
        <v>1.627</v>
      </c>
    </row>
    <row r="437" spans="13:31" ht="13.5" customHeight="1">
      <c r="M437" s="90">
        <v>12</v>
      </c>
      <c r="N437" s="91" t="s">
        <v>11</v>
      </c>
      <c r="O437" s="91" t="s">
        <v>3460</v>
      </c>
      <c r="P437" s="91" t="s">
        <v>3458</v>
      </c>
      <c r="Q437" s="91" t="s">
        <v>602</v>
      </c>
      <c r="R437" s="92">
        <v>0</v>
      </c>
      <c r="T437" s="144">
        <v>4</v>
      </c>
      <c r="U437" s="195">
        <v>2013</v>
      </c>
      <c r="V437" s="145" t="s">
        <v>21</v>
      </c>
      <c r="W437" s="145" t="s">
        <v>619</v>
      </c>
      <c r="X437" s="145" t="s">
        <v>3363</v>
      </c>
      <c r="Y437" s="146" t="str">
        <f t="shared" si="21"/>
        <v>42013暖房設備用有り</v>
      </c>
      <c r="Z437" s="148">
        <v>-0.32</v>
      </c>
      <c r="AA437" s="148">
        <v>1.32</v>
      </c>
      <c r="AB437" s="149">
        <v>1.028</v>
      </c>
      <c r="AC437" s="149">
        <v>0.98299999999999998</v>
      </c>
      <c r="AD437" s="147">
        <f>VLOOKUP(T437,'既存・導入予定 (2)'!$E$33:$S$44,13,0)</f>
        <v>0.14699999999999999</v>
      </c>
      <c r="AE437" s="75">
        <f t="shared" si="23"/>
        <v>1.1339999999999999</v>
      </c>
    </row>
    <row r="438" spans="13:31" ht="13.5" customHeight="1">
      <c r="M438" s="90">
        <v>12</v>
      </c>
      <c r="N438" s="91" t="s">
        <v>12</v>
      </c>
      <c r="O438" s="91" t="s">
        <v>3460</v>
      </c>
      <c r="P438" s="91" t="s">
        <v>3458</v>
      </c>
      <c r="Q438" s="91" t="s">
        <v>606</v>
      </c>
      <c r="R438" s="92">
        <v>0</v>
      </c>
      <c r="T438" s="144">
        <v>4</v>
      </c>
      <c r="U438" s="195">
        <v>2013</v>
      </c>
      <c r="V438" s="145" t="s">
        <v>21</v>
      </c>
      <c r="W438" s="145" t="s">
        <v>624</v>
      </c>
      <c r="X438" s="145" t="s">
        <v>3516</v>
      </c>
      <c r="Y438" s="146" t="str">
        <f t="shared" si="21"/>
        <v>42013暖房店舗用無し（一定速）</v>
      </c>
      <c r="Z438" s="148">
        <v>0.25</v>
      </c>
      <c r="AA438" s="148">
        <v>0.75</v>
      </c>
      <c r="AB438" s="149">
        <v>0.25</v>
      </c>
      <c r="AC438" s="149">
        <v>0.75</v>
      </c>
      <c r="AD438" s="147">
        <f>VLOOKUP(T438,'既存・導入予定 (2)'!$E$33:$S$44,13,0)</f>
        <v>0.14699999999999999</v>
      </c>
      <c r="AE438" s="75">
        <f t="shared" si="23"/>
        <v>0.78600000000000003</v>
      </c>
    </row>
    <row r="439" spans="13:31" ht="13.5" customHeight="1">
      <c r="M439" s="90">
        <v>12</v>
      </c>
      <c r="N439" s="91" t="s">
        <v>13</v>
      </c>
      <c r="O439" s="91" t="s">
        <v>3460</v>
      </c>
      <c r="P439" s="91" t="s">
        <v>3458</v>
      </c>
      <c r="Q439" s="91" t="s">
        <v>610</v>
      </c>
      <c r="R439" s="92">
        <v>7.8E-2</v>
      </c>
      <c r="T439" s="144">
        <v>4</v>
      </c>
      <c r="U439" s="195">
        <v>2013</v>
      </c>
      <c r="V439" s="145" t="s">
        <v>21</v>
      </c>
      <c r="W439" s="145" t="s">
        <v>618</v>
      </c>
      <c r="X439" s="145" t="s">
        <v>3516</v>
      </c>
      <c r="Y439" s="146" t="str">
        <f t="shared" si="21"/>
        <v>42013暖房ビル用マルチ無し（一定速）</v>
      </c>
      <c r="Z439" s="148">
        <v>0.25</v>
      </c>
      <c r="AA439" s="148">
        <v>0.75</v>
      </c>
      <c r="AB439" s="149">
        <v>0.25</v>
      </c>
      <c r="AC439" s="149">
        <v>0.75</v>
      </c>
      <c r="AD439" s="147">
        <f>VLOOKUP(T439,'既存・導入予定 (2)'!$E$33:$S$44,13,0)</f>
        <v>0.14699999999999999</v>
      </c>
      <c r="AE439" s="75">
        <f t="shared" si="23"/>
        <v>0.78600000000000003</v>
      </c>
    </row>
    <row r="440" spans="13:31" ht="13.5" customHeight="1">
      <c r="M440" s="90">
        <v>1</v>
      </c>
      <c r="N440" s="91" t="s">
        <v>3456</v>
      </c>
      <c r="O440" s="91" t="s">
        <v>3460</v>
      </c>
      <c r="P440" s="91" t="s">
        <v>3459</v>
      </c>
      <c r="Q440" s="91" t="s">
        <v>39</v>
      </c>
      <c r="R440" s="92">
        <v>0.19900000000000001</v>
      </c>
      <c r="T440" s="144">
        <v>4</v>
      </c>
      <c r="U440" s="195">
        <v>2013</v>
      </c>
      <c r="V440" s="145" t="s">
        <v>21</v>
      </c>
      <c r="W440" s="145" t="s">
        <v>619</v>
      </c>
      <c r="X440" s="145" t="s">
        <v>3516</v>
      </c>
      <c r="Y440" s="146" t="str">
        <f t="shared" si="21"/>
        <v>42013暖房設備用無し（一定速）</v>
      </c>
      <c r="Z440" s="148">
        <v>0.25</v>
      </c>
      <c r="AA440" s="148">
        <v>0.75</v>
      </c>
      <c r="AB440" s="149">
        <v>0.25</v>
      </c>
      <c r="AC440" s="149">
        <v>0.75</v>
      </c>
      <c r="AD440" s="147">
        <f>VLOOKUP(T440,'既存・導入予定 (2)'!$E$33:$S$44,13,0)</f>
        <v>0.14699999999999999</v>
      </c>
      <c r="AE440" s="75">
        <f t="shared" si="23"/>
        <v>0.78600000000000003</v>
      </c>
    </row>
    <row r="441" spans="13:31" ht="13.5" customHeight="1">
      <c r="M441" s="90">
        <v>1</v>
      </c>
      <c r="N441" s="91" t="s">
        <v>3</v>
      </c>
      <c r="O441" s="91" t="s">
        <v>3460</v>
      </c>
      <c r="P441" s="91" t="s">
        <v>3459</v>
      </c>
      <c r="Q441" s="91" t="s">
        <v>43</v>
      </c>
      <c r="R441" s="92">
        <v>0.221</v>
      </c>
      <c r="T441" s="144">
        <v>4</v>
      </c>
      <c r="U441" s="195">
        <v>2014</v>
      </c>
      <c r="V441" s="145" t="s">
        <v>20</v>
      </c>
      <c r="W441" s="145" t="s">
        <v>624</v>
      </c>
      <c r="X441" s="145" t="s">
        <v>3363</v>
      </c>
      <c r="Y441" s="146" t="str">
        <f t="shared" si="21"/>
        <v>42014冷房店舗用有り</v>
      </c>
      <c r="Z441" s="148">
        <v>-1.46</v>
      </c>
      <c r="AA441" s="148">
        <v>2.46</v>
      </c>
      <c r="AB441" s="149">
        <v>1.06</v>
      </c>
      <c r="AC441" s="149">
        <v>1.83</v>
      </c>
      <c r="AD441" s="147">
        <f>VLOOKUP(T441,'既存・導入予定 (2)'!$E$33:$S$44,13,0)</f>
        <v>0.14699999999999999</v>
      </c>
      <c r="AE441" s="75">
        <f t="shared" si="23"/>
        <v>1.9850000000000001</v>
      </c>
    </row>
    <row r="442" spans="13:31">
      <c r="M442" s="90">
        <v>1</v>
      </c>
      <c r="N442" s="91" t="s">
        <v>4</v>
      </c>
      <c r="O442" s="91" t="s">
        <v>3460</v>
      </c>
      <c r="P442" s="91" t="s">
        <v>3459</v>
      </c>
      <c r="Q442" s="91" t="s">
        <v>47</v>
      </c>
      <c r="R442" s="92">
        <v>0.26300000000000001</v>
      </c>
      <c r="T442" s="144">
        <v>4</v>
      </c>
      <c r="U442" s="195">
        <v>2014</v>
      </c>
      <c r="V442" s="145" t="s">
        <v>20</v>
      </c>
      <c r="W442" s="145" t="s">
        <v>618</v>
      </c>
      <c r="X442" s="145" t="s">
        <v>3363</v>
      </c>
      <c r="Y442" s="146" t="str">
        <f t="shared" si="21"/>
        <v>42014冷房ビル用マルチ有り</v>
      </c>
      <c r="Z442" s="148">
        <v>-1.52</v>
      </c>
      <c r="AA442" s="148">
        <v>2.52</v>
      </c>
      <c r="AB442" s="149">
        <v>1.0736000000000001</v>
      </c>
      <c r="AC442" s="149">
        <v>1.8715999999999999</v>
      </c>
      <c r="AD442" s="147">
        <f>VLOOKUP(T442,'既存・導入予定 (2)'!$E$33:$S$44,13,0)</f>
        <v>0.14699999999999999</v>
      </c>
      <c r="AE442" s="75">
        <f t="shared" si="23"/>
        <v>2.0289999999999999</v>
      </c>
    </row>
    <row r="443" spans="13:31" ht="13.5" customHeight="1">
      <c r="M443" s="90">
        <v>1</v>
      </c>
      <c r="N443" s="91" t="s">
        <v>5</v>
      </c>
      <c r="O443" s="91" t="s">
        <v>3460</v>
      </c>
      <c r="P443" s="91" t="s">
        <v>3459</v>
      </c>
      <c r="Q443" s="91" t="s">
        <v>51</v>
      </c>
      <c r="R443" s="92">
        <v>0.42499999999999999</v>
      </c>
      <c r="T443" s="144">
        <v>4</v>
      </c>
      <c r="U443" s="195">
        <v>2014</v>
      </c>
      <c r="V443" s="145" t="s">
        <v>20</v>
      </c>
      <c r="W443" s="145" t="s">
        <v>619</v>
      </c>
      <c r="X443" s="145" t="s">
        <v>3363</v>
      </c>
      <c r="Y443" s="146" t="str">
        <f t="shared" si="21"/>
        <v>42014冷房設備用有り</v>
      </c>
      <c r="Z443" s="148">
        <v>-0.32</v>
      </c>
      <c r="AA443" s="148">
        <v>1.32</v>
      </c>
      <c r="AB443" s="149">
        <v>1.0385</v>
      </c>
      <c r="AC443" s="149">
        <v>0.98040000000000005</v>
      </c>
      <c r="AD443" s="147">
        <f>VLOOKUP(T443,'既存・導入予定 (2)'!$E$33:$S$44,13,0)</f>
        <v>0.14699999999999999</v>
      </c>
      <c r="AE443" s="75">
        <f t="shared" si="23"/>
        <v>1.133</v>
      </c>
    </row>
    <row r="444" spans="13:31" ht="13.5" customHeight="1">
      <c r="M444" s="90">
        <v>1</v>
      </c>
      <c r="N444" s="91" t="s">
        <v>6</v>
      </c>
      <c r="O444" s="91" t="s">
        <v>3460</v>
      </c>
      <c r="P444" s="91" t="s">
        <v>3459</v>
      </c>
      <c r="Q444" s="91" t="s">
        <v>55</v>
      </c>
      <c r="R444" s="92">
        <v>0.21</v>
      </c>
      <c r="T444" s="144">
        <v>4</v>
      </c>
      <c r="U444" s="195">
        <v>2014</v>
      </c>
      <c r="V444" s="145" t="s">
        <v>20</v>
      </c>
      <c r="W444" s="145" t="s">
        <v>624</v>
      </c>
      <c r="X444" s="145" t="s">
        <v>3516</v>
      </c>
      <c r="Y444" s="146" t="str">
        <f t="shared" si="21"/>
        <v>42014冷房店舗用無し（一定速）</v>
      </c>
      <c r="Z444" s="148">
        <v>0.25</v>
      </c>
      <c r="AA444" s="148">
        <v>0.75</v>
      </c>
      <c r="AB444" s="149">
        <v>0.25</v>
      </c>
      <c r="AC444" s="149">
        <v>0.75</v>
      </c>
      <c r="AD444" s="147">
        <f>VLOOKUP(T444,'既存・導入予定 (2)'!$E$33:$S$44,13,0)</f>
        <v>0.14699999999999999</v>
      </c>
      <c r="AE444" s="75">
        <f t="shared" si="23"/>
        <v>0.78600000000000003</v>
      </c>
    </row>
    <row r="445" spans="13:31" ht="13.5" customHeight="1">
      <c r="M445" s="90">
        <v>1</v>
      </c>
      <c r="N445" s="91" t="s">
        <v>7</v>
      </c>
      <c r="O445" s="91" t="s">
        <v>3460</v>
      </c>
      <c r="P445" s="91" t="s">
        <v>3459</v>
      </c>
      <c r="Q445" s="91" t="s">
        <v>59</v>
      </c>
      <c r="R445" s="92">
        <v>0.23699999999999999</v>
      </c>
      <c r="T445" s="144">
        <v>4</v>
      </c>
      <c r="U445" s="195">
        <v>2014</v>
      </c>
      <c r="V445" s="145" t="s">
        <v>20</v>
      </c>
      <c r="W445" s="145" t="s">
        <v>618</v>
      </c>
      <c r="X445" s="145" t="s">
        <v>3516</v>
      </c>
      <c r="Y445" s="146" t="str">
        <f t="shared" si="21"/>
        <v>42014冷房ビル用マルチ無し（一定速）</v>
      </c>
      <c r="Z445" s="148">
        <v>0.25</v>
      </c>
      <c r="AA445" s="148">
        <v>0.75</v>
      </c>
      <c r="AB445" s="149">
        <v>0.25</v>
      </c>
      <c r="AC445" s="149">
        <v>0.75</v>
      </c>
      <c r="AD445" s="147">
        <f>VLOOKUP(T445,'既存・導入予定 (2)'!$E$33:$S$44,13,0)</f>
        <v>0.14699999999999999</v>
      </c>
      <c r="AE445" s="75">
        <f t="shared" si="23"/>
        <v>0.78600000000000003</v>
      </c>
    </row>
    <row r="446" spans="13:31" ht="13.5" customHeight="1">
      <c r="M446" s="90">
        <v>1</v>
      </c>
      <c r="N446" s="91" t="s">
        <v>8</v>
      </c>
      <c r="O446" s="91" t="s">
        <v>3460</v>
      </c>
      <c r="P446" s="91" t="s">
        <v>3459</v>
      </c>
      <c r="Q446" s="91" t="s">
        <v>63</v>
      </c>
      <c r="R446" s="92">
        <v>0.23300000000000001</v>
      </c>
      <c r="T446" s="144">
        <v>4</v>
      </c>
      <c r="U446" s="195">
        <v>2014</v>
      </c>
      <c r="V446" s="145" t="s">
        <v>20</v>
      </c>
      <c r="W446" s="145" t="s">
        <v>619</v>
      </c>
      <c r="X446" s="145" t="s">
        <v>3516</v>
      </c>
      <c r="Y446" s="146" t="str">
        <f t="shared" si="21"/>
        <v>42014冷房設備用無し（一定速）</v>
      </c>
      <c r="Z446" s="148">
        <v>0.25</v>
      </c>
      <c r="AA446" s="148">
        <v>0.75</v>
      </c>
      <c r="AB446" s="149">
        <v>0.25</v>
      </c>
      <c r="AC446" s="149">
        <v>0.75</v>
      </c>
      <c r="AD446" s="147">
        <f>VLOOKUP(T446,'既存・導入予定 (2)'!$E$33:$S$44,13,0)</f>
        <v>0.14699999999999999</v>
      </c>
      <c r="AE446" s="75">
        <f t="shared" si="23"/>
        <v>0.78600000000000003</v>
      </c>
    </row>
    <row r="447" spans="13:31" ht="13.5" customHeight="1">
      <c r="M447" s="90">
        <v>1</v>
      </c>
      <c r="N447" s="91" t="s">
        <v>9</v>
      </c>
      <c r="O447" s="91" t="s">
        <v>3460</v>
      </c>
      <c r="P447" s="91" t="s">
        <v>3459</v>
      </c>
      <c r="Q447" s="91" t="s">
        <v>67</v>
      </c>
      <c r="R447" s="92">
        <v>0.37</v>
      </c>
      <c r="T447" s="144">
        <v>4</v>
      </c>
      <c r="U447" s="195">
        <v>2014</v>
      </c>
      <c r="V447" s="145" t="s">
        <v>21</v>
      </c>
      <c r="W447" s="145" t="s">
        <v>624</v>
      </c>
      <c r="X447" s="145" t="s">
        <v>3363</v>
      </c>
      <c r="Y447" s="146" t="str">
        <f t="shared" si="21"/>
        <v>42014暖房店舗用有り</v>
      </c>
      <c r="Z447" s="148">
        <v>-0.94</v>
      </c>
      <c r="AA447" s="148">
        <v>1.94</v>
      </c>
      <c r="AB447" s="149">
        <v>1.0853999999999999</v>
      </c>
      <c r="AC447" s="149">
        <v>1.4337</v>
      </c>
      <c r="AD447" s="147">
        <f>VLOOKUP(T447,'既存・導入予定 (2)'!$E$33:$S$44,13,0)</f>
        <v>0.14699999999999999</v>
      </c>
      <c r="AE447" s="75">
        <f t="shared" si="23"/>
        <v>1.593</v>
      </c>
    </row>
    <row r="448" spans="13:31">
      <c r="M448" s="90">
        <v>1</v>
      </c>
      <c r="N448" s="91" t="s">
        <v>10</v>
      </c>
      <c r="O448" s="91" t="s">
        <v>3460</v>
      </c>
      <c r="P448" s="91" t="s">
        <v>3459</v>
      </c>
      <c r="Q448" s="91" t="s">
        <v>71</v>
      </c>
      <c r="R448" s="92">
        <v>0.27800000000000002</v>
      </c>
      <c r="T448" s="144">
        <v>4</v>
      </c>
      <c r="U448" s="195">
        <v>2014</v>
      </c>
      <c r="V448" s="145" t="s">
        <v>21</v>
      </c>
      <c r="W448" s="145" t="s">
        <v>618</v>
      </c>
      <c r="X448" s="145" t="s">
        <v>3363</v>
      </c>
      <c r="Y448" s="146" t="str">
        <f t="shared" si="21"/>
        <v>42014暖房ビル用マルチ有り</v>
      </c>
      <c r="Z448" s="148">
        <v>-0.96</v>
      </c>
      <c r="AA448" s="148">
        <v>1.96</v>
      </c>
      <c r="AB448" s="149">
        <v>1.0416000000000001</v>
      </c>
      <c r="AC448" s="149">
        <v>1.4596</v>
      </c>
      <c r="AD448" s="147">
        <f>VLOOKUP(T448,'既存・導入予定 (2)'!$E$33:$S$44,13,0)</f>
        <v>0.14699999999999999</v>
      </c>
      <c r="AE448" s="75">
        <f t="shared" si="23"/>
        <v>1.6120000000000001</v>
      </c>
    </row>
    <row r="449" spans="13:31" ht="13.5" customHeight="1">
      <c r="M449" s="90">
        <v>1</v>
      </c>
      <c r="N449" s="91" t="s">
        <v>11</v>
      </c>
      <c r="O449" s="91" t="s">
        <v>3460</v>
      </c>
      <c r="P449" s="91" t="s">
        <v>3459</v>
      </c>
      <c r="Q449" s="91" t="s">
        <v>75</v>
      </c>
      <c r="R449" s="92">
        <v>0.56100000000000005</v>
      </c>
      <c r="T449" s="144">
        <v>4</v>
      </c>
      <c r="U449" s="195">
        <v>2014</v>
      </c>
      <c r="V449" s="145" t="s">
        <v>21</v>
      </c>
      <c r="W449" s="145" t="s">
        <v>619</v>
      </c>
      <c r="X449" s="145" t="s">
        <v>3363</v>
      </c>
      <c r="Y449" s="146" t="str">
        <f t="shared" si="21"/>
        <v>42014暖房設備用有り</v>
      </c>
      <c r="Z449" s="148">
        <v>-0.36</v>
      </c>
      <c r="AA449" s="148">
        <v>1.36</v>
      </c>
      <c r="AB449" s="149">
        <v>1.0287999999999999</v>
      </c>
      <c r="AC449" s="149">
        <v>1.0127999999999999</v>
      </c>
      <c r="AD449" s="147">
        <f>VLOOKUP(T449,'既存・導入予定 (2)'!$E$33:$S$44,13,0)</f>
        <v>0.14699999999999999</v>
      </c>
      <c r="AE449" s="75">
        <f t="shared" si="23"/>
        <v>1.1639999999999999</v>
      </c>
    </row>
    <row r="450" spans="13:31" ht="13.5" customHeight="1">
      <c r="M450" s="90">
        <v>1</v>
      </c>
      <c r="N450" s="91" t="s">
        <v>12</v>
      </c>
      <c r="O450" s="91" t="s">
        <v>3460</v>
      </c>
      <c r="P450" s="91" t="s">
        <v>3459</v>
      </c>
      <c r="Q450" s="91" t="s">
        <v>79</v>
      </c>
      <c r="R450" s="92">
        <v>0.66600000000000004</v>
      </c>
      <c r="T450" s="144">
        <v>4</v>
      </c>
      <c r="U450" s="195">
        <v>2014</v>
      </c>
      <c r="V450" s="145" t="s">
        <v>21</v>
      </c>
      <c r="W450" s="145" t="s">
        <v>624</v>
      </c>
      <c r="X450" s="145" t="s">
        <v>3516</v>
      </c>
      <c r="Y450" s="146" t="str">
        <f t="shared" si="21"/>
        <v>42014暖房店舗用無し（一定速）</v>
      </c>
      <c r="Z450" s="148">
        <v>0.25</v>
      </c>
      <c r="AA450" s="148">
        <v>0.75</v>
      </c>
      <c r="AB450" s="149">
        <v>0.25</v>
      </c>
      <c r="AC450" s="149">
        <v>0.75</v>
      </c>
      <c r="AD450" s="147">
        <f>VLOOKUP(T450,'既存・導入予定 (2)'!$E$33:$S$44,13,0)</f>
        <v>0.14699999999999999</v>
      </c>
      <c r="AE450" s="75">
        <f t="shared" si="23"/>
        <v>0.78600000000000003</v>
      </c>
    </row>
    <row r="451" spans="13:31" ht="13.5" customHeight="1">
      <c r="M451" s="90">
        <v>1</v>
      </c>
      <c r="N451" s="91" t="s">
        <v>13</v>
      </c>
      <c r="O451" s="91" t="s">
        <v>3460</v>
      </c>
      <c r="P451" s="91" t="s">
        <v>3459</v>
      </c>
      <c r="Q451" s="91" t="s">
        <v>83</v>
      </c>
      <c r="R451" s="92">
        <v>0.158</v>
      </c>
      <c r="T451" s="144">
        <v>4</v>
      </c>
      <c r="U451" s="195">
        <v>2014</v>
      </c>
      <c r="V451" s="145" t="s">
        <v>21</v>
      </c>
      <c r="W451" s="145" t="s">
        <v>618</v>
      </c>
      <c r="X451" s="145" t="s">
        <v>3516</v>
      </c>
      <c r="Y451" s="146" t="str">
        <f t="shared" si="21"/>
        <v>42014暖房ビル用マルチ無し（一定速）</v>
      </c>
      <c r="Z451" s="148">
        <v>0.25</v>
      </c>
      <c r="AA451" s="148">
        <v>0.75</v>
      </c>
      <c r="AB451" s="149">
        <v>0.25</v>
      </c>
      <c r="AC451" s="149">
        <v>0.75</v>
      </c>
      <c r="AD451" s="147">
        <f>VLOOKUP(T451,'既存・導入予定 (2)'!$E$33:$S$44,13,0)</f>
        <v>0.14699999999999999</v>
      </c>
      <c r="AE451" s="75">
        <f t="shared" si="23"/>
        <v>0.78600000000000003</v>
      </c>
    </row>
    <row r="452" spans="13:31" ht="13.5" customHeight="1">
      <c r="M452" s="90">
        <v>2</v>
      </c>
      <c r="N452" s="91" t="s">
        <v>3456</v>
      </c>
      <c r="O452" s="91" t="s">
        <v>3460</v>
      </c>
      <c r="P452" s="91" t="s">
        <v>3459</v>
      </c>
      <c r="Q452" s="91" t="s">
        <v>87</v>
      </c>
      <c r="R452" s="92">
        <v>0.193</v>
      </c>
      <c r="T452" s="144">
        <v>4</v>
      </c>
      <c r="U452" s="195">
        <v>2014</v>
      </c>
      <c r="V452" s="145" t="s">
        <v>21</v>
      </c>
      <c r="W452" s="145" t="s">
        <v>619</v>
      </c>
      <c r="X452" s="145" t="s">
        <v>3516</v>
      </c>
      <c r="Y452" s="146" t="str">
        <f t="shared" si="21"/>
        <v>42014暖房設備用無し（一定速）</v>
      </c>
      <c r="Z452" s="148">
        <v>0.25</v>
      </c>
      <c r="AA452" s="148">
        <v>0.75</v>
      </c>
      <c r="AB452" s="149">
        <v>0.25</v>
      </c>
      <c r="AC452" s="149">
        <v>0.75</v>
      </c>
      <c r="AD452" s="147">
        <f>VLOOKUP(T452,'既存・導入予定 (2)'!$E$33:$S$44,13,0)</f>
        <v>0.14699999999999999</v>
      </c>
      <c r="AE452" s="75">
        <f t="shared" si="23"/>
        <v>0.78600000000000003</v>
      </c>
    </row>
    <row r="453" spans="13:31" ht="13.5" customHeight="1">
      <c r="M453" s="90">
        <v>2</v>
      </c>
      <c r="N453" s="91" t="s">
        <v>3</v>
      </c>
      <c r="O453" s="91" t="s">
        <v>3460</v>
      </c>
      <c r="P453" s="91" t="s">
        <v>3459</v>
      </c>
      <c r="Q453" s="91" t="s">
        <v>91</v>
      </c>
      <c r="R453" s="92">
        <v>0.22900000000000001</v>
      </c>
      <c r="T453" s="152">
        <v>4</v>
      </c>
      <c r="U453" s="153">
        <v>2015</v>
      </c>
      <c r="V453" s="154" t="s">
        <v>20</v>
      </c>
      <c r="W453" s="154" t="s">
        <v>624</v>
      </c>
      <c r="X453" s="154" t="s">
        <v>3363</v>
      </c>
      <c r="Y453" s="66" t="str">
        <f t="shared" si="21"/>
        <v>42015冷房店舗用有り</v>
      </c>
      <c r="Z453" s="156">
        <v>-1.38</v>
      </c>
      <c r="AA453" s="156">
        <v>2.38</v>
      </c>
      <c r="AB453" s="157">
        <v>1.0581</v>
      </c>
      <c r="AC453" s="157">
        <v>1.7705</v>
      </c>
      <c r="AD453" s="160">
        <f>VLOOKUP(T453,'既存・導入予定 (2)'!$E$33:$S$44,13,0)</f>
        <v>0.14699999999999999</v>
      </c>
      <c r="AE453" s="161">
        <f t="shared" si="23"/>
        <v>1.9259999999999999</v>
      </c>
    </row>
    <row r="454" spans="13:31">
      <c r="M454" s="90">
        <v>2</v>
      </c>
      <c r="N454" s="91" t="s">
        <v>4</v>
      </c>
      <c r="O454" s="91" t="s">
        <v>3460</v>
      </c>
      <c r="P454" s="91" t="s">
        <v>3459</v>
      </c>
      <c r="Q454" s="91" t="s">
        <v>95</v>
      </c>
      <c r="R454" s="92">
        <v>0.254</v>
      </c>
      <c r="T454" s="152">
        <v>4</v>
      </c>
      <c r="U454" s="153">
        <v>2015</v>
      </c>
      <c r="V454" s="154" t="s">
        <v>20</v>
      </c>
      <c r="W454" s="154" t="s">
        <v>618</v>
      </c>
      <c r="X454" s="154" t="s">
        <v>3363</v>
      </c>
      <c r="Y454" s="66" t="str">
        <f t="shared" si="21"/>
        <v>42015冷房ビル用マルチ有り</v>
      </c>
      <c r="Z454" s="156">
        <v>-1.5740000000000001</v>
      </c>
      <c r="AA454" s="156">
        <v>2.5739999999999998</v>
      </c>
      <c r="AB454" s="157">
        <v>1.0751999999999999</v>
      </c>
      <c r="AC454" s="157">
        <v>1.9117</v>
      </c>
      <c r="AD454" s="160">
        <f>VLOOKUP(T454,'既存・導入予定 (2)'!$E$33:$S$44,13,0)</f>
        <v>0.14699999999999999</v>
      </c>
      <c r="AE454" s="161">
        <f t="shared" si="23"/>
        <v>2.069</v>
      </c>
    </row>
    <row r="455" spans="13:31" ht="13.5" customHeight="1">
      <c r="M455" s="90">
        <v>2</v>
      </c>
      <c r="N455" s="91" t="s">
        <v>5</v>
      </c>
      <c r="O455" s="91" t="s">
        <v>3460</v>
      </c>
      <c r="P455" s="91" t="s">
        <v>3459</v>
      </c>
      <c r="Q455" s="91" t="s">
        <v>99</v>
      </c>
      <c r="R455" s="92">
        <v>0.36699999999999999</v>
      </c>
      <c r="T455" s="152">
        <v>4</v>
      </c>
      <c r="U455" s="153">
        <v>2015</v>
      </c>
      <c r="V455" s="154" t="s">
        <v>20</v>
      </c>
      <c r="W455" s="154" t="s">
        <v>619</v>
      </c>
      <c r="X455" s="154" t="s">
        <v>3363</v>
      </c>
      <c r="Y455" s="66" t="str">
        <f t="shared" si="21"/>
        <v>42015冷房設備用有り</v>
      </c>
      <c r="Z455" s="156">
        <v>-0.62</v>
      </c>
      <c r="AA455" s="156">
        <v>1.62</v>
      </c>
      <c r="AB455" s="157">
        <v>1.0472999999999999</v>
      </c>
      <c r="AC455" s="157">
        <v>1.2032</v>
      </c>
      <c r="AD455" s="160">
        <f>VLOOKUP(T455,'既存・導入予定 (2)'!$E$33:$S$44,13,0)</f>
        <v>0.14699999999999999</v>
      </c>
      <c r="AE455" s="161">
        <f t="shared" si="23"/>
        <v>1.357</v>
      </c>
    </row>
    <row r="456" spans="13:31" ht="13.5" customHeight="1">
      <c r="M456" s="90">
        <v>2</v>
      </c>
      <c r="N456" s="91" t="s">
        <v>6</v>
      </c>
      <c r="O456" s="91" t="s">
        <v>3460</v>
      </c>
      <c r="P456" s="91" t="s">
        <v>3459</v>
      </c>
      <c r="Q456" s="91" t="s">
        <v>103</v>
      </c>
      <c r="R456" s="92">
        <v>0.224</v>
      </c>
      <c r="T456" s="152">
        <v>4</v>
      </c>
      <c r="U456" s="153">
        <v>2015</v>
      </c>
      <c r="V456" s="154" t="s">
        <v>20</v>
      </c>
      <c r="W456" s="154" t="s">
        <v>624</v>
      </c>
      <c r="X456" s="154" t="s">
        <v>3516</v>
      </c>
      <c r="Y456" s="66" t="str">
        <f t="shared" si="21"/>
        <v>42015冷房店舗用無し（一定速）</v>
      </c>
      <c r="Z456" s="156">
        <v>0.25</v>
      </c>
      <c r="AA456" s="156">
        <v>0.75</v>
      </c>
      <c r="AB456" s="157">
        <v>0.25</v>
      </c>
      <c r="AC456" s="157">
        <v>0.75</v>
      </c>
      <c r="AD456" s="160">
        <f>VLOOKUP(T456,'既存・導入予定 (2)'!$E$33:$S$44,13,0)</f>
        <v>0.14699999999999999</v>
      </c>
      <c r="AE456" s="161">
        <f t="shared" si="23"/>
        <v>0.78600000000000003</v>
      </c>
    </row>
    <row r="457" spans="13:31" ht="13.5" customHeight="1">
      <c r="M457" s="90">
        <v>2</v>
      </c>
      <c r="N457" s="91" t="s">
        <v>7</v>
      </c>
      <c r="O457" s="91" t="s">
        <v>3460</v>
      </c>
      <c r="P457" s="91" t="s">
        <v>3459</v>
      </c>
      <c r="Q457" s="91" t="s">
        <v>107</v>
      </c>
      <c r="R457" s="92">
        <v>0.23499999999999999</v>
      </c>
      <c r="T457" s="152">
        <v>4</v>
      </c>
      <c r="U457" s="153">
        <v>2015</v>
      </c>
      <c r="V457" s="154" t="s">
        <v>20</v>
      </c>
      <c r="W457" s="154" t="s">
        <v>618</v>
      </c>
      <c r="X457" s="154" t="s">
        <v>3516</v>
      </c>
      <c r="Y457" s="66" t="str">
        <f t="shared" si="21"/>
        <v>42015冷房ビル用マルチ無し（一定速）</v>
      </c>
      <c r="Z457" s="156">
        <v>0.25</v>
      </c>
      <c r="AA457" s="156">
        <v>0.75</v>
      </c>
      <c r="AB457" s="157">
        <v>0.25</v>
      </c>
      <c r="AC457" s="157">
        <v>0.75</v>
      </c>
      <c r="AD457" s="160">
        <f>VLOOKUP(T457,'既存・導入予定 (2)'!$E$33:$S$44,13,0)</f>
        <v>0.14699999999999999</v>
      </c>
      <c r="AE457" s="161">
        <f t="shared" si="23"/>
        <v>0.78600000000000003</v>
      </c>
    </row>
    <row r="458" spans="13:31" ht="13.5" customHeight="1">
      <c r="M458" s="90">
        <v>2</v>
      </c>
      <c r="N458" s="91" t="s">
        <v>8</v>
      </c>
      <c r="O458" s="91" t="s">
        <v>3460</v>
      </c>
      <c r="P458" s="91" t="s">
        <v>3459</v>
      </c>
      <c r="Q458" s="91" t="s">
        <v>111</v>
      </c>
      <c r="R458" s="92">
        <v>0.21</v>
      </c>
      <c r="T458" s="152">
        <v>4</v>
      </c>
      <c r="U458" s="153">
        <v>2015</v>
      </c>
      <c r="V458" s="154" t="s">
        <v>20</v>
      </c>
      <c r="W458" s="154" t="s">
        <v>619</v>
      </c>
      <c r="X458" s="154" t="s">
        <v>3516</v>
      </c>
      <c r="Y458" s="66" t="str">
        <f t="shared" ref="Y458:Y521" si="24">T458&amp;U458&amp;V458&amp;W458&amp;X458</f>
        <v>42015冷房設備用無し（一定速）</v>
      </c>
      <c r="Z458" s="156">
        <v>0.25</v>
      </c>
      <c r="AA458" s="156">
        <v>0.75</v>
      </c>
      <c r="AB458" s="157">
        <v>0.25</v>
      </c>
      <c r="AC458" s="157">
        <v>0.75</v>
      </c>
      <c r="AD458" s="160">
        <f>VLOOKUP(T458,'既存・導入予定 (2)'!$E$33:$S$44,13,0)</f>
        <v>0.14699999999999999</v>
      </c>
      <c r="AE458" s="161">
        <f t="shared" si="23"/>
        <v>0.78600000000000003</v>
      </c>
    </row>
    <row r="459" spans="13:31" ht="13.5" customHeight="1">
      <c r="M459" s="90">
        <v>2</v>
      </c>
      <c r="N459" s="91" t="s">
        <v>9</v>
      </c>
      <c r="O459" s="91" t="s">
        <v>3460</v>
      </c>
      <c r="P459" s="91" t="s">
        <v>3459</v>
      </c>
      <c r="Q459" s="91" t="s">
        <v>115</v>
      </c>
      <c r="R459" s="92">
        <v>0.35899999999999999</v>
      </c>
      <c r="T459" s="152">
        <v>4</v>
      </c>
      <c r="U459" s="153">
        <v>2015</v>
      </c>
      <c r="V459" s="154" t="s">
        <v>21</v>
      </c>
      <c r="W459" s="154" t="s">
        <v>624</v>
      </c>
      <c r="X459" s="154" t="s">
        <v>3363</v>
      </c>
      <c r="Y459" s="66" t="str">
        <f t="shared" si="24"/>
        <v>42015暖房店舗用有り</v>
      </c>
      <c r="Z459" s="156">
        <v>-0.97</v>
      </c>
      <c r="AA459" s="156">
        <v>1.97</v>
      </c>
      <c r="AB459" s="157">
        <v>1.0867</v>
      </c>
      <c r="AC459" s="157">
        <v>1.4558</v>
      </c>
      <c r="AD459" s="160">
        <f>VLOOKUP(T459,'既存・導入予定 (2)'!$E$33:$S$44,13,0)</f>
        <v>0.14699999999999999</v>
      </c>
      <c r="AE459" s="161">
        <f t="shared" si="23"/>
        <v>1.615</v>
      </c>
    </row>
    <row r="460" spans="13:31">
      <c r="M460" s="90">
        <v>2</v>
      </c>
      <c r="N460" s="91" t="s">
        <v>10</v>
      </c>
      <c r="O460" s="91" t="s">
        <v>3460</v>
      </c>
      <c r="P460" s="91" t="s">
        <v>3459</v>
      </c>
      <c r="Q460" s="91" t="s">
        <v>119</v>
      </c>
      <c r="R460" s="92">
        <v>0.25</v>
      </c>
      <c r="T460" s="152">
        <v>4</v>
      </c>
      <c r="U460" s="153">
        <v>2015</v>
      </c>
      <c r="V460" s="154" t="s">
        <v>21</v>
      </c>
      <c r="W460" s="154" t="s">
        <v>618</v>
      </c>
      <c r="X460" s="154" t="s">
        <v>3363</v>
      </c>
      <c r="Y460" s="66" t="str">
        <f t="shared" si="24"/>
        <v>42015暖房ビル用マルチ有り</v>
      </c>
      <c r="Z460" s="156">
        <v>-0.876</v>
      </c>
      <c r="AA460" s="156">
        <v>1.8759999999999999</v>
      </c>
      <c r="AB460" s="157">
        <v>1.0398000000000001</v>
      </c>
      <c r="AC460" s="157">
        <v>1.3971</v>
      </c>
      <c r="AD460" s="160">
        <f>VLOOKUP(T460,'既存・導入予定 (2)'!$E$33:$S$44,13,0)</f>
        <v>0.14699999999999999</v>
      </c>
      <c r="AE460" s="161">
        <f t="shared" si="23"/>
        <v>1.5489999999999999</v>
      </c>
    </row>
    <row r="461" spans="13:31" ht="13.5" customHeight="1">
      <c r="M461" s="90">
        <v>2</v>
      </c>
      <c r="N461" s="91" t="s">
        <v>11</v>
      </c>
      <c r="O461" s="91" t="s">
        <v>3460</v>
      </c>
      <c r="P461" s="91" t="s">
        <v>3459</v>
      </c>
      <c r="Q461" s="91" t="s">
        <v>123</v>
      </c>
      <c r="R461" s="92">
        <v>0.51700000000000002</v>
      </c>
      <c r="T461" s="152">
        <v>4</v>
      </c>
      <c r="U461" s="153">
        <v>2015</v>
      </c>
      <c r="V461" s="154" t="s">
        <v>21</v>
      </c>
      <c r="W461" s="154" t="s">
        <v>619</v>
      </c>
      <c r="X461" s="154" t="s">
        <v>3363</v>
      </c>
      <c r="Y461" s="66" t="str">
        <f t="shared" si="24"/>
        <v>42015暖房設備用有り</v>
      </c>
      <c r="Z461" s="156">
        <v>-0.59799999999999998</v>
      </c>
      <c r="AA461" s="156">
        <v>1.5980000000000001</v>
      </c>
      <c r="AB461" s="157">
        <v>1.0339</v>
      </c>
      <c r="AC461" s="157">
        <v>1.19</v>
      </c>
      <c r="AD461" s="160">
        <f>VLOOKUP(T461,'既存・導入予定 (2)'!$E$33:$S$44,13,0)</f>
        <v>0.14699999999999999</v>
      </c>
      <c r="AE461" s="161">
        <f t="shared" si="23"/>
        <v>1.341</v>
      </c>
    </row>
    <row r="462" spans="13:31" ht="13.5" customHeight="1">
      <c r="M462" s="90">
        <v>2</v>
      </c>
      <c r="N462" s="91" t="s">
        <v>12</v>
      </c>
      <c r="O462" s="91" t="s">
        <v>3460</v>
      </c>
      <c r="P462" s="91" t="s">
        <v>3459</v>
      </c>
      <c r="Q462" s="91" t="s">
        <v>127</v>
      </c>
      <c r="R462" s="92">
        <v>0.627</v>
      </c>
      <c r="T462" s="152">
        <v>4</v>
      </c>
      <c r="U462" s="153">
        <v>2015</v>
      </c>
      <c r="V462" s="154" t="s">
        <v>21</v>
      </c>
      <c r="W462" s="154" t="s">
        <v>624</v>
      </c>
      <c r="X462" s="154" t="s">
        <v>3516</v>
      </c>
      <c r="Y462" s="66" t="str">
        <f t="shared" si="24"/>
        <v>42015暖房店舗用無し（一定速）</v>
      </c>
      <c r="Z462" s="156">
        <v>0.25</v>
      </c>
      <c r="AA462" s="156">
        <v>0.75</v>
      </c>
      <c r="AB462" s="157">
        <v>0.25</v>
      </c>
      <c r="AC462" s="157">
        <v>0.75</v>
      </c>
      <c r="AD462" s="160">
        <f>VLOOKUP(T462,'既存・導入予定 (2)'!$E$33:$S$44,13,0)</f>
        <v>0.14699999999999999</v>
      </c>
      <c r="AE462" s="161">
        <f t="shared" si="23"/>
        <v>0.78600000000000003</v>
      </c>
    </row>
    <row r="463" spans="13:31" ht="13.5" customHeight="1">
      <c r="M463" s="90">
        <v>2</v>
      </c>
      <c r="N463" s="91" t="s">
        <v>13</v>
      </c>
      <c r="O463" s="91" t="s">
        <v>3460</v>
      </c>
      <c r="P463" s="91" t="s">
        <v>3459</v>
      </c>
      <c r="Q463" s="91" t="s">
        <v>131</v>
      </c>
      <c r="R463" s="92">
        <v>0.11899999999999999</v>
      </c>
      <c r="T463" s="152">
        <v>4</v>
      </c>
      <c r="U463" s="153">
        <v>2015</v>
      </c>
      <c r="V463" s="154" t="s">
        <v>21</v>
      </c>
      <c r="W463" s="154" t="s">
        <v>618</v>
      </c>
      <c r="X463" s="154" t="s">
        <v>3516</v>
      </c>
      <c r="Y463" s="66" t="str">
        <f t="shared" si="24"/>
        <v>42015暖房ビル用マルチ無し（一定速）</v>
      </c>
      <c r="Z463" s="156">
        <v>0.25</v>
      </c>
      <c r="AA463" s="156">
        <v>0.75</v>
      </c>
      <c r="AB463" s="157">
        <v>0.25</v>
      </c>
      <c r="AC463" s="157">
        <v>0.75</v>
      </c>
      <c r="AD463" s="160">
        <f>VLOOKUP(T463,'既存・導入予定 (2)'!$E$33:$S$44,13,0)</f>
        <v>0.14699999999999999</v>
      </c>
      <c r="AE463" s="161">
        <f t="shared" si="23"/>
        <v>0.78600000000000003</v>
      </c>
    </row>
    <row r="464" spans="13:31" ht="13.5" customHeight="1">
      <c r="M464" s="90">
        <v>3</v>
      </c>
      <c r="N464" s="91" t="s">
        <v>3456</v>
      </c>
      <c r="O464" s="91" t="s">
        <v>3460</v>
      </c>
      <c r="P464" s="91" t="s">
        <v>3459</v>
      </c>
      <c r="Q464" s="91" t="s">
        <v>135</v>
      </c>
      <c r="R464" s="92">
        <v>0.14599999999999999</v>
      </c>
      <c r="T464" s="152">
        <v>4</v>
      </c>
      <c r="U464" s="153">
        <v>2015</v>
      </c>
      <c r="V464" s="154" t="s">
        <v>21</v>
      </c>
      <c r="W464" s="154" t="s">
        <v>619</v>
      </c>
      <c r="X464" s="154" t="s">
        <v>3516</v>
      </c>
      <c r="Y464" s="66" t="str">
        <f t="shared" si="24"/>
        <v>42015暖房設備用無し（一定速）</v>
      </c>
      <c r="Z464" s="156">
        <v>0.25</v>
      </c>
      <c r="AA464" s="156">
        <v>0.75</v>
      </c>
      <c r="AB464" s="157">
        <v>0.25</v>
      </c>
      <c r="AC464" s="157">
        <v>0.75</v>
      </c>
      <c r="AD464" s="160">
        <f>VLOOKUP(T464,'既存・導入予定 (2)'!$E$33:$S$44,13,0)</f>
        <v>0.14699999999999999</v>
      </c>
      <c r="AE464" s="161">
        <f t="shared" si="23"/>
        <v>0.78600000000000003</v>
      </c>
    </row>
    <row r="465" spans="13:31" ht="13.5" customHeight="1">
      <c r="M465" s="90">
        <v>3</v>
      </c>
      <c r="N465" s="91" t="s">
        <v>3</v>
      </c>
      <c r="O465" s="91" t="s">
        <v>3460</v>
      </c>
      <c r="P465" s="91" t="s">
        <v>3459</v>
      </c>
      <c r="Q465" s="91" t="s">
        <v>139</v>
      </c>
      <c r="R465" s="92">
        <v>0.123</v>
      </c>
      <c r="T465" s="152">
        <v>4</v>
      </c>
      <c r="U465" s="153">
        <v>2020</v>
      </c>
      <c r="V465" s="154" t="s">
        <v>626</v>
      </c>
      <c r="W465" s="154" t="s">
        <v>624</v>
      </c>
      <c r="X465" s="154" t="s">
        <v>3363</v>
      </c>
      <c r="Y465" s="66" t="str">
        <f t="shared" si="24"/>
        <v>42020冷房店舗用有り</v>
      </c>
      <c r="Z465" s="156">
        <v>-1.38</v>
      </c>
      <c r="AA465" s="156">
        <v>2.38</v>
      </c>
      <c r="AB465" s="157">
        <v>1.0581</v>
      </c>
      <c r="AC465" s="157">
        <v>1.7705</v>
      </c>
      <c r="AD465" s="160">
        <f>VLOOKUP(T465,'既存・導入予定 (2)'!$E$33:$S$44,13,0)</f>
        <v>0.14699999999999999</v>
      </c>
      <c r="AE465" s="161">
        <f t="shared" si="23"/>
        <v>1.9259999999999999</v>
      </c>
    </row>
    <row r="466" spans="13:31">
      <c r="M466" s="90">
        <v>3</v>
      </c>
      <c r="N466" s="91" t="s">
        <v>4</v>
      </c>
      <c r="O466" s="91" t="s">
        <v>3460</v>
      </c>
      <c r="P466" s="91" t="s">
        <v>3459</v>
      </c>
      <c r="Q466" s="91" t="s">
        <v>143</v>
      </c>
      <c r="R466" s="92">
        <v>0.15</v>
      </c>
      <c r="T466" s="152">
        <v>4</v>
      </c>
      <c r="U466" s="153">
        <v>2020</v>
      </c>
      <c r="V466" s="154" t="s">
        <v>626</v>
      </c>
      <c r="W466" s="154" t="s">
        <v>618</v>
      </c>
      <c r="X466" s="154" t="s">
        <v>3363</v>
      </c>
      <c r="Y466" s="66" t="str">
        <f t="shared" si="24"/>
        <v>42020冷房ビル用マルチ有り</v>
      </c>
      <c r="Z466" s="156">
        <v>-1.68</v>
      </c>
      <c r="AA466" s="156">
        <v>2.68</v>
      </c>
      <c r="AB466" s="157">
        <v>1.0788</v>
      </c>
      <c r="AC466" s="157">
        <v>2.0053000000000001</v>
      </c>
      <c r="AD466" s="160">
        <f>VLOOKUP(T466,'既存・導入予定 (2)'!$E$33:$S$44,13,0)</f>
        <v>0.14699999999999999</v>
      </c>
      <c r="AE466" s="161">
        <f t="shared" si="23"/>
        <v>2.1629999999999998</v>
      </c>
    </row>
    <row r="467" spans="13:31" ht="13.5" customHeight="1">
      <c r="M467" s="90">
        <v>3</v>
      </c>
      <c r="N467" s="91" t="s">
        <v>5</v>
      </c>
      <c r="O467" s="91" t="s">
        <v>3460</v>
      </c>
      <c r="P467" s="91" t="s">
        <v>3459</v>
      </c>
      <c r="Q467" s="91" t="s">
        <v>147</v>
      </c>
      <c r="R467" s="92">
        <v>0.28999999999999998</v>
      </c>
      <c r="T467" s="152">
        <v>4</v>
      </c>
      <c r="U467" s="153">
        <v>2020</v>
      </c>
      <c r="V467" s="154" t="s">
        <v>626</v>
      </c>
      <c r="W467" s="154" t="s">
        <v>619</v>
      </c>
      <c r="X467" s="154" t="s">
        <v>3363</v>
      </c>
      <c r="Y467" s="66" t="str">
        <f t="shared" si="24"/>
        <v>42020冷房設備用有り</v>
      </c>
      <c r="Z467" s="156">
        <v>-0.62</v>
      </c>
      <c r="AA467" s="156">
        <v>1.62</v>
      </c>
      <c r="AB467" s="157">
        <v>1.0472999999999999</v>
      </c>
      <c r="AC467" s="157">
        <v>1.2032</v>
      </c>
      <c r="AD467" s="160">
        <f>VLOOKUP(T467,'既存・導入予定 (2)'!$E$33:$S$44,13,0)</f>
        <v>0.14699999999999999</v>
      </c>
      <c r="AE467" s="161">
        <f t="shared" ref="AE467:AE488" si="25">ROUNDDOWN(IF(AD467&gt;=0.25,Z467*AD467+AA467,AB467*AD467+AC467),3)</f>
        <v>1.357</v>
      </c>
    </row>
    <row r="468" spans="13:31" ht="13.5" customHeight="1">
      <c r="M468" s="90">
        <v>3</v>
      </c>
      <c r="N468" s="91" t="s">
        <v>6</v>
      </c>
      <c r="O468" s="91" t="s">
        <v>3460</v>
      </c>
      <c r="P468" s="91" t="s">
        <v>3459</v>
      </c>
      <c r="Q468" s="91" t="s">
        <v>151</v>
      </c>
      <c r="R468" s="92">
        <v>0.14299999999999999</v>
      </c>
      <c r="T468" s="152">
        <v>4</v>
      </c>
      <c r="U468" s="153">
        <v>2020</v>
      </c>
      <c r="V468" s="154" t="s">
        <v>626</v>
      </c>
      <c r="W468" s="154" t="s">
        <v>624</v>
      </c>
      <c r="X468" s="154" t="s">
        <v>3516</v>
      </c>
      <c r="Y468" s="66" t="str">
        <f t="shared" si="24"/>
        <v>42020冷房店舗用無し（一定速）</v>
      </c>
      <c r="Z468" s="156">
        <v>0.25</v>
      </c>
      <c r="AA468" s="156">
        <v>0.75</v>
      </c>
      <c r="AB468" s="157">
        <v>0.25</v>
      </c>
      <c r="AC468" s="157">
        <v>0.75</v>
      </c>
      <c r="AD468" s="160">
        <f>VLOOKUP(T468,'既存・導入予定 (2)'!$E$33:$S$44,13,0)</f>
        <v>0.14699999999999999</v>
      </c>
      <c r="AE468" s="161">
        <f t="shared" si="25"/>
        <v>0.78600000000000003</v>
      </c>
    </row>
    <row r="469" spans="13:31" ht="13.5" customHeight="1">
      <c r="M469" s="90">
        <v>3</v>
      </c>
      <c r="N469" s="91" t="s">
        <v>7</v>
      </c>
      <c r="O469" s="91" t="s">
        <v>3460</v>
      </c>
      <c r="P469" s="91" t="s">
        <v>3459</v>
      </c>
      <c r="Q469" s="91" t="s">
        <v>155</v>
      </c>
      <c r="R469" s="92">
        <v>0.14199999999999999</v>
      </c>
      <c r="T469" s="152">
        <v>4</v>
      </c>
      <c r="U469" s="153">
        <v>2020</v>
      </c>
      <c r="V469" s="154" t="s">
        <v>626</v>
      </c>
      <c r="W469" s="154" t="s">
        <v>618</v>
      </c>
      <c r="X469" s="154" t="s">
        <v>3516</v>
      </c>
      <c r="Y469" s="66" t="str">
        <f t="shared" si="24"/>
        <v>42020冷房ビル用マルチ無し（一定速）</v>
      </c>
      <c r="Z469" s="156">
        <v>0.25</v>
      </c>
      <c r="AA469" s="156">
        <v>0.75</v>
      </c>
      <c r="AB469" s="157">
        <v>0.25</v>
      </c>
      <c r="AC469" s="157">
        <v>0.75</v>
      </c>
      <c r="AD469" s="160">
        <f>VLOOKUP(T469,'既存・導入予定 (2)'!$E$33:$S$44,13,0)</f>
        <v>0.14699999999999999</v>
      </c>
      <c r="AE469" s="161">
        <f t="shared" si="25"/>
        <v>0.78600000000000003</v>
      </c>
    </row>
    <row r="470" spans="13:31" ht="13.5" customHeight="1">
      <c r="M470" s="90">
        <v>3</v>
      </c>
      <c r="N470" s="91" t="s">
        <v>8</v>
      </c>
      <c r="O470" s="91" t="s">
        <v>3460</v>
      </c>
      <c r="P470" s="91" t="s">
        <v>3459</v>
      </c>
      <c r="Q470" s="91" t="s">
        <v>159</v>
      </c>
      <c r="R470" s="92">
        <v>0.13</v>
      </c>
      <c r="T470" s="152">
        <v>4</v>
      </c>
      <c r="U470" s="153">
        <v>2020</v>
      </c>
      <c r="V470" s="154" t="s">
        <v>626</v>
      </c>
      <c r="W470" s="154" t="s">
        <v>619</v>
      </c>
      <c r="X470" s="154" t="s">
        <v>3516</v>
      </c>
      <c r="Y470" s="66" t="str">
        <f t="shared" si="24"/>
        <v>42020冷房設備用無し（一定速）</v>
      </c>
      <c r="Z470" s="156">
        <v>0.25</v>
      </c>
      <c r="AA470" s="156">
        <v>0.75</v>
      </c>
      <c r="AB470" s="157">
        <v>0.25</v>
      </c>
      <c r="AC470" s="157">
        <v>0.75</v>
      </c>
      <c r="AD470" s="160">
        <f>VLOOKUP(T470,'既存・導入予定 (2)'!$E$33:$S$44,13,0)</f>
        <v>0.14699999999999999</v>
      </c>
      <c r="AE470" s="161">
        <f t="shared" si="25"/>
        <v>0.78600000000000003</v>
      </c>
    </row>
    <row r="471" spans="13:31" ht="13.5" customHeight="1">
      <c r="M471" s="90">
        <v>3</v>
      </c>
      <c r="N471" s="91" t="s">
        <v>9</v>
      </c>
      <c r="O471" s="91" t="s">
        <v>3460</v>
      </c>
      <c r="P471" s="91" t="s">
        <v>3459</v>
      </c>
      <c r="Q471" s="91" t="s">
        <v>163</v>
      </c>
      <c r="R471" s="92">
        <v>0.22</v>
      </c>
      <c r="T471" s="152">
        <v>4</v>
      </c>
      <c r="U471" s="153">
        <v>2020</v>
      </c>
      <c r="V471" s="154" t="s">
        <v>627</v>
      </c>
      <c r="W471" s="154" t="s">
        <v>624</v>
      </c>
      <c r="X471" s="154" t="s">
        <v>3363</v>
      </c>
      <c r="Y471" s="66" t="str">
        <f t="shared" si="24"/>
        <v>42020暖房店舗用有り</v>
      </c>
      <c r="Z471" s="156">
        <v>-0.96</v>
      </c>
      <c r="AA471" s="156">
        <v>1.96</v>
      </c>
      <c r="AB471" s="157">
        <v>1.0862000000000001</v>
      </c>
      <c r="AC471" s="157">
        <v>1.4483999999999999</v>
      </c>
      <c r="AD471" s="160">
        <f>VLOOKUP(T471,'既存・導入予定 (2)'!$E$33:$S$44,13,0)</f>
        <v>0.14699999999999999</v>
      </c>
      <c r="AE471" s="161">
        <f t="shared" si="25"/>
        <v>1.6080000000000001</v>
      </c>
    </row>
    <row r="472" spans="13:31">
      <c r="M472" s="90">
        <v>3</v>
      </c>
      <c r="N472" s="91" t="s">
        <v>10</v>
      </c>
      <c r="O472" s="91" t="s">
        <v>3460</v>
      </c>
      <c r="P472" s="91" t="s">
        <v>3459</v>
      </c>
      <c r="Q472" s="91" t="s">
        <v>167</v>
      </c>
      <c r="R472" s="92">
        <v>0.20100000000000001</v>
      </c>
      <c r="T472" s="152">
        <v>4</v>
      </c>
      <c r="U472" s="153">
        <v>2020</v>
      </c>
      <c r="V472" s="154" t="s">
        <v>627</v>
      </c>
      <c r="W472" s="154" t="s">
        <v>618</v>
      </c>
      <c r="X472" s="154" t="s">
        <v>3363</v>
      </c>
      <c r="Y472" s="66" t="str">
        <f t="shared" si="24"/>
        <v>42020暖房ビル用マルチ有り</v>
      </c>
      <c r="Z472" s="156">
        <v>-1.1000000000000001</v>
      </c>
      <c r="AA472" s="156">
        <v>2.1</v>
      </c>
      <c r="AB472" s="157">
        <v>1.0416000000000001</v>
      </c>
      <c r="AC472" s="157">
        <v>1.4596</v>
      </c>
      <c r="AD472" s="160">
        <f>VLOOKUP(T472,'既存・導入予定 (2)'!$E$33:$S$44,13,0)</f>
        <v>0.14699999999999999</v>
      </c>
      <c r="AE472" s="161">
        <f t="shared" si="25"/>
        <v>1.6120000000000001</v>
      </c>
    </row>
    <row r="473" spans="13:31" ht="13.5" customHeight="1">
      <c r="M473" s="90">
        <v>3</v>
      </c>
      <c r="N473" s="91" t="s">
        <v>11</v>
      </c>
      <c r="O473" s="91" t="s">
        <v>3460</v>
      </c>
      <c r="P473" s="91" t="s">
        <v>3459</v>
      </c>
      <c r="Q473" s="91" t="s">
        <v>171</v>
      </c>
      <c r="R473" s="92">
        <v>0.36099999999999999</v>
      </c>
      <c r="T473" s="152">
        <v>4</v>
      </c>
      <c r="U473" s="153">
        <v>2020</v>
      </c>
      <c r="V473" s="154" t="s">
        <v>627</v>
      </c>
      <c r="W473" s="154" t="s">
        <v>619</v>
      </c>
      <c r="X473" s="154" t="s">
        <v>3363</v>
      </c>
      <c r="Y473" s="66" t="str">
        <f t="shared" si="24"/>
        <v>42020暖房設備用有り</v>
      </c>
      <c r="Z473" s="156">
        <v>-0.46</v>
      </c>
      <c r="AA473" s="156">
        <v>1.46</v>
      </c>
      <c r="AB473" s="157">
        <v>0.94</v>
      </c>
      <c r="AC473" s="157">
        <v>1.1100000000000001</v>
      </c>
      <c r="AD473" s="160">
        <f>VLOOKUP(T473,'既存・導入予定 (2)'!$E$33:$S$44,13,0)</f>
        <v>0.14699999999999999</v>
      </c>
      <c r="AE473" s="161">
        <f t="shared" si="25"/>
        <v>1.248</v>
      </c>
    </row>
    <row r="474" spans="13:31" ht="13.5" customHeight="1">
      <c r="M474" s="90">
        <v>3</v>
      </c>
      <c r="N474" s="91" t="s">
        <v>12</v>
      </c>
      <c r="O474" s="91" t="s">
        <v>3460</v>
      </c>
      <c r="P474" s="91" t="s">
        <v>3459</v>
      </c>
      <c r="Q474" s="91" t="s">
        <v>175</v>
      </c>
      <c r="R474" s="92">
        <v>0.48299999999999998</v>
      </c>
      <c r="T474" s="152">
        <v>4</v>
      </c>
      <c r="U474" s="153">
        <v>2020</v>
      </c>
      <c r="V474" s="154" t="s">
        <v>627</v>
      </c>
      <c r="W474" s="154" t="s">
        <v>624</v>
      </c>
      <c r="X474" s="154" t="s">
        <v>3516</v>
      </c>
      <c r="Y474" s="66" t="str">
        <f t="shared" si="24"/>
        <v>42020暖房店舗用無し（一定速）</v>
      </c>
      <c r="Z474" s="156">
        <v>0.25</v>
      </c>
      <c r="AA474" s="156">
        <v>0.75</v>
      </c>
      <c r="AB474" s="157">
        <v>0.25</v>
      </c>
      <c r="AC474" s="157">
        <v>0.75</v>
      </c>
      <c r="AD474" s="160">
        <f>VLOOKUP(T474,'既存・導入予定 (2)'!$E$33:$S$44,13,0)</f>
        <v>0.14699999999999999</v>
      </c>
      <c r="AE474" s="161">
        <f t="shared" si="25"/>
        <v>0.78600000000000003</v>
      </c>
    </row>
    <row r="475" spans="13:31" ht="13.5" customHeight="1">
      <c r="M475" s="90">
        <v>3</v>
      </c>
      <c r="N475" s="91" t="s">
        <v>13</v>
      </c>
      <c r="O475" s="91" t="s">
        <v>3460</v>
      </c>
      <c r="P475" s="91" t="s">
        <v>3459</v>
      </c>
      <c r="Q475" s="91" t="s">
        <v>179</v>
      </c>
      <c r="R475" s="92">
        <v>7.9000000000000001E-2</v>
      </c>
      <c r="T475" s="152">
        <v>4</v>
      </c>
      <c r="U475" s="153">
        <v>2020</v>
      </c>
      <c r="V475" s="154" t="s">
        <v>627</v>
      </c>
      <c r="W475" s="154" t="s">
        <v>618</v>
      </c>
      <c r="X475" s="154" t="s">
        <v>3516</v>
      </c>
      <c r="Y475" s="66" t="str">
        <f t="shared" si="24"/>
        <v>42020暖房ビル用マルチ無し（一定速）</v>
      </c>
      <c r="Z475" s="156">
        <v>0.25</v>
      </c>
      <c r="AA475" s="156">
        <v>0.75</v>
      </c>
      <c r="AB475" s="157">
        <v>0.25</v>
      </c>
      <c r="AC475" s="157">
        <v>0.75</v>
      </c>
      <c r="AD475" s="160">
        <f>VLOOKUP(T475,'既存・導入予定 (2)'!$E$33:$S$44,13,0)</f>
        <v>0.14699999999999999</v>
      </c>
      <c r="AE475" s="161">
        <f t="shared" si="25"/>
        <v>0.78600000000000003</v>
      </c>
    </row>
    <row r="476" spans="13:31" ht="13.5" customHeight="1">
      <c r="M476" s="90">
        <v>4</v>
      </c>
      <c r="N476" s="91" t="s">
        <v>3456</v>
      </c>
      <c r="O476" s="91" t="s">
        <v>3460</v>
      </c>
      <c r="P476" s="91" t="s">
        <v>3459</v>
      </c>
      <c r="Q476" s="91" t="s">
        <v>183</v>
      </c>
      <c r="R476" s="92">
        <v>8.7999999999999995E-2</v>
      </c>
      <c r="T476" s="152">
        <v>4</v>
      </c>
      <c r="U476" s="154">
        <v>2020</v>
      </c>
      <c r="V476" s="154" t="s">
        <v>627</v>
      </c>
      <c r="W476" s="154" t="s">
        <v>619</v>
      </c>
      <c r="X476" s="154" t="s">
        <v>3516</v>
      </c>
      <c r="Y476" s="66" t="str">
        <f t="shared" si="24"/>
        <v>42020暖房設備用無し（一定速）</v>
      </c>
      <c r="Z476" s="156">
        <v>0.25</v>
      </c>
      <c r="AA476" s="156">
        <v>0.75</v>
      </c>
      <c r="AB476" s="157">
        <v>0.25</v>
      </c>
      <c r="AC476" s="157">
        <v>0.75</v>
      </c>
      <c r="AD476" s="160">
        <f>VLOOKUP(T476,'既存・導入予定 (2)'!$E$33:$S$44,13,0)</f>
        <v>0.14699999999999999</v>
      </c>
      <c r="AE476" s="161">
        <f t="shared" si="25"/>
        <v>0.78600000000000003</v>
      </c>
    </row>
    <row r="477" spans="13:31" ht="13.5" customHeight="1">
      <c r="M477" s="90">
        <v>4</v>
      </c>
      <c r="N477" s="91" t="s">
        <v>3</v>
      </c>
      <c r="O477" s="91" t="s">
        <v>3460</v>
      </c>
      <c r="P477" s="91" t="s">
        <v>3459</v>
      </c>
      <c r="Q477" s="91" t="s">
        <v>187</v>
      </c>
      <c r="R477" s="92">
        <v>8.4000000000000005E-2</v>
      </c>
      <c r="T477" s="144">
        <v>4</v>
      </c>
      <c r="U477" s="145">
        <v>2024</v>
      </c>
      <c r="V477" s="145" t="s">
        <v>626</v>
      </c>
      <c r="W477" s="145" t="s">
        <v>624</v>
      </c>
      <c r="X477" s="145" t="s">
        <v>3363</v>
      </c>
      <c r="Y477" s="146" t="str">
        <f t="shared" si="24"/>
        <v>42024冷房店舗用有り</v>
      </c>
      <c r="Z477" s="145">
        <v>-1.58</v>
      </c>
      <c r="AA477" s="145">
        <v>2.58</v>
      </c>
      <c r="AB477" s="145">
        <v>1.0629999999999999</v>
      </c>
      <c r="AC477" s="145">
        <v>1.9193</v>
      </c>
      <c r="AD477" s="147">
        <f>VLOOKUP(T477,'既存・導入予定 (2)'!$E$33:$S$44,13,0)</f>
        <v>0.14699999999999999</v>
      </c>
      <c r="AE477" s="75">
        <f t="shared" si="25"/>
        <v>2.0750000000000002</v>
      </c>
    </row>
    <row r="478" spans="13:31">
      <c r="M478" s="90">
        <v>4</v>
      </c>
      <c r="N478" s="91" t="s">
        <v>4</v>
      </c>
      <c r="O478" s="91" t="s">
        <v>3460</v>
      </c>
      <c r="P478" s="91" t="s">
        <v>3459</v>
      </c>
      <c r="Q478" s="91" t="s">
        <v>191</v>
      </c>
      <c r="R478" s="92">
        <v>9.8000000000000004E-2</v>
      </c>
      <c r="T478" s="144">
        <v>4</v>
      </c>
      <c r="U478" s="145">
        <v>2024</v>
      </c>
      <c r="V478" s="145" t="s">
        <v>626</v>
      </c>
      <c r="W478" s="145" t="s">
        <v>618</v>
      </c>
      <c r="X478" s="145" t="s">
        <v>3363</v>
      </c>
      <c r="Y478" s="146" t="str">
        <f t="shared" si="24"/>
        <v>42024冷房ビル用マルチ有り</v>
      </c>
      <c r="Z478" s="145">
        <v>-1.6</v>
      </c>
      <c r="AA478" s="145">
        <v>2.6</v>
      </c>
      <c r="AB478" s="145">
        <v>1.0759000000000001</v>
      </c>
      <c r="AC478" s="145">
        <v>1.931</v>
      </c>
      <c r="AD478" s="147">
        <f>VLOOKUP(T478,'既存・導入予定 (2)'!$E$33:$S$44,13,0)</f>
        <v>0.14699999999999999</v>
      </c>
      <c r="AE478" s="75">
        <f t="shared" si="25"/>
        <v>2.089</v>
      </c>
    </row>
    <row r="479" spans="13:31" ht="14.25" customHeight="1">
      <c r="M479" s="90">
        <v>4</v>
      </c>
      <c r="N479" s="91" t="s">
        <v>5</v>
      </c>
      <c r="O479" s="91" t="s">
        <v>3460</v>
      </c>
      <c r="P479" s="91" t="s">
        <v>3459</v>
      </c>
      <c r="Q479" s="91" t="s">
        <v>195</v>
      </c>
      <c r="R479" s="92">
        <v>0.128</v>
      </c>
      <c r="T479" s="144">
        <v>4</v>
      </c>
      <c r="U479" s="145">
        <v>2024</v>
      </c>
      <c r="V479" s="145" t="s">
        <v>626</v>
      </c>
      <c r="W479" s="145" t="s">
        <v>619</v>
      </c>
      <c r="X479" s="145" t="s">
        <v>3363</v>
      </c>
      <c r="Y479" s="146" t="str">
        <f t="shared" si="24"/>
        <v>42024冷房設備用有り</v>
      </c>
      <c r="Z479" s="145">
        <v>-0.6</v>
      </c>
      <c r="AA479" s="145">
        <v>1.6</v>
      </c>
      <c r="AB479" s="145">
        <v>1.0467</v>
      </c>
      <c r="AC479" s="145">
        <v>1.1882999999999999</v>
      </c>
      <c r="AD479" s="147">
        <f>VLOOKUP(T479,'既存・導入予定 (2)'!$E$33:$S$44,13,0)</f>
        <v>0.14699999999999999</v>
      </c>
      <c r="AE479" s="75">
        <f t="shared" si="25"/>
        <v>1.3420000000000001</v>
      </c>
    </row>
    <row r="480" spans="13:31" ht="13.5" customHeight="1">
      <c r="M480" s="90">
        <v>4</v>
      </c>
      <c r="N480" s="91" t="s">
        <v>6</v>
      </c>
      <c r="O480" s="91" t="s">
        <v>3460</v>
      </c>
      <c r="P480" s="91" t="s">
        <v>3459</v>
      </c>
      <c r="Q480" s="91" t="s">
        <v>199</v>
      </c>
      <c r="R480" s="92">
        <v>0</v>
      </c>
      <c r="T480" s="144">
        <v>4</v>
      </c>
      <c r="U480" s="145">
        <v>2024</v>
      </c>
      <c r="V480" s="145" t="s">
        <v>626</v>
      </c>
      <c r="W480" s="145" t="s">
        <v>624</v>
      </c>
      <c r="X480" s="145" t="s">
        <v>3516</v>
      </c>
      <c r="Y480" s="146" t="str">
        <f t="shared" si="24"/>
        <v>42024冷房店舗用無し（一定速）</v>
      </c>
      <c r="Z480" s="148">
        <v>0.25</v>
      </c>
      <c r="AA480" s="148">
        <v>0.75</v>
      </c>
      <c r="AB480" s="149">
        <v>0.25</v>
      </c>
      <c r="AC480" s="149">
        <v>0.75</v>
      </c>
      <c r="AD480" s="147">
        <f>VLOOKUP(T480,'既存・導入予定 (2)'!$E$33:$S$44,13,0)</f>
        <v>0.14699999999999999</v>
      </c>
      <c r="AE480" s="75">
        <f t="shared" si="25"/>
        <v>0.78600000000000003</v>
      </c>
    </row>
    <row r="481" spans="13:31" ht="13.5" customHeight="1">
      <c r="M481" s="90">
        <v>4</v>
      </c>
      <c r="N481" s="91" t="s">
        <v>7</v>
      </c>
      <c r="O481" s="91" t="s">
        <v>3460</v>
      </c>
      <c r="P481" s="91" t="s">
        <v>3459</v>
      </c>
      <c r="Q481" s="91" t="s">
        <v>203</v>
      </c>
      <c r="R481" s="92">
        <v>6.8000000000000005E-2</v>
      </c>
      <c r="T481" s="144">
        <v>4</v>
      </c>
      <c r="U481" s="145">
        <v>2024</v>
      </c>
      <c r="V481" s="145" t="s">
        <v>626</v>
      </c>
      <c r="W481" s="145" t="s">
        <v>618</v>
      </c>
      <c r="X481" s="145" t="s">
        <v>3516</v>
      </c>
      <c r="Y481" s="146" t="str">
        <f t="shared" si="24"/>
        <v>42024冷房ビル用マルチ無し（一定速）</v>
      </c>
      <c r="Z481" s="148">
        <v>0.25</v>
      </c>
      <c r="AA481" s="148">
        <v>0.75</v>
      </c>
      <c r="AB481" s="149">
        <v>0.25</v>
      </c>
      <c r="AC481" s="149">
        <v>0.75</v>
      </c>
      <c r="AD481" s="147">
        <f>VLOOKUP(T481,'既存・導入予定 (2)'!$E$33:$S$44,13,0)</f>
        <v>0.14699999999999999</v>
      </c>
      <c r="AE481" s="75">
        <f t="shared" si="25"/>
        <v>0.78600000000000003</v>
      </c>
    </row>
    <row r="482" spans="13:31" ht="13.5" customHeight="1">
      <c r="M482" s="90">
        <v>4</v>
      </c>
      <c r="N482" s="91" t="s">
        <v>8</v>
      </c>
      <c r="O482" s="91" t="s">
        <v>3460</v>
      </c>
      <c r="P482" s="91" t="s">
        <v>3459</v>
      </c>
      <c r="Q482" s="91" t="s">
        <v>207</v>
      </c>
      <c r="R482" s="92">
        <v>6.8000000000000005E-2</v>
      </c>
      <c r="T482" s="144">
        <v>4</v>
      </c>
      <c r="U482" s="145">
        <v>2024</v>
      </c>
      <c r="V482" s="145" t="s">
        <v>626</v>
      </c>
      <c r="W482" s="145" t="s">
        <v>619</v>
      </c>
      <c r="X482" s="145" t="s">
        <v>3516</v>
      </c>
      <c r="Y482" s="146" t="str">
        <f t="shared" si="24"/>
        <v>42024冷房設備用無し（一定速）</v>
      </c>
      <c r="Z482" s="148">
        <v>0.25</v>
      </c>
      <c r="AA482" s="148">
        <v>0.75</v>
      </c>
      <c r="AB482" s="149">
        <v>0.25</v>
      </c>
      <c r="AC482" s="149">
        <v>0.75</v>
      </c>
      <c r="AD482" s="147">
        <f>VLOOKUP(T482,'既存・導入予定 (2)'!$E$33:$S$44,13,0)</f>
        <v>0.14699999999999999</v>
      </c>
      <c r="AE482" s="75">
        <f t="shared" si="25"/>
        <v>0.78600000000000003</v>
      </c>
    </row>
    <row r="483" spans="13:31" ht="14.25" customHeight="1">
      <c r="M483" s="90">
        <v>4</v>
      </c>
      <c r="N483" s="91" t="s">
        <v>9</v>
      </c>
      <c r="O483" s="91" t="s">
        <v>3460</v>
      </c>
      <c r="P483" s="91" t="s">
        <v>3459</v>
      </c>
      <c r="Q483" s="91" t="s">
        <v>211</v>
      </c>
      <c r="R483" s="92">
        <v>0.14899999999999999</v>
      </c>
      <c r="T483" s="144">
        <v>4</v>
      </c>
      <c r="U483" s="145">
        <v>2024</v>
      </c>
      <c r="V483" s="145" t="s">
        <v>627</v>
      </c>
      <c r="W483" s="145" t="s">
        <v>624</v>
      </c>
      <c r="X483" s="145" t="s">
        <v>3363</v>
      </c>
      <c r="Y483" s="146" t="str">
        <f t="shared" si="24"/>
        <v>42024暖房店舗用有り</v>
      </c>
      <c r="Z483" s="145">
        <v>-1.04</v>
      </c>
      <c r="AA483" s="145">
        <v>2.04</v>
      </c>
      <c r="AB483" s="145">
        <v>1.0898000000000001</v>
      </c>
      <c r="AC483" s="145">
        <v>1.5076000000000001</v>
      </c>
      <c r="AD483" s="147">
        <f>VLOOKUP(T483,'既存・導入予定 (2)'!$E$33:$S$44,13,0)</f>
        <v>0.14699999999999999</v>
      </c>
      <c r="AE483" s="75">
        <f t="shared" si="25"/>
        <v>1.667</v>
      </c>
    </row>
    <row r="484" spans="13:31">
      <c r="M484" s="90">
        <v>4</v>
      </c>
      <c r="N484" s="91" t="s">
        <v>10</v>
      </c>
      <c r="O484" s="91" t="s">
        <v>3460</v>
      </c>
      <c r="P484" s="91" t="s">
        <v>3459</v>
      </c>
      <c r="Q484" s="91" t="s">
        <v>215</v>
      </c>
      <c r="R484" s="92">
        <v>0.10199999999999999</v>
      </c>
      <c r="T484" s="144">
        <v>4</v>
      </c>
      <c r="U484" s="145">
        <v>2024</v>
      </c>
      <c r="V484" s="145" t="s">
        <v>627</v>
      </c>
      <c r="W484" s="145" t="s">
        <v>618</v>
      </c>
      <c r="X484" s="145" t="s">
        <v>3363</v>
      </c>
      <c r="Y484" s="146" t="str">
        <f t="shared" si="24"/>
        <v>42024暖房ビル用マルチ有り</v>
      </c>
      <c r="Z484" s="145">
        <v>-1.1399999999999999</v>
      </c>
      <c r="AA484" s="145">
        <v>2.14</v>
      </c>
      <c r="AB484" s="145">
        <v>1.0454000000000001</v>
      </c>
      <c r="AC484" s="145">
        <v>1.5936999999999999</v>
      </c>
      <c r="AD484" s="147">
        <f>VLOOKUP(T484,'既存・導入予定 (2)'!$E$33:$S$44,13,0)</f>
        <v>0.14699999999999999</v>
      </c>
      <c r="AE484" s="75">
        <f t="shared" si="25"/>
        <v>1.7470000000000001</v>
      </c>
    </row>
    <row r="485" spans="13:31" ht="13.5" customHeight="1">
      <c r="M485" s="90">
        <v>4</v>
      </c>
      <c r="N485" s="91" t="s">
        <v>11</v>
      </c>
      <c r="O485" s="91" t="s">
        <v>3460</v>
      </c>
      <c r="P485" s="91" t="s">
        <v>3459</v>
      </c>
      <c r="Q485" s="91" t="s">
        <v>219</v>
      </c>
      <c r="R485" s="92">
        <v>0.14499999999999999</v>
      </c>
      <c r="T485" s="144">
        <v>4</v>
      </c>
      <c r="U485" s="145">
        <v>2024</v>
      </c>
      <c r="V485" s="145" t="s">
        <v>627</v>
      </c>
      <c r="W485" s="145" t="s">
        <v>619</v>
      </c>
      <c r="X485" s="145" t="s">
        <v>3363</v>
      </c>
      <c r="Y485" s="146" t="str">
        <f t="shared" si="24"/>
        <v>42024暖房設備用有り</v>
      </c>
      <c r="Z485" s="145">
        <v>-0.57999999999999996</v>
      </c>
      <c r="AA485" s="145">
        <v>1.58</v>
      </c>
      <c r="AB485" s="145">
        <v>1.0335000000000001</v>
      </c>
      <c r="AC485" s="145">
        <v>1.1766000000000001</v>
      </c>
      <c r="AD485" s="147">
        <f>VLOOKUP(T485,'既存・導入予定 (2)'!$E$33:$S$44,13,0)</f>
        <v>0.14699999999999999</v>
      </c>
      <c r="AE485" s="75">
        <f t="shared" si="25"/>
        <v>1.3280000000000001</v>
      </c>
    </row>
    <row r="486" spans="13:31" ht="13.5" customHeight="1">
      <c r="M486" s="90">
        <v>4</v>
      </c>
      <c r="N486" s="91" t="s">
        <v>12</v>
      </c>
      <c r="O486" s="91" t="s">
        <v>3460</v>
      </c>
      <c r="P486" s="91" t="s">
        <v>3459</v>
      </c>
      <c r="Q486" s="91" t="s">
        <v>223</v>
      </c>
      <c r="R486" s="92">
        <v>0.30099999999999999</v>
      </c>
      <c r="T486" s="144">
        <v>4</v>
      </c>
      <c r="U486" s="145">
        <v>2024</v>
      </c>
      <c r="V486" s="145" t="s">
        <v>627</v>
      </c>
      <c r="W486" s="145" t="s">
        <v>624</v>
      </c>
      <c r="X486" s="145" t="s">
        <v>3516</v>
      </c>
      <c r="Y486" s="146" t="str">
        <f t="shared" si="24"/>
        <v>42024暖房店舗用無し（一定速）</v>
      </c>
      <c r="Z486" s="148">
        <v>0.25</v>
      </c>
      <c r="AA486" s="148">
        <v>0.75</v>
      </c>
      <c r="AB486" s="149">
        <v>0.25</v>
      </c>
      <c r="AC486" s="149">
        <v>0.75</v>
      </c>
      <c r="AD486" s="147">
        <f>VLOOKUP(T486,'既存・導入予定 (2)'!$E$33:$S$44,13,0)</f>
        <v>0.14699999999999999</v>
      </c>
      <c r="AE486" s="75">
        <f t="shared" si="25"/>
        <v>0.78600000000000003</v>
      </c>
    </row>
    <row r="487" spans="13:31" ht="13.5" customHeight="1">
      <c r="M487" s="90">
        <v>4</v>
      </c>
      <c r="N487" s="91" t="s">
        <v>13</v>
      </c>
      <c r="O487" s="91" t="s">
        <v>3460</v>
      </c>
      <c r="P487" s="91" t="s">
        <v>3459</v>
      </c>
      <c r="Q487" s="91" t="s">
        <v>227</v>
      </c>
      <c r="R487" s="92">
        <v>0</v>
      </c>
      <c r="T487" s="144">
        <v>4</v>
      </c>
      <c r="U487" s="145">
        <v>2024</v>
      </c>
      <c r="V487" s="145" t="s">
        <v>627</v>
      </c>
      <c r="W487" s="145" t="s">
        <v>618</v>
      </c>
      <c r="X487" s="145" t="s">
        <v>3516</v>
      </c>
      <c r="Y487" s="146" t="str">
        <f t="shared" si="24"/>
        <v>42024暖房ビル用マルチ無し（一定速）</v>
      </c>
      <c r="Z487" s="148">
        <v>0.25</v>
      </c>
      <c r="AA487" s="148">
        <v>0.75</v>
      </c>
      <c r="AB487" s="149">
        <v>0.25</v>
      </c>
      <c r="AC487" s="149">
        <v>0.75</v>
      </c>
      <c r="AD487" s="147">
        <f>VLOOKUP(T487,'既存・導入予定 (2)'!$E$33:$S$44,13,0)</f>
        <v>0.14699999999999999</v>
      </c>
      <c r="AE487" s="75">
        <f t="shared" si="25"/>
        <v>0.78600000000000003</v>
      </c>
    </row>
    <row r="488" spans="13:31" ht="13.5" customHeight="1">
      <c r="M488" s="90">
        <v>5</v>
      </c>
      <c r="N488" s="91" t="s">
        <v>3456</v>
      </c>
      <c r="O488" s="91" t="s">
        <v>3460</v>
      </c>
      <c r="P488" s="91" t="s">
        <v>3459</v>
      </c>
      <c r="Q488" s="91" t="s">
        <v>231</v>
      </c>
      <c r="R488" s="92">
        <v>4.4999999999999998E-2</v>
      </c>
      <c r="T488" s="144">
        <v>4</v>
      </c>
      <c r="U488" s="145">
        <v>2024</v>
      </c>
      <c r="V488" s="145" t="s">
        <v>627</v>
      </c>
      <c r="W488" s="145" t="s">
        <v>619</v>
      </c>
      <c r="X488" s="145" t="s">
        <v>3516</v>
      </c>
      <c r="Y488" s="146" t="str">
        <f t="shared" si="24"/>
        <v>42024暖房設備用無し（一定速）</v>
      </c>
      <c r="Z488" s="148">
        <v>0.25</v>
      </c>
      <c r="AA488" s="148">
        <v>0.75</v>
      </c>
      <c r="AB488" s="149">
        <v>0.25</v>
      </c>
      <c r="AC488" s="149">
        <v>0.75</v>
      </c>
      <c r="AD488" s="147">
        <f>VLOOKUP(T488,'既存・導入予定 (2)'!$E$33:$S$44,13,0)</f>
        <v>0.14699999999999999</v>
      </c>
      <c r="AE488" s="75">
        <f t="shared" si="25"/>
        <v>0.78600000000000003</v>
      </c>
    </row>
    <row r="489" spans="13:31" ht="13.5" customHeight="1">
      <c r="M489" s="90">
        <v>5</v>
      </c>
      <c r="N489" s="91" t="s">
        <v>3</v>
      </c>
      <c r="O489" s="91" t="s">
        <v>3460</v>
      </c>
      <c r="P489" s="91" t="s">
        <v>3459</v>
      </c>
      <c r="Q489" s="91" t="s">
        <v>235</v>
      </c>
      <c r="R489" s="92">
        <v>0</v>
      </c>
      <c r="T489" s="152">
        <v>5</v>
      </c>
      <c r="U489" s="153">
        <v>1995</v>
      </c>
      <c r="V489" s="154" t="s">
        <v>20</v>
      </c>
      <c r="W489" s="154" t="s">
        <v>624</v>
      </c>
      <c r="X489" s="154" t="s">
        <v>3363</v>
      </c>
      <c r="Y489" s="66" t="str">
        <f t="shared" si="24"/>
        <v>51995冷房店舗用有り</v>
      </c>
      <c r="Z489" s="156">
        <v>0.32</v>
      </c>
      <c r="AA489" s="156">
        <v>0.68</v>
      </c>
      <c r="AB489" s="157">
        <v>1.0165999999999999</v>
      </c>
      <c r="AC489" s="157">
        <v>0.50590000000000002</v>
      </c>
      <c r="AD489" s="160">
        <f>VLOOKUP(T489,'既存・導入予定 (2)'!$E$33:$S$44,13,0)</f>
        <v>0.248</v>
      </c>
      <c r="AE489" s="161">
        <f t="shared" ref="AE489:AE536" si="26">ROUNDDOWN(IF(AD489&gt;=0.25,Z489*AD489+AA489,AB489*AD489+AC489),3)</f>
        <v>0.75800000000000001</v>
      </c>
    </row>
    <row r="490" spans="13:31">
      <c r="M490" s="90">
        <v>5</v>
      </c>
      <c r="N490" s="91" t="s">
        <v>4</v>
      </c>
      <c r="O490" s="91" t="s">
        <v>3460</v>
      </c>
      <c r="P490" s="91" t="s">
        <v>3459</v>
      </c>
      <c r="Q490" s="91" t="s">
        <v>239</v>
      </c>
      <c r="R490" s="92">
        <v>0</v>
      </c>
      <c r="T490" s="152">
        <v>5</v>
      </c>
      <c r="U490" s="153">
        <v>1995</v>
      </c>
      <c r="V490" s="154" t="s">
        <v>20</v>
      </c>
      <c r="W490" s="154" t="s">
        <v>618</v>
      </c>
      <c r="X490" s="154" t="s">
        <v>3363</v>
      </c>
      <c r="Y490" s="66" t="str">
        <f t="shared" si="24"/>
        <v>51995冷房ビル用マルチ有り</v>
      </c>
      <c r="Z490" s="156">
        <v>-0.218</v>
      </c>
      <c r="AA490" s="156">
        <v>1.218</v>
      </c>
      <c r="AB490" s="157">
        <v>1.0356000000000001</v>
      </c>
      <c r="AC490" s="157">
        <v>0.90459999999999996</v>
      </c>
      <c r="AD490" s="160">
        <f>VLOOKUP(T490,'既存・導入予定 (2)'!$E$33:$S$44,13,0)</f>
        <v>0.248</v>
      </c>
      <c r="AE490" s="161">
        <f t="shared" si="26"/>
        <v>1.161</v>
      </c>
    </row>
    <row r="491" spans="13:31" ht="13.5" customHeight="1">
      <c r="M491" s="90">
        <v>5</v>
      </c>
      <c r="N491" s="91" t="s">
        <v>5</v>
      </c>
      <c r="O491" s="91" t="s">
        <v>3460</v>
      </c>
      <c r="P491" s="91" t="s">
        <v>3459</v>
      </c>
      <c r="Q491" s="91" t="s">
        <v>243</v>
      </c>
      <c r="R491" s="92">
        <v>0.155</v>
      </c>
      <c r="T491" s="152">
        <v>5</v>
      </c>
      <c r="U491" s="153">
        <v>1995</v>
      </c>
      <c r="V491" s="154" t="s">
        <v>20</v>
      </c>
      <c r="W491" s="154" t="s">
        <v>619</v>
      </c>
      <c r="X491" s="154" t="s">
        <v>3363</v>
      </c>
      <c r="Y491" s="66" t="str">
        <f t="shared" si="24"/>
        <v>51995冷房設備用有り</v>
      </c>
      <c r="Z491" s="156">
        <v>0.25</v>
      </c>
      <c r="AA491" s="156">
        <v>0.75</v>
      </c>
      <c r="AB491" s="157">
        <v>1.0219</v>
      </c>
      <c r="AC491" s="157">
        <v>0.55700000000000005</v>
      </c>
      <c r="AD491" s="160">
        <f>VLOOKUP(T491,'既存・導入予定 (2)'!$E$33:$S$44,13,0)</f>
        <v>0.248</v>
      </c>
      <c r="AE491" s="161">
        <f t="shared" si="26"/>
        <v>0.81</v>
      </c>
    </row>
    <row r="492" spans="13:31" ht="13.5" customHeight="1">
      <c r="M492" s="90">
        <v>5</v>
      </c>
      <c r="N492" s="91" t="s">
        <v>6</v>
      </c>
      <c r="O492" s="91" t="s">
        <v>3460</v>
      </c>
      <c r="P492" s="91" t="s">
        <v>3459</v>
      </c>
      <c r="Q492" s="91" t="s">
        <v>247</v>
      </c>
      <c r="R492" s="92">
        <v>0</v>
      </c>
      <c r="T492" s="152">
        <v>5</v>
      </c>
      <c r="U492" s="153">
        <v>1995</v>
      </c>
      <c r="V492" s="154" t="s">
        <v>20</v>
      </c>
      <c r="W492" s="154" t="s">
        <v>624</v>
      </c>
      <c r="X492" s="154" t="s">
        <v>3516</v>
      </c>
      <c r="Y492" s="66" t="str">
        <f t="shared" si="24"/>
        <v>51995冷房店舗用無し（一定速）</v>
      </c>
      <c r="Z492" s="156">
        <v>0.26</v>
      </c>
      <c r="AA492" s="156">
        <v>0.74</v>
      </c>
      <c r="AB492" s="157">
        <v>0.26</v>
      </c>
      <c r="AC492" s="157">
        <v>0.74</v>
      </c>
      <c r="AD492" s="160">
        <f>VLOOKUP(T492,'既存・導入予定 (2)'!$E$33:$S$44,13,0)</f>
        <v>0.248</v>
      </c>
      <c r="AE492" s="161">
        <f t="shared" si="26"/>
        <v>0.80400000000000005</v>
      </c>
    </row>
    <row r="493" spans="13:31" ht="13.5" customHeight="1">
      <c r="M493" s="90">
        <v>5</v>
      </c>
      <c r="N493" s="91" t="s">
        <v>7</v>
      </c>
      <c r="O493" s="91" t="s">
        <v>3460</v>
      </c>
      <c r="P493" s="91" t="s">
        <v>3459</v>
      </c>
      <c r="Q493" s="91" t="s">
        <v>251</v>
      </c>
      <c r="R493" s="92">
        <v>0</v>
      </c>
      <c r="T493" s="152">
        <v>5</v>
      </c>
      <c r="U493" s="153">
        <v>1995</v>
      </c>
      <c r="V493" s="154" t="s">
        <v>20</v>
      </c>
      <c r="W493" s="154" t="s">
        <v>618</v>
      </c>
      <c r="X493" s="154" t="s">
        <v>3516</v>
      </c>
      <c r="Y493" s="66" t="str">
        <f t="shared" si="24"/>
        <v>51995冷房ビル用マルチ無し（一定速）</v>
      </c>
      <c r="Z493" s="156">
        <v>0.26</v>
      </c>
      <c r="AA493" s="156">
        <v>0.74</v>
      </c>
      <c r="AB493" s="157">
        <v>0.26</v>
      </c>
      <c r="AC493" s="157">
        <v>0.74</v>
      </c>
      <c r="AD493" s="160">
        <f>VLOOKUP(T493,'既存・導入予定 (2)'!$E$33:$S$44,13,0)</f>
        <v>0.248</v>
      </c>
      <c r="AE493" s="161">
        <f t="shared" si="26"/>
        <v>0.80400000000000005</v>
      </c>
    </row>
    <row r="494" spans="13:31" ht="13.5" customHeight="1">
      <c r="M494" s="90">
        <v>5</v>
      </c>
      <c r="N494" s="91" t="s">
        <v>8</v>
      </c>
      <c r="O494" s="91" t="s">
        <v>3460</v>
      </c>
      <c r="P494" s="91" t="s">
        <v>3459</v>
      </c>
      <c r="Q494" s="91" t="s">
        <v>255</v>
      </c>
      <c r="R494" s="92">
        <v>0</v>
      </c>
      <c r="T494" s="152">
        <v>5</v>
      </c>
      <c r="U494" s="153">
        <v>1995</v>
      </c>
      <c r="V494" s="154" t="s">
        <v>20</v>
      </c>
      <c r="W494" s="154" t="s">
        <v>619</v>
      </c>
      <c r="X494" s="154" t="s">
        <v>3516</v>
      </c>
      <c r="Y494" s="66" t="str">
        <f t="shared" si="24"/>
        <v>51995冷房設備用無し（一定速）</v>
      </c>
      <c r="Z494" s="156">
        <v>0.26</v>
      </c>
      <c r="AA494" s="156">
        <v>0.74</v>
      </c>
      <c r="AB494" s="157">
        <v>0.26</v>
      </c>
      <c r="AC494" s="157">
        <v>0.74</v>
      </c>
      <c r="AD494" s="160">
        <f>VLOOKUP(T494,'既存・導入予定 (2)'!$E$33:$S$44,13,0)</f>
        <v>0.248</v>
      </c>
      <c r="AE494" s="161">
        <f t="shared" si="26"/>
        <v>0.80400000000000005</v>
      </c>
    </row>
    <row r="495" spans="13:31" ht="13.5" customHeight="1">
      <c r="M495" s="90">
        <v>5</v>
      </c>
      <c r="N495" s="91" t="s">
        <v>9</v>
      </c>
      <c r="O495" s="91" t="s">
        <v>3460</v>
      </c>
      <c r="P495" s="91" t="s">
        <v>3459</v>
      </c>
      <c r="Q495" s="91" t="s">
        <v>259</v>
      </c>
      <c r="R495" s="92">
        <v>4.4999999999999998E-2</v>
      </c>
      <c r="T495" s="152">
        <v>5</v>
      </c>
      <c r="U495" s="153">
        <v>1995</v>
      </c>
      <c r="V495" s="154" t="s">
        <v>21</v>
      </c>
      <c r="W495" s="154" t="s">
        <v>624</v>
      </c>
      <c r="X495" s="154" t="s">
        <v>3363</v>
      </c>
      <c r="Y495" s="66" t="str">
        <f t="shared" si="24"/>
        <v>51995暖房店舗用有り</v>
      </c>
      <c r="Z495" s="156">
        <v>0.374</v>
      </c>
      <c r="AA495" s="156">
        <v>0.626</v>
      </c>
      <c r="AB495" s="157">
        <v>1.0275000000000001</v>
      </c>
      <c r="AC495" s="157">
        <v>0.46260000000000001</v>
      </c>
      <c r="AD495" s="160">
        <f>VLOOKUP(T495,'既存・導入予定 (2)'!$E$33:$S$44,13,0)</f>
        <v>0.248</v>
      </c>
      <c r="AE495" s="161">
        <f t="shared" si="26"/>
        <v>0.71699999999999997</v>
      </c>
    </row>
    <row r="496" spans="13:31">
      <c r="M496" s="90">
        <v>5</v>
      </c>
      <c r="N496" s="91" t="s">
        <v>10</v>
      </c>
      <c r="O496" s="91" t="s">
        <v>3460</v>
      </c>
      <c r="P496" s="91" t="s">
        <v>3459</v>
      </c>
      <c r="Q496" s="91" t="s">
        <v>263</v>
      </c>
      <c r="R496" s="92">
        <v>7.5999999999999998E-2</v>
      </c>
      <c r="T496" s="152">
        <v>5</v>
      </c>
      <c r="U496" s="153">
        <v>1995</v>
      </c>
      <c r="V496" s="154" t="s">
        <v>21</v>
      </c>
      <c r="W496" s="154" t="s">
        <v>618</v>
      </c>
      <c r="X496" s="154" t="s">
        <v>3363</v>
      </c>
      <c r="Y496" s="66" t="str">
        <f t="shared" si="24"/>
        <v>51995暖房ビル用マルチ有り</v>
      </c>
      <c r="Z496" s="156">
        <v>-0.112</v>
      </c>
      <c r="AA496" s="156">
        <v>1.1120000000000001</v>
      </c>
      <c r="AB496" s="157">
        <v>1.0236000000000001</v>
      </c>
      <c r="AC496" s="157">
        <v>0.82809999999999995</v>
      </c>
      <c r="AD496" s="160">
        <f>VLOOKUP(T496,'既存・導入予定 (2)'!$E$33:$S$44,13,0)</f>
        <v>0.248</v>
      </c>
      <c r="AE496" s="161">
        <f t="shared" si="26"/>
        <v>1.081</v>
      </c>
    </row>
    <row r="497" spans="13:31" ht="13.5" customHeight="1">
      <c r="M497" s="90">
        <v>5</v>
      </c>
      <c r="N497" s="91" t="s">
        <v>11</v>
      </c>
      <c r="O497" s="91" t="s">
        <v>3460</v>
      </c>
      <c r="P497" s="91" t="s">
        <v>3459</v>
      </c>
      <c r="Q497" s="91" t="s">
        <v>267</v>
      </c>
      <c r="R497" s="92">
        <v>0.10100000000000001</v>
      </c>
      <c r="T497" s="152">
        <v>5</v>
      </c>
      <c r="U497" s="153">
        <v>1995</v>
      </c>
      <c r="V497" s="154" t="s">
        <v>21</v>
      </c>
      <c r="W497" s="154" t="s">
        <v>619</v>
      </c>
      <c r="X497" s="154" t="s">
        <v>3363</v>
      </c>
      <c r="Y497" s="66" t="str">
        <f t="shared" si="24"/>
        <v>51995暖房設備用有り</v>
      </c>
      <c r="Z497" s="156">
        <v>0.25</v>
      </c>
      <c r="AA497" s="156">
        <v>0.75</v>
      </c>
      <c r="AB497" s="157">
        <v>1.0159</v>
      </c>
      <c r="AC497" s="157">
        <v>0.5585</v>
      </c>
      <c r="AD497" s="160">
        <f>VLOOKUP(T497,'既存・導入予定 (2)'!$E$33:$S$44,13,0)</f>
        <v>0.248</v>
      </c>
      <c r="AE497" s="161">
        <f t="shared" si="26"/>
        <v>0.81</v>
      </c>
    </row>
    <row r="498" spans="13:31" ht="13.5" customHeight="1">
      <c r="M498" s="90">
        <v>5</v>
      </c>
      <c r="N498" s="91" t="s">
        <v>12</v>
      </c>
      <c r="O498" s="91" t="s">
        <v>3460</v>
      </c>
      <c r="P498" s="91" t="s">
        <v>3459</v>
      </c>
      <c r="Q498" s="91" t="s">
        <v>271</v>
      </c>
      <c r="R498" s="92">
        <v>0.10199999999999999</v>
      </c>
      <c r="T498" s="152">
        <v>5</v>
      </c>
      <c r="U498" s="153">
        <v>1995</v>
      </c>
      <c r="V498" s="154" t="s">
        <v>21</v>
      </c>
      <c r="W498" s="154" t="s">
        <v>624</v>
      </c>
      <c r="X498" s="154" t="s">
        <v>3516</v>
      </c>
      <c r="Y498" s="66" t="str">
        <f t="shared" si="24"/>
        <v>51995暖房店舗用無し（一定速）</v>
      </c>
      <c r="Z498" s="156">
        <v>0.26</v>
      </c>
      <c r="AA498" s="156">
        <v>0.74</v>
      </c>
      <c r="AB498" s="157">
        <v>0.26</v>
      </c>
      <c r="AC498" s="157">
        <v>0.74</v>
      </c>
      <c r="AD498" s="160">
        <f>VLOOKUP(T498,'既存・導入予定 (2)'!$E$33:$S$44,13,0)</f>
        <v>0.248</v>
      </c>
      <c r="AE498" s="161">
        <f t="shared" si="26"/>
        <v>0.80400000000000005</v>
      </c>
    </row>
    <row r="499" spans="13:31" ht="13.5" customHeight="1">
      <c r="M499" s="90">
        <v>5</v>
      </c>
      <c r="N499" s="91" t="s">
        <v>13</v>
      </c>
      <c r="O499" s="91" t="s">
        <v>3460</v>
      </c>
      <c r="P499" s="91" t="s">
        <v>3459</v>
      </c>
      <c r="Q499" s="91" t="s">
        <v>275</v>
      </c>
      <c r="R499" s="92">
        <v>0</v>
      </c>
      <c r="T499" s="152">
        <v>5</v>
      </c>
      <c r="U499" s="153">
        <v>1995</v>
      </c>
      <c r="V499" s="154" t="s">
        <v>21</v>
      </c>
      <c r="W499" s="154" t="s">
        <v>618</v>
      </c>
      <c r="X499" s="154" t="s">
        <v>3516</v>
      </c>
      <c r="Y499" s="66" t="str">
        <f t="shared" si="24"/>
        <v>51995暖房ビル用マルチ無し（一定速）</v>
      </c>
      <c r="Z499" s="156">
        <v>0.26</v>
      </c>
      <c r="AA499" s="156">
        <v>0.74</v>
      </c>
      <c r="AB499" s="157">
        <v>0.26</v>
      </c>
      <c r="AC499" s="157">
        <v>0.74</v>
      </c>
      <c r="AD499" s="160">
        <f>VLOOKUP(T499,'既存・導入予定 (2)'!$E$33:$S$44,13,0)</f>
        <v>0.248</v>
      </c>
      <c r="AE499" s="161">
        <f t="shared" si="26"/>
        <v>0.80400000000000005</v>
      </c>
    </row>
    <row r="500" spans="13:31" ht="13.5" customHeight="1">
      <c r="M500" s="90">
        <v>6</v>
      </c>
      <c r="N500" s="91" t="s">
        <v>3456</v>
      </c>
      <c r="O500" s="91" t="s">
        <v>3460</v>
      </c>
      <c r="P500" s="91" t="s">
        <v>3459</v>
      </c>
      <c r="Q500" s="91" t="s">
        <v>279</v>
      </c>
      <c r="R500" s="92">
        <v>0</v>
      </c>
      <c r="T500" s="152">
        <v>5</v>
      </c>
      <c r="U500" s="153">
        <v>1995</v>
      </c>
      <c r="V500" s="154" t="s">
        <v>21</v>
      </c>
      <c r="W500" s="154" t="s">
        <v>619</v>
      </c>
      <c r="X500" s="154" t="s">
        <v>3516</v>
      </c>
      <c r="Y500" s="66" t="str">
        <f t="shared" si="24"/>
        <v>51995暖房設備用無し（一定速）</v>
      </c>
      <c r="Z500" s="156">
        <v>0.26</v>
      </c>
      <c r="AA500" s="156">
        <v>0.74</v>
      </c>
      <c r="AB500" s="157">
        <v>0.26</v>
      </c>
      <c r="AC500" s="157">
        <v>0.74</v>
      </c>
      <c r="AD500" s="160">
        <f>VLOOKUP(T500,'既存・導入予定 (2)'!$E$33:$S$44,13,0)</f>
        <v>0.248</v>
      </c>
      <c r="AE500" s="161">
        <f t="shared" si="26"/>
        <v>0.80400000000000005</v>
      </c>
    </row>
    <row r="501" spans="13:31" ht="13.5" customHeight="1">
      <c r="M501" s="90">
        <v>6</v>
      </c>
      <c r="N501" s="91" t="s">
        <v>3</v>
      </c>
      <c r="O501" s="91" t="s">
        <v>3460</v>
      </c>
      <c r="P501" s="91" t="s">
        <v>3459</v>
      </c>
      <c r="Q501" s="91" t="s">
        <v>283</v>
      </c>
      <c r="R501" s="92">
        <v>0</v>
      </c>
      <c r="T501" s="152">
        <v>5</v>
      </c>
      <c r="U501" s="153">
        <v>2005</v>
      </c>
      <c r="V501" s="154" t="s">
        <v>20</v>
      </c>
      <c r="W501" s="154" t="s">
        <v>624</v>
      </c>
      <c r="X501" s="154" t="s">
        <v>3363</v>
      </c>
      <c r="Y501" s="66" t="str">
        <f t="shared" si="24"/>
        <v>52005冷房店舗用有り</v>
      </c>
      <c r="Z501" s="156">
        <v>-0.86599999999999999</v>
      </c>
      <c r="AA501" s="156">
        <v>1.8660000000000001</v>
      </c>
      <c r="AB501" s="157">
        <v>1.0455000000000001</v>
      </c>
      <c r="AC501" s="157">
        <v>1.3880999999999999</v>
      </c>
      <c r="AD501" s="160">
        <f>VLOOKUP(T501,'既存・導入予定 (2)'!$E$33:$S$44,13,0)</f>
        <v>0.248</v>
      </c>
      <c r="AE501" s="161">
        <f t="shared" si="26"/>
        <v>1.647</v>
      </c>
    </row>
    <row r="502" spans="13:31">
      <c r="M502" s="90">
        <v>6</v>
      </c>
      <c r="N502" s="91" t="s">
        <v>4</v>
      </c>
      <c r="O502" s="91" t="s">
        <v>3460</v>
      </c>
      <c r="P502" s="91" t="s">
        <v>3459</v>
      </c>
      <c r="Q502" s="91" t="s">
        <v>287</v>
      </c>
      <c r="R502" s="92">
        <v>0</v>
      </c>
      <c r="T502" s="152">
        <v>5</v>
      </c>
      <c r="U502" s="153">
        <v>2005</v>
      </c>
      <c r="V502" s="154" t="s">
        <v>20</v>
      </c>
      <c r="W502" s="154" t="s">
        <v>618</v>
      </c>
      <c r="X502" s="154" t="s">
        <v>3363</v>
      </c>
      <c r="Y502" s="66" t="str">
        <f t="shared" si="24"/>
        <v>52005冷房ビル用マルチ有り</v>
      </c>
      <c r="Z502" s="156">
        <v>-0.68200000000000005</v>
      </c>
      <c r="AA502" s="156">
        <v>1.6819999999999999</v>
      </c>
      <c r="AB502" s="157">
        <v>1.0490999999999999</v>
      </c>
      <c r="AC502" s="157">
        <v>1.2492000000000001</v>
      </c>
      <c r="AD502" s="160">
        <f>VLOOKUP(T502,'既存・導入予定 (2)'!$E$33:$S$44,13,0)</f>
        <v>0.248</v>
      </c>
      <c r="AE502" s="161">
        <f t="shared" si="26"/>
        <v>1.5089999999999999</v>
      </c>
    </row>
    <row r="503" spans="13:31" ht="13.5" customHeight="1">
      <c r="M503" s="90">
        <v>6</v>
      </c>
      <c r="N503" s="91" t="s">
        <v>5</v>
      </c>
      <c r="O503" s="91" t="s">
        <v>3460</v>
      </c>
      <c r="P503" s="91" t="s">
        <v>3459</v>
      </c>
      <c r="Q503" s="91" t="s">
        <v>291</v>
      </c>
      <c r="R503" s="92">
        <v>0</v>
      </c>
      <c r="T503" s="152">
        <v>5</v>
      </c>
      <c r="U503" s="153">
        <v>2005</v>
      </c>
      <c r="V503" s="154" t="s">
        <v>20</v>
      </c>
      <c r="W503" s="154" t="s">
        <v>619</v>
      </c>
      <c r="X503" s="154" t="s">
        <v>3363</v>
      </c>
      <c r="Y503" s="66" t="str">
        <f t="shared" si="24"/>
        <v>52005冷房設備用有り</v>
      </c>
      <c r="Z503" s="156">
        <v>-0.114</v>
      </c>
      <c r="AA503" s="156">
        <v>1.1140000000000001</v>
      </c>
      <c r="AB503" s="157">
        <v>1.0325</v>
      </c>
      <c r="AC503" s="157">
        <v>0.82740000000000002</v>
      </c>
      <c r="AD503" s="160">
        <f>VLOOKUP(T503,'既存・導入予定 (2)'!$E$33:$S$44,13,0)</f>
        <v>0.248</v>
      </c>
      <c r="AE503" s="161">
        <f t="shared" si="26"/>
        <v>1.083</v>
      </c>
    </row>
    <row r="504" spans="13:31" ht="13.5" customHeight="1">
      <c r="M504" s="90">
        <v>6</v>
      </c>
      <c r="N504" s="91" t="s">
        <v>6</v>
      </c>
      <c r="O504" s="91" t="s">
        <v>3460</v>
      </c>
      <c r="P504" s="91" t="s">
        <v>3459</v>
      </c>
      <c r="Q504" s="91" t="s">
        <v>295</v>
      </c>
      <c r="R504" s="92">
        <v>0</v>
      </c>
      <c r="T504" s="152">
        <v>5</v>
      </c>
      <c r="U504" s="153">
        <v>2005</v>
      </c>
      <c r="V504" s="154" t="s">
        <v>20</v>
      </c>
      <c r="W504" s="154" t="s">
        <v>624</v>
      </c>
      <c r="X504" s="154" t="s">
        <v>3516</v>
      </c>
      <c r="Y504" s="66" t="str">
        <f t="shared" si="24"/>
        <v>52005冷房店舗用無し（一定速）</v>
      </c>
      <c r="Z504" s="156">
        <v>0.25</v>
      </c>
      <c r="AA504" s="156">
        <v>0.75</v>
      </c>
      <c r="AB504" s="157">
        <v>0.25</v>
      </c>
      <c r="AC504" s="157">
        <v>0.75</v>
      </c>
      <c r="AD504" s="160">
        <f>VLOOKUP(T504,'既存・導入予定 (2)'!$E$33:$S$44,13,0)</f>
        <v>0.248</v>
      </c>
      <c r="AE504" s="161">
        <f t="shared" si="26"/>
        <v>0.81200000000000006</v>
      </c>
    </row>
    <row r="505" spans="13:31" ht="13.5" customHeight="1">
      <c r="M505" s="90">
        <v>6</v>
      </c>
      <c r="N505" s="91" t="s">
        <v>7</v>
      </c>
      <c r="O505" s="91" t="s">
        <v>3460</v>
      </c>
      <c r="P505" s="91" t="s">
        <v>3459</v>
      </c>
      <c r="Q505" s="91" t="s">
        <v>299</v>
      </c>
      <c r="R505" s="92">
        <v>0</v>
      </c>
      <c r="T505" s="152">
        <v>5</v>
      </c>
      <c r="U505" s="153">
        <v>2005</v>
      </c>
      <c r="V505" s="154" t="s">
        <v>20</v>
      </c>
      <c r="W505" s="154" t="s">
        <v>618</v>
      </c>
      <c r="X505" s="154" t="s">
        <v>3516</v>
      </c>
      <c r="Y505" s="66" t="str">
        <f t="shared" si="24"/>
        <v>52005冷房ビル用マルチ無し（一定速）</v>
      </c>
      <c r="Z505" s="156">
        <v>0.25</v>
      </c>
      <c r="AA505" s="156">
        <v>0.75</v>
      </c>
      <c r="AB505" s="157">
        <v>0.25</v>
      </c>
      <c r="AC505" s="157">
        <v>0.75</v>
      </c>
      <c r="AD505" s="160">
        <f>VLOOKUP(T505,'既存・導入予定 (2)'!$E$33:$S$44,13,0)</f>
        <v>0.248</v>
      </c>
      <c r="AE505" s="161">
        <f t="shared" si="26"/>
        <v>0.81200000000000006</v>
      </c>
    </row>
    <row r="506" spans="13:31" ht="13.5" customHeight="1">
      <c r="M506" s="90">
        <v>6</v>
      </c>
      <c r="N506" s="91" t="s">
        <v>8</v>
      </c>
      <c r="O506" s="91" t="s">
        <v>3460</v>
      </c>
      <c r="P506" s="91" t="s">
        <v>3459</v>
      </c>
      <c r="Q506" s="91" t="s">
        <v>303</v>
      </c>
      <c r="R506" s="92">
        <v>0</v>
      </c>
      <c r="T506" s="152">
        <v>5</v>
      </c>
      <c r="U506" s="153">
        <v>2005</v>
      </c>
      <c r="V506" s="154" t="s">
        <v>20</v>
      </c>
      <c r="W506" s="154" t="s">
        <v>619</v>
      </c>
      <c r="X506" s="154" t="s">
        <v>3516</v>
      </c>
      <c r="Y506" s="66" t="str">
        <f t="shared" si="24"/>
        <v>52005冷房設備用無し（一定速）</v>
      </c>
      <c r="Z506" s="156">
        <v>0.25</v>
      </c>
      <c r="AA506" s="156">
        <v>0.75</v>
      </c>
      <c r="AB506" s="157">
        <v>0.25</v>
      </c>
      <c r="AC506" s="157">
        <v>0.75</v>
      </c>
      <c r="AD506" s="160">
        <f>VLOOKUP(T506,'既存・導入予定 (2)'!$E$33:$S$44,13,0)</f>
        <v>0.248</v>
      </c>
      <c r="AE506" s="161">
        <f t="shared" si="26"/>
        <v>0.81200000000000006</v>
      </c>
    </row>
    <row r="507" spans="13:31" ht="13.5" customHeight="1">
      <c r="M507" s="90">
        <v>6</v>
      </c>
      <c r="N507" s="91" t="s">
        <v>9</v>
      </c>
      <c r="O507" s="91" t="s">
        <v>3460</v>
      </c>
      <c r="P507" s="91" t="s">
        <v>3459</v>
      </c>
      <c r="Q507" s="91" t="s">
        <v>307</v>
      </c>
      <c r="R507" s="92">
        <v>0</v>
      </c>
      <c r="T507" s="152">
        <v>5</v>
      </c>
      <c r="U507" s="153">
        <v>2005</v>
      </c>
      <c r="V507" s="154" t="s">
        <v>21</v>
      </c>
      <c r="W507" s="154" t="s">
        <v>624</v>
      </c>
      <c r="X507" s="154" t="s">
        <v>3363</v>
      </c>
      <c r="Y507" s="66" t="str">
        <f t="shared" si="24"/>
        <v>52005暖房店舗用有り</v>
      </c>
      <c r="Z507" s="156">
        <v>-0.65</v>
      </c>
      <c r="AA507" s="156">
        <v>1.65</v>
      </c>
      <c r="AB507" s="157">
        <v>1.0726</v>
      </c>
      <c r="AC507" s="157">
        <v>1.2194</v>
      </c>
      <c r="AD507" s="160">
        <f>VLOOKUP(T507,'既存・導入予定 (2)'!$E$33:$S$44,13,0)</f>
        <v>0.248</v>
      </c>
      <c r="AE507" s="161">
        <f t="shared" si="26"/>
        <v>1.4850000000000001</v>
      </c>
    </row>
    <row r="508" spans="13:31">
      <c r="M508" s="90">
        <v>6</v>
      </c>
      <c r="N508" s="91" t="s">
        <v>10</v>
      </c>
      <c r="O508" s="91" t="s">
        <v>3460</v>
      </c>
      <c r="P508" s="91" t="s">
        <v>3459</v>
      </c>
      <c r="Q508" s="91" t="s">
        <v>311</v>
      </c>
      <c r="R508" s="92">
        <v>0</v>
      </c>
      <c r="T508" s="152">
        <v>5</v>
      </c>
      <c r="U508" s="153">
        <v>2005</v>
      </c>
      <c r="V508" s="154" t="s">
        <v>21</v>
      </c>
      <c r="W508" s="154" t="s">
        <v>618</v>
      </c>
      <c r="X508" s="154" t="s">
        <v>3363</v>
      </c>
      <c r="Y508" s="66" t="str">
        <f t="shared" si="24"/>
        <v>52005暖房ビル用マルチ有り</v>
      </c>
      <c r="Z508" s="156">
        <v>-0.56000000000000005</v>
      </c>
      <c r="AA508" s="156">
        <v>1.56</v>
      </c>
      <c r="AB508" s="157">
        <v>1.0330999999999999</v>
      </c>
      <c r="AC508" s="157">
        <v>1.1617</v>
      </c>
      <c r="AD508" s="160">
        <f>VLOOKUP(T508,'既存・導入予定 (2)'!$E$33:$S$44,13,0)</f>
        <v>0.248</v>
      </c>
      <c r="AE508" s="161">
        <f t="shared" si="26"/>
        <v>1.417</v>
      </c>
    </row>
    <row r="509" spans="13:31" ht="13.5" customHeight="1">
      <c r="M509" s="90">
        <v>6</v>
      </c>
      <c r="N509" s="91" t="s">
        <v>11</v>
      </c>
      <c r="O509" s="91" t="s">
        <v>3460</v>
      </c>
      <c r="P509" s="91" t="s">
        <v>3459</v>
      </c>
      <c r="Q509" s="91" t="s">
        <v>315</v>
      </c>
      <c r="R509" s="92">
        <v>0</v>
      </c>
      <c r="T509" s="152">
        <v>5</v>
      </c>
      <c r="U509" s="153">
        <v>2005</v>
      </c>
      <c r="V509" s="154" t="s">
        <v>21</v>
      </c>
      <c r="W509" s="154" t="s">
        <v>619</v>
      </c>
      <c r="X509" s="154" t="s">
        <v>3363</v>
      </c>
      <c r="Y509" s="66" t="str">
        <f t="shared" si="24"/>
        <v>52005暖房設備用有り</v>
      </c>
      <c r="Z509" s="156">
        <v>-0.126</v>
      </c>
      <c r="AA509" s="156">
        <v>1.1259999999999999</v>
      </c>
      <c r="AB509" s="157">
        <v>1.0239</v>
      </c>
      <c r="AC509" s="157">
        <v>0.83850000000000002</v>
      </c>
      <c r="AD509" s="160">
        <f>VLOOKUP(T509,'既存・導入予定 (2)'!$E$33:$S$44,13,0)</f>
        <v>0.248</v>
      </c>
      <c r="AE509" s="161">
        <f t="shared" si="26"/>
        <v>1.0920000000000001</v>
      </c>
    </row>
    <row r="510" spans="13:31" ht="13.5" customHeight="1">
      <c r="M510" s="90">
        <v>6</v>
      </c>
      <c r="N510" s="91" t="s">
        <v>12</v>
      </c>
      <c r="O510" s="91" t="s">
        <v>3460</v>
      </c>
      <c r="P510" s="91" t="s">
        <v>3459</v>
      </c>
      <c r="Q510" s="91" t="s">
        <v>319</v>
      </c>
      <c r="R510" s="92">
        <v>7.4999999999999997E-2</v>
      </c>
      <c r="T510" s="152">
        <v>5</v>
      </c>
      <c r="U510" s="153">
        <v>2005</v>
      </c>
      <c r="V510" s="154" t="s">
        <v>21</v>
      </c>
      <c r="W510" s="154" t="s">
        <v>624</v>
      </c>
      <c r="X510" s="154" t="s">
        <v>3516</v>
      </c>
      <c r="Y510" s="66" t="str">
        <f t="shared" si="24"/>
        <v>52005暖房店舗用無し（一定速）</v>
      </c>
      <c r="Z510" s="156">
        <v>0.25</v>
      </c>
      <c r="AA510" s="156">
        <v>0.75</v>
      </c>
      <c r="AB510" s="157">
        <v>0.25</v>
      </c>
      <c r="AC510" s="157">
        <v>0.75</v>
      </c>
      <c r="AD510" s="160">
        <f>VLOOKUP(T510,'既存・導入予定 (2)'!$E$33:$S$44,13,0)</f>
        <v>0.248</v>
      </c>
      <c r="AE510" s="161">
        <f t="shared" si="26"/>
        <v>0.81200000000000006</v>
      </c>
    </row>
    <row r="511" spans="13:31" ht="13.5" customHeight="1">
      <c r="M511" s="90">
        <v>6</v>
      </c>
      <c r="N511" s="91" t="s">
        <v>13</v>
      </c>
      <c r="O511" s="91" t="s">
        <v>3460</v>
      </c>
      <c r="P511" s="91" t="s">
        <v>3459</v>
      </c>
      <c r="Q511" s="91" t="s">
        <v>323</v>
      </c>
      <c r="R511" s="92">
        <v>0</v>
      </c>
      <c r="T511" s="152">
        <v>5</v>
      </c>
      <c r="U511" s="153">
        <v>2005</v>
      </c>
      <c r="V511" s="154" t="s">
        <v>21</v>
      </c>
      <c r="W511" s="154" t="s">
        <v>618</v>
      </c>
      <c r="X511" s="154" t="s">
        <v>3516</v>
      </c>
      <c r="Y511" s="66" t="str">
        <f t="shared" si="24"/>
        <v>52005暖房ビル用マルチ無し（一定速）</v>
      </c>
      <c r="Z511" s="156">
        <v>0.25</v>
      </c>
      <c r="AA511" s="156">
        <v>0.75</v>
      </c>
      <c r="AB511" s="157">
        <v>0.25</v>
      </c>
      <c r="AC511" s="157">
        <v>0.75</v>
      </c>
      <c r="AD511" s="160">
        <f>VLOOKUP(T511,'既存・導入予定 (2)'!$E$33:$S$44,13,0)</f>
        <v>0.248</v>
      </c>
      <c r="AE511" s="161">
        <f t="shared" si="26"/>
        <v>0.81200000000000006</v>
      </c>
    </row>
    <row r="512" spans="13:31" ht="13.5" customHeight="1">
      <c r="M512" s="90">
        <v>7</v>
      </c>
      <c r="N512" s="91" t="s">
        <v>3456</v>
      </c>
      <c r="O512" s="91" t="s">
        <v>3460</v>
      </c>
      <c r="P512" s="91" t="s">
        <v>3459</v>
      </c>
      <c r="Q512" s="91" t="s">
        <v>327</v>
      </c>
      <c r="R512" s="92">
        <v>0</v>
      </c>
      <c r="T512" s="152">
        <v>5</v>
      </c>
      <c r="U512" s="153">
        <v>2005</v>
      </c>
      <c r="V512" s="154" t="s">
        <v>21</v>
      </c>
      <c r="W512" s="154" t="s">
        <v>619</v>
      </c>
      <c r="X512" s="154" t="s">
        <v>3516</v>
      </c>
      <c r="Y512" s="66" t="str">
        <f t="shared" si="24"/>
        <v>52005暖房設備用無し（一定速）</v>
      </c>
      <c r="Z512" s="156">
        <v>0.25</v>
      </c>
      <c r="AA512" s="156">
        <v>0.75</v>
      </c>
      <c r="AB512" s="157">
        <v>0.25</v>
      </c>
      <c r="AC512" s="157">
        <v>0.75</v>
      </c>
      <c r="AD512" s="160">
        <f>VLOOKUP(T512,'既存・導入予定 (2)'!$E$33:$S$44,13,0)</f>
        <v>0.248</v>
      </c>
      <c r="AE512" s="161">
        <f t="shared" si="26"/>
        <v>0.81200000000000006</v>
      </c>
    </row>
    <row r="513" spans="13:31" ht="13.5" customHeight="1">
      <c r="M513" s="90">
        <v>7</v>
      </c>
      <c r="N513" s="91" t="s">
        <v>3</v>
      </c>
      <c r="O513" s="91" t="s">
        <v>3460</v>
      </c>
      <c r="P513" s="91" t="s">
        <v>3459</v>
      </c>
      <c r="Q513" s="91" t="s">
        <v>331</v>
      </c>
      <c r="R513" s="92">
        <v>0</v>
      </c>
      <c r="T513" s="152">
        <v>5</v>
      </c>
      <c r="U513" s="153">
        <v>2010</v>
      </c>
      <c r="V513" s="154" t="s">
        <v>20</v>
      </c>
      <c r="W513" s="154" t="s">
        <v>624</v>
      </c>
      <c r="X513" s="154" t="s">
        <v>3363</v>
      </c>
      <c r="Y513" s="66" t="str">
        <f t="shared" si="24"/>
        <v>52010冷房店舗用有り</v>
      </c>
      <c r="Z513" s="156">
        <v>-1.1000000000000001</v>
      </c>
      <c r="AA513" s="156">
        <v>2.1</v>
      </c>
      <c r="AB513" s="157">
        <v>1.0511999999999999</v>
      </c>
      <c r="AC513" s="157">
        <v>1.5622</v>
      </c>
      <c r="AD513" s="160">
        <f>VLOOKUP(T513,'既存・導入予定 (2)'!$E$33:$S$44,13,0)</f>
        <v>0.248</v>
      </c>
      <c r="AE513" s="161">
        <f t="shared" si="26"/>
        <v>1.8220000000000001</v>
      </c>
    </row>
    <row r="514" spans="13:31">
      <c r="M514" s="90">
        <v>7</v>
      </c>
      <c r="N514" s="91" t="s">
        <v>4</v>
      </c>
      <c r="O514" s="91" t="s">
        <v>3460</v>
      </c>
      <c r="P514" s="91" t="s">
        <v>3459</v>
      </c>
      <c r="Q514" s="91" t="s">
        <v>335</v>
      </c>
      <c r="R514" s="92">
        <v>0</v>
      </c>
      <c r="T514" s="152">
        <v>5</v>
      </c>
      <c r="U514" s="153">
        <v>2010</v>
      </c>
      <c r="V514" s="154" t="s">
        <v>20</v>
      </c>
      <c r="W514" s="154" t="s">
        <v>618</v>
      </c>
      <c r="X514" s="154" t="s">
        <v>3363</v>
      </c>
      <c r="Y514" s="66" t="str">
        <f t="shared" si="24"/>
        <v>52010冷房ビル用マルチ有り</v>
      </c>
      <c r="Z514" s="156">
        <v>-0.88</v>
      </c>
      <c r="AA514" s="156">
        <v>1.88</v>
      </c>
      <c r="AB514" s="157">
        <v>1.0548999999999999</v>
      </c>
      <c r="AC514" s="157">
        <v>1.3963000000000001</v>
      </c>
      <c r="AD514" s="160">
        <f>VLOOKUP(T514,'既存・導入予定 (2)'!$E$33:$S$44,13,0)</f>
        <v>0.248</v>
      </c>
      <c r="AE514" s="161">
        <f t="shared" si="26"/>
        <v>1.657</v>
      </c>
    </row>
    <row r="515" spans="13:31">
      <c r="M515" s="90">
        <v>7</v>
      </c>
      <c r="N515" s="91" t="s">
        <v>5</v>
      </c>
      <c r="O515" s="91" t="s">
        <v>3460</v>
      </c>
      <c r="P515" s="91" t="s">
        <v>3459</v>
      </c>
      <c r="Q515" s="91" t="s">
        <v>339</v>
      </c>
      <c r="R515" s="92">
        <v>0</v>
      </c>
      <c r="T515" s="152">
        <v>5</v>
      </c>
      <c r="U515" s="153">
        <v>2010</v>
      </c>
      <c r="V515" s="154" t="s">
        <v>20</v>
      </c>
      <c r="W515" s="154" t="s">
        <v>619</v>
      </c>
      <c r="X515" s="154" t="s">
        <v>3363</v>
      </c>
      <c r="Y515" s="66" t="str">
        <f t="shared" si="24"/>
        <v>52010冷房設備用有り</v>
      </c>
      <c r="Z515" s="156">
        <v>-0.26</v>
      </c>
      <c r="AA515" s="156">
        <v>1.26</v>
      </c>
      <c r="AB515" s="157">
        <v>1.1929000000000001</v>
      </c>
      <c r="AC515" s="157">
        <v>0.89680000000000004</v>
      </c>
      <c r="AD515" s="160">
        <f>VLOOKUP(T515,'既存・導入予定 (2)'!$E$33:$S$44,13,0)</f>
        <v>0.248</v>
      </c>
      <c r="AE515" s="161">
        <f t="shared" si="26"/>
        <v>1.1919999999999999</v>
      </c>
    </row>
    <row r="516" spans="13:31">
      <c r="M516" s="90">
        <v>7</v>
      </c>
      <c r="N516" s="91" t="s">
        <v>6</v>
      </c>
      <c r="O516" s="91" t="s">
        <v>3460</v>
      </c>
      <c r="P516" s="91" t="s">
        <v>3459</v>
      </c>
      <c r="Q516" s="91" t="s">
        <v>343</v>
      </c>
      <c r="R516" s="92">
        <v>0</v>
      </c>
      <c r="T516" s="152">
        <v>5</v>
      </c>
      <c r="U516" s="153">
        <v>2010</v>
      </c>
      <c r="V516" s="154" t="s">
        <v>20</v>
      </c>
      <c r="W516" s="154" t="s">
        <v>624</v>
      </c>
      <c r="X516" s="154" t="s">
        <v>3516</v>
      </c>
      <c r="Y516" s="66" t="str">
        <f t="shared" si="24"/>
        <v>52010冷房店舗用無し（一定速）</v>
      </c>
      <c r="Z516" s="156">
        <v>0.25</v>
      </c>
      <c r="AA516" s="156">
        <v>0.75</v>
      </c>
      <c r="AB516" s="157">
        <v>0.25</v>
      </c>
      <c r="AC516" s="157">
        <v>0.75</v>
      </c>
      <c r="AD516" s="160">
        <f>VLOOKUP(T516,'既存・導入予定 (2)'!$E$33:$S$44,13,0)</f>
        <v>0.248</v>
      </c>
      <c r="AE516" s="161">
        <f t="shared" si="26"/>
        <v>0.81200000000000006</v>
      </c>
    </row>
    <row r="517" spans="13:31">
      <c r="M517" s="90">
        <v>7</v>
      </c>
      <c r="N517" s="91" t="s">
        <v>7</v>
      </c>
      <c r="O517" s="91" t="s">
        <v>3460</v>
      </c>
      <c r="P517" s="91" t="s">
        <v>3459</v>
      </c>
      <c r="Q517" s="91" t="s">
        <v>347</v>
      </c>
      <c r="R517" s="92">
        <v>0</v>
      </c>
      <c r="T517" s="152">
        <v>5</v>
      </c>
      <c r="U517" s="153">
        <v>2010</v>
      </c>
      <c r="V517" s="154" t="s">
        <v>20</v>
      </c>
      <c r="W517" s="154" t="s">
        <v>618</v>
      </c>
      <c r="X517" s="154" t="s">
        <v>3516</v>
      </c>
      <c r="Y517" s="66" t="str">
        <f t="shared" si="24"/>
        <v>52010冷房ビル用マルチ無し（一定速）</v>
      </c>
      <c r="Z517" s="156">
        <v>0.25</v>
      </c>
      <c r="AA517" s="156">
        <v>0.75</v>
      </c>
      <c r="AB517" s="157">
        <v>0.25</v>
      </c>
      <c r="AC517" s="157">
        <v>0.75</v>
      </c>
      <c r="AD517" s="160">
        <f>VLOOKUP(T517,'既存・導入予定 (2)'!$E$33:$S$44,13,0)</f>
        <v>0.248</v>
      </c>
      <c r="AE517" s="161">
        <f t="shared" si="26"/>
        <v>0.81200000000000006</v>
      </c>
    </row>
    <row r="518" spans="13:31">
      <c r="M518" s="90">
        <v>7</v>
      </c>
      <c r="N518" s="91" t="s">
        <v>8</v>
      </c>
      <c r="O518" s="91" t="s">
        <v>3460</v>
      </c>
      <c r="P518" s="91" t="s">
        <v>3459</v>
      </c>
      <c r="Q518" s="91" t="s">
        <v>351</v>
      </c>
      <c r="R518" s="92">
        <v>0</v>
      </c>
      <c r="T518" s="152">
        <v>5</v>
      </c>
      <c r="U518" s="153">
        <v>2010</v>
      </c>
      <c r="V518" s="154" t="s">
        <v>20</v>
      </c>
      <c r="W518" s="154" t="s">
        <v>619</v>
      </c>
      <c r="X518" s="154" t="s">
        <v>3516</v>
      </c>
      <c r="Y518" s="66" t="str">
        <f t="shared" si="24"/>
        <v>52010冷房設備用無し（一定速）</v>
      </c>
      <c r="Z518" s="156">
        <v>0.25</v>
      </c>
      <c r="AA518" s="156">
        <v>0.75</v>
      </c>
      <c r="AB518" s="157">
        <v>0.25</v>
      </c>
      <c r="AC518" s="157">
        <v>0.75</v>
      </c>
      <c r="AD518" s="160">
        <f>VLOOKUP(T518,'既存・導入予定 (2)'!$E$33:$S$44,13,0)</f>
        <v>0.248</v>
      </c>
      <c r="AE518" s="161">
        <f t="shared" si="26"/>
        <v>0.81200000000000006</v>
      </c>
    </row>
    <row r="519" spans="13:31">
      <c r="M519" s="90">
        <v>7</v>
      </c>
      <c r="N519" s="91" t="s">
        <v>9</v>
      </c>
      <c r="O519" s="91" t="s">
        <v>3460</v>
      </c>
      <c r="P519" s="91" t="s">
        <v>3459</v>
      </c>
      <c r="Q519" s="91" t="s">
        <v>355</v>
      </c>
      <c r="R519" s="92">
        <v>0</v>
      </c>
      <c r="T519" s="152">
        <v>5</v>
      </c>
      <c r="U519" s="153">
        <v>2010</v>
      </c>
      <c r="V519" s="154" t="s">
        <v>21</v>
      </c>
      <c r="W519" s="154" t="s">
        <v>624</v>
      </c>
      <c r="X519" s="154" t="s">
        <v>3363</v>
      </c>
      <c r="Y519" s="66" t="str">
        <f t="shared" si="24"/>
        <v>52010暖房店舗用有り</v>
      </c>
      <c r="Z519" s="156">
        <v>-0.72</v>
      </c>
      <c r="AA519" s="156">
        <v>1.72</v>
      </c>
      <c r="AB519" s="157">
        <v>1.0757000000000001</v>
      </c>
      <c r="AC519" s="157">
        <v>1.2710999999999999</v>
      </c>
      <c r="AD519" s="160">
        <f>VLOOKUP(T519,'既存・導入予定 (2)'!$E$33:$S$44,13,0)</f>
        <v>0.248</v>
      </c>
      <c r="AE519" s="161">
        <f t="shared" si="26"/>
        <v>1.5369999999999999</v>
      </c>
    </row>
    <row r="520" spans="13:31">
      <c r="M520" s="90">
        <v>7</v>
      </c>
      <c r="N520" s="91" t="s">
        <v>10</v>
      </c>
      <c r="O520" s="91" t="s">
        <v>3460</v>
      </c>
      <c r="P520" s="91" t="s">
        <v>3459</v>
      </c>
      <c r="Q520" s="91" t="s">
        <v>359</v>
      </c>
      <c r="R520" s="92">
        <v>0</v>
      </c>
      <c r="T520" s="152">
        <v>5</v>
      </c>
      <c r="U520" s="153">
        <v>2010</v>
      </c>
      <c r="V520" s="154" t="s">
        <v>21</v>
      </c>
      <c r="W520" s="154" t="s">
        <v>618</v>
      </c>
      <c r="X520" s="154" t="s">
        <v>3363</v>
      </c>
      <c r="Y520" s="66" t="str">
        <f t="shared" si="24"/>
        <v>52010暖房ビル用マルチ有り</v>
      </c>
      <c r="Z520" s="156">
        <v>-0.7</v>
      </c>
      <c r="AA520" s="156">
        <v>1.7</v>
      </c>
      <c r="AB520" s="157">
        <v>1.036</v>
      </c>
      <c r="AC520" s="157">
        <v>1.266</v>
      </c>
      <c r="AD520" s="160">
        <f>VLOOKUP(T520,'既存・導入予定 (2)'!$E$33:$S$44,13,0)</f>
        <v>0.248</v>
      </c>
      <c r="AE520" s="161">
        <f t="shared" si="26"/>
        <v>1.522</v>
      </c>
    </row>
    <row r="521" spans="13:31">
      <c r="M521" s="90">
        <v>7</v>
      </c>
      <c r="N521" s="91" t="s">
        <v>11</v>
      </c>
      <c r="O521" s="91" t="s">
        <v>3460</v>
      </c>
      <c r="P521" s="91" t="s">
        <v>3459</v>
      </c>
      <c r="Q521" s="91" t="s">
        <v>363</v>
      </c>
      <c r="R521" s="92">
        <v>0</v>
      </c>
      <c r="T521" s="152">
        <v>5</v>
      </c>
      <c r="U521" s="153">
        <v>2010</v>
      </c>
      <c r="V521" s="154" t="s">
        <v>21</v>
      </c>
      <c r="W521" s="154" t="s">
        <v>619</v>
      </c>
      <c r="X521" s="154" t="s">
        <v>3363</v>
      </c>
      <c r="Y521" s="66" t="str">
        <f t="shared" si="24"/>
        <v>52010暖房設備用有り</v>
      </c>
      <c r="Z521" s="156">
        <v>-0.26</v>
      </c>
      <c r="AA521" s="156">
        <v>1.26</v>
      </c>
      <c r="AB521" s="157">
        <v>0.82779999999999998</v>
      </c>
      <c r="AC521" s="157">
        <v>0.98809999999999998</v>
      </c>
      <c r="AD521" s="160">
        <f>VLOOKUP(T521,'既存・導入予定 (2)'!$E$33:$S$44,13,0)</f>
        <v>0.248</v>
      </c>
      <c r="AE521" s="161">
        <f t="shared" si="26"/>
        <v>1.1930000000000001</v>
      </c>
    </row>
    <row r="522" spans="13:31">
      <c r="M522" s="90">
        <v>7</v>
      </c>
      <c r="N522" s="91" t="s">
        <v>12</v>
      </c>
      <c r="O522" s="91" t="s">
        <v>3460</v>
      </c>
      <c r="P522" s="91" t="s">
        <v>3459</v>
      </c>
      <c r="Q522" s="91" t="s">
        <v>367</v>
      </c>
      <c r="R522" s="92">
        <v>0</v>
      </c>
      <c r="T522" s="152">
        <v>5</v>
      </c>
      <c r="U522" s="153">
        <v>2010</v>
      </c>
      <c r="V522" s="154" t="s">
        <v>21</v>
      </c>
      <c r="W522" s="154" t="s">
        <v>624</v>
      </c>
      <c r="X522" s="154" t="s">
        <v>3516</v>
      </c>
      <c r="Y522" s="66" t="str">
        <f t="shared" ref="Y522:Y585" si="27">T522&amp;U522&amp;V522&amp;W522&amp;X522</f>
        <v>52010暖房店舗用無し（一定速）</v>
      </c>
      <c r="Z522" s="156">
        <v>0.25</v>
      </c>
      <c r="AA522" s="156">
        <v>0.75</v>
      </c>
      <c r="AB522" s="157">
        <v>0.25</v>
      </c>
      <c r="AC522" s="157">
        <v>0.75</v>
      </c>
      <c r="AD522" s="160">
        <f>VLOOKUP(T522,'既存・導入予定 (2)'!$E$33:$S$44,13,0)</f>
        <v>0.248</v>
      </c>
      <c r="AE522" s="161">
        <f t="shared" si="26"/>
        <v>0.81200000000000006</v>
      </c>
    </row>
    <row r="523" spans="13:31">
      <c r="M523" s="90">
        <v>7</v>
      </c>
      <c r="N523" s="91" t="s">
        <v>13</v>
      </c>
      <c r="O523" s="91" t="s">
        <v>3460</v>
      </c>
      <c r="P523" s="91" t="s">
        <v>3459</v>
      </c>
      <c r="Q523" s="91" t="s">
        <v>371</v>
      </c>
      <c r="R523" s="92">
        <v>0</v>
      </c>
      <c r="T523" s="152">
        <v>5</v>
      </c>
      <c r="U523" s="153">
        <v>2010</v>
      </c>
      <c r="V523" s="154" t="s">
        <v>21</v>
      </c>
      <c r="W523" s="154" t="s">
        <v>618</v>
      </c>
      <c r="X523" s="154" t="s">
        <v>3516</v>
      </c>
      <c r="Y523" s="66" t="str">
        <f t="shared" si="27"/>
        <v>52010暖房ビル用マルチ無し（一定速）</v>
      </c>
      <c r="Z523" s="156">
        <v>0.25</v>
      </c>
      <c r="AA523" s="156">
        <v>0.75</v>
      </c>
      <c r="AB523" s="157">
        <v>0.25</v>
      </c>
      <c r="AC523" s="157">
        <v>0.75</v>
      </c>
      <c r="AD523" s="160">
        <f>VLOOKUP(T523,'既存・導入予定 (2)'!$E$33:$S$44,13,0)</f>
        <v>0.248</v>
      </c>
      <c r="AE523" s="161">
        <f t="shared" si="26"/>
        <v>0.81200000000000006</v>
      </c>
    </row>
    <row r="524" spans="13:31">
      <c r="M524" s="90">
        <v>8</v>
      </c>
      <c r="N524" s="91" t="s">
        <v>3456</v>
      </c>
      <c r="O524" s="91" t="s">
        <v>3460</v>
      </c>
      <c r="P524" s="91" t="s">
        <v>3459</v>
      </c>
      <c r="Q524" s="91" t="s">
        <v>375</v>
      </c>
      <c r="R524" s="92">
        <v>0</v>
      </c>
      <c r="T524" s="152">
        <v>5</v>
      </c>
      <c r="U524" s="153">
        <v>2010</v>
      </c>
      <c r="V524" s="154" t="s">
        <v>21</v>
      </c>
      <c r="W524" s="154" t="s">
        <v>619</v>
      </c>
      <c r="X524" s="154" t="s">
        <v>3516</v>
      </c>
      <c r="Y524" s="66" t="str">
        <f t="shared" si="27"/>
        <v>52010暖房設備用無し（一定速）</v>
      </c>
      <c r="Z524" s="156">
        <v>0.25</v>
      </c>
      <c r="AA524" s="156">
        <v>0.75</v>
      </c>
      <c r="AB524" s="157">
        <v>0.25</v>
      </c>
      <c r="AC524" s="157">
        <v>0.75</v>
      </c>
      <c r="AD524" s="160">
        <f>VLOOKUP(T524,'既存・導入予定 (2)'!$E$33:$S$44,13,0)</f>
        <v>0.248</v>
      </c>
      <c r="AE524" s="161">
        <f t="shared" si="26"/>
        <v>0.81200000000000006</v>
      </c>
    </row>
    <row r="525" spans="13:31">
      <c r="M525" s="90">
        <v>8</v>
      </c>
      <c r="N525" s="91" t="s">
        <v>3</v>
      </c>
      <c r="O525" s="91" t="s">
        <v>3460</v>
      </c>
      <c r="P525" s="91" t="s">
        <v>3459</v>
      </c>
      <c r="Q525" s="91" t="s">
        <v>379</v>
      </c>
      <c r="R525" s="92">
        <v>0</v>
      </c>
      <c r="T525" s="144">
        <v>5</v>
      </c>
      <c r="U525" s="195">
        <v>2011</v>
      </c>
      <c r="V525" s="145" t="s">
        <v>20</v>
      </c>
      <c r="W525" s="145" t="s">
        <v>624</v>
      </c>
      <c r="X525" s="145" t="s">
        <v>3363</v>
      </c>
      <c r="Y525" s="146" t="str">
        <f t="shared" si="27"/>
        <v>52011冷房店舗用有り</v>
      </c>
      <c r="Z525" s="148">
        <v>-1.1200000000000001</v>
      </c>
      <c r="AA525" s="148">
        <v>2.12</v>
      </c>
      <c r="AB525" s="149">
        <v>1.0517000000000001</v>
      </c>
      <c r="AC525" s="149">
        <v>1.5770999999999999</v>
      </c>
      <c r="AD525" s="147">
        <f>VLOOKUP(T525,'既存・導入予定 (2)'!$E$33:$S$44,13,0)</f>
        <v>0.248</v>
      </c>
      <c r="AE525" s="75">
        <f t="shared" si="26"/>
        <v>1.837</v>
      </c>
    </row>
    <row r="526" spans="13:31">
      <c r="M526" s="90">
        <v>8</v>
      </c>
      <c r="N526" s="91" t="s">
        <v>4</v>
      </c>
      <c r="O526" s="91" t="s">
        <v>3460</v>
      </c>
      <c r="P526" s="91" t="s">
        <v>3459</v>
      </c>
      <c r="Q526" s="91" t="s">
        <v>383</v>
      </c>
      <c r="R526" s="92">
        <v>0</v>
      </c>
      <c r="T526" s="144">
        <v>5</v>
      </c>
      <c r="U526" s="195">
        <v>2011</v>
      </c>
      <c r="V526" s="145" t="s">
        <v>20</v>
      </c>
      <c r="W526" s="145" t="s">
        <v>618</v>
      </c>
      <c r="X526" s="145" t="s">
        <v>3363</v>
      </c>
      <c r="Y526" s="146" t="str">
        <f t="shared" si="27"/>
        <v>52011冷房ビル用マルチ有り</v>
      </c>
      <c r="Z526" s="148">
        <v>-1</v>
      </c>
      <c r="AA526" s="148">
        <v>2</v>
      </c>
      <c r="AB526" s="149">
        <v>1.0584</v>
      </c>
      <c r="AC526" s="149">
        <v>1.4854000000000001</v>
      </c>
      <c r="AD526" s="147">
        <f>VLOOKUP(T526,'既存・導入予定 (2)'!$E$33:$S$44,13,0)</f>
        <v>0.248</v>
      </c>
      <c r="AE526" s="75">
        <f t="shared" si="26"/>
        <v>1.7470000000000001</v>
      </c>
    </row>
    <row r="527" spans="13:31">
      <c r="M527" s="90">
        <v>8</v>
      </c>
      <c r="N527" s="91" t="s">
        <v>5</v>
      </c>
      <c r="O527" s="91" t="s">
        <v>3460</v>
      </c>
      <c r="P527" s="91" t="s">
        <v>3459</v>
      </c>
      <c r="Q527" s="91" t="s">
        <v>387</v>
      </c>
      <c r="R527" s="92">
        <v>0</v>
      </c>
      <c r="T527" s="144">
        <v>5</v>
      </c>
      <c r="U527" s="195">
        <v>2011</v>
      </c>
      <c r="V527" s="145" t="s">
        <v>20</v>
      </c>
      <c r="W527" s="145" t="s">
        <v>619</v>
      </c>
      <c r="X527" s="145" t="s">
        <v>3363</v>
      </c>
      <c r="Y527" s="146" t="str">
        <f t="shared" si="27"/>
        <v>52011冷房設備用有り</v>
      </c>
      <c r="Z527" s="148">
        <v>-0.22</v>
      </c>
      <c r="AA527" s="148">
        <v>1.22</v>
      </c>
      <c r="AB527" s="149">
        <v>1.0356000000000001</v>
      </c>
      <c r="AC527" s="149">
        <v>0.90610000000000002</v>
      </c>
      <c r="AD527" s="147">
        <f>VLOOKUP(T527,'既存・導入予定 (2)'!$E$33:$S$44,13,0)</f>
        <v>0.248</v>
      </c>
      <c r="AE527" s="75">
        <f t="shared" si="26"/>
        <v>1.1619999999999999</v>
      </c>
    </row>
    <row r="528" spans="13:31">
      <c r="M528" s="90">
        <v>8</v>
      </c>
      <c r="N528" s="91" t="s">
        <v>6</v>
      </c>
      <c r="O528" s="91" t="s">
        <v>3460</v>
      </c>
      <c r="P528" s="91" t="s">
        <v>3459</v>
      </c>
      <c r="Q528" s="91" t="s">
        <v>391</v>
      </c>
      <c r="R528" s="92">
        <v>0</v>
      </c>
      <c r="T528" s="144">
        <v>5</v>
      </c>
      <c r="U528" s="195">
        <v>2011</v>
      </c>
      <c r="V528" s="145" t="s">
        <v>20</v>
      </c>
      <c r="W528" s="145" t="s">
        <v>624</v>
      </c>
      <c r="X528" s="145" t="s">
        <v>3516</v>
      </c>
      <c r="Y528" s="146" t="str">
        <f t="shared" si="27"/>
        <v>52011冷房店舗用無し（一定速）</v>
      </c>
      <c r="Z528" s="148">
        <v>0.25</v>
      </c>
      <c r="AA528" s="148">
        <v>0.75</v>
      </c>
      <c r="AB528" s="149">
        <v>0.25</v>
      </c>
      <c r="AC528" s="149">
        <v>0.75</v>
      </c>
      <c r="AD528" s="147">
        <f>VLOOKUP(T528,'既存・導入予定 (2)'!$E$33:$S$44,13,0)</f>
        <v>0.248</v>
      </c>
      <c r="AE528" s="75">
        <f t="shared" si="26"/>
        <v>0.81200000000000006</v>
      </c>
    </row>
    <row r="529" spans="13:31">
      <c r="M529" s="90">
        <v>8</v>
      </c>
      <c r="N529" s="91" t="s">
        <v>7</v>
      </c>
      <c r="O529" s="91" t="s">
        <v>3460</v>
      </c>
      <c r="P529" s="91" t="s">
        <v>3459</v>
      </c>
      <c r="Q529" s="91" t="s">
        <v>395</v>
      </c>
      <c r="R529" s="92">
        <v>0</v>
      </c>
      <c r="T529" s="144">
        <v>5</v>
      </c>
      <c r="U529" s="195">
        <v>2011</v>
      </c>
      <c r="V529" s="145" t="s">
        <v>20</v>
      </c>
      <c r="W529" s="145" t="s">
        <v>618</v>
      </c>
      <c r="X529" s="145" t="s">
        <v>3516</v>
      </c>
      <c r="Y529" s="146" t="str">
        <f t="shared" si="27"/>
        <v>52011冷房ビル用マルチ無し（一定速）</v>
      </c>
      <c r="Z529" s="148">
        <v>0.25</v>
      </c>
      <c r="AA529" s="148">
        <v>0.75</v>
      </c>
      <c r="AB529" s="149">
        <v>0.25</v>
      </c>
      <c r="AC529" s="149">
        <v>0.75</v>
      </c>
      <c r="AD529" s="147">
        <f>VLOOKUP(T529,'既存・導入予定 (2)'!$E$33:$S$44,13,0)</f>
        <v>0.248</v>
      </c>
      <c r="AE529" s="75">
        <f t="shared" si="26"/>
        <v>0.81200000000000006</v>
      </c>
    </row>
    <row r="530" spans="13:31">
      <c r="M530" s="90">
        <v>8</v>
      </c>
      <c r="N530" s="91" t="s">
        <v>8</v>
      </c>
      <c r="O530" s="91" t="s">
        <v>3460</v>
      </c>
      <c r="P530" s="91" t="s">
        <v>3459</v>
      </c>
      <c r="Q530" s="91" t="s">
        <v>399</v>
      </c>
      <c r="R530" s="92">
        <v>0</v>
      </c>
      <c r="T530" s="144">
        <v>5</v>
      </c>
      <c r="U530" s="195">
        <v>2011</v>
      </c>
      <c r="V530" s="145" t="s">
        <v>20</v>
      </c>
      <c r="W530" s="145" t="s">
        <v>619</v>
      </c>
      <c r="X530" s="145" t="s">
        <v>3516</v>
      </c>
      <c r="Y530" s="146" t="str">
        <f t="shared" si="27"/>
        <v>52011冷房設備用無し（一定速）</v>
      </c>
      <c r="Z530" s="148">
        <v>0.25</v>
      </c>
      <c r="AA530" s="148">
        <v>0.75</v>
      </c>
      <c r="AB530" s="149">
        <v>0.25</v>
      </c>
      <c r="AC530" s="149">
        <v>0.75</v>
      </c>
      <c r="AD530" s="147">
        <f>VLOOKUP(T530,'既存・導入予定 (2)'!$E$33:$S$44,13,0)</f>
        <v>0.248</v>
      </c>
      <c r="AE530" s="75">
        <f t="shared" si="26"/>
        <v>0.81200000000000006</v>
      </c>
    </row>
    <row r="531" spans="13:31">
      <c r="M531" s="90">
        <v>8</v>
      </c>
      <c r="N531" s="91" t="s">
        <v>9</v>
      </c>
      <c r="O531" s="91" t="s">
        <v>3460</v>
      </c>
      <c r="P531" s="91" t="s">
        <v>3459</v>
      </c>
      <c r="Q531" s="91" t="s">
        <v>403</v>
      </c>
      <c r="R531" s="92">
        <v>0</v>
      </c>
      <c r="T531" s="144">
        <v>5</v>
      </c>
      <c r="U531" s="195">
        <v>2011</v>
      </c>
      <c r="V531" s="145" t="s">
        <v>21</v>
      </c>
      <c r="W531" s="145" t="s">
        <v>624</v>
      </c>
      <c r="X531" s="145" t="s">
        <v>3363</v>
      </c>
      <c r="Y531" s="146" t="str">
        <f t="shared" si="27"/>
        <v>52011暖房店舗用有り</v>
      </c>
      <c r="Z531" s="148">
        <v>-0.76</v>
      </c>
      <c r="AA531" s="148">
        <v>1.76</v>
      </c>
      <c r="AB531" s="149">
        <v>1.0773999999999999</v>
      </c>
      <c r="AC531" s="149">
        <v>1.3006</v>
      </c>
      <c r="AD531" s="147">
        <f>VLOOKUP(T531,'既存・導入予定 (2)'!$E$33:$S$44,13,0)</f>
        <v>0.248</v>
      </c>
      <c r="AE531" s="75">
        <f t="shared" si="26"/>
        <v>1.5669999999999999</v>
      </c>
    </row>
    <row r="532" spans="13:31">
      <c r="M532" s="90">
        <v>8</v>
      </c>
      <c r="N532" s="91" t="s">
        <v>10</v>
      </c>
      <c r="O532" s="91" t="s">
        <v>3460</v>
      </c>
      <c r="P532" s="91" t="s">
        <v>3459</v>
      </c>
      <c r="Q532" s="91" t="s">
        <v>407</v>
      </c>
      <c r="R532" s="92">
        <v>0</v>
      </c>
      <c r="T532" s="144">
        <v>5</v>
      </c>
      <c r="U532" s="195">
        <v>2011</v>
      </c>
      <c r="V532" s="145" t="s">
        <v>21</v>
      </c>
      <c r="W532" s="145" t="s">
        <v>618</v>
      </c>
      <c r="X532" s="145" t="s">
        <v>3363</v>
      </c>
      <c r="Y532" s="146" t="str">
        <f t="shared" si="27"/>
        <v>52011暖房ビル用マルチ有り</v>
      </c>
      <c r="Z532" s="148">
        <v>-0.78</v>
      </c>
      <c r="AA532" s="148">
        <v>1.78</v>
      </c>
      <c r="AB532" s="149">
        <v>1.0377000000000001</v>
      </c>
      <c r="AC532" s="149">
        <v>1.3255999999999999</v>
      </c>
      <c r="AD532" s="147">
        <f>VLOOKUP(T532,'既存・導入予定 (2)'!$E$33:$S$44,13,0)</f>
        <v>0.248</v>
      </c>
      <c r="AE532" s="75">
        <f t="shared" si="26"/>
        <v>1.5820000000000001</v>
      </c>
    </row>
    <row r="533" spans="13:31">
      <c r="M533" s="90">
        <v>8</v>
      </c>
      <c r="N533" s="91" t="s">
        <v>11</v>
      </c>
      <c r="O533" s="91" t="s">
        <v>3460</v>
      </c>
      <c r="P533" s="91" t="s">
        <v>3459</v>
      </c>
      <c r="Q533" s="91" t="s">
        <v>411</v>
      </c>
      <c r="R533" s="92">
        <v>0</v>
      </c>
      <c r="T533" s="144">
        <v>5</v>
      </c>
      <c r="U533" s="195">
        <v>2011</v>
      </c>
      <c r="V533" s="145" t="s">
        <v>21</v>
      </c>
      <c r="W533" s="145" t="s">
        <v>619</v>
      </c>
      <c r="X533" s="145" t="s">
        <v>3363</v>
      </c>
      <c r="Y533" s="146" t="str">
        <f t="shared" si="27"/>
        <v>52011暖房設備用有り</v>
      </c>
      <c r="Z533" s="148">
        <v>-0.26</v>
      </c>
      <c r="AA533" s="148">
        <v>1.26</v>
      </c>
      <c r="AB533" s="149">
        <v>1.0266999999999999</v>
      </c>
      <c r="AC533" s="149">
        <v>0.93830000000000002</v>
      </c>
      <c r="AD533" s="147">
        <f>VLOOKUP(T533,'既存・導入予定 (2)'!$E$33:$S$44,13,0)</f>
        <v>0.248</v>
      </c>
      <c r="AE533" s="75">
        <f t="shared" si="26"/>
        <v>1.1919999999999999</v>
      </c>
    </row>
    <row r="534" spans="13:31">
      <c r="M534" s="90">
        <v>8</v>
      </c>
      <c r="N534" s="91" t="s">
        <v>12</v>
      </c>
      <c r="O534" s="91" t="s">
        <v>3460</v>
      </c>
      <c r="P534" s="91" t="s">
        <v>3459</v>
      </c>
      <c r="Q534" s="91" t="s">
        <v>415</v>
      </c>
      <c r="R534" s="92">
        <v>0</v>
      </c>
      <c r="T534" s="144">
        <v>5</v>
      </c>
      <c r="U534" s="195">
        <v>2011</v>
      </c>
      <c r="V534" s="145" t="s">
        <v>21</v>
      </c>
      <c r="W534" s="145" t="s">
        <v>624</v>
      </c>
      <c r="X534" s="145" t="s">
        <v>3516</v>
      </c>
      <c r="Y534" s="146" t="str">
        <f t="shared" si="27"/>
        <v>52011暖房店舗用無し（一定速）</v>
      </c>
      <c r="Z534" s="148">
        <v>0.25</v>
      </c>
      <c r="AA534" s="148">
        <v>0.75</v>
      </c>
      <c r="AB534" s="149">
        <v>0.25</v>
      </c>
      <c r="AC534" s="149">
        <v>0.75</v>
      </c>
      <c r="AD534" s="147">
        <f>VLOOKUP(T534,'既存・導入予定 (2)'!$E$33:$S$44,13,0)</f>
        <v>0.248</v>
      </c>
      <c r="AE534" s="75">
        <f t="shared" si="26"/>
        <v>0.81200000000000006</v>
      </c>
    </row>
    <row r="535" spans="13:31">
      <c r="M535" s="90">
        <v>8</v>
      </c>
      <c r="N535" s="91" t="s">
        <v>13</v>
      </c>
      <c r="O535" s="91" t="s">
        <v>3460</v>
      </c>
      <c r="P535" s="91" t="s">
        <v>3459</v>
      </c>
      <c r="Q535" s="91" t="s">
        <v>419</v>
      </c>
      <c r="R535" s="92">
        <v>0</v>
      </c>
      <c r="T535" s="144">
        <v>5</v>
      </c>
      <c r="U535" s="195">
        <v>2011</v>
      </c>
      <c r="V535" s="145" t="s">
        <v>21</v>
      </c>
      <c r="W535" s="145" t="s">
        <v>618</v>
      </c>
      <c r="X535" s="145" t="s">
        <v>3516</v>
      </c>
      <c r="Y535" s="146" t="str">
        <f t="shared" si="27"/>
        <v>52011暖房ビル用マルチ無し（一定速）</v>
      </c>
      <c r="Z535" s="148">
        <v>0.25</v>
      </c>
      <c r="AA535" s="148">
        <v>0.75</v>
      </c>
      <c r="AB535" s="149">
        <v>0.25</v>
      </c>
      <c r="AC535" s="149">
        <v>0.75</v>
      </c>
      <c r="AD535" s="147">
        <f>VLOOKUP(T535,'既存・導入予定 (2)'!$E$33:$S$44,13,0)</f>
        <v>0.248</v>
      </c>
      <c r="AE535" s="75">
        <f t="shared" si="26"/>
        <v>0.81200000000000006</v>
      </c>
    </row>
    <row r="536" spans="13:31">
      <c r="M536" s="90">
        <v>9</v>
      </c>
      <c r="N536" s="91" t="s">
        <v>3456</v>
      </c>
      <c r="O536" s="91" t="s">
        <v>3460</v>
      </c>
      <c r="P536" s="91" t="s">
        <v>3459</v>
      </c>
      <c r="Q536" s="91" t="s">
        <v>423</v>
      </c>
      <c r="R536" s="92">
        <v>0</v>
      </c>
      <c r="T536" s="144">
        <v>5</v>
      </c>
      <c r="U536" s="145">
        <v>2011</v>
      </c>
      <c r="V536" s="145" t="s">
        <v>21</v>
      </c>
      <c r="W536" s="145" t="s">
        <v>619</v>
      </c>
      <c r="X536" s="145" t="s">
        <v>3516</v>
      </c>
      <c r="Y536" s="146" t="str">
        <f t="shared" si="27"/>
        <v>52011暖房設備用無し（一定速）</v>
      </c>
      <c r="Z536" s="148">
        <v>0.25</v>
      </c>
      <c r="AA536" s="148">
        <v>0.75</v>
      </c>
      <c r="AB536" s="149">
        <v>0.25</v>
      </c>
      <c r="AC536" s="149">
        <v>0.75</v>
      </c>
      <c r="AD536" s="147">
        <f>VLOOKUP(T536,'既存・導入予定 (2)'!$E$33:$S$44,13,0)</f>
        <v>0.248</v>
      </c>
      <c r="AE536" s="75">
        <f t="shared" si="26"/>
        <v>0.81200000000000006</v>
      </c>
    </row>
    <row r="537" spans="13:31">
      <c r="M537" s="90">
        <v>9</v>
      </c>
      <c r="N537" s="91" t="s">
        <v>3</v>
      </c>
      <c r="O537" s="91" t="s">
        <v>3460</v>
      </c>
      <c r="P537" s="91" t="s">
        <v>3459</v>
      </c>
      <c r="Q537" s="91" t="s">
        <v>427</v>
      </c>
      <c r="R537" s="92">
        <v>0</v>
      </c>
      <c r="T537" s="144">
        <v>5</v>
      </c>
      <c r="U537" s="145">
        <v>2012</v>
      </c>
      <c r="V537" s="145" t="s">
        <v>20</v>
      </c>
      <c r="W537" s="145" t="s">
        <v>624</v>
      </c>
      <c r="X537" s="145" t="s">
        <v>3363</v>
      </c>
      <c r="Y537" s="146" t="str">
        <f t="shared" si="27"/>
        <v>52012冷房店舗用有り</v>
      </c>
      <c r="Z537" s="145">
        <v>-1.36</v>
      </c>
      <c r="AA537" s="145">
        <v>2.36</v>
      </c>
      <c r="AB537" s="145">
        <v>1.0576000000000001</v>
      </c>
      <c r="AC537" s="145">
        <v>1.7556</v>
      </c>
      <c r="AD537" s="147">
        <f>VLOOKUP(T537,'既存・導入予定 (2)'!$E$33:$S$44,13,0)</f>
        <v>0.248</v>
      </c>
      <c r="AE537" s="75">
        <f t="shared" ref="AE537:AE548" si="28">ROUNDDOWN(IF(AD537&gt;=0.25,Z537*AD537+AA537,AB537*AD537+AC537),3)</f>
        <v>2.0169999999999999</v>
      </c>
    </row>
    <row r="538" spans="13:31">
      <c r="M538" s="90">
        <v>9</v>
      </c>
      <c r="N538" s="91" t="s">
        <v>4</v>
      </c>
      <c r="O538" s="91" t="s">
        <v>3460</v>
      </c>
      <c r="P538" s="91" t="s">
        <v>3459</v>
      </c>
      <c r="Q538" s="91" t="s">
        <v>431</v>
      </c>
      <c r="R538" s="92">
        <v>0</v>
      </c>
      <c r="T538" s="144">
        <v>5</v>
      </c>
      <c r="U538" s="145">
        <v>2012</v>
      </c>
      <c r="V538" s="145" t="s">
        <v>20</v>
      </c>
      <c r="W538" s="145" t="s">
        <v>618</v>
      </c>
      <c r="X538" s="145" t="s">
        <v>3363</v>
      </c>
      <c r="Y538" s="146" t="str">
        <f t="shared" si="27"/>
        <v>52012冷房ビル用マルチ有り</v>
      </c>
      <c r="Z538" s="145">
        <v>-1.1399999999999999</v>
      </c>
      <c r="AA538" s="145">
        <v>2.14</v>
      </c>
      <c r="AB538" s="145">
        <v>1.0625</v>
      </c>
      <c r="AC538" s="145">
        <v>1.5893999999999999</v>
      </c>
      <c r="AD538" s="147">
        <f>VLOOKUP(T538,'既存・導入予定 (2)'!$E$33:$S$44,13,0)</f>
        <v>0.248</v>
      </c>
      <c r="AE538" s="75">
        <f t="shared" si="28"/>
        <v>1.8520000000000001</v>
      </c>
    </row>
    <row r="539" spans="13:31">
      <c r="M539" s="90">
        <v>9</v>
      </c>
      <c r="N539" s="91" t="s">
        <v>5</v>
      </c>
      <c r="O539" s="91" t="s">
        <v>3460</v>
      </c>
      <c r="P539" s="91" t="s">
        <v>3459</v>
      </c>
      <c r="Q539" s="91" t="s">
        <v>435</v>
      </c>
      <c r="R539" s="92">
        <v>0</v>
      </c>
      <c r="T539" s="144">
        <v>5</v>
      </c>
      <c r="U539" s="145">
        <v>2012</v>
      </c>
      <c r="V539" s="145" t="s">
        <v>20</v>
      </c>
      <c r="W539" s="145" t="s">
        <v>619</v>
      </c>
      <c r="X539" s="145" t="s">
        <v>3363</v>
      </c>
      <c r="Y539" s="146" t="str">
        <f t="shared" si="27"/>
        <v>52012冷房設備用有り</v>
      </c>
      <c r="Z539" s="145">
        <v>-0.26</v>
      </c>
      <c r="AA539" s="145">
        <v>1.26</v>
      </c>
      <c r="AB539" s="145">
        <v>1.0367999999999999</v>
      </c>
      <c r="AC539" s="145">
        <v>0.93579999999999997</v>
      </c>
      <c r="AD539" s="147">
        <f>VLOOKUP(T539,'既存・導入予定 (2)'!$E$33:$S$44,13,0)</f>
        <v>0.248</v>
      </c>
      <c r="AE539" s="75">
        <f t="shared" si="28"/>
        <v>1.1919999999999999</v>
      </c>
    </row>
    <row r="540" spans="13:31">
      <c r="M540" s="90">
        <v>9</v>
      </c>
      <c r="N540" s="91" t="s">
        <v>6</v>
      </c>
      <c r="O540" s="91" t="s">
        <v>3460</v>
      </c>
      <c r="P540" s="91" t="s">
        <v>3459</v>
      </c>
      <c r="Q540" s="91" t="s">
        <v>439</v>
      </c>
      <c r="R540" s="92">
        <v>0</v>
      </c>
      <c r="T540" s="144">
        <v>5</v>
      </c>
      <c r="U540" s="145">
        <v>2012</v>
      </c>
      <c r="V540" s="145" t="s">
        <v>20</v>
      </c>
      <c r="W540" s="145" t="s">
        <v>624</v>
      </c>
      <c r="X540" s="145" t="s">
        <v>3516</v>
      </c>
      <c r="Y540" s="146" t="str">
        <f t="shared" si="27"/>
        <v>52012冷房店舗用無し（一定速）</v>
      </c>
      <c r="Z540" s="148">
        <v>0.25</v>
      </c>
      <c r="AA540" s="148">
        <v>0.75</v>
      </c>
      <c r="AB540" s="149">
        <v>0.25</v>
      </c>
      <c r="AC540" s="149">
        <v>0.75</v>
      </c>
      <c r="AD540" s="147">
        <f>VLOOKUP(T540,'既存・導入予定 (2)'!$E$33:$S$44,13,0)</f>
        <v>0.248</v>
      </c>
      <c r="AE540" s="75">
        <f t="shared" si="28"/>
        <v>0.81200000000000006</v>
      </c>
    </row>
    <row r="541" spans="13:31">
      <c r="M541" s="90">
        <v>9</v>
      </c>
      <c r="N541" s="91" t="s">
        <v>7</v>
      </c>
      <c r="O541" s="91" t="s">
        <v>3460</v>
      </c>
      <c r="P541" s="91" t="s">
        <v>3459</v>
      </c>
      <c r="Q541" s="91" t="s">
        <v>443</v>
      </c>
      <c r="R541" s="92">
        <v>0</v>
      </c>
      <c r="T541" s="144">
        <v>5</v>
      </c>
      <c r="U541" s="145">
        <v>2012</v>
      </c>
      <c r="V541" s="145" t="s">
        <v>20</v>
      </c>
      <c r="W541" s="145" t="s">
        <v>618</v>
      </c>
      <c r="X541" s="145" t="s">
        <v>3516</v>
      </c>
      <c r="Y541" s="146" t="str">
        <f t="shared" si="27"/>
        <v>52012冷房ビル用マルチ無し（一定速）</v>
      </c>
      <c r="Z541" s="148">
        <v>0.25</v>
      </c>
      <c r="AA541" s="148">
        <v>0.75</v>
      </c>
      <c r="AB541" s="149">
        <v>0.25</v>
      </c>
      <c r="AC541" s="149">
        <v>0.75</v>
      </c>
      <c r="AD541" s="147">
        <f>VLOOKUP(T541,'既存・導入予定 (2)'!$E$33:$S$44,13,0)</f>
        <v>0.248</v>
      </c>
      <c r="AE541" s="75">
        <f t="shared" si="28"/>
        <v>0.81200000000000006</v>
      </c>
    </row>
    <row r="542" spans="13:31">
      <c r="M542" s="90">
        <v>9</v>
      </c>
      <c r="N542" s="91" t="s">
        <v>8</v>
      </c>
      <c r="O542" s="91" t="s">
        <v>3460</v>
      </c>
      <c r="P542" s="91" t="s">
        <v>3459</v>
      </c>
      <c r="Q542" s="91" t="s">
        <v>447</v>
      </c>
      <c r="R542" s="92">
        <v>0</v>
      </c>
      <c r="T542" s="144">
        <v>5</v>
      </c>
      <c r="U542" s="145">
        <v>2012</v>
      </c>
      <c r="V542" s="145" t="s">
        <v>20</v>
      </c>
      <c r="W542" s="145" t="s">
        <v>619</v>
      </c>
      <c r="X542" s="145" t="s">
        <v>3516</v>
      </c>
      <c r="Y542" s="146" t="str">
        <f t="shared" si="27"/>
        <v>52012冷房設備用無し（一定速）</v>
      </c>
      <c r="Z542" s="148">
        <v>0.25</v>
      </c>
      <c r="AA542" s="148">
        <v>0.75</v>
      </c>
      <c r="AB542" s="149">
        <v>0.25</v>
      </c>
      <c r="AC542" s="149">
        <v>0.75</v>
      </c>
      <c r="AD542" s="147">
        <f>VLOOKUP(T542,'既存・導入予定 (2)'!$E$33:$S$44,13,0)</f>
        <v>0.248</v>
      </c>
      <c r="AE542" s="75">
        <f t="shared" si="28"/>
        <v>0.81200000000000006</v>
      </c>
    </row>
    <row r="543" spans="13:31">
      <c r="M543" s="90">
        <v>9</v>
      </c>
      <c r="N543" s="91" t="s">
        <v>9</v>
      </c>
      <c r="O543" s="91" t="s">
        <v>3460</v>
      </c>
      <c r="P543" s="91" t="s">
        <v>3459</v>
      </c>
      <c r="Q543" s="91" t="s">
        <v>451</v>
      </c>
      <c r="R543" s="92">
        <v>0</v>
      </c>
      <c r="T543" s="144">
        <v>5</v>
      </c>
      <c r="U543" s="145">
        <v>2012</v>
      </c>
      <c r="V543" s="145" t="s">
        <v>21</v>
      </c>
      <c r="W543" s="145" t="s">
        <v>624</v>
      </c>
      <c r="X543" s="145" t="s">
        <v>3363</v>
      </c>
      <c r="Y543" s="146" t="str">
        <f t="shared" si="27"/>
        <v>52012暖房店舗用有り</v>
      </c>
      <c r="Z543" s="145">
        <v>-0.82</v>
      </c>
      <c r="AA543" s="145">
        <v>1.82</v>
      </c>
      <c r="AB543" s="145">
        <v>1.0801000000000001</v>
      </c>
      <c r="AC543" s="145">
        <v>1.345</v>
      </c>
      <c r="AD543" s="147">
        <f>VLOOKUP(T543,'既存・導入予定 (2)'!$E$33:$S$44,13,0)</f>
        <v>0.248</v>
      </c>
      <c r="AE543" s="75">
        <f t="shared" si="28"/>
        <v>1.6120000000000001</v>
      </c>
    </row>
    <row r="544" spans="13:31">
      <c r="M544" s="90">
        <v>9</v>
      </c>
      <c r="N544" s="91" t="s">
        <v>10</v>
      </c>
      <c r="O544" s="91" t="s">
        <v>3460</v>
      </c>
      <c r="P544" s="91" t="s">
        <v>3459</v>
      </c>
      <c r="Q544" s="91" t="s">
        <v>455</v>
      </c>
      <c r="R544" s="92">
        <v>0</v>
      </c>
      <c r="T544" s="144">
        <v>5</v>
      </c>
      <c r="U544" s="145">
        <v>2012</v>
      </c>
      <c r="V544" s="145" t="s">
        <v>21</v>
      </c>
      <c r="W544" s="145" t="s">
        <v>618</v>
      </c>
      <c r="X544" s="145" t="s">
        <v>3363</v>
      </c>
      <c r="Y544" s="146" t="str">
        <f t="shared" si="27"/>
        <v>52012暖房ビル用マルチ有り</v>
      </c>
      <c r="Z544" s="145">
        <v>-0.98</v>
      </c>
      <c r="AA544" s="145">
        <v>1.98</v>
      </c>
      <c r="AB544" s="145">
        <v>1.042</v>
      </c>
      <c r="AC544" s="145">
        <v>1.4744999999999999</v>
      </c>
      <c r="AD544" s="147">
        <f>VLOOKUP(T544,'既存・導入予定 (2)'!$E$33:$S$44,13,0)</f>
        <v>0.248</v>
      </c>
      <c r="AE544" s="75">
        <f t="shared" si="28"/>
        <v>1.732</v>
      </c>
    </row>
    <row r="545" spans="13:31">
      <c r="M545" s="90">
        <v>9</v>
      </c>
      <c r="N545" s="91" t="s">
        <v>11</v>
      </c>
      <c r="O545" s="91" t="s">
        <v>3460</v>
      </c>
      <c r="P545" s="91" t="s">
        <v>3459</v>
      </c>
      <c r="Q545" s="91" t="s">
        <v>459</v>
      </c>
      <c r="R545" s="92">
        <v>4.4999999999999998E-2</v>
      </c>
      <c r="T545" s="144">
        <v>5</v>
      </c>
      <c r="U545" s="145">
        <v>2012</v>
      </c>
      <c r="V545" s="145" t="s">
        <v>21</v>
      </c>
      <c r="W545" s="145" t="s">
        <v>619</v>
      </c>
      <c r="X545" s="145" t="s">
        <v>3363</v>
      </c>
      <c r="Y545" s="146" t="str">
        <f t="shared" si="27"/>
        <v>52012暖房設備用有り</v>
      </c>
      <c r="Z545" s="145">
        <v>-0.26</v>
      </c>
      <c r="AA545" s="145">
        <v>1.26</v>
      </c>
      <c r="AB545" s="145">
        <v>1.0266999999999999</v>
      </c>
      <c r="AC545" s="145">
        <v>0.93830000000000002</v>
      </c>
      <c r="AD545" s="147">
        <f>VLOOKUP(T545,'既存・導入予定 (2)'!$E$33:$S$44,13,0)</f>
        <v>0.248</v>
      </c>
      <c r="AE545" s="75">
        <f t="shared" si="28"/>
        <v>1.1919999999999999</v>
      </c>
    </row>
    <row r="546" spans="13:31">
      <c r="M546" s="90">
        <v>9</v>
      </c>
      <c r="N546" s="91" t="s">
        <v>12</v>
      </c>
      <c r="O546" s="91" t="s">
        <v>3460</v>
      </c>
      <c r="P546" s="91" t="s">
        <v>3459</v>
      </c>
      <c r="Q546" s="91" t="s">
        <v>463</v>
      </c>
      <c r="R546" s="92">
        <v>0</v>
      </c>
      <c r="T546" s="144">
        <v>5</v>
      </c>
      <c r="U546" s="145">
        <v>2012</v>
      </c>
      <c r="V546" s="145" t="s">
        <v>21</v>
      </c>
      <c r="W546" s="145" t="s">
        <v>624</v>
      </c>
      <c r="X546" s="145" t="s">
        <v>3516</v>
      </c>
      <c r="Y546" s="146" t="str">
        <f t="shared" si="27"/>
        <v>52012暖房店舗用無し（一定速）</v>
      </c>
      <c r="Z546" s="148">
        <v>0.25</v>
      </c>
      <c r="AA546" s="148">
        <v>0.75</v>
      </c>
      <c r="AB546" s="149">
        <v>0.25</v>
      </c>
      <c r="AC546" s="149">
        <v>0.75</v>
      </c>
      <c r="AD546" s="147">
        <f>VLOOKUP(T546,'既存・導入予定 (2)'!$E$33:$S$44,13,0)</f>
        <v>0.248</v>
      </c>
      <c r="AE546" s="75">
        <f t="shared" si="28"/>
        <v>0.81200000000000006</v>
      </c>
    </row>
    <row r="547" spans="13:31">
      <c r="M547" s="90">
        <v>9</v>
      </c>
      <c r="N547" s="91" t="s">
        <v>13</v>
      </c>
      <c r="O547" s="91" t="s">
        <v>3460</v>
      </c>
      <c r="P547" s="91" t="s">
        <v>3459</v>
      </c>
      <c r="Q547" s="91" t="s">
        <v>467</v>
      </c>
      <c r="R547" s="92">
        <v>0</v>
      </c>
      <c r="T547" s="144">
        <v>5</v>
      </c>
      <c r="U547" s="145">
        <v>2012</v>
      </c>
      <c r="V547" s="145" t="s">
        <v>21</v>
      </c>
      <c r="W547" s="145" t="s">
        <v>618</v>
      </c>
      <c r="X547" s="145" t="s">
        <v>3516</v>
      </c>
      <c r="Y547" s="146" t="str">
        <f t="shared" si="27"/>
        <v>52012暖房ビル用マルチ無し（一定速）</v>
      </c>
      <c r="Z547" s="148">
        <v>0.25</v>
      </c>
      <c r="AA547" s="148">
        <v>0.75</v>
      </c>
      <c r="AB547" s="149">
        <v>0.25</v>
      </c>
      <c r="AC547" s="149">
        <v>0.75</v>
      </c>
      <c r="AD547" s="147">
        <f>VLOOKUP(T547,'既存・導入予定 (2)'!$E$33:$S$44,13,0)</f>
        <v>0.248</v>
      </c>
      <c r="AE547" s="75">
        <f t="shared" si="28"/>
        <v>0.81200000000000006</v>
      </c>
    </row>
    <row r="548" spans="13:31">
      <c r="M548" s="90">
        <v>10</v>
      </c>
      <c r="N548" s="91" t="s">
        <v>3456</v>
      </c>
      <c r="O548" s="91" t="s">
        <v>3460</v>
      </c>
      <c r="P548" s="91" t="s">
        <v>3459</v>
      </c>
      <c r="Q548" s="91" t="s">
        <v>471</v>
      </c>
      <c r="R548" s="92">
        <v>0</v>
      </c>
      <c r="T548" s="144">
        <v>5</v>
      </c>
      <c r="U548" s="145">
        <v>2012</v>
      </c>
      <c r="V548" s="145" t="s">
        <v>21</v>
      </c>
      <c r="W548" s="145" t="s">
        <v>619</v>
      </c>
      <c r="X548" s="145" t="s">
        <v>3516</v>
      </c>
      <c r="Y548" s="146" t="str">
        <f t="shared" si="27"/>
        <v>52012暖房設備用無し（一定速）</v>
      </c>
      <c r="Z548" s="148">
        <v>0.25</v>
      </c>
      <c r="AA548" s="148">
        <v>0.75</v>
      </c>
      <c r="AB548" s="149">
        <v>0.25</v>
      </c>
      <c r="AC548" s="149">
        <v>0.75</v>
      </c>
      <c r="AD548" s="147">
        <f>VLOOKUP(T548,'既存・導入予定 (2)'!$E$33:$S$44,13,0)</f>
        <v>0.248</v>
      </c>
      <c r="AE548" s="75">
        <f t="shared" si="28"/>
        <v>0.81200000000000006</v>
      </c>
    </row>
    <row r="549" spans="13:31">
      <c r="M549" s="90">
        <v>10</v>
      </c>
      <c r="N549" s="91" t="s">
        <v>3</v>
      </c>
      <c r="O549" s="91" t="s">
        <v>3460</v>
      </c>
      <c r="P549" s="91" t="s">
        <v>3459</v>
      </c>
      <c r="Q549" s="91" t="s">
        <v>475</v>
      </c>
      <c r="R549" s="92">
        <v>0</v>
      </c>
      <c r="T549" s="144">
        <v>5</v>
      </c>
      <c r="U549" s="195">
        <v>2013</v>
      </c>
      <c r="V549" s="145" t="s">
        <v>20</v>
      </c>
      <c r="W549" s="145" t="s">
        <v>624</v>
      </c>
      <c r="X549" s="145" t="s">
        <v>3363</v>
      </c>
      <c r="Y549" s="146" t="str">
        <f t="shared" si="27"/>
        <v>52013冷房店舗用有り</v>
      </c>
      <c r="Z549" s="148">
        <v>-1.5</v>
      </c>
      <c r="AA549" s="148">
        <v>2.5</v>
      </c>
      <c r="AB549" s="149">
        <v>1.0609999999999999</v>
      </c>
      <c r="AC549" s="149">
        <v>1.8597999999999999</v>
      </c>
      <c r="AD549" s="147">
        <f>VLOOKUP(T549,'既存・導入予定 (2)'!$E$33:$S$44,13,0)</f>
        <v>0.248</v>
      </c>
      <c r="AE549" s="75">
        <f t="shared" ref="AE549:AE566" si="29">ROUNDDOWN(IF(AD549&gt;=0.25,Z549*AD549+AA549,AB549*AD549+AC549),3)</f>
        <v>2.1219999999999999</v>
      </c>
    </row>
    <row r="550" spans="13:31">
      <c r="M550" s="90">
        <v>10</v>
      </c>
      <c r="N550" s="91" t="s">
        <v>4</v>
      </c>
      <c r="O550" s="91" t="s">
        <v>3460</v>
      </c>
      <c r="P550" s="91" t="s">
        <v>3459</v>
      </c>
      <c r="Q550" s="91" t="s">
        <v>479</v>
      </c>
      <c r="R550" s="92">
        <v>0</v>
      </c>
      <c r="T550" s="144">
        <v>5</v>
      </c>
      <c r="U550" s="195">
        <v>2013</v>
      </c>
      <c r="V550" s="145" t="s">
        <v>20</v>
      </c>
      <c r="W550" s="145" t="s">
        <v>618</v>
      </c>
      <c r="X550" s="145" t="s">
        <v>3363</v>
      </c>
      <c r="Y550" s="146" t="str">
        <f t="shared" si="27"/>
        <v>52013冷房ビル用マルチ有り</v>
      </c>
      <c r="Z550" s="148">
        <v>-1.1399999999999999</v>
      </c>
      <c r="AA550" s="148">
        <v>2.14</v>
      </c>
      <c r="AB550" s="149">
        <v>1.0625</v>
      </c>
      <c r="AC550" s="149">
        <v>1.5893999999999999</v>
      </c>
      <c r="AD550" s="147">
        <f>VLOOKUP(T550,'既存・導入予定 (2)'!$E$33:$S$44,13,0)</f>
        <v>0.248</v>
      </c>
      <c r="AE550" s="75">
        <f t="shared" si="29"/>
        <v>1.8520000000000001</v>
      </c>
    </row>
    <row r="551" spans="13:31">
      <c r="M551" s="90">
        <v>10</v>
      </c>
      <c r="N551" s="91" t="s">
        <v>5</v>
      </c>
      <c r="O551" s="91" t="s">
        <v>3460</v>
      </c>
      <c r="P551" s="91" t="s">
        <v>3459</v>
      </c>
      <c r="Q551" s="91" t="s">
        <v>483</v>
      </c>
      <c r="R551" s="92">
        <v>6.8000000000000005E-2</v>
      </c>
      <c r="T551" s="144">
        <v>5</v>
      </c>
      <c r="U551" s="195">
        <v>2013</v>
      </c>
      <c r="V551" s="145" t="s">
        <v>20</v>
      </c>
      <c r="W551" s="145" t="s">
        <v>619</v>
      </c>
      <c r="X551" s="145" t="s">
        <v>3363</v>
      </c>
      <c r="Y551" s="146" t="str">
        <f t="shared" si="27"/>
        <v>52013冷房設備用有り</v>
      </c>
      <c r="Z551" s="148">
        <v>-0.26</v>
      </c>
      <c r="AA551" s="148">
        <v>1.26</v>
      </c>
      <c r="AB551" s="149">
        <v>1.0367999999999999</v>
      </c>
      <c r="AC551" s="149">
        <v>0.93579999999999997</v>
      </c>
      <c r="AD551" s="147">
        <f>VLOOKUP(T551,'既存・導入予定 (2)'!$E$33:$S$44,13,0)</f>
        <v>0.248</v>
      </c>
      <c r="AE551" s="75">
        <f t="shared" si="29"/>
        <v>1.1919999999999999</v>
      </c>
    </row>
    <row r="552" spans="13:31">
      <c r="M552" s="90">
        <v>10</v>
      </c>
      <c r="N552" s="91" t="s">
        <v>6</v>
      </c>
      <c r="O552" s="91" t="s">
        <v>3460</v>
      </c>
      <c r="P552" s="91" t="s">
        <v>3459</v>
      </c>
      <c r="Q552" s="91" t="s">
        <v>487</v>
      </c>
      <c r="R552" s="92">
        <v>0</v>
      </c>
      <c r="T552" s="144">
        <v>5</v>
      </c>
      <c r="U552" s="195">
        <v>2013</v>
      </c>
      <c r="V552" s="145" t="s">
        <v>20</v>
      </c>
      <c r="W552" s="145" t="s">
        <v>624</v>
      </c>
      <c r="X552" s="145" t="s">
        <v>3516</v>
      </c>
      <c r="Y552" s="146" t="str">
        <f t="shared" si="27"/>
        <v>52013冷房店舗用無し（一定速）</v>
      </c>
      <c r="Z552" s="148">
        <v>0.25</v>
      </c>
      <c r="AA552" s="148">
        <v>0.75</v>
      </c>
      <c r="AB552" s="149">
        <v>0.25</v>
      </c>
      <c r="AC552" s="149">
        <v>0.75</v>
      </c>
      <c r="AD552" s="147">
        <f>VLOOKUP(T552,'既存・導入予定 (2)'!$E$33:$S$44,13,0)</f>
        <v>0.248</v>
      </c>
      <c r="AE552" s="75">
        <f t="shared" si="29"/>
        <v>0.81200000000000006</v>
      </c>
    </row>
    <row r="553" spans="13:31">
      <c r="M553" s="90">
        <v>10</v>
      </c>
      <c r="N553" s="91" t="s">
        <v>7</v>
      </c>
      <c r="O553" s="91" t="s">
        <v>3460</v>
      </c>
      <c r="P553" s="91" t="s">
        <v>3459</v>
      </c>
      <c r="Q553" s="91" t="s">
        <v>491</v>
      </c>
      <c r="R553" s="92">
        <v>0</v>
      </c>
      <c r="T553" s="144">
        <v>5</v>
      </c>
      <c r="U553" s="195">
        <v>2013</v>
      </c>
      <c r="V553" s="145" t="s">
        <v>20</v>
      </c>
      <c r="W553" s="145" t="s">
        <v>618</v>
      </c>
      <c r="X553" s="145" t="s">
        <v>3516</v>
      </c>
      <c r="Y553" s="146" t="str">
        <f t="shared" si="27"/>
        <v>52013冷房ビル用マルチ無し（一定速）</v>
      </c>
      <c r="Z553" s="148">
        <v>0.25</v>
      </c>
      <c r="AA553" s="148">
        <v>0.75</v>
      </c>
      <c r="AB553" s="149">
        <v>0.25</v>
      </c>
      <c r="AC553" s="149">
        <v>0.75</v>
      </c>
      <c r="AD553" s="147">
        <f>VLOOKUP(T553,'既存・導入予定 (2)'!$E$33:$S$44,13,0)</f>
        <v>0.248</v>
      </c>
      <c r="AE553" s="75">
        <f t="shared" si="29"/>
        <v>0.81200000000000006</v>
      </c>
    </row>
    <row r="554" spans="13:31">
      <c r="M554" s="90">
        <v>10</v>
      </c>
      <c r="N554" s="91" t="s">
        <v>8</v>
      </c>
      <c r="O554" s="91" t="s">
        <v>3460</v>
      </c>
      <c r="P554" s="91" t="s">
        <v>3459</v>
      </c>
      <c r="Q554" s="91" t="s">
        <v>495</v>
      </c>
      <c r="R554" s="92">
        <v>0</v>
      </c>
      <c r="T554" s="144">
        <v>5</v>
      </c>
      <c r="U554" s="195">
        <v>2013</v>
      </c>
      <c r="V554" s="145" t="s">
        <v>20</v>
      </c>
      <c r="W554" s="145" t="s">
        <v>619</v>
      </c>
      <c r="X554" s="145" t="s">
        <v>3516</v>
      </c>
      <c r="Y554" s="146" t="str">
        <f t="shared" si="27"/>
        <v>52013冷房設備用無し（一定速）</v>
      </c>
      <c r="Z554" s="148">
        <v>0.25</v>
      </c>
      <c r="AA554" s="148">
        <v>0.75</v>
      </c>
      <c r="AB554" s="149">
        <v>0.25</v>
      </c>
      <c r="AC554" s="149">
        <v>0.75</v>
      </c>
      <c r="AD554" s="147">
        <f>VLOOKUP(T554,'既存・導入予定 (2)'!$E$33:$S$44,13,0)</f>
        <v>0.248</v>
      </c>
      <c r="AE554" s="75">
        <f t="shared" si="29"/>
        <v>0.81200000000000006</v>
      </c>
    </row>
    <row r="555" spans="13:31">
      <c r="M555" s="90">
        <v>10</v>
      </c>
      <c r="N555" s="91" t="s">
        <v>9</v>
      </c>
      <c r="O555" s="91" t="s">
        <v>3460</v>
      </c>
      <c r="P555" s="91" t="s">
        <v>3459</v>
      </c>
      <c r="Q555" s="91" t="s">
        <v>499</v>
      </c>
      <c r="R555" s="92">
        <v>4.4999999999999998E-2</v>
      </c>
      <c r="T555" s="144">
        <v>5</v>
      </c>
      <c r="U555" s="195">
        <v>2013</v>
      </c>
      <c r="V555" s="145" t="s">
        <v>21</v>
      </c>
      <c r="W555" s="145" t="s">
        <v>624</v>
      </c>
      <c r="X555" s="145" t="s">
        <v>3363</v>
      </c>
      <c r="Y555" s="146" t="str">
        <f t="shared" si="27"/>
        <v>52013暖房店舗用有り</v>
      </c>
      <c r="Z555" s="148">
        <v>-0.94</v>
      </c>
      <c r="AA555" s="148">
        <v>1.94</v>
      </c>
      <c r="AB555" s="149">
        <v>1.0853999999999999</v>
      </c>
      <c r="AC555" s="149">
        <v>1.4337</v>
      </c>
      <c r="AD555" s="147">
        <f>VLOOKUP(T555,'既存・導入予定 (2)'!$E$33:$S$44,13,0)</f>
        <v>0.248</v>
      </c>
      <c r="AE555" s="75">
        <f t="shared" si="29"/>
        <v>1.702</v>
      </c>
    </row>
    <row r="556" spans="13:31">
      <c r="M556" s="90">
        <v>10</v>
      </c>
      <c r="N556" s="91" t="s">
        <v>10</v>
      </c>
      <c r="O556" s="91" t="s">
        <v>3460</v>
      </c>
      <c r="P556" s="91" t="s">
        <v>3459</v>
      </c>
      <c r="Q556" s="91" t="s">
        <v>503</v>
      </c>
      <c r="R556" s="92">
        <v>4.4999999999999998E-2</v>
      </c>
      <c r="T556" s="144">
        <v>5</v>
      </c>
      <c r="U556" s="195">
        <v>2013</v>
      </c>
      <c r="V556" s="145" t="s">
        <v>21</v>
      </c>
      <c r="W556" s="145" t="s">
        <v>618</v>
      </c>
      <c r="X556" s="145" t="s">
        <v>3363</v>
      </c>
      <c r="Y556" s="146" t="str">
        <f t="shared" si="27"/>
        <v>52013暖房ビル用マルチ有り</v>
      </c>
      <c r="Z556" s="148">
        <v>-0.98</v>
      </c>
      <c r="AA556" s="148">
        <v>1.98</v>
      </c>
      <c r="AB556" s="149">
        <v>1.042</v>
      </c>
      <c r="AC556" s="149">
        <v>1.4744999999999999</v>
      </c>
      <c r="AD556" s="147">
        <f>VLOOKUP(T556,'既存・導入予定 (2)'!$E$33:$S$44,13,0)</f>
        <v>0.248</v>
      </c>
      <c r="AE556" s="75">
        <f t="shared" si="29"/>
        <v>1.732</v>
      </c>
    </row>
    <row r="557" spans="13:31">
      <c r="M557" s="90">
        <v>10</v>
      </c>
      <c r="N557" s="91" t="s">
        <v>11</v>
      </c>
      <c r="O557" s="91" t="s">
        <v>3460</v>
      </c>
      <c r="P557" s="91" t="s">
        <v>3459</v>
      </c>
      <c r="Q557" s="91" t="s">
        <v>507</v>
      </c>
      <c r="R557" s="92">
        <v>0.121</v>
      </c>
      <c r="T557" s="144">
        <v>5</v>
      </c>
      <c r="U557" s="195">
        <v>2013</v>
      </c>
      <c r="V557" s="145" t="s">
        <v>21</v>
      </c>
      <c r="W557" s="145" t="s">
        <v>619</v>
      </c>
      <c r="X557" s="145" t="s">
        <v>3363</v>
      </c>
      <c r="Y557" s="146" t="str">
        <f t="shared" si="27"/>
        <v>52013暖房設備用有り</v>
      </c>
      <c r="Z557" s="148">
        <v>-0.32</v>
      </c>
      <c r="AA557" s="148">
        <v>1.32</v>
      </c>
      <c r="AB557" s="149">
        <v>1.028</v>
      </c>
      <c r="AC557" s="149">
        <v>0.98299999999999998</v>
      </c>
      <c r="AD557" s="147">
        <f>VLOOKUP(T557,'既存・導入予定 (2)'!$E$33:$S$44,13,0)</f>
        <v>0.248</v>
      </c>
      <c r="AE557" s="75">
        <f t="shared" si="29"/>
        <v>1.2370000000000001</v>
      </c>
    </row>
    <row r="558" spans="13:31">
      <c r="M558" s="90">
        <v>10</v>
      </c>
      <c r="N558" s="91" t="s">
        <v>12</v>
      </c>
      <c r="O558" s="91" t="s">
        <v>3460</v>
      </c>
      <c r="P558" s="91" t="s">
        <v>3459</v>
      </c>
      <c r="Q558" s="91" t="s">
        <v>511</v>
      </c>
      <c r="R558" s="92">
        <v>0.16900000000000001</v>
      </c>
      <c r="T558" s="144">
        <v>5</v>
      </c>
      <c r="U558" s="195">
        <v>2013</v>
      </c>
      <c r="V558" s="145" t="s">
        <v>21</v>
      </c>
      <c r="W558" s="145" t="s">
        <v>624</v>
      </c>
      <c r="X558" s="145" t="s">
        <v>3516</v>
      </c>
      <c r="Y558" s="146" t="str">
        <f t="shared" si="27"/>
        <v>52013暖房店舗用無し（一定速）</v>
      </c>
      <c r="Z558" s="148">
        <v>0.25</v>
      </c>
      <c r="AA558" s="148">
        <v>0.75</v>
      </c>
      <c r="AB558" s="149">
        <v>0.25</v>
      </c>
      <c r="AC558" s="149">
        <v>0.75</v>
      </c>
      <c r="AD558" s="147">
        <f>VLOOKUP(T558,'既存・導入予定 (2)'!$E$33:$S$44,13,0)</f>
        <v>0.248</v>
      </c>
      <c r="AE558" s="75">
        <f t="shared" si="29"/>
        <v>0.81200000000000006</v>
      </c>
    </row>
    <row r="559" spans="13:31">
      <c r="M559" s="90">
        <v>10</v>
      </c>
      <c r="N559" s="91" t="s">
        <v>13</v>
      </c>
      <c r="O559" s="91" t="s">
        <v>3460</v>
      </c>
      <c r="P559" s="91" t="s">
        <v>3459</v>
      </c>
      <c r="Q559" s="91" t="s">
        <v>515</v>
      </c>
      <c r="R559" s="92">
        <v>0</v>
      </c>
      <c r="T559" s="144">
        <v>5</v>
      </c>
      <c r="U559" s="195">
        <v>2013</v>
      </c>
      <c r="V559" s="145" t="s">
        <v>21</v>
      </c>
      <c r="W559" s="145" t="s">
        <v>618</v>
      </c>
      <c r="X559" s="145" t="s">
        <v>3516</v>
      </c>
      <c r="Y559" s="146" t="str">
        <f t="shared" si="27"/>
        <v>52013暖房ビル用マルチ無し（一定速）</v>
      </c>
      <c r="Z559" s="148">
        <v>0.25</v>
      </c>
      <c r="AA559" s="148">
        <v>0.75</v>
      </c>
      <c r="AB559" s="149">
        <v>0.25</v>
      </c>
      <c r="AC559" s="149">
        <v>0.75</v>
      </c>
      <c r="AD559" s="147">
        <f>VLOOKUP(T559,'既存・導入予定 (2)'!$E$33:$S$44,13,0)</f>
        <v>0.248</v>
      </c>
      <c r="AE559" s="75">
        <f t="shared" si="29"/>
        <v>0.81200000000000006</v>
      </c>
    </row>
    <row r="560" spans="13:31">
      <c r="M560" s="90">
        <v>11</v>
      </c>
      <c r="N560" s="91" t="s">
        <v>3456</v>
      </c>
      <c r="O560" s="91" t="s">
        <v>3460</v>
      </c>
      <c r="P560" s="91" t="s">
        <v>3459</v>
      </c>
      <c r="Q560" s="91" t="s">
        <v>519</v>
      </c>
      <c r="R560" s="92">
        <v>0.09</v>
      </c>
      <c r="T560" s="144">
        <v>5</v>
      </c>
      <c r="U560" s="195">
        <v>2013</v>
      </c>
      <c r="V560" s="145" t="s">
        <v>21</v>
      </c>
      <c r="W560" s="145" t="s">
        <v>619</v>
      </c>
      <c r="X560" s="145" t="s">
        <v>3516</v>
      </c>
      <c r="Y560" s="146" t="str">
        <f t="shared" si="27"/>
        <v>52013暖房設備用無し（一定速）</v>
      </c>
      <c r="Z560" s="148">
        <v>0.25</v>
      </c>
      <c r="AA560" s="148">
        <v>0.75</v>
      </c>
      <c r="AB560" s="149">
        <v>0.25</v>
      </c>
      <c r="AC560" s="149">
        <v>0.75</v>
      </c>
      <c r="AD560" s="147">
        <f>VLOOKUP(T560,'既存・導入予定 (2)'!$E$33:$S$44,13,0)</f>
        <v>0.248</v>
      </c>
      <c r="AE560" s="75">
        <f t="shared" si="29"/>
        <v>0.81200000000000006</v>
      </c>
    </row>
    <row r="561" spans="13:31">
      <c r="M561" s="90">
        <v>11</v>
      </c>
      <c r="N561" s="91" t="s">
        <v>3</v>
      </c>
      <c r="O561" s="91" t="s">
        <v>3460</v>
      </c>
      <c r="P561" s="91" t="s">
        <v>3459</v>
      </c>
      <c r="Q561" s="91" t="s">
        <v>523</v>
      </c>
      <c r="R561" s="92">
        <v>9.7000000000000003E-2</v>
      </c>
      <c r="T561" s="144">
        <v>5</v>
      </c>
      <c r="U561" s="195">
        <v>2014</v>
      </c>
      <c r="V561" s="145" t="s">
        <v>20</v>
      </c>
      <c r="W561" s="145" t="s">
        <v>624</v>
      </c>
      <c r="X561" s="145" t="s">
        <v>3363</v>
      </c>
      <c r="Y561" s="146" t="str">
        <f t="shared" si="27"/>
        <v>52014冷房店舗用有り</v>
      </c>
      <c r="Z561" s="148">
        <v>-1.46</v>
      </c>
      <c r="AA561" s="148">
        <v>2.46</v>
      </c>
      <c r="AB561" s="149">
        <v>1.06</v>
      </c>
      <c r="AC561" s="149">
        <v>1.83</v>
      </c>
      <c r="AD561" s="147">
        <f>VLOOKUP(T561,'既存・導入予定 (2)'!$E$33:$S$44,13,0)</f>
        <v>0.248</v>
      </c>
      <c r="AE561" s="75">
        <f t="shared" si="29"/>
        <v>2.0920000000000001</v>
      </c>
    </row>
    <row r="562" spans="13:31">
      <c r="M562" s="90">
        <v>11</v>
      </c>
      <c r="N562" s="91" t="s">
        <v>4</v>
      </c>
      <c r="O562" s="91" t="s">
        <v>3460</v>
      </c>
      <c r="P562" s="91" t="s">
        <v>3459</v>
      </c>
      <c r="Q562" s="91" t="s">
        <v>527</v>
      </c>
      <c r="R562" s="92">
        <v>8.1000000000000003E-2</v>
      </c>
      <c r="T562" s="144">
        <v>5</v>
      </c>
      <c r="U562" s="195">
        <v>2014</v>
      </c>
      <c r="V562" s="145" t="s">
        <v>20</v>
      </c>
      <c r="W562" s="145" t="s">
        <v>618</v>
      </c>
      <c r="X562" s="145" t="s">
        <v>3363</v>
      </c>
      <c r="Y562" s="146" t="str">
        <f t="shared" si="27"/>
        <v>52014冷房ビル用マルチ有り</v>
      </c>
      <c r="Z562" s="148">
        <v>-1.52</v>
      </c>
      <c r="AA562" s="148">
        <v>2.52</v>
      </c>
      <c r="AB562" s="149">
        <v>1.0736000000000001</v>
      </c>
      <c r="AC562" s="149">
        <v>1.8715999999999999</v>
      </c>
      <c r="AD562" s="147">
        <f>VLOOKUP(T562,'既存・導入予定 (2)'!$E$33:$S$44,13,0)</f>
        <v>0.248</v>
      </c>
      <c r="AE562" s="75">
        <f t="shared" si="29"/>
        <v>2.137</v>
      </c>
    </row>
    <row r="563" spans="13:31">
      <c r="M563" s="90">
        <v>11</v>
      </c>
      <c r="N563" s="91" t="s">
        <v>5</v>
      </c>
      <c r="O563" s="91" t="s">
        <v>3460</v>
      </c>
      <c r="P563" s="91" t="s">
        <v>3459</v>
      </c>
      <c r="Q563" s="91" t="s">
        <v>531</v>
      </c>
      <c r="R563" s="92">
        <v>0.16600000000000001</v>
      </c>
      <c r="T563" s="144">
        <v>5</v>
      </c>
      <c r="U563" s="195">
        <v>2014</v>
      </c>
      <c r="V563" s="145" t="s">
        <v>20</v>
      </c>
      <c r="W563" s="145" t="s">
        <v>619</v>
      </c>
      <c r="X563" s="145" t="s">
        <v>3363</v>
      </c>
      <c r="Y563" s="146" t="str">
        <f t="shared" si="27"/>
        <v>52014冷房設備用有り</v>
      </c>
      <c r="Z563" s="148">
        <v>-0.32</v>
      </c>
      <c r="AA563" s="148">
        <v>1.32</v>
      </c>
      <c r="AB563" s="149">
        <v>1.0385</v>
      </c>
      <c r="AC563" s="149">
        <v>0.98040000000000005</v>
      </c>
      <c r="AD563" s="147">
        <f>VLOOKUP(T563,'既存・導入予定 (2)'!$E$33:$S$44,13,0)</f>
        <v>0.248</v>
      </c>
      <c r="AE563" s="75">
        <f t="shared" si="29"/>
        <v>1.2370000000000001</v>
      </c>
    </row>
    <row r="564" spans="13:31">
      <c r="M564" s="90">
        <v>11</v>
      </c>
      <c r="N564" s="91" t="s">
        <v>6</v>
      </c>
      <c r="O564" s="91" t="s">
        <v>3460</v>
      </c>
      <c r="P564" s="91" t="s">
        <v>3459</v>
      </c>
      <c r="Q564" s="91" t="s">
        <v>535</v>
      </c>
      <c r="R564" s="92">
        <v>9.5000000000000001E-2</v>
      </c>
      <c r="T564" s="144">
        <v>5</v>
      </c>
      <c r="U564" s="195">
        <v>2014</v>
      </c>
      <c r="V564" s="145" t="s">
        <v>20</v>
      </c>
      <c r="W564" s="145" t="s">
        <v>624</v>
      </c>
      <c r="X564" s="145" t="s">
        <v>3516</v>
      </c>
      <c r="Y564" s="146" t="str">
        <f t="shared" si="27"/>
        <v>52014冷房店舗用無し（一定速）</v>
      </c>
      <c r="Z564" s="148">
        <v>0.25</v>
      </c>
      <c r="AA564" s="148">
        <v>0.75</v>
      </c>
      <c r="AB564" s="149">
        <v>0.25</v>
      </c>
      <c r="AC564" s="149">
        <v>0.75</v>
      </c>
      <c r="AD564" s="147">
        <f>VLOOKUP(T564,'既存・導入予定 (2)'!$E$33:$S$44,13,0)</f>
        <v>0.248</v>
      </c>
      <c r="AE564" s="75">
        <f t="shared" si="29"/>
        <v>0.81200000000000006</v>
      </c>
    </row>
    <row r="565" spans="13:31">
      <c r="M565" s="90">
        <v>11</v>
      </c>
      <c r="N565" s="91" t="s">
        <v>7</v>
      </c>
      <c r="O565" s="91" t="s">
        <v>3460</v>
      </c>
      <c r="P565" s="91" t="s">
        <v>3459</v>
      </c>
      <c r="Q565" s="91" t="s">
        <v>539</v>
      </c>
      <c r="R565" s="92">
        <v>0.114</v>
      </c>
      <c r="T565" s="144">
        <v>5</v>
      </c>
      <c r="U565" s="195">
        <v>2014</v>
      </c>
      <c r="V565" s="145" t="s">
        <v>20</v>
      </c>
      <c r="W565" s="145" t="s">
        <v>618</v>
      </c>
      <c r="X565" s="145" t="s">
        <v>3516</v>
      </c>
      <c r="Y565" s="146" t="str">
        <f t="shared" si="27"/>
        <v>52014冷房ビル用マルチ無し（一定速）</v>
      </c>
      <c r="Z565" s="148">
        <v>0.25</v>
      </c>
      <c r="AA565" s="148">
        <v>0.75</v>
      </c>
      <c r="AB565" s="149">
        <v>0.25</v>
      </c>
      <c r="AC565" s="149">
        <v>0.75</v>
      </c>
      <c r="AD565" s="147">
        <f>VLOOKUP(T565,'既存・導入予定 (2)'!$E$33:$S$44,13,0)</f>
        <v>0.248</v>
      </c>
      <c r="AE565" s="75">
        <f t="shared" si="29"/>
        <v>0.81200000000000006</v>
      </c>
    </row>
    <row r="566" spans="13:31">
      <c r="M566" s="90">
        <v>11</v>
      </c>
      <c r="N566" s="91" t="s">
        <v>8</v>
      </c>
      <c r="O566" s="91" t="s">
        <v>3460</v>
      </c>
      <c r="P566" s="91" t="s">
        <v>3459</v>
      </c>
      <c r="Q566" s="91" t="s">
        <v>543</v>
      </c>
      <c r="R566" s="92">
        <v>0.104</v>
      </c>
      <c r="T566" s="144">
        <v>5</v>
      </c>
      <c r="U566" s="195">
        <v>2014</v>
      </c>
      <c r="V566" s="145" t="s">
        <v>20</v>
      </c>
      <c r="W566" s="145" t="s">
        <v>619</v>
      </c>
      <c r="X566" s="145" t="s">
        <v>3516</v>
      </c>
      <c r="Y566" s="146" t="str">
        <f t="shared" si="27"/>
        <v>52014冷房設備用無し（一定速）</v>
      </c>
      <c r="Z566" s="148">
        <v>0.25</v>
      </c>
      <c r="AA566" s="148">
        <v>0.75</v>
      </c>
      <c r="AB566" s="149">
        <v>0.25</v>
      </c>
      <c r="AC566" s="149">
        <v>0.75</v>
      </c>
      <c r="AD566" s="147">
        <f>VLOOKUP(T566,'既存・導入予定 (2)'!$E$33:$S$44,13,0)</f>
        <v>0.248</v>
      </c>
      <c r="AE566" s="75">
        <f t="shared" si="29"/>
        <v>0.81200000000000006</v>
      </c>
    </row>
    <row r="567" spans="13:31">
      <c r="M567" s="90">
        <v>11</v>
      </c>
      <c r="N567" s="91" t="s">
        <v>9</v>
      </c>
      <c r="O567" s="91" t="s">
        <v>3460</v>
      </c>
      <c r="P567" s="91" t="s">
        <v>3459</v>
      </c>
      <c r="Q567" s="91" t="s">
        <v>547</v>
      </c>
      <c r="R567" s="92">
        <v>0.20200000000000001</v>
      </c>
      <c r="T567" s="144">
        <v>5</v>
      </c>
      <c r="U567" s="195">
        <v>2014</v>
      </c>
      <c r="V567" s="145" t="s">
        <v>21</v>
      </c>
      <c r="W567" s="145" t="s">
        <v>624</v>
      </c>
      <c r="X567" s="145" t="s">
        <v>3363</v>
      </c>
      <c r="Y567" s="146" t="str">
        <f t="shared" si="27"/>
        <v>52014暖房店舗用有り</v>
      </c>
      <c r="Z567" s="148">
        <v>-0.94</v>
      </c>
      <c r="AA567" s="148">
        <v>1.94</v>
      </c>
      <c r="AB567" s="149">
        <v>1.0853999999999999</v>
      </c>
      <c r="AC567" s="149">
        <v>1.4337</v>
      </c>
      <c r="AD567" s="147">
        <f>VLOOKUP(T567,'既存・導入予定 (2)'!$E$33:$S$44,13,0)</f>
        <v>0.248</v>
      </c>
      <c r="AE567" s="75">
        <f t="shared" ref="AE567:AE608" si="30">ROUNDDOWN(IF(AD567&gt;=0.25,Z567*AD567+AA567,AB567*AD567+AC567),3)</f>
        <v>1.702</v>
      </c>
    </row>
    <row r="568" spans="13:31">
      <c r="M568" s="90">
        <v>11</v>
      </c>
      <c r="N568" s="91" t="s">
        <v>10</v>
      </c>
      <c r="O568" s="91" t="s">
        <v>3460</v>
      </c>
      <c r="P568" s="91" t="s">
        <v>3459</v>
      </c>
      <c r="Q568" s="91" t="s">
        <v>551</v>
      </c>
      <c r="R568" s="92">
        <v>0.13100000000000001</v>
      </c>
      <c r="T568" s="144">
        <v>5</v>
      </c>
      <c r="U568" s="195">
        <v>2014</v>
      </c>
      <c r="V568" s="145" t="s">
        <v>21</v>
      </c>
      <c r="W568" s="145" t="s">
        <v>618</v>
      </c>
      <c r="X568" s="145" t="s">
        <v>3363</v>
      </c>
      <c r="Y568" s="146" t="str">
        <f t="shared" si="27"/>
        <v>52014暖房ビル用マルチ有り</v>
      </c>
      <c r="Z568" s="148">
        <v>-0.96</v>
      </c>
      <c r="AA568" s="148">
        <v>1.96</v>
      </c>
      <c r="AB568" s="149">
        <v>1.0416000000000001</v>
      </c>
      <c r="AC568" s="149">
        <v>1.4596</v>
      </c>
      <c r="AD568" s="147">
        <f>VLOOKUP(T568,'既存・導入予定 (2)'!$E$33:$S$44,13,0)</f>
        <v>0.248</v>
      </c>
      <c r="AE568" s="75">
        <f t="shared" si="30"/>
        <v>1.7170000000000001</v>
      </c>
    </row>
    <row r="569" spans="13:31">
      <c r="M569" s="90">
        <v>11</v>
      </c>
      <c r="N569" s="91" t="s">
        <v>11</v>
      </c>
      <c r="O569" s="91" t="s">
        <v>3460</v>
      </c>
      <c r="P569" s="91" t="s">
        <v>3459</v>
      </c>
      <c r="Q569" s="91" t="s">
        <v>555</v>
      </c>
      <c r="R569" s="92">
        <v>0.254</v>
      </c>
      <c r="T569" s="144">
        <v>5</v>
      </c>
      <c r="U569" s="195">
        <v>2014</v>
      </c>
      <c r="V569" s="145" t="s">
        <v>21</v>
      </c>
      <c r="W569" s="145" t="s">
        <v>619</v>
      </c>
      <c r="X569" s="145" t="s">
        <v>3363</v>
      </c>
      <c r="Y569" s="146" t="str">
        <f t="shared" si="27"/>
        <v>52014暖房設備用有り</v>
      </c>
      <c r="Z569" s="148">
        <v>-0.36</v>
      </c>
      <c r="AA569" s="148">
        <v>1.36</v>
      </c>
      <c r="AB569" s="149">
        <v>1.0287999999999999</v>
      </c>
      <c r="AC569" s="149">
        <v>1.0127999999999999</v>
      </c>
      <c r="AD569" s="147">
        <f>VLOOKUP(T569,'既存・導入予定 (2)'!$E$33:$S$44,13,0)</f>
        <v>0.248</v>
      </c>
      <c r="AE569" s="75">
        <f t="shared" si="30"/>
        <v>1.2669999999999999</v>
      </c>
    </row>
    <row r="570" spans="13:31">
      <c r="M570" s="90">
        <v>11</v>
      </c>
      <c r="N570" s="91" t="s">
        <v>12</v>
      </c>
      <c r="O570" s="91" t="s">
        <v>3460</v>
      </c>
      <c r="P570" s="91" t="s">
        <v>3459</v>
      </c>
      <c r="Q570" s="91" t="s">
        <v>559</v>
      </c>
      <c r="R570" s="92">
        <v>0.309</v>
      </c>
      <c r="T570" s="144">
        <v>5</v>
      </c>
      <c r="U570" s="195">
        <v>2014</v>
      </c>
      <c r="V570" s="145" t="s">
        <v>21</v>
      </c>
      <c r="W570" s="145" t="s">
        <v>624</v>
      </c>
      <c r="X570" s="145" t="s">
        <v>3516</v>
      </c>
      <c r="Y570" s="146" t="str">
        <f t="shared" si="27"/>
        <v>52014暖房店舗用無し（一定速）</v>
      </c>
      <c r="Z570" s="148">
        <v>0.25</v>
      </c>
      <c r="AA570" s="148">
        <v>0.75</v>
      </c>
      <c r="AB570" s="149">
        <v>0.25</v>
      </c>
      <c r="AC570" s="149">
        <v>0.75</v>
      </c>
      <c r="AD570" s="147">
        <f>VLOOKUP(T570,'既存・導入予定 (2)'!$E$33:$S$44,13,0)</f>
        <v>0.248</v>
      </c>
      <c r="AE570" s="75">
        <f t="shared" si="30"/>
        <v>0.81200000000000006</v>
      </c>
    </row>
    <row r="571" spans="13:31">
      <c r="M571" s="90">
        <v>11</v>
      </c>
      <c r="N571" s="91" t="s">
        <v>13</v>
      </c>
      <c r="O571" s="91" t="s">
        <v>3460</v>
      </c>
      <c r="P571" s="91" t="s">
        <v>3459</v>
      </c>
      <c r="Q571" s="91" t="s">
        <v>563</v>
      </c>
      <c r="R571" s="92">
        <v>5.0999999999999997E-2</v>
      </c>
      <c r="T571" s="144">
        <v>5</v>
      </c>
      <c r="U571" s="195">
        <v>2014</v>
      </c>
      <c r="V571" s="145" t="s">
        <v>21</v>
      </c>
      <c r="W571" s="145" t="s">
        <v>618</v>
      </c>
      <c r="X571" s="145" t="s">
        <v>3516</v>
      </c>
      <c r="Y571" s="146" t="str">
        <f t="shared" si="27"/>
        <v>52014暖房ビル用マルチ無し（一定速）</v>
      </c>
      <c r="Z571" s="148">
        <v>0.25</v>
      </c>
      <c r="AA571" s="148">
        <v>0.75</v>
      </c>
      <c r="AB571" s="149">
        <v>0.25</v>
      </c>
      <c r="AC571" s="149">
        <v>0.75</v>
      </c>
      <c r="AD571" s="147">
        <f>VLOOKUP(T571,'既存・導入予定 (2)'!$E$33:$S$44,13,0)</f>
        <v>0.248</v>
      </c>
      <c r="AE571" s="75">
        <f t="shared" si="30"/>
        <v>0.81200000000000006</v>
      </c>
    </row>
    <row r="572" spans="13:31">
      <c r="M572" s="90">
        <v>12</v>
      </c>
      <c r="N572" s="91" t="s">
        <v>3456</v>
      </c>
      <c r="O572" s="91" t="s">
        <v>3460</v>
      </c>
      <c r="P572" s="91" t="s">
        <v>3459</v>
      </c>
      <c r="Q572" s="91" t="s">
        <v>567</v>
      </c>
      <c r="R572" s="92">
        <v>0.151</v>
      </c>
      <c r="T572" s="144">
        <v>5</v>
      </c>
      <c r="U572" s="195">
        <v>2014</v>
      </c>
      <c r="V572" s="145" t="s">
        <v>21</v>
      </c>
      <c r="W572" s="145" t="s">
        <v>619</v>
      </c>
      <c r="X572" s="145" t="s">
        <v>3516</v>
      </c>
      <c r="Y572" s="146" t="str">
        <f t="shared" si="27"/>
        <v>52014暖房設備用無し（一定速）</v>
      </c>
      <c r="Z572" s="148">
        <v>0.25</v>
      </c>
      <c r="AA572" s="148">
        <v>0.75</v>
      </c>
      <c r="AB572" s="149">
        <v>0.25</v>
      </c>
      <c r="AC572" s="149">
        <v>0.75</v>
      </c>
      <c r="AD572" s="147">
        <f>VLOOKUP(T572,'既存・導入予定 (2)'!$E$33:$S$44,13,0)</f>
        <v>0.248</v>
      </c>
      <c r="AE572" s="75">
        <f t="shared" si="30"/>
        <v>0.81200000000000006</v>
      </c>
    </row>
    <row r="573" spans="13:31">
      <c r="M573" s="90">
        <v>12</v>
      </c>
      <c r="N573" s="91" t="s">
        <v>3</v>
      </c>
      <c r="O573" s="91" t="s">
        <v>3460</v>
      </c>
      <c r="P573" s="91" t="s">
        <v>3459</v>
      </c>
      <c r="Q573" s="91" t="s">
        <v>571</v>
      </c>
      <c r="R573" s="92">
        <v>0.156</v>
      </c>
      <c r="T573" s="152">
        <v>5</v>
      </c>
      <c r="U573" s="153">
        <v>2015</v>
      </c>
      <c r="V573" s="154" t="s">
        <v>20</v>
      </c>
      <c r="W573" s="154" t="s">
        <v>624</v>
      </c>
      <c r="X573" s="154" t="s">
        <v>3363</v>
      </c>
      <c r="Y573" s="66" t="str">
        <f t="shared" si="27"/>
        <v>52015冷房店舗用有り</v>
      </c>
      <c r="Z573" s="156">
        <v>-1.38</v>
      </c>
      <c r="AA573" s="156">
        <v>2.38</v>
      </c>
      <c r="AB573" s="157">
        <v>1.0581</v>
      </c>
      <c r="AC573" s="157">
        <v>1.7705</v>
      </c>
      <c r="AD573" s="160">
        <f>VLOOKUP(T573,'既存・導入予定 (2)'!$E$33:$S$44,13,0)</f>
        <v>0.248</v>
      </c>
      <c r="AE573" s="161">
        <f t="shared" si="30"/>
        <v>2.032</v>
      </c>
    </row>
    <row r="574" spans="13:31">
      <c r="M574" s="90">
        <v>12</v>
      </c>
      <c r="N574" s="91" t="s">
        <v>4</v>
      </c>
      <c r="O574" s="91" t="s">
        <v>3460</v>
      </c>
      <c r="P574" s="91" t="s">
        <v>3459</v>
      </c>
      <c r="Q574" s="91" t="s">
        <v>575</v>
      </c>
      <c r="R574" s="92">
        <v>0.191</v>
      </c>
      <c r="T574" s="152">
        <v>5</v>
      </c>
      <c r="U574" s="153">
        <v>2015</v>
      </c>
      <c r="V574" s="154" t="s">
        <v>20</v>
      </c>
      <c r="W574" s="154" t="s">
        <v>618</v>
      </c>
      <c r="X574" s="154" t="s">
        <v>3363</v>
      </c>
      <c r="Y574" s="66" t="str">
        <f t="shared" si="27"/>
        <v>52015冷房ビル用マルチ有り</v>
      </c>
      <c r="Z574" s="156">
        <v>-1.5740000000000001</v>
      </c>
      <c r="AA574" s="156">
        <v>2.5739999999999998</v>
      </c>
      <c r="AB574" s="157">
        <v>1.0751999999999999</v>
      </c>
      <c r="AC574" s="157">
        <v>1.9117</v>
      </c>
      <c r="AD574" s="160">
        <f>VLOOKUP(T574,'既存・導入予定 (2)'!$E$33:$S$44,13,0)</f>
        <v>0.248</v>
      </c>
      <c r="AE574" s="161">
        <f t="shared" si="30"/>
        <v>2.1779999999999999</v>
      </c>
    </row>
    <row r="575" spans="13:31">
      <c r="M575" s="90">
        <v>12</v>
      </c>
      <c r="N575" s="91" t="s">
        <v>5</v>
      </c>
      <c r="O575" s="91" t="s">
        <v>3460</v>
      </c>
      <c r="P575" s="91" t="s">
        <v>3459</v>
      </c>
      <c r="Q575" s="91" t="s">
        <v>579</v>
      </c>
      <c r="R575" s="92">
        <v>0.316</v>
      </c>
      <c r="T575" s="152">
        <v>5</v>
      </c>
      <c r="U575" s="153">
        <v>2015</v>
      </c>
      <c r="V575" s="154" t="s">
        <v>20</v>
      </c>
      <c r="W575" s="154" t="s">
        <v>619</v>
      </c>
      <c r="X575" s="154" t="s">
        <v>3363</v>
      </c>
      <c r="Y575" s="66" t="str">
        <f t="shared" si="27"/>
        <v>52015冷房設備用有り</v>
      </c>
      <c r="Z575" s="156">
        <v>-0.62</v>
      </c>
      <c r="AA575" s="156">
        <v>1.62</v>
      </c>
      <c r="AB575" s="157">
        <v>1.0472999999999999</v>
      </c>
      <c r="AC575" s="157">
        <v>1.2032</v>
      </c>
      <c r="AD575" s="160">
        <f>VLOOKUP(T575,'既存・導入予定 (2)'!$E$33:$S$44,13,0)</f>
        <v>0.248</v>
      </c>
      <c r="AE575" s="161">
        <f t="shared" si="30"/>
        <v>1.462</v>
      </c>
    </row>
    <row r="576" spans="13:31">
      <c r="M576" s="90">
        <v>12</v>
      </c>
      <c r="N576" s="91" t="s">
        <v>6</v>
      </c>
      <c r="O576" s="91" t="s">
        <v>3460</v>
      </c>
      <c r="P576" s="91" t="s">
        <v>3459</v>
      </c>
      <c r="Q576" s="91" t="s">
        <v>583</v>
      </c>
      <c r="R576" s="92">
        <v>0.16900000000000001</v>
      </c>
      <c r="T576" s="152">
        <v>5</v>
      </c>
      <c r="U576" s="153">
        <v>2015</v>
      </c>
      <c r="V576" s="154" t="s">
        <v>20</v>
      </c>
      <c r="W576" s="154" t="s">
        <v>624</v>
      </c>
      <c r="X576" s="154" t="s">
        <v>3516</v>
      </c>
      <c r="Y576" s="66" t="str">
        <f t="shared" si="27"/>
        <v>52015冷房店舗用無し（一定速）</v>
      </c>
      <c r="Z576" s="156">
        <v>0.25</v>
      </c>
      <c r="AA576" s="156">
        <v>0.75</v>
      </c>
      <c r="AB576" s="157">
        <v>0.25</v>
      </c>
      <c r="AC576" s="157">
        <v>0.75</v>
      </c>
      <c r="AD576" s="160">
        <f>VLOOKUP(T576,'既存・導入予定 (2)'!$E$33:$S$44,13,0)</f>
        <v>0.248</v>
      </c>
      <c r="AE576" s="161">
        <f t="shared" si="30"/>
        <v>0.81200000000000006</v>
      </c>
    </row>
    <row r="577" spans="13:31">
      <c r="M577" s="90">
        <v>12</v>
      </c>
      <c r="N577" s="91" t="s">
        <v>7</v>
      </c>
      <c r="O577" s="91" t="s">
        <v>3460</v>
      </c>
      <c r="P577" s="91" t="s">
        <v>3459</v>
      </c>
      <c r="Q577" s="91" t="s">
        <v>587</v>
      </c>
      <c r="R577" s="92">
        <v>0.16600000000000001</v>
      </c>
      <c r="T577" s="152">
        <v>5</v>
      </c>
      <c r="U577" s="153">
        <v>2015</v>
      </c>
      <c r="V577" s="154" t="s">
        <v>20</v>
      </c>
      <c r="W577" s="154" t="s">
        <v>618</v>
      </c>
      <c r="X577" s="154" t="s">
        <v>3516</v>
      </c>
      <c r="Y577" s="66" t="str">
        <f t="shared" si="27"/>
        <v>52015冷房ビル用マルチ無し（一定速）</v>
      </c>
      <c r="Z577" s="156">
        <v>0.25</v>
      </c>
      <c r="AA577" s="156">
        <v>0.75</v>
      </c>
      <c r="AB577" s="157">
        <v>0.25</v>
      </c>
      <c r="AC577" s="157">
        <v>0.75</v>
      </c>
      <c r="AD577" s="160">
        <f>VLOOKUP(T577,'既存・導入予定 (2)'!$E$33:$S$44,13,0)</f>
        <v>0.248</v>
      </c>
      <c r="AE577" s="161">
        <f t="shared" si="30"/>
        <v>0.81200000000000006</v>
      </c>
    </row>
    <row r="578" spans="13:31">
      <c r="M578" s="90">
        <v>12</v>
      </c>
      <c r="N578" s="91" t="s">
        <v>8</v>
      </c>
      <c r="O578" s="91" t="s">
        <v>3460</v>
      </c>
      <c r="P578" s="91" t="s">
        <v>3459</v>
      </c>
      <c r="Q578" s="91" t="s">
        <v>591</v>
      </c>
      <c r="R578" s="92">
        <v>0.156</v>
      </c>
      <c r="T578" s="152">
        <v>5</v>
      </c>
      <c r="U578" s="153">
        <v>2015</v>
      </c>
      <c r="V578" s="154" t="s">
        <v>20</v>
      </c>
      <c r="W578" s="154" t="s">
        <v>619</v>
      </c>
      <c r="X578" s="154" t="s">
        <v>3516</v>
      </c>
      <c r="Y578" s="66" t="str">
        <f t="shared" si="27"/>
        <v>52015冷房設備用無し（一定速）</v>
      </c>
      <c r="Z578" s="156">
        <v>0.25</v>
      </c>
      <c r="AA578" s="156">
        <v>0.75</v>
      </c>
      <c r="AB578" s="157">
        <v>0.25</v>
      </c>
      <c r="AC578" s="157">
        <v>0.75</v>
      </c>
      <c r="AD578" s="160">
        <f>VLOOKUP(T578,'既存・導入予定 (2)'!$E$33:$S$44,13,0)</f>
        <v>0.248</v>
      </c>
      <c r="AE578" s="161">
        <f t="shared" si="30"/>
        <v>0.81200000000000006</v>
      </c>
    </row>
    <row r="579" spans="13:31">
      <c r="M579" s="90">
        <v>12</v>
      </c>
      <c r="N579" s="91" t="s">
        <v>9</v>
      </c>
      <c r="O579" s="91" t="s">
        <v>3460</v>
      </c>
      <c r="P579" s="91" t="s">
        <v>3459</v>
      </c>
      <c r="Q579" s="91" t="s">
        <v>595</v>
      </c>
      <c r="R579" s="92">
        <v>0.27600000000000002</v>
      </c>
      <c r="T579" s="152">
        <v>5</v>
      </c>
      <c r="U579" s="153">
        <v>2015</v>
      </c>
      <c r="V579" s="154" t="s">
        <v>21</v>
      </c>
      <c r="W579" s="154" t="s">
        <v>624</v>
      </c>
      <c r="X579" s="154" t="s">
        <v>3363</v>
      </c>
      <c r="Y579" s="66" t="str">
        <f t="shared" si="27"/>
        <v>52015暖房店舗用有り</v>
      </c>
      <c r="Z579" s="156">
        <v>-0.97</v>
      </c>
      <c r="AA579" s="156">
        <v>1.97</v>
      </c>
      <c r="AB579" s="157">
        <v>1.0867</v>
      </c>
      <c r="AC579" s="157">
        <v>1.4558</v>
      </c>
      <c r="AD579" s="160">
        <f>VLOOKUP(T579,'既存・導入予定 (2)'!$E$33:$S$44,13,0)</f>
        <v>0.248</v>
      </c>
      <c r="AE579" s="161">
        <f t="shared" si="30"/>
        <v>1.7250000000000001</v>
      </c>
    </row>
    <row r="580" spans="13:31">
      <c r="M580" s="90">
        <v>12</v>
      </c>
      <c r="N580" s="91" t="s">
        <v>10</v>
      </c>
      <c r="O580" s="91" t="s">
        <v>3460</v>
      </c>
      <c r="P580" s="91" t="s">
        <v>3459</v>
      </c>
      <c r="Q580" s="91" t="s">
        <v>599</v>
      </c>
      <c r="R580" s="92">
        <v>0.224</v>
      </c>
      <c r="T580" s="152">
        <v>5</v>
      </c>
      <c r="U580" s="153">
        <v>2015</v>
      </c>
      <c r="V580" s="154" t="s">
        <v>21</v>
      </c>
      <c r="W580" s="154" t="s">
        <v>618</v>
      </c>
      <c r="X580" s="154" t="s">
        <v>3363</v>
      </c>
      <c r="Y580" s="66" t="str">
        <f t="shared" si="27"/>
        <v>52015暖房ビル用マルチ有り</v>
      </c>
      <c r="Z580" s="156">
        <v>-0.876</v>
      </c>
      <c r="AA580" s="156">
        <v>1.8759999999999999</v>
      </c>
      <c r="AB580" s="157">
        <v>1.0398000000000001</v>
      </c>
      <c r="AC580" s="157">
        <v>1.3971</v>
      </c>
      <c r="AD580" s="160">
        <f>VLOOKUP(T580,'既存・導入予定 (2)'!$E$33:$S$44,13,0)</f>
        <v>0.248</v>
      </c>
      <c r="AE580" s="161">
        <f t="shared" si="30"/>
        <v>1.6539999999999999</v>
      </c>
    </row>
    <row r="581" spans="13:31">
      <c r="M581" s="90">
        <v>12</v>
      </c>
      <c r="N581" s="91" t="s">
        <v>11</v>
      </c>
      <c r="O581" s="91" t="s">
        <v>3460</v>
      </c>
      <c r="P581" s="91" t="s">
        <v>3459</v>
      </c>
      <c r="Q581" s="91" t="s">
        <v>603</v>
      </c>
      <c r="R581" s="92">
        <v>0.42199999999999999</v>
      </c>
      <c r="T581" s="152">
        <v>5</v>
      </c>
      <c r="U581" s="153">
        <v>2015</v>
      </c>
      <c r="V581" s="154" t="s">
        <v>21</v>
      </c>
      <c r="W581" s="154" t="s">
        <v>619</v>
      </c>
      <c r="X581" s="154" t="s">
        <v>3363</v>
      </c>
      <c r="Y581" s="66" t="str">
        <f t="shared" si="27"/>
        <v>52015暖房設備用有り</v>
      </c>
      <c r="Z581" s="156">
        <v>-0.59799999999999998</v>
      </c>
      <c r="AA581" s="156">
        <v>1.5980000000000001</v>
      </c>
      <c r="AB581" s="157">
        <v>1.0339</v>
      </c>
      <c r="AC581" s="157">
        <v>1.19</v>
      </c>
      <c r="AD581" s="160">
        <f>VLOOKUP(T581,'既存・導入予定 (2)'!$E$33:$S$44,13,0)</f>
        <v>0.248</v>
      </c>
      <c r="AE581" s="161">
        <f t="shared" si="30"/>
        <v>1.446</v>
      </c>
    </row>
    <row r="582" spans="13:31">
      <c r="M582" s="90">
        <v>12</v>
      </c>
      <c r="N582" s="91" t="s">
        <v>12</v>
      </c>
      <c r="O582" s="91" t="s">
        <v>3460</v>
      </c>
      <c r="P582" s="91" t="s">
        <v>3459</v>
      </c>
      <c r="Q582" s="91" t="s">
        <v>607</v>
      </c>
      <c r="R582" s="92">
        <v>0.52800000000000002</v>
      </c>
      <c r="T582" s="152">
        <v>5</v>
      </c>
      <c r="U582" s="153">
        <v>2015</v>
      </c>
      <c r="V582" s="154" t="s">
        <v>21</v>
      </c>
      <c r="W582" s="154" t="s">
        <v>624</v>
      </c>
      <c r="X582" s="154" t="s">
        <v>3516</v>
      </c>
      <c r="Y582" s="66" t="str">
        <f t="shared" si="27"/>
        <v>52015暖房店舗用無し（一定速）</v>
      </c>
      <c r="Z582" s="156">
        <v>0.25</v>
      </c>
      <c r="AA582" s="156">
        <v>0.75</v>
      </c>
      <c r="AB582" s="157">
        <v>0.25</v>
      </c>
      <c r="AC582" s="157">
        <v>0.75</v>
      </c>
      <c r="AD582" s="160">
        <f>VLOOKUP(T582,'既存・導入予定 (2)'!$E$33:$S$44,13,0)</f>
        <v>0.248</v>
      </c>
      <c r="AE582" s="161">
        <f t="shared" si="30"/>
        <v>0.81200000000000006</v>
      </c>
    </row>
    <row r="583" spans="13:31">
      <c r="M583" s="90">
        <v>12</v>
      </c>
      <c r="N583" s="91" t="s">
        <v>13</v>
      </c>
      <c r="O583" s="91" t="s">
        <v>3460</v>
      </c>
      <c r="P583" s="91" t="s">
        <v>3459</v>
      </c>
      <c r="Q583" s="91" t="s">
        <v>611</v>
      </c>
      <c r="R583" s="92">
        <v>0.13300000000000001</v>
      </c>
      <c r="T583" s="152">
        <v>5</v>
      </c>
      <c r="U583" s="153">
        <v>2015</v>
      </c>
      <c r="V583" s="154" t="s">
        <v>21</v>
      </c>
      <c r="W583" s="154" t="s">
        <v>618</v>
      </c>
      <c r="X583" s="154" t="s">
        <v>3516</v>
      </c>
      <c r="Y583" s="66" t="str">
        <f t="shared" si="27"/>
        <v>52015暖房ビル用マルチ無し（一定速）</v>
      </c>
      <c r="Z583" s="156">
        <v>0.25</v>
      </c>
      <c r="AA583" s="156">
        <v>0.75</v>
      </c>
      <c r="AB583" s="157">
        <v>0.25</v>
      </c>
      <c r="AC583" s="157">
        <v>0.75</v>
      </c>
      <c r="AD583" s="160">
        <f>VLOOKUP(T583,'既存・導入予定 (2)'!$E$33:$S$44,13,0)</f>
        <v>0.248</v>
      </c>
      <c r="AE583" s="161">
        <f t="shared" si="30"/>
        <v>0.81200000000000006</v>
      </c>
    </row>
    <row r="584" spans="13:31">
      <c r="T584" s="152">
        <v>5</v>
      </c>
      <c r="U584" s="153">
        <v>2015</v>
      </c>
      <c r="V584" s="154" t="s">
        <v>21</v>
      </c>
      <c r="W584" s="154" t="s">
        <v>619</v>
      </c>
      <c r="X584" s="154" t="s">
        <v>3516</v>
      </c>
      <c r="Y584" s="66" t="str">
        <f t="shared" si="27"/>
        <v>52015暖房設備用無し（一定速）</v>
      </c>
      <c r="Z584" s="156">
        <v>0.25</v>
      </c>
      <c r="AA584" s="156">
        <v>0.75</v>
      </c>
      <c r="AB584" s="157">
        <v>0.25</v>
      </c>
      <c r="AC584" s="157">
        <v>0.75</v>
      </c>
      <c r="AD584" s="160">
        <f>VLOOKUP(T584,'既存・導入予定 (2)'!$E$33:$S$44,13,0)</f>
        <v>0.248</v>
      </c>
      <c r="AE584" s="161">
        <f t="shared" si="30"/>
        <v>0.81200000000000006</v>
      </c>
    </row>
    <row r="585" spans="13:31">
      <c r="T585" s="152">
        <v>5</v>
      </c>
      <c r="U585" s="153">
        <v>2020</v>
      </c>
      <c r="V585" s="154" t="s">
        <v>626</v>
      </c>
      <c r="W585" s="154" t="s">
        <v>624</v>
      </c>
      <c r="X585" s="154" t="s">
        <v>3363</v>
      </c>
      <c r="Y585" s="66" t="str">
        <f t="shared" si="27"/>
        <v>52020冷房店舗用有り</v>
      </c>
      <c r="Z585" s="156">
        <v>-1.38</v>
      </c>
      <c r="AA585" s="156">
        <v>2.38</v>
      </c>
      <c r="AB585" s="157">
        <v>1.0581</v>
      </c>
      <c r="AC585" s="157">
        <v>1.7705</v>
      </c>
      <c r="AD585" s="160">
        <f>VLOOKUP(T585,'既存・導入予定 (2)'!$E$33:$S$44,13,0)</f>
        <v>0.248</v>
      </c>
      <c r="AE585" s="161">
        <f t="shared" si="30"/>
        <v>2.032</v>
      </c>
    </row>
    <row r="586" spans="13:31">
      <c r="T586" s="152">
        <v>5</v>
      </c>
      <c r="U586" s="153">
        <v>2020</v>
      </c>
      <c r="V586" s="154" t="s">
        <v>626</v>
      </c>
      <c r="W586" s="154" t="s">
        <v>618</v>
      </c>
      <c r="X586" s="154" t="s">
        <v>3363</v>
      </c>
      <c r="Y586" s="66" t="str">
        <f t="shared" ref="Y586:Y649" si="31">T586&amp;U586&amp;V586&amp;W586&amp;X586</f>
        <v>52020冷房ビル用マルチ有り</v>
      </c>
      <c r="Z586" s="156">
        <v>-1.68</v>
      </c>
      <c r="AA586" s="156">
        <v>2.68</v>
      </c>
      <c r="AB586" s="157">
        <v>1.0788</v>
      </c>
      <c r="AC586" s="157">
        <v>2.0053000000000001</v>
      </c>
      <c r="AD586" s="160">
        <f>VLOOKUP(T586,'既存・導入予定 (2)'!$E$33:$S$44,13,0)</f>
        <v>0.248</v>
      </c>
      <c r="AE586" s="161">
        <f t="shared" si="30"/>
        <v>2.2719999999999998</v>
      </c>
    </row>
    <row r="587" spans="13:31">
      <c r="T587" s="152">
        <v>5</v>
      </c>
      <c r="U587" s="153">
        <v>2020</v>
      </c>
      <c r="V587" s="154" t="s">
        <v>626</v>
      </c>
      <c r="W587" s="154" t="s">
        <v>619</v>
      </c>
      <c r="X587" s="154" t="s">
        <v>3363</v>
      </c>
      <c r="Y587" s="66" t="str">
        <f t="shared" si="31"/>
        <v>52020冷房設備用有り</v>
      </c>
      <c r="Z587" s="156">
        <v>-0.62</v>
      </c>
      <c r="AA587" s="156">
        <v>1.62</v>
      </c>
      <c r="AB587" s="157">
        <v>1.0472999999999999</v>
      </c>
      <c r="AC587" s="157">
        <v>1.2032</v>
      </c>
      <c r="AD587" s="160">
        <f>VLOOKUP(T587,'既存・導入予定 (2)'!$E$33:$S$44,13,0)</f>
        <v>0.248</v>
      </c>
      <c r="AE587" s="161">
        <f t="shared" si="30"/>
        <v>1.462</v>
      </c>
    </row>
    <row r="588" spans="13:31">
      <c r="T588" s="152">
        <v>5</v>
      </c>
      <c r="U588" s="153">
        <v>2020</v>
      </c>
      <c r="V588" s="154" t="s">
        <v>626</v>
      </c>
      <c r="W588" s="154" t="s">
        <v>624</v>
      </c>
      <c r="X588" s="154" t="s">
        <v>3516</v>
      </c>
      <c r="Y588" s="66" t="str">
        <f t="shared" si="31"/>
        <v>52020冷房店舗用無し（一定速）</v>
      </c>
      <c r="Z588" s="156">
        <v>0.25</v>
      </c>
      <c r="AA588" s="156">
        <v>0.75</v>
      </c>
      <c r="AB588" s="157">
        <v>0.25</v>
      </c>
      <c r="AC588" s="157">
        <v>0.75</v>
      </c>
      <c r="AD588" s="160">
        <f>VLOOKUP(T588,'既存・導入予定 (2)'!$E$33:$S$44,13,0)</f>
        <v>0.248</v>
      </c>
      <c r="AE588" s="161">
        <f t="shared" si="30"/>
        <v>0.81200000000000006</v>
      </c>
    </row>
    <row r="589" spans="13:31">
      <c r="T589" s="152">
        <v>5</v>
      </c>
      <c r="U589" s="153">
        <v>2020</v>
      </c>
      <c r="V589" s="154" t="s">
        <v>626</v>
      </c>
      <c r="W589" s="154" t="s">
        <v>618</v>
      </c>
      <c r="X589" s="154" t="s">
        <v>3516</v>
      </c>
      <c r="Y589" s="66" t="str">
        <f t="shared" si="31"/>
        <v>52020冷房ビル用マルチ無し（一定速）</v>
      </c>
      <c r="Z589" s="156">
        <v>0.25</v>
      </c>
      <c r="AA589" s="156">
        <v>0.75</v>
      </c>
      <c r="AB589" s="157">
        <v>0.25</v>
      </c>
      <c r="AC589" s="157">
        <v>0.75</v>
      </c>
      <c r="AD589" s="160">
        <f>VLOOKUP(T589,'既存・導入予定 (2)'!$E$33:$S$44,13,0)</f>
        <v>0.248</v>
      </c>
      <c r="AE589" s="161">
        <f t="shared" si="30"/>
        <v>0.81200000000000006</v>
      </c>
    </row>
    <row r="590" spans="13:31">
      <c r="T590" s="152">
        <v>5</v>
      </c>
      <c r="U590" s="153">
        <v>2020</v>
      </c>
      <c r="V590" s="154" t="s">
        <v>626</v>
      </c>
      <c r="W590" s="154" t="s">
        <v>619</v>
      </c>
      <c r="X590" s="154" t="s">
        <v>3516</v>
      </c>
      <c r="Y590" s="66" t="str">
        <f t="shared" si="31"/>
        <v>52020冷房設備用無し（一定速）</v>
      </c>
      <c r="Z590" s="156">
        <v>0.25</v>
      </c>
      <c r="AA590" s="156">
        <v>0.75</v>
      </c>
      <c r="AB590" s="157">
        <v>0.25</v>
      </c>
      <c r="AC590" s="157">
        <v>0.75</v>
      </c>
      <c r="AD590" s="160">
        <f>VLOOKUP(T590,'既存・導入予定 (2)'!$E$33:$S$44,13,0)</f>
        <v>0.248</v>
      </c>
      <c r="AE590" s="161">
        <f t="shared" si="30"/>
        <v>0.81200000000000006</v>
      </c>
    </row>
    <row r="591" spans="13:31">
      <c r="T591" s="152">
        <v>5</v>
      </c>
      <c r="U591" s="153">
        <v>2020</v>
      </c>
      <c r="V591" s="154" t="s">
        <v>627</v>
      </c>
      <c r="W591" s="154" t="s">
        <v>624</v>
      </c>
      <c r="X591" s="154" t="s">
        <v>3363</v>
      </c>
      <c r="Y591" s="66" t="str">
        <f t="shared" si="31"/>
        <v>52020暖房店舗用有り</v>
      </c>
      <c r="Z591" s="156">
        <v>-0.96</v>
      </c>
      <c r="AA591" s="156">
        <v>1.96</v>
      </c>
      <c r="AB591" s="157">
        <v>1.0862000000000001</v>
      </c>
      <c r="AC591" s="157">
        <v>1.4483999999999999</v>
      </c>
      <c r="AD591" s="160">
        <f>VLOOKUP(T591,'既存・導入予定 (2)'!$E$33:$S$44,13,0)</f>
        <v>0.248</v>
      </c>
      <c r="AE591" s="161">
        <f t="shared" si="30"/>
        <v>1.7170000000000001</v>
      </c>
    </row>
    <row r="592" spans="13:31">
      <c r="T592" s="152">
        <v>5</v>
      </c>
      <c r="U592" s="153">
        <v>2020</v>
      </c>
      <c r="V592" s="154" t="s">
        <v>627</v>
      </c>
      <c r="W592" s="154" t="s">
        <v>618</v>
      </c>
      <c r="X592" s="154" t="s">
        <v>3363</v>
      </c>
      <c r="Y592" s="66" t="str">
        <f t="shared" si="31"/>
        <v>52020暖房ビル用マルチ有り</v>
      </c>
      <c r="Z592" s="156">
        <v>-1.1000000000000001</v>
      </c>
      <c r="AA592" s="156">
        <v>2.1</v>
      </c>
      <c r="AB592" s="157">
        <v>1.0416000000000001</v>
      </c>
      <c r="AC592" s="157">
        <v>1.4596</v>
      </c>
      <c r="AD592" s="160">
        <f>VLOOKUP(T592,'既存・導入予定 (2)'!$E$33:$S$44,13,0)</f>
        <v>0.248</v>
      </c>
      <c r="AE592" s="161">
        <f t="shared" si="30"/>
        <v>1.7170000000000001</v>
      </c>
    </row>
    <row r="593" spans="20:31">
      <c r="T593" s="152">
        <v>5</v>
      </c>
      <c r="U593" s="153">
        <v>2020</v>
      </c>
      <c r="V593" s="154" t="s">
        <v>627</v>
      </c>
      <c r="W593" s="154" t="s">
        <v>619</v>
      </c>
      <c r="X593" s="154" t="s">
        <v>3363</v>
      </c>
      <c r="Y593" s="66" t="str">
        <f t="shared" si="31"/>
        <v>52020暖房設備用有り</v>
      </c>
      <c r="Z593" s="156">
        <v>-0.46</v>
      </c>
      <c r="AA593" s="156">
        <v>1.46</v>
      </c>
      <c r="AB593" s="157">
        <v>0.94</v>
      </c>
      <c r="AC593" s="157">
        <v>1.1100000000000001</v>
      </c>
      <c r="AD593" s="160">
        <f>VLOOKUP(T593,'既存・導入予定 (2)'!$E$33:$S$44,13,0)</f>
        <v>0.248</v>
      </c>
      <c r="AE593" s="161">
        <f t="shared" si="30"/>
        <v>1.343</v>
      </c>
    </row>
    <row r="594" spans="20:31">
      <c r="T594" s="152">
        <v>5</v>
      </c>
      <c r="U594" s="153">
        <v>2020</v>
      </c>
      <c r="V594" s="154" t="s">
        <v>627</v>
      </c>
      <c r="W594" s="154" t="s">
        <v>624</v>
      </c>
      <c r="X594" s="154" t="s">
        <v>3516</v>
      </c>
      <c r="Y594" s="66" t="str">
        <f t="shared" si="31"/>
        <v>52020暖房店舗用無し（一定速）</v>
      </c>
      <c r="Z594" s="156">
        <v>0.25</v>
      </c>
      <c r="AA594" s="156">
        <v>0.75</v>
      </c>
      <c r="AB594" s="157">
        <v>0.25</v>
      </c>
      <c r="AC594" s="157">
        <v>0.75</v>
      </c>
      <c r="AD594" s="160">
        <f>VLOOKUP(T594,'既存・導入予定 (2)'!$E$33:$S$44,13,0)</f>
        <v>0.248</v>
      </c>
      <c r="AE594" s="161">
        <f t="shared" si="30"/>
        <v>0.81200000000000006</v>
      </c>
    </row>
    <row r="595" spans="20:31">
      <c r="T595" s="152">
        <v>5</v>
      </c>
      <c r="U595" s="153">
        <v>2020</v>
      </c>
      <c r="V595" s="154" t="s">
        <v>627</v>
      </c>
      <c r="W595" s="154" t="s">
        <v>618</v>
      </c>
      <c r="X595" s="154" t="s">
        <v>3516</v>
      </c>
      <c r="Y595" s="66" t="str">
        <f t="shared" si="31"/>
        <v>52020暖房ビル用マルチ無し（一定速）</v>
      </c>
      <c r="Z595" s="156">
        <v>0.25</v>
      </c>
      <c r="AA595" s="156">
        <v>0.75</v>
      </c>
      <c r="AB595" s="157">
        <v>0.25</v>
      </c>
      <c r="AC595" s="157">
        <v>0.75</v>
      </c>
      <c r="AD595" s="160">
        <f>VLOOKUP(T595,'既存・導入予定 (2)'!$E$33:$S$44,13,0)</f>
        <v>0.248</v>
      </c>
      <c r="AE595" s="161">
        <f t="shared" si="30"/>
        <v>0.81200000000000006</v>
      </c>
    </row>
    <row r="596" spans="20:31">
      <c r="T596" s="152">
        <v>5</v>
      </c>
      <c r="U596" s="154">
        <v>2020</v>
      </c>
      <c r="V596" s="154" t="s">
        <v>627</v>
      </c>
      <c r="W596" s="154" t="s">
        <v>619</v>
      </c>
      <c r="X596" s="154" t="s">
        <v>3516</v>
      </c>
      <c r="Y596" s="66" t="str">
        <f t="shared" si="31"/>
        <v>52020暖房設備用無し（一定速）</v>
      </c>
      <c r="Z596" s="156">
        <v>0.25</v>
      </c>
      <c r="AA596" s="156">
        <v>0.75</v>
      </c>
      <c r="AB596" s="157">
        <v>0.25</v>
      </c>
      <c r="AC596" s="157">
        <v>0.75</v>
      </c>
      <c r="AD596" s="160">
        <f>VLOOKUP(T596,'既存・導入予定 (2)'!$E$33:$S$44,13,0)</f>
        <v>0.248</v>
      </c>
      <c r="AE596" s="161">
        <f t="shared" si="30"/>
        <v>0.81200000000000006</v>
      </c>
    </row>
    <row r="597" spans="20:31">
      <c r="T597" s="144">
        <v>5</v>
      </c>
      <c r="U597" s="145">
        <v>2024</v>
      </c>
      <c r="V597" s="145" t="s">
        <v>626</v>
      </c>
      <c r="W597" s="145" t="s">
        <v>624</v>
      </c>
      <c r="X597" s="145" t="s">
        <v>3363</v>
      </c>
      <c r="Y597" s="146" t="str">
        <f t="shared" si="31"/>
        <v>52024冷房店舗用有り</v>
      </c>
      <c r="Z597" s="145">
        <v>-1.58</v>
      </c>
      <c r="AA597" s="145">
        <v>2.58</v>
      </c>
      <c r="AB597" s="145">
        <v>1.0629999999999999</v>
      </c>
      <c r="AC597" s="145">
        <v>1.9193</v>
      </c>
      <c r="AD597" s="147">
        <f>VLOOKUP(T597,'既存・導入予定 (2)'!$E$33:$S$44,13,0)</f>
        <v>0.248</v>
      </c>
      <c r="AE597" s="75">
        <f t="shared" si="30"/>
        <v>2.1819999999999999</v>
      </c>
    </row>
    <row r="598" spans="20:31">
      <c r="T598" s="144">
        <v>5</v>
      </c>
      <c r="U598" s="145">
        <v>2024</v>
      </c>
      <c r="V598" s="145" t="s">
        <v>626</v>
      </c>
      <c r="W598" s="145" t="s">
        <v>618</v>
      </c>
      <c r="X598" s="145" t="s">
        <v>3363</v>
      </c>
      <c r="Y598" s="146" t="str">
        <f t="shared" si="31"/>
        <v>52024冷房ビル用マルチ有り</v>
      </c>
      <c r="Z598" s="145">
        <v>-1.6</v>
      </c>
      <c r="AA598" s="145">
        <v>2.6</v>
      </c>
      <c r="AB598" s="145">
        <v>1.0759000000000001</v>
      </c>
      <c r="AC598" s="145">
        <v>1.931</v>
      </c>
      <c r="AD598" s="147">
        <f>VLOOKUP(T598,'既存・導入予定 (2)'!$E$33:$S$44,13,0)</f>
        <v>0.248</v>
      </c>
      <c r="AE598" s="75">
        <f t="shared" si="30"/>
        <v>2.1970000000000001</v>
      </c>
    </row>
    <row r="599" spans="20:31">
      <c r="T599" s="144">
        <v>5</v>
      </c>
      <c r="U599" s="145">
        <v>2024</v>
      </c>
      <c r="V599" s="145" t="s">
        <v>626</v>
      </c>
      <c r="W599" s="145" t="s">
        <v>619</v>
      </c>
      <c r="X599" s="145" t="s">
        <v>3363</v>
      </c>
      <c r="Y599" s="146" t="str">
        <f t="shared" si="31"/>
        <v>52024冷房設備用有り</v>
      </c>
      <c r="Z599" s="145">
        <v>-0.6</v>
      </c>
      <c r="AA599" s="145">
        <v>1.6</v>
      </c>
      <c r="AB599" s="145">
        <v>1.0467</v>
      </c>
      <c r="AC599" s="145">
        <v>1.1882999999999999</v>
      </c>
      <c r="AD599" s="147">
        <f>VLOOKUP(T599,'既存・導入予定 (2)'!$E$33:$S$44,13,0)</f>
        <v>0.248</v>
      </c>
      <c r="AE599" s="75">
        <f t="shared" si="30"/>
        <v>1.4470000000000001</v>
      </c>
    </row>
    <row r="600" spans="20:31">
      <c r="T600" s="144">
        <v>5</v>
      </c>
      <c r="U600" s="145">
        <v>2024</v>
      </c>
      <c r="V600" s="145" t="s">
        <v>626</v>
      </c>
      <c r="W600" s="145" t="s">
        <v>624</v>
      </c>
      <c r="X600" s="145" t="s">
        <v>3516</v>
      </c>
      <c r="Y600" s="146" t="str">
        <f t="shared" si="31"/>
        <v>52024冷房店舗用無し（一定速）</v>
      </c>
      <c r="Z600" s="148">
        <v>0.25</v>
      </c>
      <c r="AA600" s="148">
        <v>0.75</v>
      </c>
      <c r="AB600" s="149">
        <v>0.25</v>
      </c>
      <c r="AC600" s="149">
        <v>0.75</v>
      </c>
      <c r="AD600" s="147">
        <f>VLOOKUP(T600,'既存・導入予定 (2)'!$E$33:$S$44,13,0)</f>
        <v>0.248</v>
      </c>
      <c r="AE600" s="75">
        <f t="shared" si="30"/>
        <v>0.81200000000000006</v>
      </c>
    </row>
    <row r="601" spans="20:31">
      <c r="T601" s="144">
        <v>5</v>
      </c>
      <c r="U601" s="145">
        <v>2024</v>
      </c>
      <c r="V601" s="145" t="s">
        <v>626</v>
      </c>
      <c r="W601" s="145" t="s">
        <v>618</v>
      </c>
      <c r="X601" s="145" t="s">
        <v>3516</v>
      </c>
      <c r="Y601" s="146" t="str">
        <f t="shared" si="31"/>
        <v>52024冷房ビル用マルチ無し（一定速）</v>
      </c>
      <c r="Z601" s="148">
        <v>0.25</v>
      </c>
      <c r="AA601" s="148">
        <v>0.75</v>
      </c>
      <c r="AB601" s="149">
        <v>0.25</v>
      </c>
      <c r="AC601" s="149">
        <v>0.75</v>
      </c>
      <c r="AD601" s="147">
        <f>VLOOKUP(T601,'既存・導入予定 (2)'!$E$33:$S$44,13,0)</f>
        <v>0.248</v>
      </c>
      <c r="AE601" s="75">
        <f t="shared" si="30"/>
        <v>0.81200000000000006</v>
      </c>
    </row>
    <row r="602" spans="20:31">
      <c r="T602" s="144">
        <v>5</v>
      </c>
      <c r="U602" s="145">
        <v>2024</v>
      </c>
      <c r="V602" s="145" t="s">
        <v>626</v>
      </c>
      <c r="W602" s="145" t="s">
        <v>619</v>
      </c>
      <c r="X602" s="145" t="s">
        <v>3516</v>
      </c>
      <c r="Y602" s="146" t="str">
        <f t="shared" si="31"/>
        <v>52024冷房設備用無し（一定速）</v>
      </c>
      <c r="Z602" s="148">
        <v>0.25</v>
      </c>
      <c r="AA602" s="148">
        <v>0.75</v>
      </c>
      <c r="AB602" s="149">
        <v>0.25</v>
      </c>
      <c r="AC602" s="149">
        <v>0.75</v>
      </c>
      <c r="AD602" s="147">
        <f>VLOOKUP(T602,'既存・導入予定 (2)'!$E$33:$S$44,13,0)</f>
        <v>0.248</v>
      </c>
      <c r="AE602" s="75">
        <f t="shared" si="30"/>
        <v>0.81200000000000006</v>
      </c>
    </row>
    <row r="603" spans="20:31">
      <c r="T603" s="144">
        <v>5</v>
      </c>
      <c r="U603" s="145">
        <v>2024</v>
      </c>
      <c r="V603" s="145" t="s">
        <v>627</v>
      </c>
      <c r="W603" s="145" t="s">
        <v>624</v>
      </c>
      <c r="X603" s="145" t="s">
        <v>3363</v>
      </c>
      <c r="Y603" s="146" t="str">
        <f t="shared" si="31"/>
        <v>52024暖房店舗用有り</v>
      </c>
      <c r="Z603" s="145">
        <v>-1.04</v>
      </c>
      <c r="AA603" s="145">
        <v>2.04</v>
      </c>
      <c r="AB603" s="145">
        <v>1.0898000000000001</v>
      </c>
      <c r="AC603" s="145">
        <v>1.5076000000000001</v>
      </c>
      <c r="AD603" s="147">
        <f>VLOOKUP(T603,'既存・導入予定 (2)'!$E$33:$S$44,13,0)</f>
        <v>0.248</v>
      </c>
      <c r="AE603" s="75">
        <f t="shared" si="30"/>
        <v>1.7769999999999999</v>
      </c>
    </row>
    <row r="604" spans="20:31">
      <c r="T604" s="144">
        <v>5</v>
      </c>
      <c r="U604" s="145">
        <v>2024</v>
      </c>
      <c r="V604" s="145" t="s">
        <v>627</v>
      </c>
      <c r="W604" s="145" t="s">
        <v>618</v>
      </c>
      <c r="X604" s="145" t="s">
        <v>3363</v>
      </c>
      <c r="Y604" s="146" t="str">
        <f t="shared" si="31"/>
        <v>52024暖房ビル用マルチ有り</v>
      </c>
      <c r="Z604" s="145">
        <v>-1.1399999999999999</v>
      </c>
      <c r="AA604" s="145">
        <v>2.14</v>
      </c>
      <c r="AB604" s="145">
        <v>1.0454000000000001</v>
      </c>
      <c r="AC604" s="145">
        <v>1.5936999999999999</v>
      </c>
      <c r="AD604" s="147">
        <f>VLOOKUP(T604,'既存・導入予定 (2)'!$E$33:$S$44,13,0)</f>
        <v>0.248</v>
      </c>
      <c r="AE604" s="75">
        <f t="shared" si="30"/>
        <v>1.8520000000000001</v>
      </c>
    </row>
    <row r="605" spans="20:31">
      <c r="T605" s="144">
        <v>5</v>
      </c>
      <c r="U605" s="145">
        <v>2024</v>
      </c>
      <c r="V605" s="145" t="s">
        <v>627</v>
      </c>
      <c r="W605" s="145" t="s">
        <v>619</v>
      </c>
      <c r="X605" s="145" t="s">
        <v>3363</v>
      </c>
      <c r="Y605" s="146" t="str">
        <f t="shared" si="31"/>
        <v>52024暖房設備用有り</v>
      </c>
      <c r="Z605" s="145">
        <v>-0.57999999999999996</v>
      </c>
      <c r="AA605" s="145">
        <v>1.58</v>
      </c>
      <c r="AB605" s="145">
        <v>1.0335000000000001</v>
      </c>
      <c r="AC605" s="145">
        <v>1.1766000000000001</v>
      </c>
      <c r="AD605" s="147">
        <f>VLOOKUP(T605,'既存・導入予定 (2)'!$E$33:$S$44,13,0)</f>
        <v>0.248</v>
      </c>
      <c r="AE605" s="75">
        <f t="shared" si="30"/>
        <v>1.4319999999999999</v>
      </c>
    </row>
    <row r="606" spans="20:31">
      <c r="T606" s="144">
        <v>5</v>
      </c>
      <c r="U606" s="145">
        <v>2024</v>
      </c>
      <c r="V606" s="145" t="s">
        <v>627</v>
      </c>
      <c r="W606" s="145" t="s">
        <v>624</v>
      </c>
      <c r="X606" s="145" t="s">
        <v>3516</v>
      </c>
      <c r="Y606" s="146" t="str">
        <f t="shared" si="31"/>
        <v>52024暖房店舗用無し（一定速）</v>
      </c>
      <c r="Z606" s="148">
        <v>0.25</v>
      </c>
      <c r="AA606" s="148">
        <v>0.75</v>
      </c>
      <c r="AB606" s="149">
        <v>0.25</v>
      </c>
      <c r="AC606" s="149">
        <v>0.75</v>
      </c>
      <c r="AD606" s="147">
        <f>VLOOKUP(T606,'既存・導入予定 (2)'!$E$33:$S$44,13,0)</f>
        <v>0.248</v>
      </c>
      <c r="AE606" s="75">
        <f t="shared" si="30"/>
        <v>0.81200000000000006</v>
      </c>
    </row>
    <row r="607" spans="20:31">
      <c r="T607" s="144">
        <v>5</v>
      </c>
      <c r="U607" s="145">
        <v>2024</v>
      </c>
      <c r="V607" s="145" t="s">
        <v>627</v>
      </c>
      <c r="W607" s="145" t="s">
        <v>618</v>
      </c>
      <c r="X607" s="145" t="s">
        <v>3516</v>
      </c>
      <c r="Y607" s="146" t="str">
        <f t="shared" si="31"/>
        <v>52024暖房ビル用マルチ無し（一定速）</v>
      </c>
      <c r="Z607" s="148">
        <v>0.25</v>
      </c>
      <c r="AA607" s="148">
        <v>0.75</v>
      </c>
      <c r="AB607" s="149">
        <v>0.25</v>
      </c>
      <c r="AC607" s="149">
        <v>0.75</v>
      </c>
      <c r="AD607" s="147">
        <f>VLOOKUP(T607,'既存・導入予定 (2)'!$E$33:$S$44,13,0)</f>
        <v>0.248</v>
      </c>
      <c r="AE607" s="75">
        <f t="shared" si="30"/>
        <v>0.81200000000000006</v>
      </c>
    </row>
    <row r="608" spans="20:31">
      <c r="T608" s="144">
        <v>5</v>
      </c>
      <c r="U608" s="145">
        <v>2024</v>
      </c>
      <c r="V608" s="145" t="s">
        <v>627</v>
      </c>
      <c r="W608" s="145" t="s">
        <v>619</v>
      </c>
      <c r="X608" s="145" t="s">
        <v>3516</v>
      </c>
      <c r="Y608" s="146" t="str">
        <f t="shared" si="31"/>
        <v>52024暖房設備用無し（一定速）</v>
      </c>
      <c r="Z608" s="148">
        <v>0.25</v>
      </c>
      <c r="AA608" s="148">
        <v>0.75</v>
      </c>
      <c r="AB608" s="149">
        <v>0.25</v>
      </c>
      <c r="AC608" s="149">
        <v>0.75</v>
      </c>
      <c r="AD608" s="147">
        <f>VLOOKUP(T608,'既存・導入予定 (2)'!$E$33:$S$44,13,0)</f>
        <v>0.248</v>
      </c>
      <c r="AE608" s="75">
        <f t="shared" si="30"/>
        <v>0.81200000000000006</v>
      </c>
    </row>
    <row r="609" spans="20:31">
      <c r="T609" s="152">
        <v>6</v>
      </c>
      <c r="U609" s="153">
        <v>1995</v>
      </c>
      <c r="V609" s="154" t="s">
        <v>20</v>
      </c>
      <c r="W609" s="154" t="s">
        <v>624</v>
      </c>
      <c r="X609" s="154" t="s">
        <v>3363</v>
      </c>
      <c r="Y609" s="66" t="str">
        <f t="shared" si="31"/>
        <v>61995冷房店舗用有り</v>
      </c>
      <c r="Z609" s="156">
        <v>0.32</v>
      </c>
      <c r="AA609" s="156">
        <v>0.68</v>
      </c>
      <c r="AB609" s="157">
        <v>1.0165999999999999</v>
      </c>
      <c r="AC609" s="157">
        <v>0.50590000000000002</v>
      </c>
      <c r="AD609" s="160">
        <f>VLOOKUP(T609,'既存・導入予定 (2)'!$E$33:$S$44,13,0)</f>
        <v>0.30499999999999999</v>
      </c>
      <c r="AE609" s="161">
        <f t="shared" ref="AE609:AE656" si="32">ROUNDDOWN(IF(AD609&gt;=0.25,Z609*AD609+AA609,AB609*AD609+AC609),3)</f>
        <v>0.77700000000000002</v>
      </c>
    </row>
    <row r="610" spans="20:31">
      <c r="T610" s="152">
        <v>6</v>
      </c>
      <c r="U610" s="153">
        <v>1995</v>
      </c>
      <c r="V610" s="154" t="s">
        <v>20</v>
      </c>
      <c r="W610" s="154" t="s">
        <v>618</v>
      </c>
      <c r="X610" s="154" t="s">
        <v>3363</v>
      </c>
      <c r="Y610" s="66" t="str">
        <f t="shared" si="31"/>
        <v>61995冷房ビル用マルチ有り</v>
      </c>
      <c r="Z610" s="156">
        <v>-0.218</v>
      </c>
      <c r="AA610" s="156">
        <v>1.218</v>
      </c>
      <c r="AB610" s="157">
        <v>1.0356000000000001</v>
      </c>
      <c r="AC610" s="157">
        <v>0.90459999999999996</v>
      </c>
      <c r="AD610" s="160">
        <f>VLOOKUP(T610,'既存・導入予定 (2)'!$E$33:$S$44,13,0)</f>
        <v>0.30499999999999999</v>
      </c>
      <c r="AE610" s="161">
        <f t="shared" si="32"/>
        <v>1.151</v>
      </c>
    </row>
    <row r="611" spans="20:31">
      <c r="T611" s="152">
        <v>6</v>
      </c>
      <c r="U611" s="153">
        <v>1995</v>
      </c>
      <c r="V611" s="154" t="s">
        <v>20</v>
      </c>
      <c r="W611" s="154" t="s">
        <v>619</v>
      </c>
      <c r="X611" s="154" t="s">
        <v>3363</v>
      </c>
      <c r="Y611" s="66" t="str">
        <f t="shared" si="31"/>
        <v>61995冷房設備用有り</v>
      </c>
      <c r="Z611" s="156">
        <v>0.25</v>
      </c>
      <c r="AA611" s="156">
        <v>0.75</v>
      </c>
      <c r="AB611" s="157">
        <v>1.0219</v>
      </c>
      <c r="AC611" s="157">
        <v>0.55700000000000005</v>
      </c>
      <c r="AD611" s="160">
        <f>VLOOKUP(T611,'既存・導入予定 (2)'!$E$33:$S$44,13,0)</f>
        <v>0.30499999999999999</v>
      </c>
      <c r="AE611" s="161">
        <f t="shared" si="32"/>
        <v>0.82599999999999996</v>
      </c>
    </row>
    <row r="612" spans="20:31">
      <c r="T612" s="152">
        <v>6</v>
      </c>
      <c r="U612" s="153">
        <v>1995</v>
      </c>
      <c r="V612" s="154" t="s">
        <v>20</v>
      </c>
      <c r="W612" s="154" t="s">
        <v>624</v>
      </c>
      <c r="X612" s="154" t="s">
        <v>3516</v>
      </c>
      <c r="Y612" s="66" t="str">
        <f t="shared" si="31"/>
        <v>61995冷房店舗用無し（一定速）</v>
      </c>
      <c r="Z612" s="156">
        <v>0.26</v>
      </c>
      <c r="AA612" s="156">
        <v>0.74</v>
      </c>
      <c r="AB612" s="157">
        <v>0.26</v>
      </c>
      <c r="AC612" s="157">
        <v>0.74</v>
      </c>
      <c r="AD612" s="160">
        <f>VLOOKUP(T612,'既存・導入予定 (2)'!$E$33:$S$44,13,0)</f>
        <v>0.30499999999999999</v>
      </c>
      <c r="AE612" s="161">
        <f t="shared" si="32"/>
        <v>0.81899999999999995</v>
      </c>
    </row>
    <row r="613" spans="20:31">
      <c r="T613" s="152">
        <v>6</v>
      </c>
      <c r="U613" s="153">
        <v>1995</v>
      </c>
      <c r="V613" s="154" t="s">
        <v>20</v>
      </c>
      <c r="W613" s="154" t="s">
        <v>618</v>
      </c>
      <c r="X613" s="154" t="s">
        <v>3516</v>
      </c>
      <c r="Y613" s="66" t="str">
        <f t="shared" si="31"/>
        <v>61995冷房ビル用マルチ無し（一定速）</v>
      </c>
      <c r="Z613" s="156">
        <v>0.26</v>
      </c>
      <c r="AA613" s="156">
        <v>0.74</v>
      </c>
      <c r="AB613" s="157">
        <v>0.26</v>
      </c>
      <c r="AC613" s="157">
        <v>0.74</v>
      </c>
      <c r="AD613" s="160">
        <f>VLOOKUP(T613,'既存・導入予定 (2)'!$E$33:$S$44,13,0)</f>
        <v>0.30499999999999999</v>
      </c>
      <c r="AE613" s="161">
        <f t="shared" si="32"/>
        <v>0.81899999999999995</v>
      </c>
    </row>
    <row r="614" spans="20:31">
      <c r="T614" s="152">
        <v>6</v>
      </c>
      <c r="U614" s="153">
        <v>1995</v>
      </c>
      <c r="V614" s="154" t="s">
        <v>20</v>
      </c>
      <c r="W614" s="154" t="s">
        <v>619</v>
      </c>
      <c r="X614" s="154" t="s">
        <v>3516</v>
      </c>
      <c r="Y614" s="66" t="str">
        <f t="shared" si="31"/>
        <v>61995冷房設備用無し（一定速）</v>
      </c>
      <c r="Z614" s="156">
        <v>0.26</v>
      </c>
      <c r="AA614" s="156">
        <v>0.74</v>
      </c>
      <c r="AB614" s="157">
        <v>0.26</v>
      </c>
      <c r="AC614" s="157">
        <v>0.74</v>
      </c>
      <c r="AD614" s="160">
        <f>VLOOKUP(T614,'既存・導入予定 (2)'!$E$33:$S$44,13,0)</f>
        <v>0.30499999999999999</v>
      </c>
      <c r="AE614" s="161">
        <f t="shared" si="32"/>
        <v>0.81899999999999995</v>
      </c>
    </row>
    <row r="615" spans="20:31">
      <c r="T615" s="152">
        <v>6</v>
      </c>
      <c r="U615" s="153">
        <v>1995</v>
      </c>
      <c r="V615" s="154" t="s">
        <v>21</v>
      </c>
      <c r="W615" s="154" t="s">
        <v>624</v>
      </c>
      <c r="X615" s="154" t="s">
        <v>3363</v>
      </c>
      <c r="Y615" s="66" t="str">
        <f t="shared" si="31"/>
        <v>61995暖房店舗用有り</v>
      </c>
      <c r="Z615" s="156">
        <v>0.374</v>
      </c>
      <c r="AA615" s="156">
        <v>0.626</v>
      </c>
      <c r="AB615" s="157">
        <v>1.0275000000000001</v>
      </c>
      <c r="AC615" s="157">
        <v>0.46260000000000001</v>
      </c>
      <c r="AD615" s="160">
        <f>VLOOKUP(T615,'既存・導入予定 (2)'!$E$33:$S$44,13,0)</f>
        <v>0.30499999999999999</v>
      </c>
      <c r="AE615" s="161">
        <f t="shared" si="32"/>
        <v>0.74</v>
      </c>
    </row>
    <row r="616" spans="20:31">
      <c r="T616" s="152">
        <v>6</v>
      </c>
      <c r="U616" s="153">
        <v>1995</v>
      </c>
      <c r="V616" s="154" t="s">
        <v>21</v>
      </c>
      <c r="W616" s="154" t="s">
        <v>618</v>
      </c>
      <c r="X616" s="154" t="s">
        <v>3363</v>
      </c>
      <c r="Y616" s="66" t="str">
        <f t="shared" si="31"/>
        <v>61995暖房ビル用マルチ有り</v>
      </c>
      <c r="Z616" s="156">
        <v>-0.112</v>
      </c>
      <c r="AA616" s="156">
        <v>1.1120000000000001</v>
      </c>
      <c r="AB616" s="157">
        <v>1.0236000000000001</v>
      </c>
      <c r="AC616" s="157">
        <v>0.82809999999999995</v>
      </c>
      <c r="AD616" s="160">
        <f>VLOOKUP(T616,'既存・導入予定 (2)'!$E$33:$S$44,13,0)</f>
        <v>0.30499999999999999</v>
      </c>
      <c r="AE616" s="161">
        <f t="shared" si="32"/>
        <v>1.077</v>
      </c>
    </row>
    <row r="617" spans="20:31">
      <c r="T617" s="152">
        <v>6</v>
      </c>
      <c r="U617" s="153">
        <v>1995</v>
      </c>
      <c r="V617" s="154" t="s">
        <v>21</v>
      </c>
      <c r="W617" s="154" t="s">
        <v>619</v>
      </c>
      <c r="X617" s="154" t="s">
        <v>3363</v>
      </c>
      <c r="Y617" s="66" t="str">
        <f t="shared" si="31"/>
        <v>61995暖房設備用有り</v>
      </c>
      <c r="Z617" s="156">
        <v>0.25</v>
      </c>
      <c r="AA617" s="156">
        <v>0.75</v>
      </c>
      <c r="AB617" s="157">
        <v>1.0159</v>
      </c>
      <c r="AC617" s="157">
        <v>0.5585</v>
      </c>
      <c r="AD617" s="160">
        <f>VLOOKUP(T617,'既存・導入予定 (2)'!$E$33:$S$44,13,0)</f>
        <v>0.30499999999999999</v>
      </c>
      <c r="AE617" s="161">
        <f t="shared" si="32"/>
        <v>0.82599999999999996</v>
      </c>
    </row>
    <row r="618" spans="20:31">
      <c r="T618" s="152">
        <v>6</v>
      </c>
      <c r="U618" s="153">
        <v>1995</v>
      </c>
      <c r="V618" s="154" t="s">
        <v>21</v>
      </c>
      <c r="W618" s="154" t="s">
        <v>624</v>
      </c>
      <c r="X618" s="154" t="s">
        <v>3516</v>
      </c>
      <c r="Y618" s="66" t="str">
        <f t="shared" si="31"/>
        <v>61995暖房店舗用無し（一定速）</v>
      </c>
      <c r="Z618" s="156">
        <v>0.26</v>
      </c>
      <c r="AA618" s="156">
        <v>0.74</v>
      </c>
      <c r="AB618" s="157">
        <v>0.26</v>
      </c>
      <c r="AC618" s="157">
        <v>0.74</v>
      </c>
      <c r="AD618" s="160">
        <f>VLOOKUP(T618,'既存・導入予定 (2)'!$E$33:$S$44,13,0)</f>
        <v>0.30499999999999999</v>
      </c>
      <c r="AE618" s="161">
        <f t="shared" si="32"/>
        <v>0.81899999999999995</v>
      </c>
    </row>
    <row r="619" spans="20:31">
      <c r="T619" s="152">
        <v>6</v>
      </c>
      <c r="U619" s="153">
        <v>1995</v>
      </c>
      <c r="V619" s="154" t="s">
        <v>21</v>
      </c>
      <c r="W619" s="154" t="s">
        <v>618</v>
      </c>
      <c r="X619" s="154" t="s">
        <v>3516</v>
      </c>
      <c r="Y619" s="66" t="str">
        <f t="shared" si="31"/>
        <v>61995暖房ビル用マルチ無し（一定速）</v>
      </c>
      <c r="Z619" s="156">
        <v>0.26</v>
      </c>
      <c r="AA619" s="156">
        <v>0.74</v>
      </c>
      <c r="AB619" s="157">
        <v>0.26</v>
      </c>
      <c r="AC619" s="157">
        <v>0.74</v>
      </c>
      <c r="AD619" s="160">
        <f>VLOOKUP(T619,'既存・導入予定 (2)'!$E$33:$S$44,13,0)</f>
        <v>0.30499999999999999</v>
      </c>
      <c r="AE619" s="161">
        <f t="shared" si="32"/>
        <v>0.81899999999999995</v>
      </c>
    </row>
    <row r="620" spans="20:31">
      <c r="T620" s="152">
        <v>6</v>
      </c>
      <c r="U620" s="153">
        <v>1995</v>
      </c>
      <c r="V620" s="154" t="s">
        <v>21</v>
      </c>
      <c r="W620" s="154" t="s">
        <v>619</v>
      </c>
      <c r="X620" s="154" t="s">
        <v>3516</v>
      </c>
      <c r="Y620" s="66" t="str">
        <f t="shared" si="31"/>
        <v>61995暖房設備用無し（一定速）</v>
      </c>
      <c r="Z620" s="156">
        <v>0.26</v>
      </c>
      <c r="AA620" s="156">
        <v>0.74</v>
      </c>
      <c r="AB620" s="157">
        <v>0.26</v>
      </c>
      <c r="AC620" s="157">
        <v>0.74</v>
      </c>
      <c r="AD620" s="160">
        <f>VLOOKUP(T620,'既存・導入予定 (2)'!$E$33:$S$44,13,0)</f>
        <v>0.30499999999999999</v>
      </c>
      <c r="AE620" s="161">
        <f t="shared" si="32"/>
        <v>0.81899999999999995</v>
      </c>
    </row>
    <row r="621" spans="20:31">
      <c r="T621" s="152">
        <v>6</v>
      </c>
      <c r="U621" s="153">
        <v>2005</v>
      </c>
      <c r="V621" s="154" t="s">
        <v>20</v>
      </c>
      <c r="W621" s="154" t="s">
        <v>624</v>
      </c>
      <c r="X621" s="154" t="s">
        <v>3363</v>
      </c>
      <c r="Y621" s="66" t="str">
        <f t="shared" si="31"/>
        <v>62005冷房店舗用有り</v>
      </c>
      <c r="Z621" s="156">
        <v>-0.86599999999999999</v>
      </c>
      <c r="AA621" s="156">
        <v>1.8660000000000001</v>
      </c>
      <c r="AB621" s="157">
        <v>1.0455000000000001</v>
      </c>
      <c r="AC621" s="157">
        <v>1.3880999999999999</v>
      </c>
      <c r="AD621" s="160">
        <f>VLOOKUP(T621,'既存・導入予定 (2)'!$E$33:$S$44,13,0)</f>
        <v>0.30499999999999999</v>
      </c>
      <c r="AE621" s="161">
        <f t="shared" si="32"/>
        <v>1.601</v>
      </c>
    </row>
    <row r="622" spans="20:31">
      <c r="T622" s="152">
        <v>6</v>
      </c>
      <c r="U622" s="153">
        <v>2005</v>
      </c>
      <c r="V622" s="154" t="s">
        <v>20</v>
      </c>
      <c r="W622" s="154" t="s">
        <v>618</v>
      </c>
      <c r="X622" s="154" t="s">
        <v>3363</v>
      </c>
      <c r="Y622" s="66" t="str">
        <f t="shared" si="31"/>
        <v>62005冷房ビル用マルチ有り</v>
      </c>
      <c r="Z622" s="156">
        <v>-0.68200000000000005</v>
      </c>
      <c r="AA622" s="156">
        <v>1.6819999999999999</v>
      </c>
      <c r="AB622" s="157">
        <v>1.0490999999999999</v>
      </c>
      <c r="AC622" s="157">
        <v>1.2492000000000001</v>
      </c>
      <c r="AD622" s="160">
        <f>VLOOKUP(T622,'既存・導入予定 (2)'!$E$33:$S$44,13,0)</f>
        <v>0.30499999999999999</v>
      </c>
      <c r="AE622" s="161">
        <f t="shared" si="32"/>
        <v>1.4730000000000001</v>
      </c>
    </row>
    <row r="623" spans="20:31">
      <c r="T623" s="152">
        <v>6</v>
      </c>
      <c r="U623" s="153">
        <v>2005</v>
      </c>
      <c r="V623" s="154" t="s">
        <v>20</v>
      </c>
      <c r="W623" s="154" t="s">
        <v>619</v>
      </c>
      <c r="X623" s="154" t="s">
        <v>3363</v>
      </c>
      <c r="Y623" s="66" t="str">
        <f t="shared" si="31"/>
        <v>62005冷房設備用有り</v>
      </c>
      <c r="Z623" s="156">
        <v>-0.114</v>
      </c>
      <c r="AA623" s="156">
        <v>1.1140000000000001</v>
      </c>
      <c r="AB623" s="157">
        <v>1.0325</v>
      </c>
      <c r="AC623" s="157">
        <v>0.82740000000000002</v>
      </c>
      <c r="AD623" s="160">
        <f>VLOOKUP(T623,'既存・導入予定 (2)'!$E$33:$S$44,13,0)</f>
        <v>0.30499999999999999</v>
      </c>
      <c r="AE623" s="161">
        <f t="shared" si="32"/>
        <v>1.079</v>
      </c>
    </row>
    <row r="624" spans="20:31">
      <c r="T624" s="152">
        <v>6</v>
      </c>
      <c r="U624" s="153">
        <v>2005</v>
      </c>
      <c r="V624" s="154" t="s">
        <v>20</v>
      </c>
      <c r="W624" s="154" t="s">
        <v>624</v>
      </c>
      <c r="X624" s="154" t="s">
        <v>3516</v>
      </c>
      <c r="Y624" s="66" t="str">
        <f t="shared" si="31"/>
        <v>62005冷房店舗用無し（一定速）</v>
      </c>
      <c r="Z624" s="156">
        <v>0.25</v>
      </c>
      <c r="AA624" s="156">
        <v>0.75</v>
      </c>
      <c r="AB624" s="157">
        <v>0.25</v>
      </c>
      <c r="AC624" s="157">
        <v>0.75</v>
      </c>
      <c r="AD624" s="160">
        <f>VLOOKUP(T624,'既存・導入予定 (2)'!$E$33:$S$44,13,0)</f>
        <v>0.30499999999999999</v>
      </c>
      <c r="AE624" s="161">
        <f t="shared" si="32"/>
        <v>0.82599999999999996</v>
      </c>
    </row>
    <row r="625" spans="20:31">
      <c r="T625" s="152">
        <v>6</v>
      </c>
      <c r="U625" s="153">
        <v>2005</v>
      </c>
      <c r="V625" s="154" t="s">
        <v>20</v>
      </c>
      <c r="W625" s="154" t="s">
        <v>618</v>
      </c>
      <c r="X625" s="154" t="s">
        <v>3516</v>
      </c>
      <c r="Y625" s="66" t="str">
        <f t="shared" si="31"/>
        <v>62005冷房ビル用マルチ無し（一定速）</v>
      </c>
      <c r="Z625" s="156">
        <v>0.25</v>
      </c>
      <c r="AA625" s="156">
        <v>0.75</v>
      </c>
      <c r="AB625" s="157">
        <v>0.25</v>
      </c>
      <c r="AC625" s="157">
        <v>0.75</v>
      </c>
      <c r="AD625" s="160">
        <f>VLOOKUP(T625,'既存・導入予定 (2)'!$E$33:$S$44,13,0)</f>
        <v>0.30499999999999999</v>
      </c>
      <c r="AE625" s="161">
        <f t="shared" si="32"/>
        <v>0.82599999999999996</v>
      </c>
    </row>
    <row r="626" spans="20:31">
      <c r="T626" s="152">
        <v>6</v>
      </c>
      <c r="U626" s="153">
        <v>2005</v>
      </c>
      <c r="V626" s="154" t="s">
        <v>20</v>
      </c>
      <c r="W626" s="154" t="s">
        <v>619</v>
      </c>
      <c r="X626" s="154" t="s">
        <v>3516</v>
      </c>
      <c r="Y626" s="66" t="str">
        <f t="shared" si="31"/>
        <v>62005冷房設備用無し（一定速）</v>
      </c>
      <c r="Z626" s="156">
        <v>0.25</v>
      </c>
      <c r="AA626" s="156">
        <v>0.75</v>
      </c>
      <c r="AB626" s="157">
        <v>0.25</v>
      </c>
      <c r="AC626" s="157">
        <v>0.75</v>
      </c>
      <c r="AD626" s="160">
        <f>VLOOKUP(T626,'既存・導入予定 (2)'!$E$33:$S$44,13,0)</f>
        <v>0.30499999999999999</v>
      </c>
      <c r="AE626" s="161">
        <f t="shared" si="32"/>
        <v>0.82599999999999996</v>
      </c>
    </row>
    <row r="627" spans="20:31">
      <c r="T627" s="152">
        <v>6</v>
      </c>
      <c r="U627" s="153">
        <v>2005</v>
      </c>
      <c r="V627" s="154" t="s">
        <v>21</v>
      </c>
      <c r="W627" s="154" t="s">
        <v>624</v>
      </c>
      <c r="X627" s="154" t="s">
        <v>3363</v>
      </c>
      <c r="Y627" s="66" t="str">
        <f t="shared" si="31"/>
        <v>62005暖房店舗用有り</v>
      </c>
      <c r="Z627" s="156">
        <v>-0.65</v>
      </c>
      <c r="AA627" s="156">
        <v>1.65</v>
      </c>
      <c r="AB627" s="157">
        <v>1.0726</v>
      </c>
      <c r="AC627" s="157">
        <v>1.2194</v>
      </c>
      <c r="AD627" s="160">
        <f>VLOOKUP(T627,'既存・導入予定 (2)'!$E$33:$S$44,13,0)</f>
        <v>0.30499999999999999</v>
      </c>
      <c r="AE627" s="161">
        <f t="shared" si="32"/>
        <v>1.4510000000000001</v>
      </c>
    </row>
    <row r="628" spans="20:31">
      <c r="T628" s="152">
        <v>6</v>
      </c>
      <c r="U628" s="153">
        <v>2005</v>
      </c>
      <c r="V628" s="154" t="s">
        <v>21</v>
      </c>
      <c r="W628" s="154" t="s">
        <v>618</v>
      </c>
      <c r="X628" s="154" t="s">
        <v>3363</v>
      </c>
      <c r="Y628" s="66" t="str">
        <f t="shared" si="31"/>
        <v>62005暖房ビル用マルチ有り</v>
      </c>
      <c r="Z628" s="156">
        <v>-0.56000000000000005</v>
      </c>
      <c r="AA628" s="156">
        <v>1.56</v>
      </c>
      <c r="AB628" s="157">
        <v>1.0330999999999999</v>
      </c>
      <c r="AC628" s="157">
        <v>1.1617</v>
      </c>
      <c r="AD628" s="160">
        <f>VLOOKUP(T628,'既存・導入予定 (2)'!$E$33:$S$44,13,0)</f>
        <v>0.30499999999999999</v>
      </c>
      <c r="AE628" s="161">
        <f t="shared" si="32"/>
        <v>1.389</v>
      </c>
    </row>
    <row r="629" spans="20:31">
      <c r="T629" s="152">
        <v>6</v>
      </c>
      <c r="U629" s="153">
        <v>2005</v>
      </c>
      <c r="V629" s="154" t="s">
        <v>21</v>
      </c>
      <c r="W629" s="154" t="s">
        <v>619</v>
      </c>
      <c r="X629" s="154" t="s">
        <v>3363</v>
      </c>
      <c r="Y629" s="66" t="str">
        <f t="shared" si="31"/>
        <v>62005暖房設備用有り</v>
      </c>
      <c r="Z629" s="156">
        <v>-0.126</v>
      </c>
      <c r="AA629" s="156">
        <v>1.1259999999999999</v>
      </c>
      <c r="AB629" s="157">
        <v>1.0239</v>
      </c>
      <c r="AC629" s="157">
        <v>0.83850000000000002</v>
      </c>
      <c r="AD629" s="160">
        <f>VLOOKUP(T629,'既存・導入予定 (2)'!$E$33:$S$44,13,0)</f>
        <v>0.30499999999999999</v>
      </c>
      <c r="AE629" s="161">
        <f t="shared" si="32"/>
        <v>1.087</v>
      </c>
    </row>
    <row r="630" spans="20:31">
      <c r="T630" s="152">
        <v>6</v>
      </c>
      <c r="U630" s="153">
        <v>2005</v>
      </c>
      <c r="V630" s="154" t="s">
        <v>21</v>
      </c>
      <c r="W630" s="154" t="s">
        <v>624</v>
      </c>
      <c r="X630" s="154" t="s">
        <v>3516</v>
      </c>
      <c r="Y630" s="66" t="str">
        <f t="shared" si="31"/>
        <v>62005暖房店舗用無し（一定速）</v>
      </c>
      <c r="Z630" s="156">
        <v>0.25</v>
      </c>
      <c r="AA630" s="156">
        <v>0.75</v>
      </c>
      <c r="AB630" s="157">
        <v>0.25</v>
      </c>
      <c r="AC630" s="157">
        <v>0.75</v>
      </c>
      <c r="AD630" s="160">
        <f>VLOOKUP(T630,'既存・導入予定 (2)'!$E$33:$S$44,13,0)</f>
        <v>0.30499999999999999</v>
      </c>
      <c r="AE630" s="161">
        <f t="shared" si="32"/>
        <v>0.82599999999999996</v>
      </c>
    </row>
    <row r="631" spans="20:31">
      <c r="T631" s="152">
        <v>6</v>
      </c>
      <c r="U631" s="153">
        <v>2005</v>
      </c>
      <c r="V631" s="154" t="s">
        <v>21</v>
      </c>
      <c r="W631" s="154" t="s">
        <v>618</v>
      </c>
      <c r="X631" s="154" t="s">
        <v>3516</v>
      </c>
      <c r="Y631" s="66" t="str">
        <f t="shared" si="31"/>
        <v>62005暖房ビル用マルチ無し（一定速）</v>
      </c>
      <c r="Z631" s="156">
        <v>0.25</v>
      </c>
      <c r="AA631" s="156">
        <v>0.75</v>
      </c>
      <c r="AB631" s="157">
        <v>0.25</v>
      </c>
      <c r="AC631" s="157">
        <v>0.75</v>
      </c>
      <c r="AD631" s="160">
        <f>VLOOKUP(T631,'既存・導入予定 (2)'!$E$33:$S$44,13,0)</f>
        <v>0.30499999999999999</v>
      </c>
      <c r="AE631" s="161">
        <f t="shared" si="32"/>
        <v>0.82599999999999996</v>
      </c>
    </row>
    <row r="632" spans="20:31">
      <c r="T632" s="152">
        <v>6</v>
      </c>
      <c r="U632" s="153">
        <v>2005</v>
      </c>
      <c r="V632" s="154" t="s">
        <v>21</v>
      </c>
      <c r="W632" s="154" t="s">
        <v>619</v>
      </c>
      <c r="X632" s="154" t="s">
        <v>3516</v>
      </c>
      <c r="Y632" s="66" t="str">
        <f t="shared" si="31"/>
        <v>62005暖房設備用無し（一定速）</v>
      </c>
      <c r="Z632" s="156">
        <v>0.25</v>
      </c>
      <c r="AA632" s="156">
        <v>0.75</v>
      </c>
      <c r="AB632" s="157">
        <v>0.25</v>
      </c>
      <c r="AC632" s="157">
        <v>0.75</v>
      </c>
      <c r="AD632" s="160">
        <f>VLOOKUP(T632,'既存・導入予定 (2)'!$E$33:$S$44,13,0)</f>
        <v>0.30499999999999999</v>
      </c>
      <c r="AE632" s="161">
        <f t="shared" si="32"/>
        <v>0.82599999999999996</v>
      </c>
    </row>
    <row r="633" spans="20:31">
      <c r="T633" s="152">
        <v>6</v>
      </c>
      <c r="U633" s="153">
        <v>2010</v>
      </c>
      <c r="V633" s="154" t="s">
        <v>20</v>
      </c>
      <c r="W633" s="154" t="s">
        <v>624</v>
      </c>
      <c r="X633" s="154" t="s">
        <v>3363</v>
      </c>
      <c r="Y633" s="66" t="str">
        <f t="shared" si="31"/>
        <v>62010冷房店舗用有り</v>
      </c>
      <c r="Z633" s="156">
        <v>-1.1000000000000001</v>
      </c>
      <c r="AA633" s="156">
        <v>2.1</v>
      </c>
      <c r="AB633" s="157">
        <v>1.0511999999999999</v>
      </c>
      <c r="AC633" s="157">
        <v>1.5622</v>
      </c>
      <c r="AD633" s="160">
        <f>VLOOKUP(T633,'既存・導入予定 (2)'!$E$33:$S$44,13,0)</f>
        <v>0.30499999999999999</v>
      </c>
      <c r="AE633" s="161">
        <f t="shared" si="32"/>
        <v>1.764</v>
      </c>
    </row>
    <row r="634" spans="20:31">
      <c r="T634" s="152">
        <v>6</v>
      </c>
      <c r="U634" s="153">
        <v>2010</v>
      </c>
      <c r="V634" s="154" t="s">
        <v>20</v>
      </c>
      <c r="W634" s="154" t="s">
        <v>618</v>
      </c>
      <c r="X634" s="154" t="s">
        <v>3363</v>
      </c>
      <c r="Y634" s="66" t="str">
        <f t="shared" si="31"/>
        <v>62010冷房ビル用マルチ有り</v>
      </c>
      <c r="Z634" s="156">
        <v>-0.88</v>
      </c>
      <c r="AA634" s="156">
        <v>1.88</v>
      </c>
      <c r="AB634" s="157">
        <v>1.0548999999999999</v>
      </c>
      <c r="AC634" s="157">
        <v>1.3963000000000001</v>
      </c>
      <c r="AD634" s="160">
        <f>VLOOKUP(T634,'既存・導入予定 (2)'!$E$33:$S$44,13,0)</f>
        <v>0.30499999999999999</v>
      </c>
      <c r="AE634" s="161">
        <f t="shared" si="32"/>
        <v>1.611</v>
      </c>
    </row>
    <row r="635" spans="20:31">
      <c r="T635" s="152">
        <v>6</v>
      </c>
      <c r="U635" s="153">
        <v>2010</v>
      </c>
      <c r="V635" s="154" t="s">
        <v>20</v>
      </c>
      <c r="W635" s="154" t="s">
        <v>619</v>
      </c>
      <c r="X635" s="154" t="s">
        <v>3363</v>
      </c>
      <c r="Y635" s="66" t="str">
        <f t="shared" si="31"/>
        <v>62010冷房設備用有り</v>
      </c>
      <c r="Z635" s="156">
        <v>-0.26</v>
      </c>
      <c r="AA635" s="156">
        <v>1.26</v>
      </c>
      <c r="AB635" s="157">
        <v>1.1929000000000001</v>
      </c>
      <c r="AC635" s="157">
        <v>0.89680000000000004</v>
      </c>
      <c r="AD635" s="160">
        <f>VLOOKUP(T635,'既存・導入予定 (2)'!$E$33:$S$44,13,0)</f>
        <v>0.30499999999999999</v>
      </c>
      <c r="AE635" s="161">
        <f t="shared" si="32"/>
        <v>1.18</v>
      </c>
    </row>
    <row r="636" spans="20:31">
      <c r="T636" s="152">
        <v>6</v>
      </c>
      <c r="U636" s="153">
        <v>2010</v>
      </c>
      <c r="V636" s="154" t="s">
        <v>20</v>
      </c>
      <c r="W636" s="154" t="s">
        <v>624</v>
      </c>
      <c r="X636" s="154" t="s">
        <v>3516</v>
      </c>
      <c r="Y636" s="66" t="str">
        <f t="shared" si="31"/>
        <v>62010冷房店舗用無し（一定速）</v>
      </c>
      <c r="Z636" s="156">
        <v>0.25</v>
      </c>
      <c r="AA636" s="156">
        <v>0.75</v>
      </c>
      <c r="AB636" s="157">
        <v>0.25</v>
      </c>
      <c r="AC636" s="157">
        <v>0.75</v>
      </c>
      <c r="AD636" s="160">
        <f>VLOOKUP(T636,'既存・導入予定 (2)'!$E$33:$S$44,13,0)</f>
        <v>0.30499999999999999</v>
      </c>
      <c r="AE636" s="161">
        <f t="shared" si="32"/>
        <v>0.82599999999999996</v>
      </c>
    </row>
    <row r="637" spans="20:31">
      <c r="T637" s="152">
        <v>6</v>
      </c>
      <c r="U637" s="153">
        <v>2010</v>
      </c>
      <c r="V637" s="154" t="s">
        <v>20</v>
      </c>
      <c r="W637" s="154" t="s">
        <v>618</v>
      </c>
      <c r="X637" s="154" t="s">
        <v>3516</v>
      </c>
      <c r="Y637" s="66" t="str">
        <f t="shared" si="31"/>
        <v>62010冷房ビル用マルチ無し（一定速）</v>
      </c>
      <c r="Z637" s="156">
        <v>0.25</v>
      </c>
      <c r="AA637" s="156">
        <v>0.75</v>
      </c>
      <c r="AB637" s="157">
        <v>0.25</v>
      </c>
      <c r="AC637" s="157">
        <v>0.75</v>
      </c>
      <c r="AD637" s="160">
        <f>VLOOKUP(T637,'既存・導入予定 (2)'!$E$33:$S$44,13,0)</f>
        <v>0.30499999999999999</v>
      </c>
      <c r="AE637" s="161">
        <f t="shared" si="32"/>
        <v>0.82599999999999996</v>
      </c>
    </row>
    <row r="638" spans="20:31">
      <c r="T638" s="152">
        <v>6</v>
      </c>
      <c r="U638" s="153">
        <v>2010</v>
      </c>
      <c r="V638" s="154" t="s">
        <v>20</v>
      </c>
      <c r="W638" s="154" t="s">
        <v>619</v>
      </c>
      <c r="X638" s="154" t="s">
        <v>3516</v>
      </c>
      <c r="Y638" s="66" t="str">
        <f t="shared" si="31"/>
        <v>62010冷房設備用無し（一定速）</v>
      </c>
      <c r="Z638" s="156">
        <v>0.25</v>
      </c>
      <c r="AA638" s="156">
        <v>0.75</v>
      </c>
      <c r="AB638" s="157">
        <v>0.25</v>
      </c>
      <c r="AC638" s="157">
        <v>0.75</v>
      </c>
      <c r="AD638" s="160">
        <f>VLOOKUP(T638,'既存・導入予定 (2)'!$E$33:$S$44,13,0)</f>
        <v>0.30499999999999999</v>
      </c>
      <c r="AE638" s="161">
        <f t="shared" si="32"/>
        <v>0.82599999999999996</v>
      </c>
    </row>
    <row r="639" spans="20:31">
      <c r="T639" s="152">
        <v>6</v>
      </c>
      <c r="U639" s="153">
        <v>2010</v>
      </c>
      <c r="V639" s="154" t="s">
        <v>21</v>
      </c>
      <c r="W639" s="154" t="s">
        <v>624</v>
      </c>
      <c r="X639" s="154" t="s">
        <v>3363</v>
      </c>
      <c r="Y639" s="66" t="str">
        <f t="shared" si="31"/>
        <v>62010暖房店舗用有り</v>
      </c>
      <c r="Z639" s="156">
        <v>-0.72</v>
      </c>
      <c r="AA639" s="156">
        <v>1.72</v>
      </c>
      <c r="AB639" s="157">
        <v>1.0757000000000001</v>
      </c>
      <c r="AC639" s="157">
        <v>1.2710999999999999</v>
      </c>
      <c r="AD639" s="160">
        <f>VLOOKUP(T639,'既存・導入予定 (2)'!$E$33:$S$44,13,0)</f>
        <v>0.30499999999999999</v>
      </c>
      <c r="AE639" s="161">
        <f t="shared" si="32"/>
        <v>1.5</v>
      </c>
    </row>
    <row r="640" spans="20:31">
      <c r="T640" s="152">
        <v>6</v>
      </c>
      <c r="U640" s="153">
        <v>2010</v>
      </c>
      <c r="V640" s="154" t="s">
        <v>21</v>
      </c>
      <c r="W640" s="154" t="s">
        <v>618</v>
      </c>
      <c r="X640" s="154" t="s">
        <v>3363</v>
      </c>
      <c r="Y640" s="66" t="str">
        <f t="shared" si="31"/>
        <v>62010暖房ビル用マルチ有り</v>
      </c>
      <c r="Z640" s="156">
        <v>-0.7</v>
      </c>
      <c r="AA640" s="156">
        <v>1.7</v>
      </c>
      <c r="AB640" s="157">
        <v>1.036</v>
      </c>
      <c r="AC640" s="157">
        <v>1.266</v>
      </c>
      <c r="AD640" s="160">
        <f>VLOOKUP(T640,'既存・導入予定 (2)'!$E$33:$S$44,13,0)</f>
        <v>0.30499999999999999</v>
      </c>
      <c r="AE640" s="161">
        <f t="shared" si="32"/>
        <v>1.486</v>
      </c>
    </row>
    <row r="641" spans="20:31">
      <c r="T641" s="152">
        <v>6</v>
      </c>
      <c r="U641" s="153">
        <v>2010</v>
      </c>
      <c r="V641" s="154" t="s">
        <v>21</v>
      </c>
      <c r="W641" s="154" t="s">
        <v>619</v>
      </c>
      <c r="X641" s="154" t="s">
        <v>3363</v>
      </c>
      <c r="Y641" s="66" t="str">
        <f t="shared" si="31"/>
        <v>62010暖房設備用有り</v>
      </c>
      <c r="Z641" s="156">
        <v>-0.26</v>
      </c>
      <c r="AA641" s="156">
        <v>1.26</v>
      </c>
      <c r="AB641" s="157">
        <v>0.82779999999999998</v>
      </c>
      <c r="AC641" s="157">
        <v>0.98809999999999998</v>
      </c>
      <c r="AD641" s="160">
        <f>VLOOKUP(T641,'既存・導入予定 (2)'!$E$33:$S$44,13,0)</f>
        <v>0.30499999999999999</v>
      </c>
      <c r="AE641" s="161">
        <f t="shared" si="32"/>
        <v>1.18</v>
      </c>
    </row>
    <row r="642" spans="20:31">
      <c r="T642" s="152">
        <v>6</v>
      </c>
      <c r="U642" s="153">
        <v>2010</v>
      </c>
      <c r="V642" s="154" t="s">
        <v>21</v>
      </c>
      <c r="W642" s="154" t="s">
        <v>624</v>
      </c>
      <c r="X642" s="154" t="s">
        <v>3516</v>
      </c>
      <c r="Y642" s="66" t="str">
        <f t="shared" si="31"/>
        <v>62010暖房店舗用無し（一定速）</v>
      </c>
      <c r="Z642" s="156">
        <v>0.25</v>
      </c>
      <c r="AA642" s="156">
        <v>0.75</v>
      </c>
      <c r="AB642" s="157">
        <v>0.25</v>
      </c>
      <c r="AC642" s="157">
        <v>0.75</v>
      </c>
      <c r="AD642" s="160">
        <f>VLOOKUP(T642,'既存・導入予定 (2)'!$E$33:$S$44,13,0)</f>
        <v>0.30499999999999999</v>
      </c>
      <c r="AE642" s="161">
        <f t="shared" si="32"/>
        <v>0.82599999999999996</v>
      </c>
    </row>
    <row r="643" spans="20:31">
      <c r="T643" s="152">
        <v>6</v>
      </c>
      <c r="U643" s="153">
        <v>2010</v>
      </c>
      <c r="V643" s="154" t="s">
        <v>21</v>
      </c>
      <c r="W643" s="154" t="s">
        <v>618</v>
      </c>
      <c r="X643" s="154" t="s">
        <v>3516</v>
      </c>
      <c r="Y643" s="66" t="str">
        <f t="shared" si="31"/>
        <v>62010暖房ビル用マルチ無し（一定速）</v>
      </c>
      <c r="Z643" s="156">
        <v>0.25</v>
      </c>
      <c r="AA643" s="156">
        <v>0.75</v>
      </c>
      <c r="AB643" s="157">
        <v>0.25</v>
      </c>
      <c r="AC643" s="157">
        <v>0.75</v>
      </c>
      <c r="AD643" s="160">
        <f>VLOOKUP(T643,'既存・導入予定 (2)'!$E$33:$S$44,13,0)</f>
        <v>0.30499999999999999</v>
      </c>
      <c r="AE643" s="161">
        <f t="shared" si="32"/>
        <v>0.82599999999999996</v>
      </c>
    </row>
    <row r="644" spans="20:31">
      <c r="T644" s="152">
        <v>6</v>
      </c>
      <c r="U644" s="153">
        <v>2010</v>
      </c>
      <c r="V644" s="154" t="s">
        <v>21</v>
      </c>
      <c r="W644" s="154" t="s">
        <v>619</v>
      </c>
      <c r="X644" s="154" t="s">
        <v>3516</v>
      </c>
      <c r="Y644" s="66" t="str">
        <f t="shared" si="31"/>
        <v>62010暖房設備用無し（一定速）</v>
      </c>
      <c r="Z644" s="156">
        <v>0.25</v>
      </c>
      <c r="AA644" s="156">
        <v>0.75</v>
      </c>
      <c r="AB644" s="157">
        <v>0.25</v>
      </c>
      <c r="AC644" s="157">
        <v>0.75</v>
      </c>
      <c r="AD644" s="160">
        <f>VLOOKUP(T644,'既存・導入予定 (2)'!$E$33:$S$44,13,0)</f>
        <v>0.30499999999999999</v>
      </c>
      <c r="AE644" s="161">
        <f t="shared" si="32"/>
        <v>0.82599999999999996</v>
      </c>
    </row>
    <row r="645" spans="20:31">
      <c r="T645" s="144">
        <v>6</v>
      </c>
      <c r="U645" s="195">
        <v>2011</v>
      </c>
      <c r="V645" s="145" t="s">
        <v>20</v>
      </c>
      <c r="W645" s="145" t="s">
        <v>624</v>
      </c>
      <c r="X645" s="145" t="s">
        <v>3363</v>
      </c>
      <c r="Y645" s="146" t="str">
        <f t="shared" si="31"/>
        <v>62011冷房店舗用有り</v>
      </c>
      <c r="Z645" s="148">
        <v>-1.1200000000000001</v>
      </c>
      <c r="AA645" s="148">
        <v>2.12</v>
      </c>
      <c r="AB645" s="149">
        <v>1.0517000000000001</v>
      </c>
      <c r="AC645" s="149">
        <v>1.5770999999999999</v>
      </c>
      <c r="AD645" s="147">
        <f>VLOOKUP(T645,'既存・導入予定 (2)'!$E$33:$S$44,13,0)</f>
        <v>0.30499999999999999</v>
      </c>
      <c r="AE645" s="75">
        <f t="shared" si="32"/>
        <v>1.778</v>
      </c>
    </row>
    <row r="646" spans="20:31">
      <c r="T646" s="144">
        <v>6</v>
      </c>
      <c r="U646" s="195">
        <v>2011</v>
      </c>
      <c r="V646" s="145" t="s">
        <v>20</v>
      </c>
      <c r="W646" s="145" t="s">
        <v>618</v>
      </c>
      <c r="X646" s="145" t="s">
        <v>3363</v>
      </c>
      <c r="Y646" s="146" t="str">
        <f t="shared" si="31"/>
        <v>62011冷房ビル用マルチ有り</v>
      </c>
      <c r="Z646" s="148">
        <v>-1</v>
      </c>
      <c r="AA646" s="148">
        <v>2</v>
      </c>
      <c r="AB646" s="149">
        <v>1.0584</v>
      </c>
      <c r="AC646" s="149">
        <v>1.4854000000000001</v>
      </c>
      <c r="AD646" s="147">
        <f>VLOOKUP(T646,'既存・導入予定 (2)'!$E$33:$S$44,13,0)</f>
        <v>0.30499999999999999</v>
      </c>
      <c r="AE646" s="75">
        <f t="shared" si="32"/>
        <v>1.6950000000000001</v>
      </c>
    </row>
    <row r="647" spans="20:31">
      <c r="T647" s="144">
        <v>6</v>
      </c>
      <c r="U647" s="195">
        <v>2011</v>
      </c>
      <c r="V647" s="145" t="s">
        <v>20</v>
      </c>
      <c r="W647" s="145" t="s">
        <v>619</v>
      </c>
      <c r="X647" s="145" t="s">
        <v>3363</v>
      </c>
      <c r="Y647" s="146" t="str">
        <f t="shared" si="31"/>
        <v>62011冷房設備用有り</v>
      </c>
      <c r="Z647" s="148">
        <v>-0.22</v>
      </c>
      <c r="AA647" s="148">
        <v>1.22</v>
      </c>
      <c r="AB647" s="149">
        <v>1.0356000000000001</v>
      </c>
      <c r="AC647" s="149">
        <v>0.90610000000000002</v>
      </c>
      <c r="AD647" s="147">
        <f>VLOOKUP(T647,'既存・導入予定 (2)'!$E$33:$S$44,13,0)</f>
        <v>0.30499999999999999</v>
      </c>
      <c r="AE647" s="75">
        <f t="shared" si="32"/>
        <v>1.1519999999999999</v>
      </c>
    </row>
    <row r="648" spans="20:31">
      <c r="T648" s="144">
        <v>6</v>
      </c>
      <c r="U648" s="195">
        <v>2011</v>
      </c>
      <c r="V648" s="145" t="s">
        <v>20</v>
      </c>
      <c r="W648" s="145" t="s">
        <v>624</v>
      </c>
      <c r="X648" s="145" t="s">
        <v>3516</v>
      </c>
      <c r="Y648" s="146" t="str">
        <f t="shared" si="31"/>
        <v>62011冷房店舗用無し（一定速）</v>
      </c>
      <c r="Z648" s="148">
        <v>0.25</v>
      </c>
      <c r="AA648" s="148">
        <v>0.75</v>
      </c>
      <c r="AB648" s="149">
        <v>0.25</v>
      </c>
      <c r="AC648" s="149">
        <v>0.75</v>
      </c>
      <c r="AD648" s="147">
        <f>VLOOKUP(T648,'既存・導入予定 (2)'!$E$33:$S$44,13,0)</f>
        <v>0.30499999999999999</v>
      </c>
      <c r="AE648" s="75">
        <f t="shared" si="32"/>
        <v>0.82599999999999996</v>
      </c>
    </row>
    <row r="649" spans="20:31">
      <c r="T649" s="144">
        <v>6</v>
      </c>
      <c r="U649" s="195">
        <v>2011</v>
      </c>
      <c r="V649" s="145" t="s">
        <v>20</v>
      </c>
      <c r="W649" s="145" t="s">
        <v>618</v>
      </c>
      <c r="X649" s="145" t="s">
        <v>3516</v>
      </c>
      <c r="Y649" s="146" t="str">
        <f t="shared" si="31"/>
        <v>62011冷房ビル用マルチ無し（一定速）</v>
      </c>
      <c r="Z649" s="148">
        <v>0.25</v>
      </c>
      <c r="AA649" s="148">
        <v>0.75</v>
      </c>
      <c r="AB649" s="149">
        <v>0.25</v>
      </c>
      <c r="AC649" s="149">
        <v>0.75</v>
      </c>
      <c r="AD649" s="147">
        <f>VLOOKUP(T649,'既存・導入予定 (2)'!$E$33:$S$44,13,0)</f>
        <v>0.30499999999999999</v>
      </c>
      <c r="AE649" s="75">
        <f t="shared" si="32"/>
        <v>0.82599999999999996</v>
      </c>
    </row>
    <row r="650" spans="20:31">
      <c r="T650" s="144">
        <v>6</v>
      </c>
      <c r="U650" s="195">
        <v>2011</v>
      </c>
      <c r="V650" s="145" t="s">
        <v>20</v>
      </c>
      <c r="W650" s="145" t="s">
        <v>619</v>
      </c>
      <c r="X650" s="145" t="s">
        <v>3516</v>
      </c>
      <c r="Y650" s="146" t="str">
        <f t="shared" ref="Y650:Y713" si="33">T650&amp;U650&amp;V650&amp;W650&amp;X650</f>
        <v>62011冷房設備用無し（一定速）</v>
      </c>
      <c r="Z650" s="148">
        <v>0.25</v>
      </c>
      <c r="AA650" s="148">
        <v>0.75</v>
      </c>
      <c r="AB650" s="149">
        <v>0.25</v>
      </c>
      <c r="AC650" s="149">
        <v>0.75</v>
      </c>
      <c r="AD650" s="147">
        <f>VLOOKUP(T650,'既存・導入予定 (2)'!$E$33:$S$44,13,0)</f>
        <v>0.30499999999999999</v>
      </c>
      <c r="AE650" s="75">
        <f t="shared" si="32"/>
        <v>0.82599999999999996</v>
      </c>
    </row>
    <row r="651" spans="20:31">
      <c r="T651" s="144">
        <v>6</v>
      </c>
      <c r="U651" s="195">
        <v>2011</v>
      </c>
      <c r="V651" s="145" t="s">
        <v>21</v>
      </c>
      <c r="W651" s="145" t="s">
        <v>624</v>
      </c>
      <c r="X651" s="145" t="s">
        <v>3363</v>
      </c>
      <c r="Y651" s="146" t="str">
        <f t="shared" si="33"/>
        <v>62011暖房店舗用有り</v>
      </c>
      <c r="Z651" s="148">
        <v>-0.76</v>
      </c>
      <c r="AA651" s="148">
        <v>1.76</v>
      </c>
      <c r="AB651" s="149">
        <v>1.0773999999999999</v>
      </c>
      <c r="AC651" s="149">
        <v>1.3006</v>
      </c>
      <c r="AD651" s="147">
        <f>VLOOKUP(T651,'既存・導入予定 (2)'!$E$33:$S$44,13,0)</f>
        <v>0.30499999999999999</v>
      </c>
      <c r="AE651" s="75">
        <f t="shared" si="32"/>
        <v>1.528</v>
      </c>
    </row>
    <row r="652" spans="20:31">
      <c r="T652" s="144">
        <v>6</v>
      </c>
      <c r="U652" s="195">
        <v>2011</v>
      </c>
      <c r="V652" s="145" t="s">
        <v>21</v>
      </c>
      <c r="W652" s="145" t="s">
        <v>618</v>
      </c>
      <c r="X652" s="145" t="s">
        <v>3363</v>
      </c>
      <c r="Y652" s="146" t="str">
        <f t="shared" si="33"/>
        <v>62011暖房ビル用マルチ有り</v>
      </c>
      <c r="Z652" s="148">
        <v>-0.78</v>
      </c>
      <c r="AA652" s="148">
        <v>1.78</v>
      </c>
      <c r="AB652" s="149">
        <v>1.0377000000000001</v>
      </c>
      <c r="AC652" s="149">
        <v>1.3255999999999999</v>
      </c>
      <c r="AD652" s="147">
        <f>VLOOKUP(T652,'既存・導入予定 (2)'!$E$33:$S$44,13,0)</f>
        <v>0.30499999999999999</v>
      </c>
      <c r="AE652" s="75">
        <f t="shared" si="32"/>
        <v>1.542</v>
      </c>
    </row>
    <row r="653" spans="20:31">
      <c r="T653" s="144">
        <v>6</v>
      </c>
      <c r="U653" s="195">
        <v>2011</v>
      </c>
      <c r="V653" s="145" t="s">
        <v>21</v>
      </c>
      <c r="W653" s="145" t="s">
        <v>619</v>
      </c>
      <c r="X653" s="145" t="s">
        <v>3363</v>
      </c>
      <c r="Y653" s="146" t="str">
        <f t="shared" si="33"/>
        <v>62011暖房設備用有り</v>
      </c>
      <c r="Z653" s="148">
        <v>-0.26</v>
      </c>
      <c r="AA653" s="148">
        <v>1.26</v>
      </c>
      <c r="AB653" s="149">
        <v>1.0266999999999999</v>
      </c>
      <c r="AC653" s="149">
        <v>0.93830000000000002</v>
      </c>
      <c r="AD653" s="147">
        <f>VLOOKUP(T653,'既存・導入予定 (2)'!$E$33:$S$44,13,0)</f>
        <v>0.30499999999999999</v>
      </c>
      <c r="AE653" s="75">
        <f t="shared" si="32"/>
        <v>1.18</v>
      </c>
    </row>
    <row r="654" spans="20:31">
      <c r="T654" s="144">
        <v>6</v>
      </c>
      <c r="U654" s="195">
        <v>2011</v>
      </c>
      <c r="V654" s="145" t="s">
        <v>21</v>
      </c>
      <c r="W654" s="145" t="s">
        <v>624</v>
      </c>
      <c r="X654" s="145" t="s">
        <v>3516</v>
      </c>
      <c r="Y654" s="146" t="str">
        <f t="shared" si="33"/>
        <v>62011暖房店舗用無し（一定速）</v>
      </c>
      <c r="Z654" s="148">
        <v>0.25</v>
      </c>
      <c r="AA654" s="148">
        <v>0.75</v>
      </c>
      <c r="AB654" s="149">
        <v>0.25</v>
      </c>
      <c r="AC654" s="149">
        <v>0.75</v>
      </c>
      <c r="AD654" s="147">
        <f>VLOOKUP(T654,'既存・導入予定 (2)'!$E$33:$S$44,13,0)</f>
        <v>0.30499999999999999</v>
      </c>
      <c r="AE654" s="75">
        <f t="shared" si="32"/>
        <v>0.82599999999999996</v>
      </c>
    </row>
    <row r="655" spans="20:31">
      <c r="T655" s="144">
        <v>6</v>
      </c>
      <c r="U655" s="195">
        <v>2011</v>
      </c>
      <c r="V655" s="145" t="s">
        <v>21</v>
      </c>
      <c r="W655" s="145" t="s">
        <v>618</v>
      </c>
      <c r="X655" s="145" t="s">
        <v>3516</v>
      </c>
      <c r="Y655" s="146" t="str">
        <f t="shared" si="33"/>
        <v>62011暖房ビル用マルチ無し（一定速）</v>
      </c>
      <c r="Z655" s="148">
        <v>0.25</v>
      </c>
      <c r="AA655" s="148">
        <v>0.75</v>
      </c>
      <c r="AB655" s="149">
        <v>0.25</v>
      </c>
      <c r="AC655" s="149">
        <v>0.75</v>
      </c>
      <c r="AD655" s="147">
        <f>VLOOKUP(T655,'既存・導入予定 (2)'!$E$33:$S$44,13,0)</f>
        <v>0.30499999999999999</v>
      </c>
      <c r="AE655" s="75">
        <f t="shared" si="32"/>
        <v>0.82599999999999996</v>
      </c>
    </row>
    <row r="656" spans="20:31">
      <c r="T656" s="144">
        <v>6</v>
      </c>
      <c r="U656" s="145">
        <v>2011</v>
      </c>
      <c r="V656" s="145" t="s">
        <v>21</v>
      </c>
      <c r="W656" s="145" t="s">
        <v>619</v>
      </c>
      <c r="X656" s="145" t="s">
        <v>3516</v>
      </c>
      <c r="Y656" s="146" t="str">
        <f t="shared" si="33"/>
        <v>62011暖房設備用無し（一定速）</v>
      </c>
      <c r="Z656" s="148">
        <v>0.25</v>
      </c>
      <c r="AA656" s="148">
        <v>0.75</v>
      </c>
      <c r="AB656" s="149">
        <v>0.25</v>
      </c>
      <c r="AC656" s="149">
        <v>0.75</v>
      </c>
      <c r="AD656" s="147">
        <f>VLOOKUP(T656,'既存・導入予定 (2)'!$E$33:$S$44,13,0)</f>
        <v>0.30499999999999999</v>
      </c>
      <c r="AE656" s="75">
        <f t="shared" si="32"/>
        <v>0.82599999999999996</v>
      </c>
    </row>
    <row r="657" spans="20:31">
      <c r="T657" s="144">
        <v>6</v>
      </c>
      <c r="U657" s="145">
        <v>2012</v>
      </c>
      <c r="V657" s="145" t="s">
        <v>20</v>
      </c>
      <c r="W657" s="145" t="s">
        <v>624</v>
      </c>
      <c r="X657" s="145" t="s">
        <v>3363</v>
      </c>
      <c r="Y657" s="146" t="str">
        <f t="shared" si="33"/>
        <v>62012冷房店舗用有り</v>
      </c>
      <c r="Z657" s="145">
        <v>-1.36</v>
      </c>
      <c r="AA657" s="145">
        <v>2.36</v>
      </c>
      <c r="AB657" s="145">
        <v>1.0576000000000001</v>
      </c>
      <c r="AC657" s="145">
        <v>1.7556</v>
      </c>
      <c r="AD657" s="147">
        <f>VLOOKUP(T657,'既存・導入予定 (2)'!$E$33:$S$44,13,0)</f>
        <v>0.30499999999999999</v>
      </c>
      <c r="AE657" s="75">
        <f t="shared" ref="AE657:AE668" si="34">ROUNDDOWN(IF(AD657&gt;=0.25,Z657*AD657+AA657,AB657*AD657+AC657),3)</f>
        <v>1.9450000000000001</v>
      </c>
    </row>
    <row r="658" spans="20:31">
      <c r="T658" s="144">
        <v>6</v>
      </c>
      <c r="U658" s="145">
        <v>2012</v>
      </c>
      <c r="V658" s="145" t="s">
        <v>20</v>
      </c>
      <c r="W658" s="145" t="s">
        <v>618</v>
      </c>
      <c r="X658" s="145" t="s">
        <v>3363</v>
      </c>
      <c r="Y658" s="146" t="str">
        <f t="shared" si="33"/>
        <v>62012冷房ビル用マルチ有り</v>
      </c>
      <c r="Z658" s="145">
        <v>-1.1399999999999999</v>
      </c>
      <c r="AA658" s="145">
        <v>2.14</v>
      </c>
      <c r="AB658" s="145">
        <v>1.0625</v>
      </c>
      <c r="AC658" s="145">
        <v>1.5893999999999999</v>
      </c>
      <c r="AD658" s="147">
        <f>VLOOKUP(T658,'既存・導入予定 (2)'!$E$33:$S$44,13,0)</f>
        <v>0.30499999999999999</v>
      </c>
      <c r="AE658" s="75">
        <f t="shared" si="34"/>
        <v>1.792</v>
      </c>
    </row>
    <row r="659" spans="20:31">
      <c r="T659" s="144">
        <v>6</v>
      </c>
      <c r="U659" s="145">
        <v>2012</v>
      </c>
      <c r="V659" s="145" t="s">
        <v>20</v>
      </c>
      <c r="W659" s="145" t="s">
        <v>619</v>
      </c>
      <c r="X659" s="145" t="s">
        <v>3363</v>
      </c>
      <c r="Y659" s="146" t="str">
        <f t="shared" si="33"/>
        <v>62012冷房設備用有り</v>
      </c>
      <c r="Z659" s="145">
        <v>-0.26</v>
      </c>
      <c r="AA659" s="145">
        <v>1.26</v>
      </c>
      <c r="AB659" s="145">
        <v>1.0367999999999999</v>
      </c>
      <c r="AC659" s="145">
        <v>0.93579999999999997</v>
      </c>
      <c r="AD659" s="147">
        <f>VLOOKUP(T659,'既存・導入予定 (2)'!$E$33:$S$44,13,0)</f>
        <v>0.30499999999999999</v>
      </c>
      <c r="AE659" s="75">
        <f t="shared" si="34"/>
        <v>1.18</v>
      </c>
    </row>
    <row r="660" spans="20:31">
      <c r="T660" s="144">
        <v>6</v>
      </c>
      <c r="U660" s="145">
        <v>2012</v>
      </c>
      <c r="V660" s="145" t="s">
        <v>20</v>
      </c>
      <c r="W660" s="145" t="s">
        <v>624</v>
      </c>
      <c r="X660" s="145" t="s">
        <v>3516</v>
      </c>
      <c r="Y660" s="146" t="str">
        <f t="shared" si="33"/>
        <v>62012冷房店舗用無し（一定速）</v>
      </c>
      <c r="Z660" s="148">
        <v>0.25</v>
      </c>
      <c r="AA660" s="148">
        <v>0.75</v>
      </c>
      <c r="AB660" s="149">
        <v>0.25</v>
      </c>
      <c r="AC660" s="149">
        <v>0.75</v>
      </c>
      <c r="AD660" s="147">
        <f>VLOOKUP(T660,'既存・導入予定 (2)'!$E$33:$S$44,13,0)</f>
        <v>0.30499999999999999</v>
      </c>
      <c r="AE660" s="75">
        <f t="shared" si="34"/>
        <v>0.82599999999999996</v>
      </c>
    </row>
    <row r="661" spans="20:31">
      <c r="T661" s="144">
        <v>6</v>
      </c>
      <c r="U661" s="145">
        <v>2012</v>
      </c>
      <c r="V661" s="145" t="s">
        <v>20</v>
      </c>
      <c r="W661" s="145" t="s">
        <v>618</v>
      </c>
      <c r="X661" s="145" t="s">
        <v>3516</v>
      </c>
      <c r="Y661" s="146" t="str">
        <f t="shared" si="33"/>
        <v>62012冷房ビル用マルチ無し（一定速）</v>
      </c>
      <c r="Z661" s="148">
        <v>0.25</v>
      </c>
      <c r="AA661" s="148">
        <v>0.75</v>
      </c>
      <c r="AB661" s="149">
        <v>0.25</v>
      </c>
      <c r="AC661" s="149">
        <v>0.75</v>
      </c>
      <c r="AD661" s="147">
        <f>VLOOKUP(T661,'既存・導入予定 (2)'!$E$33:$S$44,13,0)</f>
        <v>0.30499999999999999</v>
      </c>
      <c r="AE661" s="75">
        <f t="shared" si="34"/>
        <v>0.82599999999999996</v>
      </c>
    </row>
    <row r="662" spans="20:31">
      <c r="T662" s="144">
        <v>6</v>
      </c>
      <c r="U662" s="145">
        <v>2012</v>
      </c>
      <c r="V662" s="145" t="s">
        <v>20</v>
      </c>
      <c r="W662" s="145" t="s">
        <v>619</v>
      </c>
      <c r="X662" s="145" t="s">
        <v>3516</v>
      </c>
      <c r="Y662" s="146" t="str">
        <f t="shared" si="33"/>
        <v>62012冷房設備用無し（一定速）</v>
      </c>
      <c r="Z662" s="148">
        <v>0.25</v>
      </c>
      <c r="AA662" s="148">
        <v>0.75</v>
      </c>
      <c r="AB662" s="149">
        <v>0.25</v>
      </c>
      <c r="AC662" s="149">
        <v>0.75</v>
      </c>
      <c r="AD662" s="147">
        <f>VLOOKUP(T662,'既存・導入予定 (2)'!$E$33:$S$44,13,0)</f>
        <v>0.30499999999999999</v>
      </c>
      <c r="AE662" s="75">
        <f t="shared" si="34"/>
        <v>0.82599999999999996</v>
      </c>
    </row>
    <row r="663" spans="20:31">
      <c r="T663" s="144">
        <v>6</v>
      </c>
      <c r="U663" s="145">
        <v>2012</v>
      </c>
      <c r="V663" s="145" t="s">
        <v>21</v>
      </c>
      <c r="W663" s="145" t="s">
        <v>624</v>
      </c>
      <c r="X663" s="145" t="s">
        <v>3363</v>
      </c>
      <c r="Y663" s="146" t="str">
        <f t="shared" si="33"/>
        <v>62012暖房店舗用有り</v>
      </c>
      <c r="Z663" s="145">
        <v>-0.82</v>
      </c>
      <c r="AA663" s="145">
        <v>1.82</v>
      </c>
      <c r="AB663" s="145">
        <v>1.0801000000000001</v>
      </c>
      <c r="AC663" s="145">
        <v>1.345</v>
      </c>
      <c r="AD663" s="147">
        <f>VLOOKUP(T663,'既存・導入予定 (2)'!$E$33:$S$44,13,0)</f>
        <v>0.30499999999999999</v>
      </c>
      <c r="AE663" s="75">
        <f t="shared" si="34"/>
        <v>1.569</v>
      </c>
    </row>
    <row r="664" spans="20:31">
      <c r="T664" s="144">
        <v>6</v>
      </c>
      <c r="U664" s="145">
        <v>2012</v>
      </c>
      <c r="V664" s="145" t="s">
        <v>21</v>
      </c>
      <c r="W664" s="145" t="s">
        <v>618</v>
      </c>
      <c r="X664" s="145" t="s">
        <v>3363</v>
      </c>
      <c r="Y664" s="146" t="str">
        <f t="shared" si="33"/>
        <v>62012暖房ビル用マルチ有り</v>
      </c>
      <c r="Z664" s="145">
        <v>-0.98</v>
      </c>
      <c r="AA664" s="145">
        <v>1.98</v>
      </c>
      <c r="AB664" s="145">
        <v>1.042</v>
      </c>
      <c r="AC664" s="145">
        <v>1.4744999999999999</v>
      </c>
      <c r="AD664" s="147">
        <f>VLOOKUP(T664,'既存・導入予定 (2)'!$E$33:$S$44,13,0)</f>
        <v>0.30499999999999999</v>
      </c>
      <c r="AE664" s="75">
        <f t="shared" si="34"/>
        <v>1.681</v>
      </c>
    </row>
    <row r="665" spans="20:31">
      <c r="T665" s="144">
        <v>6</v>
      </c>
      <c r="U665" s="145">
        <v>2012</v>
      </c>
      <c r="V665" s="145" t="s">
        <v>21</v>
      </c>
      <c r="W665" s="145" t="s">
        <v>619</v>
      </c>
      <c r="X665" s="145" t="s">
        <v>3363</v>
      </c>
      <c r="Y665" s="146" t="str">
        <f t="shared" si="33"/>
        <v>62012暖房設備用有り</v>
      </c>
      <c r="Z665" s="145">
        <v>-0.26</v>
      </c>
      <c r="AA665" s="145">
        <v>1.26</v>
      </c>
      <c r="AB665" s="145">
        <v>1.0266999999999999</v>
      </c>
      <c r="AC665" s="145">
        <v>0.93830000000000002</v>
      </c>
      <c r="AD665" s="147">
        <f>VLOOKUP(T665,'既存・導入予定 (2)'!$E$33:$S$44,13,0)</f>
        <v>0.30499999999999999</v>
      </c>
      <c r="AE665" s="75">
        <f t="shared" si="34"/>
        <v>1.18</v>
      </c>
    </row>
    <row r="666" spans="20:31">
      <c r="T666" s="144">
        <v>6</v>
      </c>
      <c r="U666" s="145">
        <v>2012</v>
      </c>
      <c r="V666" s="145" t="s">
        <v>21</v>
      </c>
      <c r="W666" s="145" t="s">
        <v>624</v>
      </c>
      <c r="X666" s="145" t="s">
        <v>3516</v>
      </c>
      <c r="Y666" s="146" t="str">
        <f t="shared" si="33"/>
        <v>62012暖房店舗用無し（一定速）</v>
      </c>
      <c r="Z666" s="148">
        <v>0.25</v>
      </c>
      <c r="AA666" s="148">
        <v>0.75</v>
      </c>
      <c r="AB666" s="149">
        <v>0.25</v>
      </c>
      <c r="AC666" s="149">
        <v>0.75</v>
      </c>
      <c r="AD666" s="147">
        <f>VLOOKUP(T666,'既存・導入予定 (2)'!$E$33:$S$44,13,0)</f>
        <v>0.30499999999999999</v>
      </c>
      <c r="AE666" s="75">
        <f t="shared" si="34"/>
        <v>0.82599999999999996</v>
      </c>
    </row>
    <row r="667" spans="20:31">
      <c r="T667" s="144">
        <v>6</v>
      </c>
      <c r="U667" s="145">
        <v>2012</v>
      </c>
      <c r="V667" s="145" t="s">
        <v>21</v>
      </c>
      <c r="W667" s="145" t="s">
        <v>618</v>
      </c>
      <c r="X667" s="145" t="s">
        <v>3516</v>
      </c>
      <c r="Y667" s="146" t="str">
        <f t="shared" si="33"/>
        <v>62012暖房ビル用マルチ無し（一定速）</v>
      </c>
      <c r="Z667" s="148">
        <v>0.25</v>
      </c>
      <c r="AA667" s="148">
        <v>0.75</v>
      </c>
      <c r="AB667" s="149">
        <v>0.25</v>
      </c>
      <c r="AC667" s="149">
        <v>0.75</v>
      </c>
      <c r="AD667" s="147">
        <f>VLOOKUP(T667,'既存・導入予定 (2)'!$E$33:$S$44,13,0)</f>
        <v>0.30499999999999999</v>
      </c>
      <c r="AE667" s="75">
        <f t="shared" si="34"/>
        <v>0.82599999999999996</v>
      </c>
    </row>
    <row r="668" spans="20:31">
      <c r="T668" s="144">
        <v>6</v>
      </c>
      <c r="U668" s="145">
        <v>2012</v>
      </c>
      <c r="V668" s="145" t="s">
        <v>21</v>
      </c>
      <c r="W668" s="145" t="s">
        <v>619</v>
      </c>
      <c r="X668" s="145" t="s">
        <v>3516</v>
      </c>
      <c r="Y668" s="146" t="str">
        <f t="shared" si="33"/>
        <v>62012暖房設備用無し（一定速）</v>
      </c>
      <c r="Z668" s="148">
        <v>0.25</v>
      </c>
      <c r="AA668" s="148">
        <v>0.75</v>
      </c>
      <c r="AB668" s="149">
        <v>0.25</v>
      </c>
      <c r="AC668" s="149">
        <v>0.75</v>
      </c>
      <c r="AD668" s="147">
        <f>VLOOKUP(T668,'既存・導入予定 (2)'!$E$33:$S$44,13,0)</f>
        <v>0.30499999999999999</v>
      </c>
      <c r="AE668" s="75">
        <f t="shared" si="34"/>
        <v>0.82599999999999996</v>
      </c>
    </row>
    <row r="669" spans="20:31">
      <c r="T669" s="144">
        <v>6</v>
      </c>
      <c r="U669" s="195">
        <v>2013</v>
      </c>
      <c r="V669" s="145" t="s">
        <v>20</v>
      </c>
      <c r="W669" s="145" t="s">
        <v>624</v>
      </c>
      <c r="X669" s="145" t="s">
        <v>3363</v>
      </c>
      <c r="Y669" s="146" t="str">
        <f t="shared" si="33"/>
        <v>62013冷房店舗用有り</v>
      </c>
      <c r="Z669" s="148">
        <v>-1.5</v>
      </c>
      <c r="AA669" s="148">
        <v>2.5</v>
      </c>
      <c r="AB669" s="149">
        <v>1.0609999999999999</v>
      </c>
      <c r="AC669" s="149">
        <v>1.8597999999999999</v>
      </c>
      <c r="AD669" s="147">
        <f>VLOOKUP(T669,'既存・導入予定 (2)'!$E$33:$S$44,13,0)</f>
        <v>0.30499999999999999</v>
      </c>
      <c r="AE669" s="75">
        <f t="shared" ref="AE669:AE678" si="35">ROUNDDOWN(IF(AD669&gt;=0.25,Z669*AD669+AA669,AB669*AD669+AC669),3)</f>
        <v>2.0419999999999998</v>
      </c>
    </row>
    <row r="670" spans="20:31">
      <c r="T670" s="144">
        <v>6</v>
      </c>
      <c r="U670" s="195">
        <v>2013</v>
      </c>
      <c r="V670" s="145" t="s">
        <v>20</v>
      </c>
      <c r="W670" s="145" t="s">
        <v>618</v>
      </c>
      <c r="X670" s="145" t="s">
        <v>3363</v>
      </c>
      <c r="Y670" s="146" t="str">
        <f t="shared" si="33"/>
        <v>62013冷房ビル用マルチ有り</v>
      </c>
      <c r="Z670" s="148">
        <v>-1.1399999999999999</v>
      </c>
      <c r="AA670" s="148">
        <v>2.14</v>
      </c>
      <c r="AB670" s="149">
        <v>1.0625</v>
      </c>
      <c r="AC670" s="149">
        <v>1.5893999999999999</v>
      </c>
      <c r="AD670" s="147">
        <f>VLOOKUP(T670,'既存・導入予定 (2)'!$E$33:$S$44,13,0)</f>
        <v>0.30499999999999999</v>
      </c>
      <c r="AE670" s="75">
        <f t="shared" si="35"/>
        <v>1.792</v>
      </c>
    </row>
    <row r="671" spans="20:31">
      <c r="T671" s="144">
        <v>6</v>
      </c>
      <c r="U671" s="195">
        <v>2013</v>
      </c>
      <c r="V671" s="145" t="s">
        <v>20</v>
      </c>
      <c r="W671" s="145" t="s">
        <v>619</v>
      </c>
      <c r="X671" s="145" t="s">
        <v>3363</v>
      </c>
      <c r="Y671" s="146" t="str">
        <f t="shared" si="33"/>
        <v>62013冷房設備用有り</v>
      </c>
      <c r="Z671" s="148">
        <v>-0.26</v>
      </c>
      <c r="AA671" s="148">
        <v>1.26</v>
      </c>
      <c r="AB671" s="149">
        <v>1.0367999999999999</v>
      </c>
      <c r="AC671" s="149">
        <v>0.93579999999999997</v>
      </c>
      <c r="AD671" s="147">
        <f>VLOOKUP(T671,'既存・導入予定 (2)'!$E$33:$S$44,13,0)</f>
        <v>0.30499999999999999</v>
      </c>
      <c r="AE671" s="75">
        <f t="shared" si="35"/>
        <v>1.18</v>
      </c>
    </row>
    <row r="672" spans="20:31">
      <c r="T672" s="144">
        <v>6</v>
      </c>
      <c r="U672" s="195">
        <v>2013</v>
      </c>
      <c r="V672" s="145" t="s">
        <v>20</v>
      </c>
      <c r="W672" s="145" t="s">
        <v>624</v>
      </c>
      <c r="X672" s="145" t="s">
        <v>3516</v>
      </c>
      <c r="Y672" s="146" t="str">
        <f t="shared" si="33"/>
        <v>62013冷房店舗用無し（一定速）</v>
      </c>
      <c r="Z672" s="148">
        <v>0.25</v>
      </c>
      <c r="AA672" s="148">
        <v>0.75</v>
      </c>
      <c r="AB672" s="149">
        <v>0.25</v>
      </c>
      <c r="AC672" s="149">
        <v>0.75</v>
      </c>
      <c r="AD672" s="147">
        <f>VLOOKUP(T672,'既存・導入予定 (2)'!$E$33:$S$44,13,0)</f>
        <v>0.30499999999999999</v>
      </c>
      <c r="AE672" s="75">
        <f t="shared" si="35"/>
        <v>0.82599999999999996</v>
      </c>
    </row>
    <row r="673" spans="20:31">
      <c r="T673" s="144">
        <v>6</v>
      </c>
      <c r="U673" s="195">
        <v>2013</v>
      </c>
      <c r="V673" s="145" t="s">
        <v>20</v>
      </c>
      <c r="W673" s="145" t="s">
        <v>618</v>
      </c>
      <c r="X673" s="145" t="s">
        <v>3516</v>
      </c>
      <c r="Y673" s="146" t="str">
        <f t="shared" si="33"/>
        <v>62013冷房ビル用マルチ無し（一定速）</v>
      </c>
      <c r="Z673" s="148">
        <v>0.25</v>
      </c>
      <c r="AA673" s="148">
        <v>0.75</v>
      </c>
      <c r="AB673" s="149">
        <v>0.25</v>
      </c>
      <c r="AC673" s="149">
        <v>0.75</v>
      </c>
      <c r="AD673" s="147">
        <f>VLOOKUP(T673,'既存・導入予定 (2)'!$E$33:$S$44,13,0)</f>
        <v>0.30499999999999999</v>
      </c>
      <c r="AE673" s="75">
        <f t="shared" si="35"/>
        <v>0.82599999999999996</v>
      </c>
    </row>
    <row r="674" spans="20:31">
      <c r="T674" s="144">
        <v>6</v>
      </c>
      <c r="U674" s="195">
        <v>2013</v>
      </c>
      <c r="V674" s="145" t="s">
        <v>20</v>
      </c>
      <c r="W674" s="145" t="s">
        <v>619</v>
      </c>
      <c r="X674" s="145" t="s">
        <v>3516</v>
      </c>
      <c r="Y674" s="146" t="str">
        <f t="shared" si="33"/>
        <v>62013冷房設備用無し（一定速）</v>
      </c>
      <c r="Z674" s="148">
        <v>0.25</v>
      </c>
      <c r="AA674" s="148">
        <v>0.75</v>
      </c>
      <c r="AB674" s="149">
        <v>0.25</v>
      </c>
      <c r="AC674" s="149">
        <v>0.75</v>
      </c>
      <c r="AD674" s="147">
        <f>VLOOKUP(T674,'既存・導入予定 (2)'!$E$33:$S$44,13,0)</f>
        <v>0.30499999999999999</v>
      </c>
      <c r="AE674" s="75">
        <f t="shared" si="35"/>
        <v>0.82599999999999996</v>
      </c>
    </row>
    <row r="675" spans="20:31">
      <c r="T675" s="144">
        <v>6</v>
      </c>
      <c r="U675" s="195">
        <v>2013</v>
      </c>
      <c r="V675" s="145" t="s">
        <v>21</v>
      </c>
      <c r="W675" s="145" t="s">
        <v>624</v>
      </c>
      <c r="X675" s="145" t="s">
        <v>3363</v>
      </c>
      <c r="Y675" s="146" t="str">
        <f t="shared" si="33"/>
        <v>62013暖房店舗用有り</v>
      </c>
      <c r="Z675" s="148">
        <v>-0.94</v>
      </c>
      <c r="AA675" s="148">
        <v>1.94</v>
      </c>
      <c r="AB675" s="149">
        <v>1.0853999999999999</v>
      </c>
      <c r="AC675" s="149">
        <v>1.4337</v>
      </c>
      <c r="AD675" s="147">
        <f>VLOOKUP(T675,'既存・導入予定 (2)'!$E$33:$S$44,13,0)</f>
        <v>0.30499999999999999</v>
      </c>
      <c r="AE675" s="75">
        <f t="shared" si="35"/>
        <v>1.653</v>
      </c>
    </row>
    <row r="676" spans="20:31">
      <c r="T676" s="144">
        <v>6</v>
      </c>
      <c r="U676" s="195">
        <v>2013</v>
      </c>
      <c r="V676" s="145" t="s">
        <v>21</v>
      </c>
      <c r="W676" s="145" t="s">
        <v>618</v>
      </c>
      <c r="X676" s="145" t="s">
        <v>3363</v>
      </c>
      <c r="Y676" s="146" t="str">
        <f t="shared" si="33"/>
        <v>62013暖房ビル用マルチ有り</v>
      </c>
      <c r="Z676" s="148">
        <v>-0.98</v>
      </c>
      <c r="AA676" s="148">
        <v>1.98</v>
      </c>
      <c r="AB676" s="149">
        <v>1.042</v>
      </c>
      <c r="AC676" s="149">
        <v>1.4744999999999999</v>
      </c>
      <c r="AD676" s="147">
        <f>VLOOKUP(T676,'既存・導入予定 (2)'!$E$33:$S$44,13,0)</f>
        <v>0.30499999999999999</v>
      </c>
      <c r="AE676" s="75">
        <f t="shared" si="35"/>
        <v>1.681</v>
      </c>
    </row>
    <row r="677" spans="20:31">
      <c r="T677" s="144">
        <v>6</v>
      </c>
      <c r="U677" s="195">
        <v>2013</v>
      </c>
      <c r="V677" s="145" t="s">
        <v>21</v>
      </c>
      <c r="W677" s="145" t="s">
        <v>619</v>
      </c>
      <c r="X677" s="145" t="s">
        <v>3363</v>
      </c>
      <c r="Y677" s="146" t="str">
        <f t="shared" si="33"/>
        <v>62013暖房設備用有り</v>
      </c>
      <c r="Z677" s="148">
        <v>-0.32</v>
      </c>
      <c r="AA677" s="148">
        <v>1.32</v>
      </c>
      <c r="AB677" s="149">
        <v>1.028</v>
      </c>
      <c r="AC677" s="149">
        <v>0.98299999999999998</v>
      </c>
      <c r="AD677" s="147">
        <f>VLOOKUP(T677,'既存・導入予定 (2)'!$E$33:$S$44,13,0)</f>
        <v>0.30499999999999999</v>
      </c>
      <c r="AE677" s="75">
        <f t="shared" si="35"/>
        <v>1.222</v>
      </c>
    </row>
    <row r="678" spans="20:31">
      <c r="T678" s="144">
        <v>6</v>
      </c>
      <c r="U678" s="195">
        <v>2013</v>
      </c>
      <c r="V678" s="145" t="s">
        <v>21</v>
      </c>
      <c r="W678" s="145" t="s">
        <v>624</v>
      </c>
      <c r="X678" s="145" t="s">
        <v>3516</v>
      </c>
      <c r="Y678" s="146" t="str">
        <f t="shared" si="33"/>
        <v>62013暖房店舗用無し（一定速）</v>
      </c>
      <c r="Z678" s="148">
        <v>0.25</v>
      </c>
      <c r="AA678" s="148">
        <v>0.75</v>
      </c>
      <c r="AB678" s="149">
        <v>0.25</v>
      </c>
      <c r="AC678" s="149">
        <v>0.75</v>
      </c>
      <c r="AD678" s="147">
        <f>VLOOKUP(T678,'既存・導入予定 (2)'!$E$33:$S$44,13,0)</f>
        <v>0.30499999999999999</v>
      </c>
      <c r="AE678" s="75">
        <f t="shared" si="35"/>
        <v>0.82599999999999996</v>
      </c>
    </row>
    <row r="679" spans="20:31">
      <c r="T679" s="144">
        <v>6</v>
      </c>
      <c r="U679" s="195">
        <v>2013</v>
      </c>
      <c r="V679" s="145" t="s">
        <v>21</v>
      </c>
      <c r="W679" s="145" t="s">
        <v>618</v>
      </c>
      <c r="X679" s="145" t="s">
        <v>3516</v>
      </c>
      <c r="Y679" s="146" t="str">
        <f t="shared" si="33"/>
        <v>62013暖房ビル用マルチ無し（一定速）</v>
      </c>
      <c r="Z679" s="148">
        <v>0.25</v>
      </c>
      <c r="AA679" s="148">
        <v>0.75</v>
      </c>
      <c r="AB679" s="149">
        <v>0.25</v>
      </c>
      <c r="AC679" s="149">
        <v>0.75</v>
      </c>
      <c r="AD679" s="147">
        <f>VLOOKUP(T679,'既存・導入予定 (2)'!$E$33:$S$44,13,0)</f>
        <v>0.30499999999999999</v>
      </c>
      <c r="AE679" s="75">
        <f t="shared" ref="AE679:AE728" si="36">ROUNDDOWN(IF(AD679&gt;=0.25,Z679*AD679+AA679,AB679*AD679+AC679),3)</f>
        <v>0.82599999999999996</v>
      </c>
    </row>
    <row r="680" spans="20:31">
      <c r="T680" s="144">
        <v>6</v>
      </c>
      <c r="U680" s="195">
        <v>2013</v>
      </c>
      <c r="V680" s="145" t="s">
        <v>21</v>
      </c>
      <c r="W680" s="145" t="s">
        <v>619</v>
      </c>
      <c r="X680" s="145" t="s">
        <v>3516</v>
      </c>
      <c r="Y680" s="146" t="str">
        <f t="shared" si="33"/>
        <v>62013暖房設備用無し（一定速）</v>
      </c>
      <c r="Z680" s="148">
        <v>0.25</v>
      </c>
      <c r="AA680" s="148">
        <v>0.75</v>
      </c>
      <c r="AB680" s="149">
        <v>0.25</v>
      </c>
      <c r="AC680" s="149">
        <v>0.75</v>
      </c>
      <c r="AD680" s="147">
        <f>VLOOKUP(T680,'既存・導入予定 (2)'!$E$33:$S$44,13,0)</f>
        <v>0.30499999999999999</v>
      </c>
      <c r="AE680" s="75">
        <f t="shared" si="36"/>
        <v>0.82599999999999996</v>
      </c>
    </row>
    <row r="681" spans="20:31">
      <c r="T681" s="144">
        <v>6</v>
      </c>
      <c r="U681" s="195">
        <v>2014</v>
      </c>
      <c r="V681" s="145" t="s">
        <v>20</v>
      </c>
      <c r="W681" s="145" t="s">
        <v>624</v>
      </c>
      <c r="X681" s="145" t="s">
        <v>3363</v>
      </c>
      <c r="Y681" s="146" t="str">
        <f t="shared" si="33"/>
        <v>62014冷房店舗用有り</v>
      </c>
      <c r="Z681" s="148">
        <v>-1.46</v>
      </c>
      <c r="AA681" s="148">
        <v>2.46</v>
      </c>
      <c r="AB681" s="149">
        <v>1.06</v>
      </c>
      <c r="AC681" s="149">
        <v>1.83</v>
      </c>
      <c r="AD681" s="147">
        <f>VLOOKUP(T681,'既存・導入予定 (2)'!$E$33:$S$44,13,0)</f>
        <v>0.30499999999999999</v>
      </c>
      <c r="AE681" s="75">
        <f t="shared" si="36"/>
        <v>2.0139999999999998</v>
      </c>
    </row>
    <row r="682" spans="20:31">
      <c r="T682" s="144">
        <v>6</v>
      </c>
      <c r="U682" s="195">
        <v>2014</v>
      </c>
      <c r="V682" s="145" t="s">
        <v>20</v>
      </c>
      <c r="W682" s="145" t="s">
        <v>618</v>
      </c>
      <c r="X682" s="145" t="s">
        <v>3363</v>
      </c>
      <c r="Y682" s="146" t="str">
        <f t="shared" si="33"/>
        <v>62014冷房ビル用マルチ有り</v>
      </c>
      <c r="Z682" s="148">
        <v>-1.52</v>
      </c>
      <c r="AA682" s="148">
        <v>2.52</v>
      </c>
      <c r="AB682" s="149">
        <v>1.0736000000000001</v>
      </c>
      <c r="AC682" s="149">
        <v>1.8715999999999999</v>
      </c>
      <c r="AD682" s="147">
        <f>VLOOKUP(T682,'既存・導入予定 (2)'!$E$33:$S$44,13,0)</f>
        <v>0.30499999999999999</v>
      </c>
      <c r="AE682" s="75">
        <f t="shared" si="36"/>
        <v>2.056</v>
      </c>
    </row>
    <row r="683" spans="20:31">
      <c r="T683" s="144">
        <v>6</v>
      </c>
      <c r="U683" s="195">
        <v>2014</v>
      </c>
      <c r="V683" s="145" t="s">
        <v>20</v>
      </c>
      <c r="W683" s="145" t="s">
        <v>619</v>
      </c>
      <c r="X683" s="145" t="s">
        <v>3363</v>
      </c>
      <c r="Y683" s="146" t="str">
        <f t="shared" si="33"/>
        <v>62014冷房設備用有り</v>
      </c>
      <c r="Z683" s="148">
        <v>-0.32</v>
      </c>
      <c r="AA683" s="148">
        <v>1.32</v>
      </c>
      <c r="AB683" s="149">
        <v>1.0385</v>
      </c>
      <c r="AC683" s="149">
        <v>0.98040000000000005</v>
      </c>
      <c r="AD683" s="147">
        <f>VLOOKUP(T683,'既存・導入予定 (2)'!$E$33:$S$44,13,0)</f>
        <v>0.30499999999999999</v>
      </c>
      <c r="AE683" s="75">
        <f t="shared" si="36"/>
        <v>1.222</v>
      </c>
    </row>
    <row r="684" spans="20:31">
      <c r="T684" s="144">
        <v>6</v>
      </c>
      <c r="U684" s="195">
        <v>2014</v>
      </c>
      <c r="V684" s="145" t="s">
        <v>20</v>
      </c>
      <c r="W684" s="145" t="s">
        <v>624</v>
      </c>
      <c r="X684" s="145" t="s">
        <v>3516</v>
      </c>
      <c r="Y684" s="146" t="str">
        <f t="shared" si="33"/>
        <v>62014冷房店舗用無し（一定速）</v>
      </c>
      <c r="Z684" s="148">
        <v>0.25</v>
      </c>
      <c r="AA684" s="148">
        <v>0.75</v>
      </c>
      <c r="AB684" s="149">
        <v>0.25</v>
      </c>
      <c r="AC684" s="149">
        <v>0.75</v>
      </c>
      <c r="AD684" s="147">
        <f>VLOOKUP(T684,'既存・導入予定 (2)'!$E$33:$S$44,13,0)</f>
        <v>0.30499999999999999</v>
      </c>
      <c r="AE684" s="75">
        <f t="shared" si="36"/>
        <v>0.82599999999999996</v>
      </c>
    </row>
    <row r="685" spans="20:31">
      <c r="T685" s="144">
        <v>6</v>
      </c>
      <c r="U685" s="195">
        <v>2014</v>
      </c>
      <c r="V685" s="145" t="s">
        <v>20</v>
      </c>
      <c r="W685" s="145" t="s">
        <v>618</v>
      </c>
      <c r="X685" s="145" t="s">
        <v>3516</v>
      </c>
      <c r="Y685" s="146" t="str">
        <f t="shared" si="33"/>
        <v>62014冷房ビル用マルチ無し（一定速）</v>
      </c>
      <c r="Z685" s="148">
        <v>0.25</v>
      </c>
      <c r="AA685" s="148">
        <v>0.75</v>
      </c>
      <c r="AB685" s="149">
        <v>0.25</v>
      </c>
      <c r="AC685" s="149">
        <v>0.75</v>
      </c>
      <c r="AD685" s="147">
        <f>VLOOKUP(T685,'既存・導入予定 (2)'!$E$33:$S$44,13,0)</f>
        <v>0.30499999999999999</v>
      </c>
      <c r="AE685" s="75">
        <f t="shared" si="36"/>
        <v>0.82599999999999996</v>
      </c>
    </row>
    <row r="686" spans="20:31">
      <c r="T686" s="144">
        <v>6</v>
      </c>
      <c r="U686" s="195">
        <v>2014</v>
      </c>
      <c r="V686" s="145" t="s">
        <v>20</v>
      </c>
      <c r="W686" s="145" t="s">
        <v>619</v>
      </c>
      <c r="X686" s="145" t="s">
        <v>3516</v>
      </c>
      <c r="Y686" s="146" t="str">
        <f t="shared" si="33"/>
        <v>62014冷房設備用無し（一定速）</v>
      </c>
      <c r="Z686" s="148">
        <v>0.25</v>
      </c>
      <c r="AA686" s="148">
        <v>0.75</v>
      </c>
      <c r="AB686" s="149">
        <v>0.25</v>
      </c>
      <c r="AC686" s="149">
        <v>0.75</v>
      </c>
      <c r="AD686" s="147">
        <f>VLOOKUP(T686,'既存・導入予定 (2)'!$E$33:$S$44,13,0)</f>
        <v>0.30499999999999999</v>
      </c>
      <c r="AE686" s="75">
        <f t="shared" si="36"/>
        <v>0.82599999999999996</v>
      </c>
    </row>
    <row r="687" spans="20:31">
      <c r="T687" s="144">
        <v>6</v>
      </c>
      <c r="U687" s="195">
        <v>2014</v>
      </c>
      <c r="V687" s="145" t="s">
        <v>21</v>
      </c>
      <c r="W687" s="145" t="s">
        <v>624</v>
      </c>
      <c r="X687" s="145" t="s">
        <v>3363</v>
      </c>
      <c r="Y687" s="146" t="str">
        <f t="shared" si="33"/>
        <v>62014暖房店舗用有り</v>
      </c>
      <c r="Z687" s="148">
        <v>-0.94</v>
      </c>
      <c r="AA687" s="148">
        <v>1.94</v>
      </c>
      <c r="AB687" s="149">
        <v>1.0853999999999999</v>
      </c>
      <c r="AC687" s="149">
        <v>1.4337</v>
      </c>
      <c r="AD687" s="147">
        <f>VLOOKUP(T687,'既存・導入予定 (2)'!$E$33:$S$44,13,0)</f>
        <v>0.30499999999999999</v>
      </c>
      <c r="AE687" s="75">
        <f t="shared" si="36"/>
        <v>1.653</v>
      </c>
    </row>
    <row r="688" spans="20:31">
      <c r="T688" s="144">
        <v>6</v>
      </c>
      <c r="U688" s="195">
        <v>2014</v>
      </c>
      <c r="V688" s="145" t="s">
        <v>21</v>
      </c>
      <c r="W688" s="145" t="s">
        <v>618</v>
      </c>
      <c r="X688" s="145" t="s">
        <v>3363</v>
      </c>
      <c r="Y688" s="146" t="str">
        <f t="shared" si="33"/>
        <v>62014暖房ビル用マルチ有り</v>
      </c>
      <c r="Z688" s="148">
        <v>-0.96</v>
      </c>
      <c r="AA688" s="148">
        <v>1.96</v>
      </c>
      <c r="AB688" s="149">
        <v>1.0416000000000001</v>
      </c>
      <c r="AC688" s="149">
        <v>1.4596</v>
      </c>
      <c r="AD688" s="147">
        <f>VLOOKUP(T688,'既存・導入予定 (2)'!$E$33:$S$44,13,0)</f>
        <v>0.30499999999999999</v>
      </c>
      <c r="AE688" s="75">
        <f t="shared" si="36"/>
        <v>1.667</v>
      </c>
    </row>
    <row r="689" spans="20:31">
      <c r="T689" s="144">
        <v>6</v>
      </c>
      <c r="U689" s="195">
        <v>2014</v>
      </c>
      <c r="V689" s="145" t="s">
        <v>21</v>
      </c>
      <c r="W689" s="145" t="s">
        <v>619</v>
      </c>
      <c r="X689" s="145" t="s">
        <v>3363</v>
      </c>
      <c r="Y689" s="146" t="str">
        <f t="shared" si="33"/>
        <v>62014暖房設備用有り</v>
      </c>
      <c r="Z689" s="148">
        <v>-0.36</v>
      </c>
      <c r="AA689" s="148">
        <v>1.36</v>
      </c>
      <c r="AB689" s="149">
        <v>1.0287999999999999</v>
      </c>
      <c r="AC689" s="149">
        <v>1.0127999999999999</v>
      </c>
      <c r="AD689" s="147">
        <f>VLOOKUP(T689,'既存・導入予定 (2)'!$E$33:$S$44,13,0)</f>
        <v>0.30499999999999999</v>
      </c>
      <c r="AE689" s="75">
        <f t="shared" si="36"/>
        <v>1.25</v>
      </c>
    </row>
    <row r="690" spans="20:31">
      <c r="T690" s="144">
        <v>6</v>
      </c>
      <c r="U690" s="195">
        <v>2014</v>
      </c>
      <c r="V690" s="145" t="s">
        <v>21</v>
      </c>
      <c r="W690" s="145" t="s">
        <v>624</v>
      </c>
      <c r="X690" s="145" t="s">
        <v>3516</v>
      </c>
      <c r="Y690" s="146" t="str">
        <f t="shared" si="33"/>
        <v>62014暖房店舗用無し（一定速）</v>
      </c>
      <c r="Z690" s="148">
        <v>0.25</v>
      </c>
      <c r="AA690" s="148">
        <v>0.75</v>
      </c>
      <c r="AB690" s="149">
        <v>0.25</v>
      </c>
      <c r="AC690" s="149">
        <v>0.75</v>
      </c>
      <c r="AD690" s="147">
        <f>VLOOKUP(T690,'既存・導入予定 (2)'!$E$33:$S$44,13,0)</f>
        <v>0.30499999999999999</v>
      </c>
      <c r="AE690" s="75">
        <f t="shared" si="36"/>
        <v>0.82599999999999996</v>
      </c>
    </row>
    <row r="691" spans="20:31">
      <c r="T691" s="144">
        <v>6</v>
      </c>
      <c r="U691" s="195">
        <v>2014</v>
      </c>
      <c r="V691" s="145" t="s">
        <v>21</v>
      </c>
      <c r="W691" s="145" t="s">
        <v>618</v>
      </c>
      <c r="X691" s="145" t="s">
        <v>3516</v>
      </c>
      <c r="Y691" s="146" t="str">
        <f t="shared" si="33"/>
        <v>62014暖房ビル用マルチ無し（一定速）</v>
      </c>
      <c r="Z691" s="148">
        <v>0.25</v>
      </c>
      <c r="AA691" s="148">
        <v>0.75</v>
      </c>
      <c r="AB691" s="149">
        <v>0.25</v>
      </c>
      <c r="AC691" s="149">
        <v>0.75</v>
      </c>
      <c r="AD691" s="147">
        <f>VLOOKUP(T691,'既存・導入予定 (2)'!$E$33:$S$44,13,0)</f>
        <v>0.30499999999999999</v>
      </c>
      <c r="AE691" s="75">
        <f t="shared" si="36"/>
        <v>0.82599999999999996</v>
      </c>
    </row>
    <row r="692" spans="20:31">
      <c r="T692" s="144">
        <v>6</v>
      </c>
      <c r="U692" s="195">
        <v>2014</v>
      </c>
      <c r="V692" s="145" t="s">
        <v>21</v>
      </c>
      <c r="W692" s="145" t="s">
        <v>619</v>
      </c>
      <c r="X692" s="145" t="s">
        <v>3516</v>
      </c>
      <c r="Y692" s="146" t="str">
        <f t="shared" si="33"/>
        <v>62014暖房設備用無し（一定速）</v>
      </c>
      <c r="Z692" s="148">
        <v>0.25</v>
      </c>
      <c r="AA692" s="148">
        <v>0.75</v>
      </c>
      <c r="AB692" s="149">
        <v>0.25</v>
      </c>
      <c r="AC692" s="149">
        <v>0.75</v>
      </c>
      <c r="AD692" s="147">
        <f>VLOOKUP(T692,'既存・導入予定 (2)'!$E$33:$S$44,13,0)</f>
        <v>0.30499999999999999</v>
      </c>
      <c r="AE692" s="75">
        <f t="shared" si="36"/>
        <v>0.82599999999999996</v>
      </c>
    </row>
    <row r="693" spans="20:31">
      <c r="T693" s="152">
        <v>6</v>
      </c>
      <c r="U693" s="153">
        <v>2015</v>
      </c>
      <c r="V693" s="154" t="s">
        <v>20</v>
      </c>
      <c r="W693" s="154" t="s">
        <v>624</v>
      </c>
      <c r="X693" s="154" t="s">
        <v>3363</v>
      </c>
      <c r="Y693" s="66" t="str">
        <f t="shared" si="33"/>
        <v>62015冷房店舗用有り</v>
      </c>
      <c r="Z693" s="156">
        <v>-1.38</v>
      </c>
      <c r="AA693" s="156">
        <v>2.38</v>
      </c>
      <c r="AB693" s="157">
        <v>1.0581</v>
      </c>
      <c r="AC693" s="157">
        <v>1.7705</v>
      </c>
      <c r="AD693" s="160">
        <f>VLOOKUP(T693,'既存・導入予定 (2)'!$E$33:$S$44,13,0)</f>
        <v>0.30499999999999999</v>
      </c>
      <c r="AE693" s="161">
        <f t="shared" si="36"/>
        <v>1.9590000000000001</v>
      </c>
    </row>
    <row r="694" spans="20:31">
      <c r="T694" s="152">
        <v>6</v>
      </c>
      <c r="U694" s="153">
        <v>2015</v>
      </c>
      <c r="V694" s="154" t="s">
        <v>20</v>
      </c>
      <c r="W694" s="154" t="s">
        <v>618</v>
      </c>
      <c r="X694" s="154" t="s">
        <v>3363</v>
      </c>
      <c r="Y694" s="66" t="str">
        <f t="shared" si="33"/>
        <v>62015冷房ビル用マルチ有り</v>
      </c>
      <c r="Z694" s="156">
        <v>-1.5740000000000001</v>
      </c>
      <c r="AA694" s="156">
        <v>2.5739999999999998</v>
      </c>
      <c r="AB694" s="157">
        <v>1.0751999999999999</v>
      </c>
      <c r="AC694" s="157">
        <v>1.9117</v>
      </c>
      <c r="AD694" s="160">
        <f>VLOOKUP(T694,'既存・導入予定 (2)'!$E$33:$S$44,13,0)</f>
        <v>0.30499999999999999</v>
      </c>
      <c r="AE694" s="161">
        <f t="shared" si="36"/>
        <v>2.093</v>
      </c>
    </row>
    <row r="695" spans="20:31">
      <c r="T695" s="152">
        <v>6</v>
      </c>
      <c r="U695" s="153">
        <v>2015</v>
      </c>
      <c r="V695" s="154" t="s">
        <v>20</v>
      </c>
      <c r="W695" s="154" t="s">
        <v>619</v>
      </c>
      <c r="X695" s="154" t="s">
        <v>3363</v>
      </c>
      <c r="Y695" s="66" t="str">
        <f t="shared" si="33"/>
        <v>62015冷房設備用有り</v>
      </c>
      <c r="Z695" s="156">
        <v>-0.62</v>
      </c>
      <c r="AA695" s="156">
        <v>1.62</v>
      </c>
      <c r="AB695" s="157">
        <v>1.0472999999999999</v>
      </c>
      <c r="AC695" s="157">
        <v>1.2032</v>
      </c>
      <c r="AD695" s="160">
        <f>VLOOKUP(T695,'既存・導入予定 (2)'!$E$33:$S$44,13,0)</f>
        <v>0.30499999999999999</v>
      </c>
      <c r="AE695" s="161">
        <f t="shared" si="36"/>
        <v>1.43</v>
      </c>
    </row>
    <row r="696" spans="20:31">
      <c r="T696" s="152">
        <v>6</v>
      </c>
      <c r="U696" s="153">
        <v>2015</v>
      </c>
      <c r="V696" s="154" t="s">
        <v>20</v>
      </c>
      <c r="W696" s="154" t="s">
        <v>624</v>
      </c>
      <c r="X696" s="154" t="s">
        <v>3516</v>
      </c>
      <c r="Y696" s="66" t="str">
        <f t="shared" si="33"/>
        <v>62015冷房店舗用無し（一定速）</v>
      </c>
      <c r="Z696" s="156">
        <v>0.25</v>
      </c>
      <c r="AA696" s="156">
        <v>0.75</v>
      </c>
      <c r="AB696" s="157">
        <v>0.25</v>
      </c>
      <c r="AC696" s="157">
        <v>0.75</v>
      </c>
      <c r="AD696" s="160">
        <f>VLOOKUP(T696,'既存・導入予定 (2)'!$E$33:$S$44,13,0)</f>
        <v>0.30499999999999999</v>
      </c>
      <c r="AE696" s="161">
        <f t="shared" si="36"/>
        <v>0.82599999999999996</v>
      </c>
    </row>
    <row r="697" spans="20:31">
      <c r="T697" s="152">
        <v>6</v>
      </c>
      <c r="U697" s="153">
        <v>2015</v>
      </c>
      <c r="V697" s="154" t="s">
        <v>20</v>
      </c>
      <c r="W697" s="154" t="s">
        <v>618</v>
      </c>
      <c r="X697" s="154" t="s">
        <v>3516</v>
      </c>
      <c r="Y697" s="66" t="str">
        <f t="shared" si="33"/>
        <v>62015冷房ビル用マルチ無し（一定速）</v>
      </c>
      <c r="Z697" s="156">
        <v>0.25</v>
      </c>
      <c r="AA697" s="156">
        <v>0.75</v>
      </c>
      <c r="AB697" s="157">
        <v>0.25</v>
      </c>
      <c r="AC697" s="157">
        <v>0.75</v>
      </c>
      <c r="AD697" s="160">
        <f>VLOOKUP(T697,'既存・導入予定 (2)'!$E$33:$S$44,13,0)</f>
        <v>0.30499999999999999</v>
      </c>
      <c r="AE697" s="161">
        <f t="shared" si="36"/>
        <v>0.82599999999999996</v>
      </c>
    </row>
    <row r="698" spans="20:31">
      <c r="T698" s="152">
        <v>6</v>
      </c>
      <c r="U698" s="153">
        <v>2015</v>
      </c>
      <c r="V698" s="154" t="s">
        <v>20</v>
      </c>
      <c r="W698" s="154" t="s">
        <v>619</v>
      </c>
      <c r="X698" s="154" t="s">
        <v>3516</v>
      </c>
      <c r="Y698" s="66" t="str">
        <f t="shared" si="33"/>
        <v>62015冷房設備用無し（一定速）</v>
      </c>
      <c r="Z698" s="156">
        <v>0.25</v>
      </c>
      <c r="AA698" s="156">
        <v>0.75</v>
      </c>
      <c r="AB698" s="157">
        <v>0.25</v>
      </c>
      <c r="AC698" s="157">
        <v>0.75</v>
      </c>
      <c r="AD698" s="160">
        <f>VLOOKUP(T698,'既存・導入予定 (2)'!$E$33:$S$44,13,0)</f>
        <v>0.30499999999999999</v>
      </c>
      <c r="AE698" s="161">
        <f t="shared" si="36"/>
        <v>0.82599999999999996</v>
      </c>
    </row>
    <row r="699" spans="20:31">
      <c r="T699" s="152">
        <v>6</v>
      </c>
      <c r="U699" s="153">
        <v>2015</v>
      </c>
      <c r="V699" s="154" t="s">
        <v>21</v>
      </c>
      <c r="W699" s="154" t="s">
        <v>624</v>
      </c>
      <c r="X699" s="154" t="s">
        <v>3363</v>
      </c>
      <c r="Y699" s="66" t="str">
        <f t="shared" si="33"/>
        <v>62015暖房店舗用有り</v>
      </c>
      <c r="Z699" s="156">
        <v>-0.97</v>
      </c>
      <c r="AA699" s="156">
        <v>1.97</v>
      </c>
      <c r="AB699" s="157">
        <v>1.0867</v>
      </c>
      <c r="AC699" s="157">
        <v>1.4558</v>
      </c>
      <c r="AD699" s="160">
        <f>VLOOKUP(T699,'既存・導入予定 (2)'!$E$33:$S$44,13,0)</f>
        <v>0.30499999999999999</v>
      </c>
      <c r="AE699" s="161">
        <f t="shared" si="36"/>
        <v>1.6739999999999999</v>
      </c>
    </row>
    <row r="700" spans="20:31">
      <c r="T700" s="152">
        <v>6</v>
      </c>
      <c r="U700" s="153">
        <v>2015</v>
      </c>
      <c r="V700" s="154" t="s">
        <v>21</v>
      </c>
      <c r="W700" s="154" t="s">
        <v>618</v>
      </c>
      <c r="X700" s="154" t="s">
        <v>3363</v>
      </c>
      <c r="Y700" s="66" t="str">
        <f t="shared" si="33"/>
        <v>62015暖房ビル用マルチ有り</v>
      </c>
      <c r="Z700" s="156">
        <v>-0.876</v>
      </c>
      <c r="AA700" s="156">
        <v>1.8759999999999999</v>
      </c>
      <c r="AB700" s="157">
        <v>1.0398000000000001</v>
      </c>
      <c r="AC700" s="157">
        <v>1.3971</v>
      </c>
      <c r="AD700" s="160">
        <f>VLOOKUP(T700,'既存・導入予定 (2)'!$E$33:$S$44,13,0)</f>
        <v>0.30499999999999999</v>
      </c>
      <c r="AE700" s="161">
        <f t="shared" si="36"/>
        <v>1.6080000000000001</v>
      </c>
    </row>
    <row r="701" spans="20:31">
      <c r="T701" s="152">
        <v>6</v>
      </c>
      <c r="U701" s="153">
        <v>2015</v>
      </c>
      <c r="V701" s="154" t="s">
        <v>21</v>
      </c>
      <c r="W701" s="154" t="s">
        <v>619</v>
      </c>
      <c r="X701" s="154" t="s">
        <v>3363</v>
      </c>
      <c r="Y701" s="66" t="str">
        <f t="shared" si="33"/>
        <v>62015暖房設備用有り</v>
      </c>
      <c r="Z701" s="156">
        <v>-0.59799999999999998</v>
      </c>
      <c r="AA701" s="156">
        <v>1.5980000000000001</v>
      </c>
      <c r="AB701" s="157">
        <v>1.0339</v>
      </c>
      <c r="AC701" s="157">
        <v>1.19</v>
      </c>
      <c r="AD701" s="160">
        <f>VLOOKUP(T701,'既存・導入予定 (2)'!$E$33:$S$44,13,0)</f>
        <v>0.30499999999999999</v>
      </c>
      <c r="AE701" s="161">
        <f t="shared" si="36"/>
        <v>1.415</v>
      </c>
    </row>
    <row r="702" spans="20:31">
      <c r="T702" s="152">
        <v>6</v>
      </c>
      <c r="U702" s="153">
        <v>2015</v>
      </c>
      <c r="V702" s="154" t="s">
        <v>21</v>
      </c>
      <c r="W702" s="154" t="s">
        <v>624</v>
      </c>
      <c r="X702" s="154" t="s">
        <v>3516</v>
      </c>
      <c r="Y702" s="66" t="str">
        <f t="shared" si="33"/>
        <v>62015暖房店舗用無し（一定速）</v>
      </c>
      <c r="Z702" s="156">
        <v>0.25</v>
      </c>
      <c r="AA702" s="156">
        <v>0.75</v>
      </c>
      <c r="AB702" s="157">
        <v>0.25</v>
      </c>
      <c r="AC702" s="157">
        <v>0.75</v>
      </c>
      <c r="AD702" s="160">
        <f>VLOOKUP(T702,'既存・導入予定 (2)'!$E$33:$S$44,13,0)</f>
        <v>0.30499999999999999</v>
      </c>
      <c r="AE702" s="161">
        <f t="shared" si="36"/>
        <v>0.82599999999999996</v>
      </c>
    </row>
    <row r="703" spans="20:31">
      <c r="T703" s="152">
        <v>6</v>
      </c>
      <c r="U703" s="153">
        <v>2015</v>
      </c>
      <c r="V703" s="154" t="s">
        <v>21</v>
      </c>
      <c r="W703" s="154" t="s">
        <v>618</v>
      </c>
      <c r="X703" s="154" t="s">
        <v>3516</v>
      </c>
      <c r="Y703" s="66" t="str">
        <f t="shared" si="33"/>
        <v>62015暖房ビル用マルチ無し（一定速）</v>
      </c>
      <c r="Z703" s="156">
        <v>0.25</v>
      </c>
      <c r="AA703" s="156">
        <v>0.75</v>
      </c>
      <c r="AB703" s="157">
        <v>0.25</v>
      </c>
      <c r="AC703" s="157">
        <v>0.75</v>
      </c>
      <c r="AD703" s="160">
        <f>VLOOKUP(T703,'既存・導入予定 (2)'!$E$33:$S$44,13,0)</f>
        <v>0.30499999999999999</v>
      </c>
      <c r="AE703" s="161">
        <f t="shared" si="36"/>
        <v>0.82599999999999996</v>
      </c>
    </row>
    <row r="704" spans="20:31">
      <c r="T704" s="152">
        <v>6</v>
      </c>
      <c r="U704" s="153">
        <v>2015</v>
      </c>
      <c r="V704" s="154" t="s">
        <v>21</v>
      </c>
      <c r="W704" s="154" t="s">
        <v>619</v>
      </c>
      <c r="X704" s="154" t="s">
        <v>3516</v>
      </c>
      <c r="Y704" s="66" t="str">
        <f t="shared" si="33"/>
        <v>62015暖房設備用無し（一定速）</v>
      </c>
      <c r="Z704" s="156">
        <v>0.25</v>
      </c>
      <c r="AA704" s="156">
        <v>0.75</v>
      </c>
      <c r="AB704" s="157">
        <v>0.25</v>
      </c>
      <c r="AC704" s="157">
        <v>0.75</v>
      </c>
      <c r="AD704" s="160">
        <f>VLOOKUP(T704,'既存・導入予定 (2)'!$E$33:$S$44,13,0)</f>
        <v>0.30499999999999999</v>
      </c>
      <c r="AE704" s="161">
        <f t="shared" si="36"/>
        <v>0.82599999999999996</v>
      </c>
    </row>
    <row r="705" spans="20:31">
      <c r="T705" s="152">
        <v>6</v>
      </c>
      <c r="U705" s="153">
        <v>2020</v>
      </c>
      <c r="V705" s="154" t="s">
        <v>626</v>
      </c>
      <c r="W705" s="154" t="s">
        <v>624</v>
      </c>
      <c r="X705" s="154" t="s">
        <v>3363</v>
      </c>
      <c r="Y705" s="66" t="str">
        <f t="shared" si="33"/>
        <v>62020冷房店舗用有り</v>
      </c>
      <c r="Z705" s="156">
        <v>-1.38</v>
      </c>
      <c r="AA705" s="156">
        <v>2.38</v>
      </c>
      <c r="AB705" s="157">
        <v>1.0581</v>
      </c>
      <c r="AC705" s="157">
        <v>1.7705</v>
      </c>
      <c r="AD705" s="160">
        <f>VLOOKUP(T705,'既存・導入予定 (2)'!$E$33:$S$44,13,0)</f>
        <v>0.30499999999999999</v>
      </c>
      <c r="AE705" s="161">
        <f t="shared" si="36"/>
        <v>1.9590000000000001</v>
      </c>
    </row>
    <row r="706" spans="20:31">
      <c r="T706" s="152">
        <v>6</v>
      </c>
      <c r="U706" s="153">
        <v>2020</v>
      </c>
      <c r="V706" s="154" t="s">
        <v>626</v>
      </c>
      <c r="W706" s="154" t="s">
        <v>618</v>
      </c>
      <c r="X706" s="154" t="s">
        <v>3363</v>
      </c>
      <c r="Y706" s="66" t="str">
        <f t="shared" si="33"/>
        <v>62020冷房ビル用マルチ有り</v>
      </c>
      <c r="Z706" s="156">
        <v>-1.68</v>
      </c>
      <c r="AA706" s="156">
        <v>2.68</v>
      </c>
      <c r="AB706" s="157">
        <v>1.0788</v>
      </c>
      <c r="AC706" s="157">
        <v>2.0053000000000001</v>
      </c>
      <c r="AD706" s="160">
        <f>VLOOKUP(T706,'既存・導入予定 (2)'!$E$33:$S$44,13,0)</f>
        <v>0.30499999999999999</v>
      </c>
      <c r="AE706" s="161">
        <f t="shared" si="36"/>
        <v>2.1669999999999998</v>
      </c>
    </row>
    <row r="707" spans="20:31">
      <c r="T707" s="152">
        <v>6</v>
      </c>
      <c r="U707" s="153">
        <v>2020</v>
      </c>
      <c r="V707" s="154" t="s">
        <v>626</v>
      </c>
      <c r="W707" s="154" t="s">
        <v>619</v>
      </c>
      <c r="X707" s="154" t="s">
        <v>3363</v>
      </c>
      <c r="Y707" s="66" t="str">
        <f t="shared" si="33"/>
        <v>62020冷房設備用有り</v>
      </c>
      <c r="Z707" s="156">
        <v>-0.62</v>
      </c>
      <c r="AA707" s="156">
        <v>1.62</v>
      </c>
      <c r="AB707" s="157">
        <v>1.0472999999999999</v>
      </c>
      <c r="AC707" s="157">
        <v>1.2032</v>
      </c>
      <c r="AD707" s="160">
        <f>VLOOKUP(T707,'既存・導入予定 (2)'!$E$33:$S$44,13,0)</f>
        <v>0.30499999999999999</v>
      </c>
      <c r="AE707" s="161">
        <f t="shared" si="36"/>
        <v>1.43</v>
      </c>
    </row>
    <row r="708" spans="20:31">
      <c r="T708" s="152">
        <v>6</v>
      </c>
      <c r="U708" s="153">
        <v>2020</v>
      </c>
      <c r="V708" s="154" t="s">
        <v>626</v>
      </c>
      <c r="W708" s="154" t="s">
        <v>624</v>
      </c>
      <c r="X708" s="154" t="s">
        <v>3516</v>
      </c>
      <c r="Y708" s="66" t="str">
        <f t="shared" si="33"/>
        <v>62020冷房店舗用無し（一定速）</v>
      </c>
      <c r="Z708" s="156">
        <v>0.25</v>
      </c>
      <c r="AA708" s="156">
        <v>0.75</v>
      </c>
      <c r="AB708" s="157">
        <v>0.25</v>
      </c>
      <c r="AC708" s="157">
        <v>0.75</v>
      </c>
      <c r="AD708" s="160">
        <f>VLOOKUP(T708,'既存・導入予定 (2)'!$E$33:$S$44,13,0)</f>
        <v>0.30499999999999999</v>
      </c>
      <c r="AE708" s="161">
        <f t="shared" si="36"/>
        <v>0.82599999999999996</v>
      </c>
    </row>
    <row r="709" spans="20:31">
      <c r="T709" s="152">
        <v>6</v>
      </c>
      <c r="U709" s="153">
        <v>2020</v>
      </c>
      <c r="V709" s="154" t="s">
        <v>626</v>
      </c>
      <c r="W709" s="154" t="s">
        <v>618</v>
      </c>
      <c r="X709" s="154" t="s">
        <v>3516</v>
      </c>
      <c r="Y709" s="66" t="str">
        <f t="shared" si="33"/>
        <v>62020冷房ビル用マルチ無し（一定速）</v>
      </c>
      <c r="Z709" s="156">
        <v>0.25</v>
      </c>
      <c r="AA709" s="156">
        <v>0.75</v>
      </c>
      <c r="AB709" s="157">
        <v>0.25</v>
      </c>
      <c r="AC709" s="157">
        <v>0.75</v>
      </c>
      <c r="AD709" s="160">
        <f>VLOOKUP(T709,'既存・導入予定 (2)'!$E$33:$S$44,13,0)</f>
        <v>0.30499999999999999</v>
      </c>
      <c r="AE709" s="161">
        <f t="shared" si="36"/>
        <v>0.82599999999999996</v>
      </c>
    </row>
    <row r="710" spans="20:31">
      <c r="T710" s="152">
        <v>6</v>
      </c>
      <c r="U710" s="153">
        <v>2020</v>
      </c>
      <c r="V710" s="154" t="s">
        <v>626</v>
      </c>
      <c r="W710" s="154" t="s">
        <v>619</v>
      </c>
      <c r="X710" s="154" t="s">
        <v>3516</v>
      </c>
      <c r="Y710" s="66" t="str">
        <f t="shared" si="33"/>
        <v>62020冷房設備用無し（一定速）</v>
      </c>
      <c r="Z710" s="156">
        <v>0.25</v>
      </c>
      <c r="AA710" s="156">
        <v>0.75</v>
      </c>
      <c r="AB710" s="157">
        <v>0.25</v>
      </c>
      <c r="AC710" s="157">
        <v>0.75</v>
      </c>
      <c r="AD710" s="160">
        <f>VLOOKUP(T710,'既存・導入予定 (2)'!$E$33:$S$44,13,0)</f>
        <v>0.30499999999999999</v>
      </c>
      <c r="AE710" s="161">
        <f t="shared" si="36"/>
        <v>0.82599999999999996</v>
      </c>
    </row>
    <row r="711" spans="20:31">
      <c r="T711" s="152">
        <v>6</v>
      </c>
      <c r="U711" s="153">
        <v>2020</v>
      </c>
      <c r="V711" s="154" t="s">
        <v>627</v>
      </c>
      <c r="W711" s="154" t="s">
        <v>624</v>
      </c>
      <c r="X711" s="154" t="s">
        <v>3363</v>
      </c>
      <c r="Y711" s="66" t="str">
        <f t="shared" si="33"/>
        <v>62020暖房店舗用有り</v>
      </c>
      <c r="Z711" s="156">
        <v>-0.96</v>
      </c>
      <c r="AA711" s="156">
        <v>1.96</v>
      </c>
      <c r="AB711" s="157">
        <v>1.0862000000000001</v>
      </c>
      <c r="AC711" s="157">
        <v>1.4483999999999999</v>
      </c>
      <c r="AD711" s="160">
        <f>VLOOKUP(T711,'既存・導入予定 (2)'!$E$33:$S$44,13,0)</f>
        <v>0.30499999999999999</v>
      </c>
      <c r="AE711" s="161">
        <f t="shared" si="36"/>
        <v>1.667</v>
      </c>
    </row>
    <row r="712" spans="20:31">
      <c r="T712" s="152">
        <v>6</v>
      </c>
      <c r="U712" s="153">
        <v>2020</v>
      </c>
      <c r="V712" s="154" t="s">
        <v>627</v>
      </c>
      <c r="W712" s="154" t="s">
        <v>618</v>
      </c>
      <c r="X712" s="154" t="s">
        <v>3363</v>
      </c>
      <c r="Y712" s="66" t="str">
        <f t="shared" si="33"/>
        <v>62020暖房ビル用マルチ有り</v>
      </c>
      <c r="Z712" s="156">
        <v>-1.1000000000000001</v>
      </c>
      <c r="AA712" s="156">
        <v>2.1</v>
      </c>
      <c r="AB712" s="157">
        <v>1.0416000000000001</v>
      </c>
      <c r="AC712" s="157">
        <v>1.4596</v>
      </c>
      <c r="AD712" s="160">
        <f>VLOOKUP(T712,'既存・導入予定 (2)'!$E$33:$S$44,13,0)</f>
        <v>0.30499999999999999</v>
      </c>
      <c r="AE712" s="161">
        <f t="shared" si="36"/>
        <v>1.764</v>
      </c>
    </row>
    <row r="713" spans="20:31">
      <c r="T713" s="152">
        <v>6</v>
      </c>
      <c r="U713" s="153">
        <v>2020</v>
      </c>
      <c r="V713" s="154" t="s">
        <v>627</v>
      </c>
      <c r="W713" s="154" t="s">
        <v>619</v>
      </c>
      <c r="X713" s="154" t="s">
        <v>3363</v>
      </c>
      <c r="Y713" s="66" t="str">
        <f t="shared" si="33"/>
        <v>62020暖房設備用有り</v>
      </c>
      <c r="Z713" s="156">
        <v>-0.46</v>
      </c>
      <c r="AA713" s="156">
        <v>1.46</v>
      </c>
      <c r="AB713" s="157">
        <v>0.94</v>
      </c>
      <c r="AC713" s="157">
        <v>1.1100000000000001</v>
      </c>
      <c r="AD713" s="160">
        <f>VLOOKUP(T713,'既存・導入予定 (2)'!$E$33:$S$44,13,0)</f>
        <v>0.30499999999999999</v>
      </c>
      <c r="AE713" s="161">
        <f t="shared" si="36"/>
        <v>1.319</v>
      </c>
    </row>
    <row r="714" spans="20:31">
      <c r="T714" s="152">
        <v>6</v>
      </c>
      <c r="U714" s="153">
        <v>2020</v>
      </c>
      <c r="V714" s="154" t="s">
        <v>627</v>
      </c>
      <c r="W714" s="154" t="s">
        <v>624</v>
      </c>
      <c r="X714" s="154" t="s">
        <v>3516</v>
      </c>
      <c r="Y714" s="66" t="str">
        <f t="shared" ref="Y714:Y777" si="37">T714&amp;U714&amp;V714&amp;W714&amp;X714</f>
        <v>62020暖房店舗用無し（一定速）</v>
      </c>
      <c r="Z714" s="156">
        <v>0.25</v>
      </c>
      <c r="AA714" s="156">
        <v>0.75</v>
      </c>
      <c r="AB714" s="157">
        <v>0.25</v>
      </c>
      <c r="AC714" s="157">
        <v>0.75</v>
      </c>
      <c r="AD714" s="160">
        <f>VLOOKUP(T714,'既存・導入予定 (2)'!$E$33:$S$44,13,0)</f>
        <v>0.30499999999999999</v>
      </c>
      <c r="AE714" s="161">
        <f t="shared" si="36"/>
        <v>0.82599999999999996</v>
      </c>
    </row>
    <row r="715" spans="20:31">
      <c r="T715" s="152">
        <v>6</v>
      </c>
      <c r="U715" s="153">
        <v>2020</v>
      </c>
      <c r="V715" s="154" t="s">
        <v>627</v>
      </c>
      <c r="W715" s="154" t="s">
        <v>618</v>
      </c>
      <c r="X715" s="154" t="s">
        <v>3516</v>
      </c>
      <c r="Y715" s="66" t="str">
        <f t="shared" si="37"/>
        <v>62020暖房ビル用マルチ無し（一定速）</v>
      </c>
      <c r="Z715" s="156">
        <v>0.25</v>
      </c>
      <c r="AA715" s="156">
        <v>0.75</v>
      </c>
      <c r="AB715" s="157">
        <v>0.25</v>
      </c>
      <c r="AC715" s="157">
        <v>0.75</v>
      </c>
      <c r="AD715" s="160">
        <f>VLOOKUP(T715,'既存・導入予定 (2)'!$E$33:$S$44,13,0)</f>
        <v>0.30499999999999999</v>
      </c>
      <c r="AE715" s="161">
        <f t="shared" si="36"/>
        <v>0.82599999999999996</v>
      </c>
    </row>
    <row r="716" spans="20:31">
      <c r="T716" s="152">
        <v>6</v>
      </c>
      <c r="U716" s="154">
        <v>2020</v>
      </c>
      <c r="V716" s="154" t="s">
        <v>627</v>
      </c>
      <c r="W716" s="154" t="s">
        <v>619</v>
      </c>
      <c r="X716" s="154" t="s">
        <v>3516</v>
      </c>
      <c r="Y716" s="66" t="str">
        <f t="shared" si="37"/>
        <v>62020暖房設備用無し（一定速）</v>
      </c>
      <c r="Z716" s="156">
        <v>0.25</v>
      </c>
      <c r="AA716" s="156">
        <v>0.75</v>
      </c>
      <c r="AB716" s="157">
        <v>0.25</v>
      </c>
      <c r="AC716" s="157">
        <v>0.75</v>
      </c>
      <c r="AD716" s="160">
        <f>VLOOKUP(T716,'既存・導入予定 (2)'!$E$33:$S$44,13,0)</f>
        <v>0.30499999999999999</v>
      </c>
      <c r="AE716" s="161">
        <f t="shared" si="36"/>
        <v>0.82599999999999996</v>
      </c>
    </row>
    <row r="717" spans="20:31">
      <c r="T717" s="144">
        <v>6</v>
      </c>
      <c r="U717" s="145">
        <v>2024</v>
      </c>
      <c r="V717" s="145" t="s">
        <v>626</v>
      </c>
      <c r="W717" s="145" t="s">
        <v>624</v>
      </c>
      <c r="X717" s="145" t="s">
        <v>3363</v>
      </c>
      <c r="Y717" s="146" t="str">
        <f t="shared" si="37"/>
        <v>62024冷房店舗用有り</v>
      </c>
      <c r="Z717" s="145">
        <v>-1.58</v>
      </c>
      <c r="AA717" s="145">
        <v>2.58</v>
      </c>
      <c r="AB717" s="145">
        <v>1.0629999999999999</v>
      </c>
      <c r="AC717" s="145">
        <v>1.9193</v>
      </c>
      <c r="AD717" s="147">
        <f>VLOOKUP(T717,'既存・導入予定 (2)'!$E$33:$S$44,13,0)</f>
        <v>0.30499999999999999</v>
      </c>
      <c r="AE717" s="75">
        <f t="shared" si="36"/>
        <v>2.0979999999999999</v>
      </c>
    </row>
    <row r="718" spans="20:31">
      <c r="T718" s="144">
        <v>6</v>
      </c>
      <c r="U718" s="145">
        <v>2024</v>
      </c>
      <c r="V718" s="145" t="s">
        <v>626</v>
      </c>
      <c r="W718" s="145" t="s">
        <v>618</v>
      </c>
      <c r="X718" s="145" t="s">
        <v>3363</v>
      </c>
      <c r="Y718" s="146" t="str">
        <f t="shared" si="37"/>
        <v>62024冷房ビル用マルチ有り</v>
      </c>
      <c r="Z718" s="145">
        <v>-1.6</v>
      </c>
      <c r="AA718" s="145">
        <v>2.6</v>
      </c>
      <c r="AB718" s="145">
        <v>1.0759000000000001</v>
      </c>
      <c r="AC718" s="145">
        <v>1.931</v>
      </c>
      <c r="AD718" s="147">
        <f>VLOOKUP(T718,'既存・導入予定 (2)'!$E$33:$S$44,13,0)</f>
        <v>0.30499999999999999</v>
      </c>
      <c r="AE718" s="75">
        <f t="shared" si="36"/>
        <v>2.1120000000000001</v>
      </c>
    </row>
    <row r="719" spans="20:31">
      <c r="T719" s="144">
        <v>6</v>
      </c>
      <c r="U719" s="145">
        <v>2024</v>
      </c>
      <c r="V719" s="145" t="s">
        <v>626</v>
      </c>
      <c r="W719" s="145" t="s">
        <v>619</v>
      </c>
      <c r="X719" s="145" t="s">
        <v>3363</v>
      </c>
      <c r="Y719" s="146" t="str">
        <f t="shared" si="37"/>
        <v>62024冷房設備用有り</v>
      </c>
      <c r="Z719" s="145">
        <v>-0.6</v>
      </c>
      <c r="AA719" s="145">
        <v>1.6</v>
      </c>
      <c r="AB719" s="145">
        <v>1.0467</v>
      </c>
      <c r="AC719" s="145">
        <v>1.1882999999999999</v>
      </c>
      <c r="AD719" s="147">
        <f>VLOOKUP(T719,'既存・導入予定 (2)'!$E$33:$S$44,13,0)</f>
        <v>0.30499999999999999</v>
      </c>
      <c r="AE719" s="75">
        <f t="shared" si="36"/>
        <v>1.417</v>
      </c>
    </row>
    <row r="720" spans="20:31">
      <c r="T720" s="144">
        <v>6</v>
      </c>
      <c r="U720" s="145">
        <v>2024</v>
      </c>
      <c r="V720" s="145" t="s">
        <v>626</v>
      </c>
      <c r="W720" s="145" t="s">
        <v>624</v>
      </c>
      <c r="X720" s="145" t="s">
        <v>3516</v>
      </c>
      <c r="Y720" s="146" t="str">
        <f t="shared" si="37"/>
        <v>62024冷房店舗用無し（一定速）</v>
      </c>
      <c r="Z720" s="148">
        <v>0.25</v>
      </c>
      <c r="AA720" s="148">
        <v>0.75</v>
      </c>
      <c r="AB720" s="149">
        <v>0.25</v>
      </c>
      <c r="AC720" s="149">
        <v>0.75</v>
      </c>
      <c r="AD720" s="147">
        <f>VLOOKUP(T720,'既存・導入予定 (2)'!$E$33:$S$44,13,0)</f>
        <v>0.30499999999999999</v>
      </c>
      <c r="AE720" s="75">
        <f t="shared" si="36"/>
        <v>0.82599999999999996</v>
      </c>
    </row>
    <row r="721" spans="20:31">
      <c r="T721" s="144">
        <v>6</v>
      </c>
      <c r="U721" s="145">
        <v>2024</v>
      </c>
      <c r="V721" s="145" t="s">
        <v>626</v>
      </c>
      <c r="W721" s="145" t="s">
        <v>618</v>
      </c>
      <c r="X721" s="145" t="s">
        <v>3516</v>
      </c>
      <c r="Y721" s="146" t="str">
        <f t="shared" si="37"/>
        <v>62024冷房ビル用マルチ無し（一定速）</v>
      </c>
      <c r="Z721" s="148">
        <v>0.25</v>
      </c>
      <c r="AA721" s="148">
        <v>0.75</v>
      </c>
      <c r="AB721" s="149">
        <v>0.25</v>
      </c>
      <c r="AC721" s="149">
        <v>0.75</v>
      </c>
      <c r="AD721" s="147">
        <f>VLOOKUP(T721,'既存・導入予定 (2)'!$E$33:$S$44,13,0)</f>
        <v>0.30499999999999999</v>
      </c>
      <c r="AE721" s="75">
        <f t="shared" si="36"/>
        <v>0.82599999999999996</v>
      </c>
    </row>
    <row r="722" spans="20:31">
      <c r="T722" s="144">
        <v>6</v>
      </c>
      <c r="U722" s="145">
        <v>2024</v>
      </c>
      <c r="V722" s="145" t="s">
        <v>626</v>
      </c>
      <c r="W722" s="145" t="s">
        <v>619</v>
      </c>
      <c r="X722" s="145" t="s">
        <v>3516</v>
      </c>
      <c r="Y722" s="146" t="str">
        <f t="shared" si="37"/>
        <v>62024冷房設備用無し（一定速）</v>
      </c>
      <c r="Z722" s="148">
        <v>0.25</v>
      </c>
      <c r="AA722" s="148">
        <v>0.75</v>
      </c>
      <c r="AB722" s="149">
        <v>0.25</v>
      </c>
      <c r="AC722" s="149">
        <v>0.75</v>
      </c>
      <c r="AD722" s="147">
        <f>VLOOKUP(T722,'既存・導入予定 (2)'!$E$33:$S$44,13,0)</f>
        <v>0.30499999999999999</v>
      </c>
      <c r="AE722" s="75">
        <f t="shared" si="36"/>
        <v>0.82599999999999996</v>
      </c>
    </row>
    <row r="723" spans="20:31">
      <c r="T723" s="144">
        <v>6</v>
      </c>
      <c r="U723" s="145">
        <v>2024</v>
      </c>
      <c r="V723" s="145" t="s">
        <v>627</v>
      </c>
      <c r="W723" s="145" t="s">
        <v>624</v>
      </c>
      <c r="X723" s="145" t="s">
        <v>3363</v>
      </c>
      <c r="Y723" s="146" t="str">
        <f t="shared" si="37"/>
        <v>62024暖房店舗用有り</v>
      </c>
      <c r="Z723" s="145">
        <v>-1.04</v>
      </c>
      <c r="AA723" s="145">
        <v>2.04</v>
      </c>
      <c r="AB723" s="145">
        <v>1.0898000000000001</v>
      </c>
      <c r="AC723" s="145">
        <v>1.5076000000000001</v>
      </c>
      <c r="AD723" s="147">
        <f>VLOOKUP(T723,'既存・導入予定 (2)'!$E$33:$S$44,13,0)</f>
        <v>0.30499999999999999</v>
      </c>
      <c r="AE723" s="75">
        <f t="shared" si="36"/>
        <v>1.722</v>
      </c>
    </row>
    <row r="724" spans="20:31">
      <c r="T724" s="144">
        <v>6</v>
      </c>
      <c r="U724" s="145">
        <v>2024</v>
      </c>
      <c r="V724" s="145" t="s">
        <v>627</v>
      </c>
      <c r="W724" s="145" t="s">
        <v>618</v>
      </c>
      <c r="X724" s="145" t="s">
        <v>3363</v>
      </c>
      <c r="Y724" s="146" t="str">
        <f t="shared" si="37"/>
        <v>62024暖房ビル用マルチ有り</v>
      </c>
      <c r="Z724" s="145">
        <v>-1.1399999999999999</v>
      </c>
      <c r="AA724" s="145">
        <v>2.14</v>
      </c>
      <c r="AB724" s="145">
        <v>1.0454000000000001</v>
      </c>
      <c r="AC724" s="145">
        <v>1.5936999999999999</v>
      </c>
      <c r="AD724" s="147">
        <f>VLOOKUP(T724,'既存・導入予定 (2)'!$E$33:$S$44,13,0)</f>
        <v>0.30499999999999999</v>
      </c>
      <c r="AE724" s="75">
        <f t="shared" si="36"/>
        <v>1.792</v>
      </c>
    </row>
    <row r="725" spans="20:31">
      <c r="T725" s="144">
        <v>6</v>
      </c>
      <c r="U725" s="145">
        <v>2024</v>
      </c>
      <c r="V725" s="145" t="s">
        <v>627</v>
      </c>
      <c r="W725" s="145" t="s">
        <v>619</v>
      </c>
      <c r="X725" s="145" t="s">
        <v>3363</v>
      </c>
      <c r="Y725" s="146" t="str">
        <f t="shared" si="37"/>
        <v>62024暖房設備用有り</v>
      </c>
      <c r="Z725" s="145">
        <v>-0.57999999999999996</v>
      </c>
      <c r="AA725" s="145">
        <v>1.58</v>
      </c>
      <c r="AB725" s="145">
        <v>1.0335000000000001</v>
      </c>
      <c r="AC725" s="145">
        <v>1.1766000000000001</v>
      </c>
      <c r="AD725" s="147">
        <f>VLOOKUP(T725,'既存・導入予定 (2)'!$E$33:$S$44,13,0)</f>
        <v>0.30499999999999999</v>
      </c>
      <c r="AE725" s="75">
        <f t="shared" si="36"/>
        <v>1.403</v>
      </c>
    </row>
    <row r="726" spans="20:31">
      <c r="T726" s="144">
        <v>6</v>
      </c>
      <c r="U726" s="145">
        <v>2024</v>
      </c>
      <c r="V726" s="145" t="s">
        <v>627</v>
      </c>
      <c r="W726" s="145" t="s">
        <v>624</v>
      </c>
      <c r="X726" s="145" t="s">
        <v>3516</v>
      </c>
      <c r="Y726" s="146" t="str">
        <f t="shared" si="37"/>
        <v>62024暖房店舗用無し（一定速）</v>
      </c>
      <c r="Z726" s="148">
        <v>0.25</v>
      </c>
      <c r="AA726" s="148">
        <v>0.75</v>
      </c>
      <c r="AB726" s="149">
        <v>0.25</v>
      </c>
      <c r="AC726" s="149">
        <v>0.75</v>
      </c>
      <c r="AD726" s="147">
        <f>VLOOKUP(T726,'既存・導入予定 (2)'!$E$33:$S$44,13,0)</f>
        <v>0.30499999999999999</v>
      </c>
      <c r="AE726" s="75">
        <f t="shared" si="36"/>
        <v>0.82599999999999996</v>
      </c>
    </row>
    <row r="727" spans="20:31">
      <c r="T727" s="144">
        <v>6</v>
      </c>
      <c r="U727" s="145">
        <v>2024</v>
      </c>
      <c r="V727" s="145" t="s">
        <v>627</v>
      </c>
      <c r="W727" s="145" t="s">
        <v>618</v>
      </c>
      <c r="X727" s="145" t="s">
        <v>3516</v>
      </c>
      <c r="Y727" s="146" t="str">
        <f t="shared" si="37"/>
        <v>62024暖房ビル用マルチ無し（一定速）</v>
      </c>
      <c r="Z727" s="148">
        <v>0.25</v>
      </c>
      <c r="AA727" s="148">
        <v>0.75</v>
      </c>
      <c r="AB727" s="149">
        <v>0.25</v>
      </c>
      <c r="AC727" s="149">
        <v>0.75</v>
      </c>
      <c r="AD727" s="147">
        <f>VLOOKUP(T727,'既存・導入予定 (2)'!$E$33:$S$44,13,0)</f>
        <v>0.30499999999999999</v>
      </c>
      <c r="AE727" s="75">
        <f t="shared" si="36"/>
        <v>0.82599999999999996</v>
      </c>
    </row>
    <row r="728" spans="20:31">
      <c r="T728" s="144">
        <v>6</v>
      </c>
      <c r="U728" s="145">
        <v>2024</v>
      </c>
      <c r="V728" s="145" t="s">
        <v>627</v>
      </c>
      <c r="W728" s="145" t="s">
        <v>619</v>
      </c>
      <c r="X728" s="145" t="s">
        <v>3516</v>
      </c>
      <c r="Y728" s="146" t="str">
        <f t="shared" si="37"/>
        <v>62024暖房設備用無し（一定速）</v>
      </c>
      <c r="Z728" s="148">
        <v>0.25</v>
      </c>
      <c r="AA728" s="148">
        <v>0.75</v>
      </c>
      <c r="AB728" s="149">
        <v>0.25</v>
      </c>
      <c r="AC728" s="149">
        <v>0.75</v>
      </c>
      <c r="AD728" s="147">
        <f>VLOOKUP(T728,'既存・導入予定 (2)'!$E$33:$S$44,13,0)</f>
        <v>0.30499999999999999</v>
      </c>
      <c r="AE728" s="75">
        <f t="shared" si="36"/>
        <v>0.82599999999999996</v>
      </c>
    </row>
    <row r="729" spans="20:31">
      <c r="T729" s="65">
        <v>7</v>
      </c>
      <c r="U729" s="65">
        <v>1995</v>
      </c>
      <c r="V729" s="65" t="s">
        <v>20</v>
      </c>
      <c r="W729" s="65" t="s">
        <v>624</v>
      </c>
      <c r="X729" s="65" t="s">
        <v>3363</v>
      </c>
      <c r="Y729" s="66" t="str">
        <f t="shared" si="37"/>
        <v>71995冷房店舗用有り</v>
      </c>
      <c r="Z729" s="65">
        <v>0.32</v>
      </c>
      <c r="AA729" s="65">
        <v>0.68</v>
      </c>
      <c r="AB729" s="68">
        <v>1.0165999999999999</v>
      </c>
      <c r="AC729" s="68">
        <v>0.50590000000000002</v>
      </c>
      <c r="AD729" s="150">
        <f>VLOOKUP(T729,'既存・導入予定 (2)'!$E$33:$S$44,13,0)</f>
        <v>0.54600000000000004</v>
      </c>
      <c r="AE729" s="151">
        <f t="shared" ref="AE729:AE792" si="38">ROUNDDOWN(IF(AD729&gt;=0.25,Z729*AD729+AA729,AB729*AD729+AC729),3)</f>
        <v>0.85399999999999998</v>
      </c>
    </row>
    <row r="730" spans="20:31">
      <c r="T730" s="65">
        <v>7</v>
      </c>
      <c r="U730" s="65">
        <v>1995</v>
      </c>
      <c r="V730" s="65" t="s">
        <v>20</v>
      </c>
      <c r="W730" s="65" t="s">
        <v>618</v>
      </c>
      <c r="X730" s="65" t="s">
        <v>3363</v>
      </c>
      <c r="Y730" s="66" t="str">
        <f t="shared" si="37"/>
        <v>71995冷房ビル用マルチ有り</v>
      </c>
      <c r="Z730" s="65">
        <v>-0.218</v>
      </c>
      <c r="AA730" s="65">
        <v>1.218</v>
      </c>
      <c r="AB730" s="68">
        <v>1.0356000000000001</v>
      </c>
      <c r="AC730" s="68">
        <v>0.90459999999999996</v>
      </c>
      <c r="AD730" s="150">
        <f>VLOOKUP(T730,'既存・導入予定 (2)'!$E$33:$S$44,13,0)</f>
        <v>0.54600000000000004</v>
      </c>
      <c r="AE730" s="151">
        <f t="shared" si="38"/>
        <v>1.0980000000000001</v>
      </c>
    </row>
    <row r="731" spans="20:31">
      <c r="T731" s="65">
        <v>7</v>
      </c>
      <c r="U731" s="65">
        <v>1995</v>
      </c>
      <c r="V731" s="65" t="s">
        <v>20</v>
      </c>
      <c r="W731" s="65" t="s">
        <v>619</v>
      </c>
      <c r="X731" s="65" t="s">
        <v>3363</v>
      </c>
      <c r="Y731" s="66" t="str">
        <f t="shared" si="37"/>
        <v>71995冷房設備用有り</v>
      </c>
      <c r="Z731" s="65">
        <v>0.25</v>
      </c>
      <c r="AA731" s="65">
        <v>0.75</v>
      </c>
      <c r="AB731" s="68">
        <v>1.0219</v>
      </c>
      <c r="AC731" s="68">
        <v>0.55700000000000005</v>
      </c>
      <c r="AD731" s="150">
        <f>VLOOKUP(T731,'既存・導入予定 (2)'!$E$33:$S$44,13,0)</f>
        <v>0.54600000000000004</v>
      </c>
      <c r="AE731" s="151">
        <f t="shared" si="38"/>
        <v>0.88600000000000001</v>
      </c>
    </row>
    <row r="732" spans="20:31">
      <c r="T732" s="65">
        <v>7</v>
      </c>
      <c r="U732" s="65">
        <v>1995</v>
      </c>
      <c r="V732" s="65" t="s">
        <v>20</v>
      </c>
      <c r="W732" s="65" t="s">
        <v>624</v>
      </c>
      <c r="X732" s="65" t="s">
        <v>3516</v>
      </c>
      <c r="Y732" s="66" t="str">
        <f t="shared" si="37"/>
        <v>71995冷房店舗用無し（一定速）</v>
      </c>
      <c r="Z732" s="65">
        <v>0.26</v>
      </c>
      <c r="AA732" s="65">
        <v>0.74</v>
      </c>
      <c r="AB732" s="68">
        <v>0.26</v>
      </c>
      <c r="AC732" s="68">
        <v>0.74</v>
      </c>
      <c r="AD732" s="150">
        <f>VLOOKUP(T732,'既存・導入予定 (2)'!$E$33:$S$44,13,0)</f>
        <v>0.54600000000000004</v>
      </c>
      <c r="AE732" s="151">
        <f t="shared" si="38"/>
        <v>0.88100000000000001</v>
      </c>
    </row>
    <row r="733" spans="20:31">
      <c r="T733" s="65">
        <v>7</v>
      </c>
      <c r="U733" s="65">
        <v>1995</v>
      </c>
      <c r="V733" s="65" t="s">
        <v>20</v>
      </c>
      <c r="W733" s="65" t="s">
        <v>618</v>
      </c>
      <c r="X733" s="65" t="s">
        <v>3516</v>
      </c>
      <c r="Y733" s="66" t="str">
        <f t="shared" si="37"/>
        <v>71995冷房ビル用マルチ無し（一定速）</v>
      </c>
      <c r="Z733" s="65">
        <v>0.26</v>
      </c>
      <c r="AA733" s="65">
        <v>0.74</v>
      </c>
      <c r="AB733" s="68">
        <v>0.26</v>
      </c>
      <c r="AC733" s="68">
        <v>0.74</v>
      </c>
      <c r="AD733" s="150">
        <f>VLOOKUP(T733,'既存・導入予定 (2)'!$E$33:$S$44,13,0)</f>
        <v>0.54600000000000004</v>
      </c>
      <c r="AE733" s="151">
        <f t="shared" si="38"/>
        <v>0.88100000000000001</v>
      </c>
    </row>
    <row r="734" spans="20:31">
      <c r="T734" s="65">
        <v>7</v>
      </c>
      <c r="U734" s="65">
        <v>1995</v>
      </c>
      <c r="V734" s="65" t="s">
        <v>20</v>
      </c>
      <c r="W734" s="65" t="s">
        <v>619</v>
      </c>
      <c r="X734" s="65" t="s">
        <v>3516</v>
      </c>
      <c r="Y734" s="66" t="str">
        <f t="shared" si="37"/>
        <v>71995冷房設備用無し（一定速）</v>
      </c>
      <c r="Z734" s="65">
        <v>0.26</v>
      </c>
      <c r="AA734" s="65">
        <v>0.74</v>
      </c>
      <c r="AB734" s="68">
        <v>0.26</v>
      </c>
      <c r="AC734" s="68">
        <v>0.74</v>
      </c>
      <c r="AD734" s="150">
        <f>VLOOKUP(T734,'既存・導入予定 (2)'!$E$33:$S$44,13,0)</f>
        <v>0.54600000000000004</v>
      </c>
      <c r="AE734" s="151">
        <f t="shared" si="38"/>
        <v>0.88100000000000001</v>
      </c>
    </row>
    <row r="735" spans="20:31">
      <c r="T735" s="65">
        <v>7</v>
      </c>
      <c r="U735" s="65">
        <v>1995</v>
      </c>
      <c r="V735" s="65" t="s">
        <v>21</v>
      </c>
      <c r="W735" s="65" t="s">
        <v>624</v>
      </c>
      <c r="X735" s="65" t="s">
        <v>3363</v>
      </c>
      <c r="Y735" s="66" t="str">
        <f t="shared" si="37"/>
        <v>71995暖房店舗用有り</v>
      </c>
      <c r="Z735" s="65">
        <v>0.374</v>
      </c>
      <c r="AA735" s="65">
        <v>0.626</v>
      </c>
      <c r="AB735" s="68">
        <v>1.0275000000000001</v>
      </c>
      <c r="AC735" s="68">
        <v>0.46260000000000001</v>
      </c>
      <c r="AD735" s="150">
        <f>VLOOKUP(T735,'既存・導入予定 (2)'!$E$33:$S$44,13,0)</f>
        <v>0.54600000000000004</v>
      </c>
      <c r="AE735" s="151">
        <f t="shared" si="38"/>
        <v>0.83</v>
      </c>
    </row>
    <row r="736" spans="20:31">
      <c r="T736" s="65">
        <v>7</v>
      </c>
      <c r="U736" s="65">
        <v>1995</v>
      </c>
      <c r="V736" s="65" t="s">
        <v>21</v>
      </c>
      <c r="W736" s="65" t="s">
        <v>618</v>
      </c>
      <c r="X736" s="65" t="s">
        <v>3363</v>
      </c>
      <c r="Y736" s="66" t="str">
        <f t="shared" si="37"/>
        <v>71995暖房ビル用マルチ有り</v>
      </c>
      <c r="Z736" s="65">
        <v>-0.112</v>
      </c>
      <c r="AA736" s="65">
        <v>1.1120000000000001</v>
      </c>
      <c r="AB736" s="68">
        <v>1.0236000000000001</v>
      </c>
      <c r="AC736" s="68">
        <v>0.82809999999999995</v>
      </c>
      <c r="AD736" s="150">
        <f>VLOOKUP(T736,'既存・導入予定 (2)'!$E$33:$S$44,13,0)</f>
        <v>0.54600000000000004</v>
      </c>
      <c r="AE736" s="151">
        <f t="shared" si="38"/>
        <v>1.05</v>
      </c>
    </row>
    <row r="737" spans="20:31">
      <c r="T737" s="65">
        <v>7</v>
      </c>
      <c r="U737" s="65">
        <v>1995</v>
      </c>
      <c r="V737" s="65" t="s">
        <v>21</v>
      </c>
      <c r="W737" s="65" t="s">
        <v>619</v>
      </c>
      <c r="X737" s="65" t="s">
        <v>3363</v>
      </c>
      <c r="Y737" s="66" t="str">
        <f t="shared" si="37"/>
        <v>71995暖房設備用有り</v>
      </c>
      <c r="Z737" s="65">
        <v>0.25</v>
      </c>
      <c r="AA737" s="65">
        <v>0.75</v>
      </c>
      <c r="AB737" s="68">
        <v>1.0159</v>
      </c>
      <c r="AC737" s="68">
        <v>0.5585</v>
      </c>
      <c r="AD737" s="150">
        <f>VLOOKUP(T737,'既存・導入予定 (2)'!$E$33:$S$44,13,0)</f>
        <v>0.54600000000000004</v>
      </c>
      <c r="AE737" s="151">
        <f t="shared" si="38"/>
        <v>0.88600000000000001</v>
      </c>
    </row>
    <row r="738" spans="20:31">
      <c r="T738" s="65">
        <v>7</v>
      </c>
      <c r="U738" s="65">
        <v>1995</v>
      </c>
      <c r="V738" s="65" t="s">
        <v>21</v>
      </c>
      <c r="W738" s="65" t="s">
        <v>624</v>
      </c>
      <c r="X738" s="65" t="s">
        <v>3516</v>
      </c>
      <c r="Y738" s="66" t="str">
        <f t="shared" si="37"/>
        <v>71995暖房店舗用無し（一定速）</v>
      </c>
      <c r="Z738" s="65">
        <v>0.26</v>
      </c>
      <c r="AA738" s="65">
        <v>0.74</v>
      </c>
      <c r="AB738" s="68">
        <v>0.26</v>
      </c>
      <c r="AC738" s="68">
        <v>0.74</v>
      </c>
      <c r="AD738" s="150">
        <f>VLOOKUP(T738,'既存・導入予定 (2)'!$E$33:$S$44,13,0)</f>
        <v>0.54600000000000004</v>
      </c>
      <c r="AE738" s="151">
        <f t="shared" si="38"/>
        <v>0.88100000000000001</v>
      </c>
    </row>
    <row r="739" spans="20:31">
      <c r="T739" s="65">
        <v>7</v>
      </c>
      <c r="U739" s="65">
        <v>1995</v>
      </c>
      <c r="V739" s="65" t="s">
        <v>21</v>
      </c>
      <c r="W739" s="65" t="s">
        <v>618</v>
      </c>
      <c r="X739" s="65" t="s">
        <v>3516</v>
      </c>
      <c r="Y739" s="66" t="str">
        <f t="shared" si="37"/>
        <v>71995暖房ビル用マルチ無し（一定速）</v>
      </c>
      <c r="Z739" s="65">
        <v>0.26</v>
      </c>
      <c r="AA739" s="65">
        <v>0.74</v>
      </c>
      <c r="AB739" s="68">
        <v>0.26</v>
      </c>
      <c r="AC739" s="68">
        <v>0.74</v>
      </c>
      <c r="AD739" s="150">
        <f>VLOOKUP(T739,'既存・導入予定 (2)'!$E$33:$S$44,13,0)</f>
        <v>0.54600000000000004</v>
      </c>
      <c r="AE739" s="151">
        <f t="shared" si="38"/>
        <v>0.88100000000000001</v>
      </c>
    </row>
    <row r="740" spans="20:31">
      <c r="T740" s="65">
        <v>7</v>
      </c>
      <c r="U740" s="65">
        <v>1995</v>
      </c>
      <c r="V740" s="65" t="s">
        <v>21</v>
      </c>
      <c r="W740" s="65" t="s">
        <v>619</v>
      </c>
      <c r="X740" s="65" t="s">
        <v>3516</v>
      </c>
      <c r="Y740" s="66" t="str">
        <f t="shared" si="37"/>
        <v>71995暖房設備用無し（一定速）</v>
      </c>
      <c r="Z740" s="65">
        <v>0.26</v>
      </c>
      <c r="AA740" s="65">
        <v>0.74</v>
      </c>
      <c r="AB740" s="68">
        <v>0.26</v>
      </c>
      <c r="AC740" s="68">
        <v>0.74</v>
      </c>
      <c r="AD740" s="150">
        <f>VLOOKUP(T740,'既存・導入予定 (2)'!$E$33:$S$44,13,0)</f>
        <v>0.54600000000000004</v>
      </c>
      <c r="AE740" s="151">
        <f t="shared" si="38"/>
        <v>0.88100000000000001</v>
      </c>
    </row>
    <row r="741" spans="20:31">
      <c r="T741" s="65">
        <v>7</v>
      </c>
      <c r="U741" s="65">
        <v>2005</v>
      </c>
      <c r="V741" s="65" t="s">
        <v>20</v>
      </c>
      <c r="W741" s="65" t="s">
        <v>624</v>
      </c>
      <c r="X741" s="65" t="s">
        <v>3363</v>
      </c>
      <c r="Y741" s="66" t="str">
        <f t="shared" si="37"/>
        <v>72005冷房店舗用有り</v>
      </c>
      <c r="Z741" s="65">
        <v>-0.86599999999999999</v>
      </c>
      <c r="AA741" s="65">
        <v>1.8660000000000001</v>
      </c>
      <c r="AB741" s="68">
        <v>1.0455000000000001</v>
      </c>
      <c r="AC741" s="68">
        <v>1.3880999999999999</v>
      </c>
      <c r="AD741" s="150">
        <f>VLOOKUP(T741,'既存・導入予定 (2)'!$E$33:$S$44,13,0)</f>
        <v>0.54600000000000004</v>
      </c>
      <c r="AE741" s="151">
        <f t="shared" si="38"/>
        <v>1.393</v>
      </c>
    </row>
    <row r="742" spans="20:31">
      <c r="T742" s="65">
        <v>7</v>
      </c>
      <c r="U742" s="65">
        <v>2005</v>
      </c>
      <c r="V742" s="65" t="s">
        <v>20</v>
      </c>
      <c r="W742" s="65" t="s">
        <v>618</v>
      </c>
      <c r="X742" s="65" t="s">
        <v>3363</v>
      </c>
      <c r="Y742" s="66" t="str">
        <f t="shared" si="37"/>
        <v>72005冷房ビル用マルチ有り</v>
      </c>
      <c r="Z742" s="65">
        <v>-0.68200000000000005</v>
      </c>
      <c r="AA742" s="65">
        <v>1.6819999999999999</v>
      </c>
      <c r="AB742" s="68">
        <v>1.0490999999999999</v>
      </c>
      <c r="AC742" s="68">
        <v>1.2492000000000001</v>
      </c>
      <c r="AD742" s="150">
        <f>VLOOKUP(T742,'既存・導入予定 (2)'!$E$33:$S$44,13,0)</f>
        <v>0.54600000000000004</v>
      </c>
      <c r="AE742" s="151">
        <f t="shared" si="38"/>
        <v>1.3089999999999999</v>
      </c>
    </row>
    <row r="743" spans="20:31">
      <c r="T743" s="65">
        <v>7</v>
      </c>
      <c r="U743" s="65">
        <v>2005</v>
      </c>
      <c r="V743" s="65" t="s">
        <v>20</v>
      </c>
      <c r="W743" s="65" t="s">
        <v>619</v>
      </c>
      <c r="X743" s="65" t="s">
        <v>3363</v>
      </c>
      <c r="Y743" s="66" t="str">
        <f t="shared" si="37"/>
        <v>72005冷房設備用有り</v>
      </c>
      <c r="Z743" s="65">
        <v>-0.114</v>
      </c>
      <c r="AA743" s="65">
        <v>1.1140000000000001</v>
      </c>
      <c r="AB743" s="68">
        <v>1.0325</v>
      </c>
      <c r="AC743" s="68">
        <v>0.82740000000000002</v>
      </c>
      <c r="AD743" s="150">
        <f>VLOOKUP(T743,'既存・導入予定 (2)'!$E$33:$S$44,13,0)</f>
        <v>0.54600000000000004</v>
      </c>
      <c r="AE743" s="151">
        <f t="shared" si="38"/>
        <v>1.0509999999999999</v>
      </c>
    </row>
    <row r="744" spans="20:31">
      <c r="T744" s="65">
        <v>7</v>
      </c>
      <c r="U744" s="65">
        <v>2005</v>
      </c>
      <c r="V744" s="65" t="s">
        <v>20</v>
      </c>
      <c r="W744" s="65" t="s">
        <v>624</v>
      </c>
      <c r="X744" s="65" t="s">
        <v>3516</v>
      </c>
      <c r="Y744" s="66" t="str">
        <f t="shared" si="37"/>
        <v>72005冷房店舗用無し（一定速）</v>
      </c>
      <c r="Z744" s="65">
        <v>0.25</v>
      </c>
      <c r="AA744" s="65">
        <v>0.75</v>
      </c>
      <c r="AB744" s="68">
        <v>0.25</v>
      </c>
      <c r="AC744" s="68">
        <v>0.75</v>
      </c>
      <c r="AD744" s="150">
        <f>VLOOKUP(T744,'既存・導入予定 (2)'!$E$33:$S$44,13,0)</f>
        <v>0.54600000000000004</v>
      </c>
      <c r="AE744" s="151">
        <f t="shared" si="38"/>
        <v>0.88600000000000001</v>
      </c>
    </row>
    <row r="745" spans="20:31">
      <c r="T745" s="65">
        <v>7</v>
      </c>
      <c r="U745" s="65">
        <v>2005</v>
      </c>
      <c r="V745" s="65" t="s">
        <v>20</v>
      </c>
      <c r="W745" s="65" t="s">
        <v>618</v>
      </c>
      <c r="X745" s="65" t="s">
        <v>3516</v>
      </c>
      <c r="Y745" s="66" t="str">
        <f t="shared" si="37"/>
        <v>72005冷房ビル用マルチ無し（一定速）</v>
      </c>
      <c r="Z745" s="65">
        <v>0.25</v>
      </c>
      <c r="AA745" s="65">
        <v>0.75</v>
      </c>
      <c r="AB745" s="68">
        <v>0.25</v>
      </c>
      <c r="AC745" s="68">
        <v>0.75</v>
      </c>
      <c r="AD745" s="150">
        <f>VLOOKUP(T745,'既存・導入予定 (2)'!$E$33:$S$44,13,0)</f>
        <v>0.54600000000000004</v>
      </c>
      <c r="AE745" s="151">
        <f t="shared" si="38"/>
        <v>0.88600000000000001</v>
      </c>
    </row>
    <row r="746" spans="20:31">
      <c r="T746" s="65">
        <v>7</v>
      </c>
      <c r="U746" s="65">
        <v>2005</v>
      </c>
      <c r="V746" s="65" t="s">
        <v>20</v>
      </c>
      <c r="W746" s="65" t="s">
        <v>619</v>
      </c>
      <c r="X746" s="65" t="s">
        <v>3516</v>
      </c>
      <c r="Y746" s="66" t="str">
        <f t="shared" si="37"/>
        <v>72005冷房設備用無し（一定速）</v>
      </c>
      <c r="Z746" s="65">
        <v>0.25</v>
      </c>
      <c r="AA746" s="65">
        <v>0.75</v>
      </c>
      <c r="AB746" s="68">
        <v>0.25</v>
      </c>
      <c r="AC746" s="68">
        <v>0.75</v>
      </c>
      <c r="AD746" s="150">
        <f>VLOOKUP(T746,'既存・導入予定 (2)'!$E$33:$S$44,13,0)</f>
        <v>0.54600000000000004</v>
      </c>
      <c r="AE746" s="151">
        <f t="shared" si="38"/>
        <v>0.88600000000000001</v>
      </c>
    </row>
    <row r="747" spans="20:31">
      <c r="T747" s="65">
        <v>7</v>
      </c>
      <c r="U747" s="65">
        <v>2005</v>
      </c>
      <c r="V747" s="65" t="s">
        <v>21</v>
      </c>
      <c r="W747" s="65" t="s">
        <v>624</v>
      </c>
      <c r="X747" s="65" t="s">
        <v>3363</v>
      </c>
      <c r="Y747" s="66" t="str">
        <f t="shared" si="37"/>
        <v>72005暖房店舗用有り</v>
      </c>
      <c r="Z747" s="65">
        <v>-0.65</v>
      </c>
      <c r="AA747" s="65">
        <v>1.65</v>
      </c>
      <c r="AB747" s="68">
        <v>1.0726</v>
      </c>
      <c r="AC747" s="68">
        <v>1.2194</v>
      </c>
      <c r="AD747" s="150">
        <f>VLOOKUP(T747,'既存・導入予定 (2)'!$E$33:$S$44,13,0)</f>
        <v>0.54600000000000004</v>
      </c>
      <c r="AE747" s="151">
        <f t="shared" si="38"/>
        <v>1.2949999999999999</v>
      </c>
    </row>
    <row r="748" spans="20:31">
      <c r="T748" s="65">
        <v>7</v>
      </c>
      <c r="U748" s="65">
        <v>2005</v>
      </c>
      <c r="V748" s="65" t="s">
        <v>21</v>
      </c>
      <c r="W748" s="65" t="s">
        <v>618</v>
      </c>
      <c r="X748" s="65" t="s">
        <v>3363</v>
      </c>
      <c r="Y748" s="66" t="str">
        <f t="shared" si="37"/>
        <v>72005暖房ビル用マルチ有り</v>
      </c>
      <c r="Z748" s="65">
        <v>-0.56000000000000005</v>
      </c>
      <c r="AA748" s="65">
        <v>1.56</v>
      </c>
      <c r="AB748" s="68">
        <v>1.0330999999999999</v>
      </c>
      <c r="AC748" s="68">
        <v>1.1617</v>
      </c>
      <c r="AD748" s="150">
        <f>VLOOKUP(T748,'既存・導入予定 (2)'!$E$33:$S$44,13,0)</f>
        <v>0.54600000000000004</v>
      </c>
      <c r="AE748" s="151">
        <f t="shared" si="38"/>
        <v>1.254</v>
      </c>
    </row>
    <row r="749" spans="20:31">
      <c r="T749" s="65">
        <v>7</v>
      </c>
      <c r="U749" s="65">
        <v>2005</v>
      </c>
      <c r="V749" s="65" t="s">
        <v>21</v>
      </c>
      <c r="W749" s="65" t="s">
        <v>619</v>
      </c>
      <c r="X749" s="65" t="s">
        <v>3363</v>
      </c>
      <c r="Y749" s="66" t="str">
        <f t="shared" si="37"/>
        <v>72005暖房設備用有り</v>
      </c>
      <c r="Z749" s="65">
        <v>-0.126</v>
      </c>
      <c r="AA749" s="65">
        <v>1.1259999999999999</v>
      </c>
      <c r="AB749" s="68">
        <v>1.0239</v>
      </c>
      <c r="AC749" s="68">
        <v>0.83850000000000002</v>
      </c>
      <c r="AD749" s="150">
        <f>VLOOKUP(T749,'既存・導入予定 (2)'!$E$33:$S$44,13,0)</f>
        <v>0.54600000000000004</v>
      </c>
      <c r="AE749" s="151">
        <f t="shared" si="38"/>
        <v>1.0569999999999999</v>
      </c>
    </row>
    <row r="750" spans="20:31">
      <c r="T750" s="65">
        <v>7</v>
      </c>
      <c r="U750" s="65">
        <v>2005</v>
      </c>
      <c r="V750" s="65" t="s">
        <v>21</v>
      </c>
      <c r="W750" s="65" t="s">
        <v>624</v>
      </c>
      <c r="X750" s="65" t="s">
        <v>3516</v>
      </c>
      <c r="Y750" s="66" t="str">
        <f t="shared" si="37"/>
        <v>72005暖房店舗用無し（一定速）</v>
      </c>
      <c r="Z750" s="65">
        <v>0.25</v>
      </c>
      <c r="AA750" s="65">
        <v>0.75</v>
      </c>
      <c r="AB750" s="68">
        <v>0.25</v>
      </c>
      <c r="AC750" s="68">
        <v>0.75</v>
      </c>
      <c r="AD750" s="150">
        <f>VLOOKUP(T750,'既存・導入予定 (2)'!$E$33:$S$44,13,0)</f>
        <v>0.54600000000000004</v>
      </c>
      <c r="AE750" s="151">
        <f t="shared" si="38"/>
        <v>0.88600000000000001</v>
      </c>
    </row>
    <row r="751" spans="20:31">
      <c r="T751" s="65">
        <v>7</v>
      </c>
      <c r="U751" s="65">
        <v>2005</v>
      </c>
      <c r="V751" s="65" t="s">
        <v>21</v>
      </c>
      <c r="W751" s="65" t="s">
        <v>618</v>
      </c>
      <c r="X751" s="65" t="s">
        <v>3516</v>
      </c>
      <c r="Y751" s="66" t="str">
        <f t="shared" si="37"/>
        <v>72005暖房ビル用マルチ無し（一定速）</v>
      </c>
      <c r="Z751" s="65">
        <v>0.25</v>
      </c>
      <c r="AA751" s="65">
        <v>0.75</v>
      </c>
      <c r="AB751" s="68">
        <v>0.25</v>
      </c>
      <c r="AC751" s="68">
        <v>0.75</v>
      </c>
      <c r="AD751" s="150">
        <f>VLOOKUP(T751,'既存・導入予定 (2)'!$E$33:$S$44,13,0)</f>
        <v>0.54600000000000004</v>
      </c>
      <c r="AE751" s="151">
        <f t="shared" si="38"/>
        <v>0.88600000000000001</v>
      </c>
    </row>
    <row r="752" spans="20:31">
      <c r="T752" s="65">
        <v>7</v>
      </c>
      <c r="U752" s="65">
        <v>2005</v>
      </c>
      <c r="V752" s="65" t="s">
        <v>21</v>
      </c>
      <c r="W752" s="65" t="s">
        <v>619</v>
      </c>
      <c r="X752" s="65" t="s">
        <v>3516</v>
      </c>
      <c r="Y752" s="66" t="str">
        <f t="shared" si="37"/>
        <v>72005暖房設備用無し（一定速）</v>
      </c>
      <c r="Z752" s="65">
        <v>0.25</v>
      </c>
      <c r="AA752" s="65">
        <v>0.75</v>
      </c>
      <c r="AB752" s="68">
        <v>0.25</v>
      </c>
      <c r="AC752" s="68">
        <v>0.75</v>
      </c>
      <c r="AD752" s="150">
        <f>VLOOKUP(T752,'既存・導入予定 (2)'!$E$33:$S$44,13,0)</f>
        <v>0.54600000000000004</v>
      </c>
      <c r="AE752" s="151">
        <f t="shared" si="38"/>
        <v>0.88600000000000001</v>
      </c>
    </row>
    <row r="753" spans="20:31">
      <c r="T753" s="65">
        <v>7</v>
      </c>
      <c r="U753" s="65">
        <v>2010</v>
      </c>
      <c r="V753" s="65" t="s">
        <v>20</v>
      </c>
      <c r="W753" s="65" t="s">
        <v>624</v>
      </c>
      <c r="X753" s="65" t="s">
        <v>3363</v>
      </c>
      <c r="Y753" s="66" t="str">
        <f t="shared" si="37"/>
        <v>72010冷房店舗用有り</v>
      </c>
      <c r="Z753" s="65">
        <v>-1.1000000000000001</v>
      </c>
      <c r="AA753" s="65">
        <v>2.1</v>
      </c>
      <c r="AB753" s="68">
        <v>1.0511999999999999</v>
      </c>
      <c r="AC753" s="68">
        <v>1.5622</v>
      </c>
      <c r="AD753" s="150">
        <f>VLOOKUP(T753,'既存・導入予定 (2)'!$E$33:$S$44,13,0)</f>
        <v>0.54600000000000004</v>
      </c>
      <c r="AE753" s="151">
        <f t="shared" si="38"/>
        <v>1.4990000000000001</v>
      </c>
    </row>
    <row r="754" spans="20:31">
      <c r="T754" s="65">
        <v>7</v>
      </c>
      <c r="U754" s="65">
        <v>2010</v>
      </c>
      <c r="V754" s="65" t="s">
        <v>20</v>
      </c>
      <c r="W754" s="65" t="s">
        <v>618</v>
      </c>
      <c r="X754" s="65" t="s">
        <v>3363</v>
      </c>
      <c r="Y754" s="66" t="str">
        <f t="shared" si="37"/>
        <v>72010冷房ビル用マルチ有り</v>
      </c>
      <c r="Z754" s="65">
        <v>-0.88</v>
      </c>
      <c r="AA754" s="65">
        <v>1.88</v>
      </c>
      <c r="AB754" s="68">
        <v>1.0548999999999999</v>
      </c>
      <c r="AC754" s="68">
        <v>1.3963000000000001</v>
      </c>
      <c r="AD754" s="150">
        <f>VLOOKUP(T754,'既存・導入予定 (2)'!$E$33:$S$44,13,0)</f>
        <v>0.54600000000000004</v>
      </c>
      <c r="AE754" s="151">
        <f t="shared" si="38"/>
        <v>1.399</v>
      </c>
    </row>
    <row r="755" spans="20:31">
      <c r="T755" s="65">
        <v>7</v>
      </c>
      <c r="U755" s="65">
        <v>2010</v>
      </c>
      <c r="V755" s="65" t="s">
        <v>20</v>
      </c>
      <c r="W755" s="65" t="s">
        <v>619</v>
      </c>
      <c r="X755" s="65" t="s">
        <v>3363</v>
      </c>
      <c r="Y755" s="66" t="str">
        <f t="shared" si="37"/>
        <v>72010冷房設備用有り</v>
      </c>
      <c r="Z755" s="65">
        <v>-0.26</v>
      </c>
      <c r="AA755" s="65">
        <v>1.26</v>
      </c>
      <c r="AB755" s="68">
        <v>1.1929000000000001</v>
      </c>
      <c r="AC755" s="68">
        <v>0.89680000000000004</v>
      </c>
      <c r="AD755" s="150">
        <f>VLOOKUP(T755,'既存・導入予定 (2)'!$E$33:$S$44,13,0)</f>
        <v>0.54600000000000004</v>
      </c>
      <c r="AE755" s="151">
        <f t="shared" si="38"/>
        <v>1.1180000000000001</v>
      </c>
    </row>
    <row r="756" spans="20:31">
      <c r="T756" s="65">
        <v>7</v>
      </c>
      <c r="U756" s="65">
        <v>2010</v>
      </c>
      <c r="V756" s="65" t="s">
        <v>20</v>
      </c>
      <c r="W756" s="65" t="s">
        <v>624</v>
      </c>
      <c r="X756" s="65" t="s">
        <v>3516</v>
      </c>
      <c r="Y756" s="66" t="str">
        <f t="shared" si="37"/>
        <v>72010冷房店舗用無し（一定速）</v>
      </c>
      <c r="Z756" s="65">
        <v>0.25</v>
      </c>
      <c r="AA756" s="65">
        <v>0.75</v>
      </c>
      <c r="AB756" s="68">
        <v>0.25</v>
      </c>
      <c r="AC756" s="68">
        <v>0.75</v>
      </c>
      <c r="AD756" s="150">
        <f>VLOOKUP(T756,'既存・導入予定 (2)'!$E$33:$S$44,13,0)</f>
        <v>0.54600000000000004</v>
      </c>
      <c r="AE756" s="151">
        <f t="shared" si="38"/>
        <v>0.88600000000000001</v>
      </c>
    </row>
    <row r="757" spans="20:31">
      <c r="T757" s="65">
        <v>7</v>
      </c>
      <c r="U757" s="65">
        <v>2010</v>
      </c>
      <c r="V757" s="65" t="s">
        <v>20</v>
      </c>
      <c r="W757" s="65" t="s">
        <v>618</v>
      </c>
      <c r="X757" s="65" t="s">
        <v>3516</v>
      </c>
      <c r="Y757" s="66" t="str">
        <f t="shared" si="37"/>
        <v>72010冷房ビル用マルチ無し（一定速）</v>
      </c>
      <c r="Z757" s="65">
        <v>0.25</v>
      </c>
      <c r="AA757" s="65">
        <v>0.75</v>
      </c>
      <c r="AB757" s="68">
        <v>0.25</v>
      </c>
      <c r="AC757" s="68">
        <v>0.75</v>
      </c>
      <c r="AD757" s="150">
        <f>VLOOKUP(T757,'既存・導入予定 (2)'!$E$33:$S$44,13,0)</f>
        <v>0.54600000000000004</v>
      </c>
      <c r="AE757" s="151">
        <f t="shared" si="38"/>
        <v>0.88600000000000001</v>
      </c>
    </row>
    <row r="758" spans="20:31">
      <c r="T758" s="65">
        <v>7</v>
      </c>
      <c r="U758" s="65">
        <v>2010</v>
      </c>
      <c r="V758" s="65" t="s">
        <v>20</v>
      </c>
      <c r="W758" s="65" t="s">
        <v>619</v>
      </c>
      <c r="X758" s="65" t="s">
        <v>3516</v>
      </c>
      <c r="Y758" s="66" t="str">
        <f t="shared" si="37"/>
        <v>72010冷房設備用無し（一定速）</v>
      </c>
      <c r="Z758" s="65">
        <v>0.25</v>
      </c>
      <c r="AA758" s="65">
        <v>0.75</v>
      </c>
      <c r="AB758" s="68">
        <v>0.25</v>
      </c>
      <c r="AC758" s="68">
        <v>0.75</v>
      </c>
      <c r="AD758" s="150">
        <f>VLOOKUP(T758,'既存・導入予定 (2)'!$E$33:$S$44,13,0)</f>
        <v>0.54600000000000004</v>
      </c>
      <c r="AE758" s="151">
        <f t="shared" si="38"/>
        <v>0.88600000000000001</v>
      </c>
    </row>
    <row r="759" spans="20:31">
      <c r="T759" s="65">
        <v>7</v>
      </c>
      <c r="U759" s="65">
        <v>2010</v>
      </c>
      <c r="V759" s="65" t="s">
        <v>21</v>
      </c>
      <c r="W759" s="65" t="s">
        <v>624</v>
      </c>
      <c r="X759" s="65" t="s">
        <v>3363</v>
      </c>
      <c r="Y759" s="66" t="str">
        <f t="shared" si="37"/>
        <v>72010暖房店舗用有り</v>
      </c>
      <c r="Z759" s="65">
        <v>-0.72</v>
      </c>
      <c r="AA759" s="65">
        <v>1.72</v>
      </c>
      <c r="AB759" s="68">
        <v>1.0757000000000001</v>
      </c>
      <c r="AC759" s="68">
        <v>1.2710999999999999</v>
      </c>
      <c r="AD759" s="150">
        <f>VLOOKUP(T759,'既存・導入予定 (2)'!$E$33:$S$44,13,0)</f>
        <v>0.54600000000000004</v>
      </c>
      <c r="AE759" s="151">
        <f t="shared" si="38"/>
        <v>1.3260000000000001</v>
      </c>
    </row>
    <row r="760" spans="20:31">
      <c r="T760" s="65">
        <v>7</v>
      </c>
      <c r="U760" s="65">
        <v>2010</v>
      </c>
      <c r="V760" s="65" t="s">
        <v>21</v>
      </c>
      <c r="W760" s="65" t="s">
        <v>618</v>
      </c>
      <c r="X760" s="65" t="s">
        <v>3363</v>
      </c>
      <c r="Y760" s="66" t="str">
        <f t="shared" si="37"/>
        <v>72010暖房ビル用マルチ有り</v>
      </c>
      <c r="Z760" s="65">
        <v>-0.7</v>
      </c>
      <c r="AA760" s="65">
        <v>1.7</v>
      </c>
      <c r="AB760" s="68">
        <v>1.036</v>
      </c>
      <c r="AC760" s="68">
        <v>1.266</v>
      </c>
      <c r="AD760" s="150">
        <f>VLOOKUP(T760,'既存・導入予定 (2)'!$E$33:$S$44,13,0)</f>
        <v>0.54600000000000004</v>
      </c>
      <c r="AE760" s="151">
        <f t="shared" si="38"/>
        <v>1.3169999999999999</v>
      </c>
    </row>
    <row r="761" spans="20:31">
      <c r="T761" s="65">
        <v>7</v>
      </c>
      <c r="U761" s="65">
        <v>2010</v>
      </c>
      <c r="V761" s="65" t="s">
        <v>21</v>
      </c>
      <c r="W761" s="65" t="s">
        <v>619</v>
      </c>
      <c r="X761" s="65" t="s">
        <v>3363</v>
      </c>
      <c r="Y761" s="66" t="str">
        <f t="shared" si="37"/>
        <v>72010暖房設備用有り</v>
      </c>
      <c r="Z761" s="65">
        <v>-0.26</v>
      </c>
      <c r="AA761" s="65">
        <v>1.26</v>
      </c>
      <c r="AB761" s="68">
        <v>0.82779999999999998</v>
      </c>
      <c r="AC761" s="68">
        <v>0.98809999999999998</v>
      </c>
      <c r="AD761" s="150">
        <f>VLOOKUP(T761,'既存・導入予定 (2)'!$E$33:$S$44,13,0)</f>
        <v>0.54600000000000004</v>
      </c>
      <c r="AE761" s="151">
        <f t="shared" si="38"/>
        <v>1.1180000000000001</v>
      </c>
    </row>
    <row r="762" spans="20:31">
      <c r="T762" s="65">
        <v>7</v>
      </c>
      <c r="U762" s="65">
        <v>2010</v>
      </c>
      <c r="V762" s="65" t="s">
        <v>21</v>
      </c>
      <c r="W762" s="65" t="s">
        <v>624</v>
      </c>
      <c r="X762" s="65" t="s">
        <v>3516</v>
      </c>
      <c r="Y762" s="66" t="str">
        <f t="shared" si="37"/>
        <v>72010暖房店舗用無し（一定速）</v>
      </c>
      <c r="Z762" s="65">
        <v>0.25</v>
      </c>
      <c r="AA762" s="65">
        <v>0.75</v>
      </c>
      <c r="AB762" s="68">
        <v>0.25</v>
      </c>
      <c r="AC762" s="68">
        <v>0.75</v>
      </c>
      <c r="AD762" s="150">
        <f>VLOOKUP(T762,'既存・導入予定 (2)'!$E$33:$S$44,13,0)</f>
        <v>0.54600000000000004</v>
      </c>
      <c r="AE762" s="151">
        <f t="shared" si="38"/>
        <v>0.88600000000000001</v>
      </c>
    </row>
    <row r="763" spans="20:31">
      <c r="T763" s="65">
        <v>7</v>
      </c>
      <c r="U763" s="65">
        <v>2010</v>
      </c>
      <c r="V763" s="65" t="s">
        <v>21</v>
      </c>
      <c r="W763" s="65" t="s">
        <v>618</v>
      </c>
      <c r="X763" s="65" t="s">
        <v>3516</v>
      </c>
      <c r="Y763" s="66" t="str">
        <f t="shared" si="37"/>
        <v>72010暖房ビル用マルチ無し（一定速）</v>
      </c>
      <c r="Z763" s="65">
        <v>0.25</v>
      </c>
      <c r="AA763" s="65">
        <v>0.75</v>
      </c>
      <c r="AB763" s="68">
        <v>0.25</v>
      </c>
      <c r="AC763" s="68">
        <v>0.75</v>
      </c>
      <c r="AD763" s="150">
        <f>VLOOKUP(T763,'既存・導入予定 (2)'!$E$33:$S$44,13,0)</f>
        <v>0.54600000000000004</v>
      </c>
      <c r="AE763" s="151">
        <f t="shared" si="38"/>
        <v>0.88600000000000001</v>
      </c>
    </row>
    <row r="764" spans="20:31">
      <c r="T764" s="65">
        <v>7</v>
      </c>
      <c r="U764" s="65">
        <v>2010</v>
      </c>
      <c r="V764" s="65" t="s">
        <v>21</v>
      </c>
      <c r="W764" s="65" t="s">
        <v>619</v>
      </c>
      <c r="X764" s="65" t="s">
        <v>3516</v>
      </c>
      <c r="Y764" s="66" t="str">
        <f t="shared" si="37"/>
        <v>72010暖房設備用無し（一定速）</v>
      </c>
      <c r="Z764" s="65">
        <v>0.25</v>
      </c>
      <c r="AA764" s="65">
        <v>0.75</v>
      </c>
      <c r="AB764" s="68">
        <v>0.25</v>
      </c>
      <c r="AC764" s="68">
        <v>0.75</v>
      </c>
      <c r="AD764" s="150">
        <f>VLOOKUP(T764,'既存・導入予定 (2)'!$E$33:$S$44,13,0)</f>
        <v>0.54600000000000004</v>
      </c>
      <c r="AE764" s="151">
        <f t="shared" si="38"/>
        <v>0.88600000000000001</v>
      </c>
    </row>
    <row r="765" spans="20:31">
      <c r="T765" s="145">
        <v>7</v>
      </c>
      <c r="U765" s="145">
        <v>2011</v>
      </c>
      <c r="V765" s="145" t="s">
        <v>20</v>
      </c>
      <c r="W765" s="145" t="s">
        <v>624</v>
      </c>
      <c r="X765" s="145" t="s">
        <v>3363</v>
      </c>
      <c r="Y765" s="146" t="str">
        <f t="shared" si="37"/>
        <v>72011冷房店舗用有り</v>
      </c>
      <c r="Z765" s="145">
        <v>-1.1200000000000001</v>
      </c>
      <c r="AA765" s="145">
        <v>2.12</v>
      </c>
      <c r="AB765" s="149">
        <v>1.0517000000000001</v>
      </c>
      <c r="AC765" s="149">
        <v>1.5770999999999999</v>
      </c>
      <c r="AD765" s="147">
        <f>VLOOKUP(T765,'既存・導入予定 (2)'!$E$33:$S$44,13,0)</f>
        <v>0.54600000000000004</v>
      </c>
      <c r="AE765" s="75">
        <f t="shared" si="38"/>
        <v>1.508</v>
      </c>
    </row>
    <row r="766" spans="20:31">
      <c r="T766" s="145">
        <v>7</v>
      </c>
      <c r="U766" s="145">
        <v>2011</v>
      </c>
      <c r="V766" s="145" t="s">
        <v>20</v>
      </c>
      <c r="W766" s="145" t="s">
        <v>618</v>
      </c>
      <c r="X766" s="145" t="s">
        <v>3363</v>
      </c>
      <c r="Y766" s="146" t="str">
        <f t="shared" si="37"/>
        <v>72011冷房ビル用マルチ有り</v>
      </c>
      <c r="Z766" s="148">
        <v>-1</v>
      </c>
      <c r="AA766" s="148">
        <v>2</v>
      </c>
      <c r="AB766" s="149">
        <v>1.0584</v>
      </c>
      <c r="AC766" s="149">
        <v>1.4854000000000001</v>
      </c>
      <c r="AD766" s="147">
        <f>VLOOKUP(T766,'既存・導入予定 (2)'!$E$33:$S$44,13,0)</f>
        <v>0.54600000000000004</v>
      </c>
      <c r="AE766" s="75">
        <f t="shared" si="38"/>
        <v>1.454</v>
      </c>
    </row>
    <row r="767" spans="20:31">
      <c r="T767" s="145">
        <v>7</v>
      </c>
      <c r="U767" s="145">
        <v>2011</v>
      </c>
      <c r="V767" s="145" t="s">
        <v>20</v>
      </c>
      <c r="W767" s="145" t="s">
        <v>619</v>
      </c>
      <c r="X767" s="145" t="s">
        <v>3363</v>
      </c>
      <c r="Y767" s="146" t="str">
        <f t="shared" si="37"/>
        <v>72011冷房設備用有り</v>
      </c>
      <c r="Z767" s="145">
        <v>-0.22</v>
      </c>
      <c r="AA767" s="145">
        <v>1.22</v>
      </c>
      <c r="AB767" s="149">
        <v>1.0356000000000001</v>
      </c>
      <c r="AC767" s="149">
        <v>0.90610000000000002</v>
      </c>
      <c r="AD767" s="147">
        <f>VLOOKUP(T767,'既存・導入予定 (2)'!$E$33:$S$44,13,0)</f>
        <v>0.54600000000000004</v>
      </c>
      <c r="AE767" s="75">
        <f t="shared" si="38"/>
        <v>1.099</v>
      </c>
    </row>
    <row r="768" spans="20:31">
      <c r="T768" s="145">
        <v>7</v>
      </c>
      <c r="U768" s="145">
        <v>2011</v>
      </c>
      <c r="V768" s="145" t="s">
        <v>20</v>
      </c>
      <c r="W768" s="145" t="s">
        <v>624</v>
      </c>
      <c r="X768" s="145" t="s">
        <v>3516</v>
      </c>
      <c r="Y768" s="146" t="str">
        <f t="shared" si="37"/>
        <v>72011冷房店舗用無し（一定速）</v>
      </c>
      <c r="Z768" s="145">
        <v>0.25</v>
      </c>
      <c r="AA768" s="145">
        <v>0.75</v>
      </c>
      <c r="AB768" s="149">
        <v>0.25</v>
      </c>
      <c r="AC768" s="149">
        <v>0.75</v>
      </c>
      <c r="AD768" s="147">
        <f>VLOOKUP(T768,'既存・導入予定 (2)'!$E$33:$S$44,13,0)</f>
        <v>0.54600000000000004</v>
      </c>
      <c r="AE768" s="75">
        <f t="shared" si="38"/>
        <v>0.88600000000000001</v>
      </c>
    </row>
    <row r="769" spans="20:31">
      <c r="T769" s="145">
        <v>7</v>
      </c>
      <c r="U769" s="145">
        <v>2011</v>
      </c>
      <c r="V769" s="145" t="s">
        <v>20</v>
      </c>
      <c r="W769" s="145" t="s">
        <v>618</v>
      </c>
      <c r="X769" s="145" t="s">
        <v>3516</v>
      </c>
      <c r="Y769" s="146" t="str">
        <f t="shared" si="37"/>
        <v>72011冷房ビル用マルチ無し（一定速）</v>
      </c>
      <c r="Z769" s="145">
        <v>0.25</v>
      </c>
      <c r="AA769" s="145">
        <v>0.75</v>
      </c>
      <c r="AB769" s="149">
        <v>0.25</v>
      </c>
      <c r="AC769" s="149">
        <v>0.75</v>
      </c>
      <c r="AD769" s="147">
        <f>VLOOKUP(T769,'既存・導入予定 (2)'!$E$33:$S$44,13,0)</f>
        <v>0.54600000000000004</v>
      </c>
      <c r="AE769" s="75">
        <f t="shared" si="38"/>
        <v>0.88600000000000001</v>
      </c>
    </row>
    <row r="770" spans="20:31">
      <c r="T770" s="145">
        <v>7</v>
      </c>
      <c r="U770" s="145">
        <v>2011</v>
      </c>
      <c r="V770" s="145" t="s">
        <v>20</v>
      </c>
      <c r="W770" s="145" t="s">
        <v>619</v>
      </c>
      <c r="X770" s="145" t="s">
        <v>3516</v>
      </c>
      <c r="Y770" s="146" t="str">
        <f t="shared" si="37"/>
        <v>72011冷房設備用無し（一定速）</v>
      </c>
      <c r="Z770" s="145">
        <v>0.25</v>
      </c>
      <c r="AA770" s="145">
        <v>0.75</v>
      </c>
      <c r="AB770" s="149">
        <v>0.25</v>
      </c>
      <c r="AC770" s="149">
        <v>0.75</v>
      </c>
      <c r="AD770" s="147">
        <f>VLOOKUP(T770,'既存・導入予定 (2)'!$E$33:$S$44,13,0)</f>
        <v>0.54600000000000004</v>
      </c>
      <c r="AE770" s="75">
        <f t="shared" si="38"/>
        <v>0.88600000000000001</v>
      </c>
    </row>
    <row r="771" spans="20:31">
      <c r="T771" s="145">
        <v>7</v>
      </c>
      <c r="U771" s="145">
        <v>2011</v>
      </c>
      <c r="V771" s="145" t="s">
        <v>21</v>
      </c>
      <c r="W771" s="145" t="s">
        <v>624</v>
      </c>
      <c r="X771" s="145" t="s">
        <v>3363</v>
      </c>
      <c r="Y771" s="146" t="str">
        <f t="shared" si="37"/>
        <v>72011暖房店舗用有り</v>
      </c>
      <c r="Z771" s="145">
        <v>-0.76</v>
      </c>
      <c r="AA771" s="145">
        <v>1.76</v>
      </c>
      <c r="AB771" s="149">
        <v>1.0773999999999999</v>
      </c>
      <c r="AC771" s="149">
        <v>1.3006</v>
      </c>
      <c r="AD771" s="147">
        <f>VLOOKUP(T771,'既存・導入予定 (2)'!$E$33:$S$44,13,0)</f>
        <v>0.54600000000000004</v>
      </c>
      <c r="AE771" s="75">
        <f t="shared" si="38"/>
        <v>1.345</v>
      </c>
    </row>
    <row r="772" spans="20:31">
      <c r="T772" s="145">
        <v>7</v>
      </c>
      <c r="U772" s="145">
        <v>2011</v>
      </c>
      <c r="V772" s="145" t="s">
        <v>21</v>
      </c>
      <c r="W772" s="145" t="s">
        <v>618</v>
      </c>
      <c r="X772" s="145" t="s">
        <v>3363</v>
      </c>
      <c r="Y772" s="146" t="str">
        <f t="shared" si="37"/>
        <v>72011暖房ビル用マルチ有り</v>
      </c>
      <c r="Z772" s="145">
        <v>-0.78</v>
      </c>
      <c r="AA772" s="145">
        <v>1.78</v>
      </c>
      <c r="AB772" s="149">
        <v>1.0377000000000001</v>
      </c>
      <c r="AC772" s="149">
        <v>1.3255999999999999</v>
      </c>
      <c r="AD772" s="147">
        <f>VLOOKUP(T772,'既存・導入予定 (2)'!$E$33:$S$44,13,0)</f>
        <v>0.54600000000000004</v>
      </c>
      <c r="AE772" s="75">
        <f t="shared" si="38"/>
        <v>1.3540000000000001</v>
      </c>
    </row>
    <row r="773" spans="20:31">
      <c r="T773" s="145">
        <v>7</v>
      </c>
      <c r="U773" s="145">
        <v>2011</v>
      </c>
      <c r="V773" s="145" t="s">
        <v>21</v>
      </c>
      <c r="W773" s="145" t="s">
        <v>619</v>
      </c>
      <c r="X773" s="145" t="s">
        <v>3363</v>
      </c>
      <c r="Y773" s="146" t="str">
        <f t="shared" si="37"/>
        <v>72011暖房設備用有り</v>
      </c>
      <c r="Z773" s="145">
        <v>-0.26</v>
      </c>
      <c r="AA773" s="145">
        <v>1.26</v>
      </c>
      <c r="AB773" s="149">
        <v>1.0266999999999999</v>
      </c>
      <c r="AC773" s="149">
        <v>0.93830000000000002</v>
      </c>
      <c r="AD773" s="147">
        <f>VLOOKUP(T773,'既存・導入予定 (2)'!$E$33:$S$44,13,0)</f>
        <v>0.54600000000000004</v>
      </c>
      <c r="AE773" s="75">
        <f t="shared" si="38"/>
        <v>1.1180000000000001</v>
      </c>
    </row>
    <row r="774" spans="20:31">
      <c r="T774" s="145">
        <v>7</v>
      </c>
      <c r="U774" s="145">
        <v>2011</v>
      </c>
      <c r="V774" s="145" t="s">
        <v>21</v>
      </c>
      <c r="W774" s="145" t="s">
        <v>624</v>
      </c>
      <c r="X774" s="145" t="s">
        <v>3516</v>
      </c>
      <c r="Y774" s="146" t="str">
        <f t="shared" si="37"/>
        <v>72011暖房店舗用無し（一定速）</v>
      </c>
      <c r="Z774" s="145">
        <v>0.25</v>
      </c>
      <c r="AA774" s="145">
        <v>0.75</v>
      </c>
      <c r="AB774" s="149">
        <v>0.25</v>
      </c>
      <c r="AC774" s="149">
        <v>0.75</v>
      </c>
      <c r="AD774" s="147">
        <f>VLOOKUP(T774,'既存・導入予定 (2)'!$E$33:$S$44,13,0)</f>
        <v>0.54600000000000004</v>
      </c>
      <c r="AE774" s="75">
        <f t="shared" si="38"/>
        <v>0.88600000000000001</v>
      </c>
    </row>
    <row r="775" spans="20:31">
      <c r="T775" s="145">
        <v>7</v>
      </c>
      <c r="U775" s="145">
        <v>2011</v>
      </c>
      <c r="V775" s="145" t="s">
        <v>21</v>
      </c>
      <c r="W775" s="145" t="s">
        <v>618</v>
      </c>
      <c r="X775" s="145" t="s">
        <v>3516</v>
      </c>
      <c r="Y775" s="146" t="str">
        <f t="shared" si="37"/>
        <v>72011暖房ビル用マルチ無し（一定速）</v>
      </c>
      <c r="Z775" s="145">
        <v>0.25</v>
      </c>
      <c r="AA775" s="145">
        <v>0.75</v>
      </c>
      <c r="AB775" s="149">
        <v>0.25</v>
      </c>
      <c r="AC775" s="149">
        <v>0.75</v>
      </c>
      <c r="AD775" s="147">
        <f>VLOOKUP(T775,'既存・導入予定 (2)'!$E$33:$S$44,13,0)</f>
        <v>0.54600000000000004</v>
      </c>
      <c r="AE775" s="75">
        <f t="shared" si="38"/>
        <v>0.88600000000000001</v>
      </c>
    </row>
    <row r="776" spans="20:31">
      <c r="T776" s="145">
        <v>7</v>
      </c>
      <c r="U776" s="145">
        <v>2011</v>
      </c>
      <c r="V776" s="145" t="s">
        <v>21</v>
      </c>
      <c r="W776" s="145" t="s">
        <v>619</v>
      </c>
      <c r="X776" s="145" t="s">
        <v>3516</v>
      </c>
      <c r="Y776" s="146" t="str">
        <f t="shared" si="37"/>
        <v>72011暖房設備用無し（一定速）</v>
      </c>
      <c r="Z776" s="145">
        <v>0.25</v>
      </c>
      <c r="AA776" s="145">
        <v>0.75</v>
      </c>
      <c r="AB776" s="149">
        <v>0.25</v>
      </c>
      <c r="AC776" s="149">
        <v>0.75</v>
      </c>
      <c r="AD776" s="147">
        <f>VLOOKUP(T776,'既存・導入予定 (2)'!$E$33:$S$44,13,0)</f>
        <v>0.54600000000000004</v>
      </c>
      <c r="AE776" s="75">
        <f t="shared" si="38"/>
        <v>0.88600000000000001</v>
      </c>
    </row>
    <row r="777" spans="20:31">
      <c r="T777" s="145">
        <v>7</v>
      </c>
      <c r="U777" s="145">
        <v>2012</v>
      </c>
      <c r="V777" s="145" t="s">
        <v>20</v>
      </c>
      <c r="W777" s="145" t="s">
        <v>624</v>
      </c>
      <c r="X777" s="145" t="s">
        <v>3363</v>
      </c>
      <c r="Y777" s="146" t="str">
        <f t="shared" si="37"/>
        <v>72012冷房店舗用有り</v>
      </c>
      <c r="Z777" s="145">
        <v>-1.36</v>
      </c>
      <c r="AA777" s="145">
        <v>2.36</v>
      </c>
      <c r="AB777" s="149">
        <v>1.0576000000000001</v>
      </c>
      <c r="AC777" s="149">
        <v>1.7556</v>
      </c>
      <c r="AD777" s="147">
        <f>VLOOKUP(T777,'既存・導入予定 (2)'!$E$33:$S$44,13,0)</f>
        <v>0.54600000000000004</v>
      </c>
      <c r="AE777" s="75">
        <f t="shared" si="38"/>
        <v>1.617</v>
      </c>
    </row>
    <row r="778" spans="20:31">
      <c r="T778" s="145">
        <v>7</v>
      </c>
      <c r="U778" s="145">
        <v>2012</v>
      </c>
      <c r="V778" s="145" t="s">
        <v>20</v>
      </c>
      <c r="W778" s="145" t="s">
        <v>618</v>
      </c>
      <c r="X778" s="145" t="s">
        <v>3363</v>
      </c>
      <c r="Y778" s="146" t="str">
        <f t="shared" ref="Y778:Y841" si="39">T778&amp;U778&amp;V778&amp;W778&amp;X778</f>
        <v>72012冷房ビル用マルチ有り</v>
      </c>
      <c r="Z778" s="145">
        <v>-1.1399999999999999</v>
      </c>
      <c r="AA778" s="145">
        <v>2.14</v>
      </c>
      <c r="AB778" s="149">
        <v>1.0625</v>
      </c>
      <c r="AC778" s="149">
        <v>1.5893999999999999</v>
      </c>
      <c r="AD778" s="147">
        <f>VLOOKUP(T778,'既存・導入予定 (2)'!$E$33:$S$44,13,0)</f>
        <v>0.54600000000000004</v>
      </c>
      <c r="AE778" s="75">
        <f t="shared" si="38"/>
        <v>1.5169999999999999</v>
      </c>
    </row>
    <row r="779" spans="20:31">
      <c r="T779" s="145">
        <v>7</v>
      </c>
      <c r="U779" s="145">
        <v>2012</v>
      </c>
      <c r="V779" s="145" t="s">
        <v>20</v>
      </c>
      <c r="W779" s="145" t="s">
        <v>619</v>
      </c>
      <c r="X779" s="145" t="s">
        <v>3363</v>
      </c>
      <c r="Y779" s="146" t="str">
        <f t="shared" si="39"/>
        <v>72012冷房設備用有り</v>
      </c>
      <c r="Z779" s="145">
        <v>-0.26</v>
      </c>
      <c r="AA779" s="145">
        <v>1.26</v>
      </c>
      <c r="AB779" s="149">
        <v>1.0367999999999999</v>
      </c>
      <c r="AC779" s="149">
        <v>0.93579999999999997</v>
      </c>
      <c r="AD779" s="147">
        <f>VLOOKUP(T779,'既存・導入予定 (2)'!$E$33:$S$44,13,0)</f>
        <v>0.54600000000000004</v>
      </c>
      <c r="AE779" s="75">
        <f t="shared" si="38"/>
        <v>1.1180000000000001</v>
      </c>
    </row>
    <row r="780" spans="20:31">
      <c r="T780" s="145">
        <v>7</v>
      </c>
      <c r="U780" s="145">
        <v>2012</v>
      </c>
      <c r="V780" s="145" t="s">
        <v>20</v>
      </c>
      <c r="W780" s="145" t="s">
        <v>624</v>
      </c>
      <c r="X780" s="145" t="s">
        <v>3516</v>
      </c>
      <c r="Y780" s="146" t="str">
        <f t="shared" si="39"/>
        <v>72012冷房店舗用無し（一定速）</v>
      </c>
      <c r="Z780" s="145">
        <v>0.25</v>
      </c>
      <c r="AA780" s="145">
        <v>0.75</v>
      </c>
      <c r="AB780" s="149">
        <v>0.25</v>
      </c>
      <c r="AC780" s="149">
        <v>0.75</v>
      </c>
      <c r="AD780" s="147">
        <f>VLOOKUP(T780,'既存・導入予定 (2)'!$E$33:$S$44,13,0)</f>
        <v>0.54600000000000004</v>
      </c>
      <c r="AE780" s="75">
        <f t="shared" si="38"/>
        <v>0.88600000000000001</v>
      </c>
    </row>
    <row r="781" spans="20:31">
      <c r="T781" s="145">
        <v>7</v>
      </c>
      <c r="U781" s="145">
        <v>2012</v>
      </c>
      <c r="V781" s="145" t="s">
        <v>20</v>
      </c>
      <c r="W781" s="145" t="s">
        <v>618</v>
      </c>
      <c r="X781" s="145" t="s">
        <v>3516</v>
      </c>
      <c r="Y781" s="146" t="str">
        <f t="shared" si="39"/>
        <v>72012冷房ビル用マルチ無し（一定速）</v>
      </c>
      <c r="Z781" s="145">
        <v>0.25</v>
      </c>
      <c r="AA781" s="145">
        <v>0.75</v>
      </c>
      <c r="AB781" s="149">
        <v>0.25</v>
      </c>
      <c r="AC781" s="149">
        <v>0.75</v>
      </c>
      <c r="AD781" s="147">
        <f>VLOOKUP(T781,'既存・導入予定 (2)'!$E$33:$S$44,13,0)</f>
        <v>0.54600000000000004</v>
      </c>
      <c r="AE781" s="75">
        <f t="shared" si="38"/>
        <v>0.88600000000000001</v>
      </c>
    </row>
    <row r="782" spans="20:31">
      <c r="T782" s="145">
        <v>7</v>
      </c>
      <c r="U782" s="145">
        <v>2012</v>
      </c>
      <c r="V782" s="145" t="s">
        <v>20</v>
      </c>
      <c r="W782" s="145" t="s">
        <v>619</v>
      </c>
      <c r="X782" s="145" t="s">
        <v>3516</v>
      </c>
      <c r="Y782" s="146" t="str">
        <f t="shared" si="39"/>
        <v>72012冷房設備用無し（一定速）</v>
      </c>
      <c r="Z782" s="145">
        <v>0.25</v>
      </c>
      <c r="AA782" s="145">
        <v>0.75</v>
      </c>
      <c r="AB782" s="149">
        <v>0.25</v>
      </c>
      <c r="AC782" s="149">
        <v>0.75</v>
      </c>
      <c r="AD782" s="147">
        <f>VLOOKUP(T782,'既存・導入予定 (2)'!$E$33:$S$44,13,0)</f>
        <v>0.54600000000000004</v>
      </c>
      <c r="AE782" s="75">
        <f t="shared" si="38"/>
        <v>0.88600000000000001</v>
      </c>
    </row>
    <row r="783" spans="20:31">
      <c r="T783" s="145">
        <v>7</v>
      </c>
      <c r="U783" s="145">
        <v>2012</v>
      </c>
      <c r="V783" s="145" t="s">
        <v>21</v>
      </c>
      <c r="W783" s="145" t="s">
        <v>624</v>
      </c>
      <c r="X783" s="145" t="s">
        <v>3363</v>
      </c>
      <c r="Y783" s="146" t="str">
        <f t="shared" si="39"/>
        <v>72012暖房店舗用有り</v>
      </c>
      <c r="Z783" s="145">
        <v>-0.82</v>
      </c>
      <c r="AA783" s="145">
        <v>1.82</v>
      </c>
      <c r="AB783" s="149">
        <v>1.0801000000000001</v>
      </c>
      <c r="AC783" s="149">
        <v>1.345</v>
      </c>
      <c r="AD783" s="147">
        <f>VLOOKUP(T783,'既存・導入予定 (2)'!$E$33:$S$44,13,0)</f>
        <v>0.54600000000000004</v>
      </c>
      <c r="AE783" s="75">
        <f t="shared" si="38"/>
        <v>1.3720000000000001</v>
      </c>
    </row>
    <row r="784" spans="20:31">
      <c r="T784" s="145">
        <v>7</v>
      </c>
      <c r="U784" s="145">
        <v>2012</v>
      </c>
      <c r="V784" s="145" t="s">
        <v>21</v>
      </c>
      <c r="W784" s="145" t="s">
        <v>618</v>
      </c>
      <c r="X784" s="145" t="s">
        <v>3363</v>
      </c>
      <c r="Y784" s="146" t="str">
        <f t="shared" si="39"/>
        <v>72012暖房ビル用マルチ有り</v>
      </c>
      <c r="Z784" s="145">
        <v>-0.98</v>
      </c>
      <c r="AA784" s="145">
        <v>1.98</v>
      </c>
      <c r="AB784" s="149">
        <v>1.042</v>
      </c>
      <c r="AC784" s="149">
        <v>1.4744999999999999</v>
      </c>
      <c r="AD784" s="147">
        <f>VLOOKUP(T784,'既存・導入予定 (2)'!$E$33:$S$44,13,0)</f>
        <v>0.54600000000000004</v>
      </c>
      <c r="AE784" s="75">
        <f t="shared" si="38"/>
        <v>1.444</v>
      </c>
    </row>
    <row r="785" spans="20:31">
      <c r="T785" s="145">
        <v>7</v>
      </c>
      <c r="U785" s="145">
        <v>2012</v>
      </c>
      <c r="V785" s="145" t="s">
        <v>21</v>
      </c>
      <c r="W785" s="145" t="s">
        <v>619</v>
      </c>
      <c r="X785" s="145" t="s">
        <v>3363</v>
      </c>
      <c r="Y785" s="146" t="str">
        <f t="shared" si="39"/>
        <v>72012暖房設備用有り</v>
      </c>
      <c r="Z785" s="145">
        <v>-0.26</v>
      </c>
      <c r="AA785" s="145">
        <v>1.26</v>
      </c>
      <c r="AB785" s="149">
        <v>1.0266999999999999</v>
      </c>
      <c r="AC785" s="149">
        <v>0.93830000000000002</v>
      </c>
      <c r="AD785" s="147">
        <f>VLOOKUP(T785,'既存・導入予定 (2)'!$E$33:$S$44,13,0)</f>
        <v>0.54600000000000004</v>
      </c>
      <c r="AE785" s="75">
        <f t="shared" si="38"/>
        <v>1.1180000000000001</v>
      </c>
    </row>
    <row r="786" spans="20:31">
      <c r="T786" s="145">
        <v>7</v>
      </c>
      <c r="U786" s="145">
        <v>2012</v>
      </c>
      <c r="V786" s="145" t="s">
        <v>21</v>
      </c>
      <c r="W786" s="145" t="s">
        <v>624</v>
      </c>
      <c r="X786" s="145" t="s">
        <v>3516</v>
      </c>
      <c r="Y786" s="146" t="str">
        <f t="shared" si="39"/>
        <v>72012暖房店舗用無し（一定速）</v>
      </c>
      <c r="Z786" s="145">
        <v>0.25</v>
      </c>
      <c r="AA786" s="145">
        <v>0.75</v>
      </c>
      <c r="AB786" s="149">
        <v>0.25</v>
      </c>
      <c r="AC786" s="149">
        <v>0.75</v>
      </c>
      <c r="AD786" s="147">
        <f>VLOOKUP(T786,'既存・導入予定 (2)'!$E$33:$S$44,13,0)</f>
        <v>0.54600000000000004</v>
      </c>
      <c r="AE786" s="75">
        <f t="shared" si="38"/>
        <v>0.88600000000000001</v>
      </c>
    </row>
    <row r="787" spans="20:31">
      <c r="T787" s="145">
        <v>7</v>
      </c>
      <c r="U787" s="145">
        <v>2012</v>
      </c>
      <c r="V787" s="145" t="s">
        <v>21</v>
      </c>
      <c r="W787" s="145" t="s">
        <v>618</v>
      </c>
      <c r="X787" s="145" t="s">
        <v>3516</v>
      </c>
      <c r="Y787" s="146" t="str">
        <f t="shared" si="39"/>
        <v>72012暖房ビル用マルチ無し（一定速）</v>
      </c>
      <c r="Z787" s="145">
        <v>0.25</v>
      </c>
      <c r="AA787" s="145">
        <v>0.75</v>
      </c>
      <c r="AB787" s="149">
        <v>0.25</v>
      </c>
      <c r="AC787" s="149">
        <v>0.75</v>
      </c>
      <c r="AD787" s="147">
        <f>VLOOKUP(T787,'既存・導入予定 (2)'!$E$33:$S$44,13,0)</f>
        <v>0.54600000000000004</v>
      </c>
      <c r="AE787" s="75">
        <f t="shared" si="38"/>
        <v>0.88600000000000001</v>
      </c>
    </row>
    <row r="788" spans="20:31">
      <c r="T788" s="145">
        <v>7</v>
      </c>
      <c r="U788" s="145">
        <v>2012</v>
      </c>
      <c r="V788" s="145" t="s">
        <v>21</v>
      </c>
      <c r="W788" s="145" t="s">
        <v>619</v>
      </c>
      <c r="X788" s="145" t="s">
        <v>3516</v>
      </c>
      <c r="Y788" s="146" t="str">
        <f t="shared" si="39"/>
        <v>72012暖房設備用無し（一定速）</v>
      </c>
      <c r="Z788" s="145">
        <v>0.25</v>
      </c>
      <c r="AA788" s="145">
        <v>0.75</v>
      </c>
      <c r="AB788" s="149">
        <v>0.25</v>
      </c>
      <c r="AC788" s="149">
        <v>0.75</v>
      </c>
      <c r="AD788" s="147">
        <f>VLOOKUP(T788,'既存・導入予定 (2)'!$E$33:$S$44,13,0)</f>
        <v>0.54600000000000004</v>
      </c>
      <c r="AE788" s="75">
        <f t="shared" si="38"/>
        <v>0.88600000000000001</v>
      </c>
    </row>
    <row r="789" spans="20:31">
      <c r="T789" s="145">
        <v>7</v>
      </c>
      <c r="U789" s="145">
        <v>2013</v>
      </c>
      <c r="V789" s="145" t="s">
        <v>20</v>
      </c>
      <c r="W789" s="145" t="s">
        <v>624</v>
      </c>
      <c r="X789" s="145" t="s">
        <v>3363</v>
      </c>
      <c r="Y789" s="146" t="str">
        <f t="shared" si="39"/>
        <v>72013冷房店舗用有り</v>
      </c>
      <c r="Z789" s="145">
        <v>-1.5</v>
      </c>
      <c r="AA789" s="145">
        <v>2.5</v>
      </c>
      <c r="AB789" s="149">
        <v>1.0609999999999999</v>
      </c>
      <c r="AC789" s="149">
        <v>1.8597999999999999</v>
      </c>
      <c r="AD789" s="147">
        <f>VLOOKUP(T789,'既存・導入予定 (2)'!$E$33:$S$44,13,0)</f>
        <v>0.54600000000000004</v>
      </c>
      <c r="AE789" s="75">
        <f t="shared" si="38"/>
        <v>1.681</v>
      </c>
    </row>
    <row r="790" spans="20:31">
      <c r="T790" s="145">
        <v>7</v>
      </c>
      <c r="U790" s="145">
        <v>2013</v>
      </c>
      <c r="V790" s="145" t="s">
        <v>20</v>
      </c>
      <c r="W790" s="145" t="s">
        <v>618</v>
      </c>
      <c r="X790" s="145" t="s">
        <v>3363</v>
      </c>
      <c r="Y790" s="146" t="str">
        <f t="shared" si="39"/>
        <v>72013冷房ビル用マルチ有り</v>
      </c>
      <c r="Z790" s="145">
        <v>-1.1399999999999999</v>
      </c>
      <c r="AA790" s="145">
        <v>2.14</v>
      </c>
      <c r="AB790" s="149">
        <v>1.0625</v>
      </c>
      <c r="AC790" s="149">
        <v>1.5893999999999999</v>
      </c>
      <c r="AD790" s="147">
        <f>VLOOKUP(T790,'既存・導入予定 (2)'!$E$33:$S$44,13,0)</f>
        <v>0.54600000000000004</v>
      </c>
      <c r="AE790" s="75">
        <f t="shared" si="38"/>
        <v>1.5169999999999999</v>
      </c>
    </row>
    <row r="791" spans="20:31">
      <c r="T791" s="145">
        <v>7</v>
      </c>
      <c r="U791" s="145">
        <v>2013</v>
      </c>
      <c r="V791" s="145" t="s">
        <v>20</v>
      </c>
      <c r="W791" s="145" t="s">
        <v>619</v>
      </c>
      <c r="X791" s="145" t="s">
        <v>3363</v>
      </c>
      <c r="Y791" s="146" t="str">
        <f t="shared" si="39"/>
        <v>72013冷房設備用有り</v>
      </c>
      <c r="Z791" s="145">
        <v>-0.26</v>
      </c>
      <c r="AA791" s="145">
        <v>1.26</v>
      </c>
      <c r="AB791" s="149">
        <v>1.0367999999999999</v>
      </c>
      <c r="AC791" s="149">
        <v>0.93579999999999997</v>
      </c>
      <c r="AD791" s="147">
        <f>VLOOKUP(T791,'既存・導入予定 (2)'!$E$33:$S$44,13,0)</f>
        <v>0.54600000000000004</v>
      </c>
      <c r="AE791" s="75">
        <f t="shared" si="38"/>
        <v>1.1180000000000001</v>
      </c>
    </row>
    <row r="792" spans="20:31">
      <c r="T792" s="145">
        <v>7</v>
      </c>
      <c r="U792" s="145">
        <v>2013</v>
      </c>
      <c r="V792" s="145" t="s">
        <v>20</v>
      </c>
      <c r="W792" s="145" t="s">
        <v>624</v>
      </c>
      <c r="X792" s="145" t="s">
        <v>3516</v>
      </c>
      <c r="Y792" s="146" t="str">
        <f t="shared" si="39"/>
        <v>72013冷房店舗用無し（一定速）</v>
      </c>
      <c r="Z792" s="145">
        <v>0.25</v>
      </c>
      <c r="AA792" s="145">
        <v>0.75</v>
      </c>
      <c r="AB792" s="149">
        <v>0.25</v>
      </c>
      <c r="AC792" s="149">
        <v>0.75</v>
      </c>
      <c r="AD792" s="147">
        <f>VLOOKUP(T792,'既存・導入予定 (2)'!$E$33:$S$44,13,0)</f>
        <v>0.54600000000000004</v>
      </c>
      <c r="AE792" s="75">
        <f t="shared" si="38"/>
        <v>0.88600000000000001</v>
      </c>
    </row>
    <row r="793" spans="20:31">
      <c r="T793" s="145">
        <v>7</v>
      </c>
      <c r="U793" s="145">
        <v>2013</v>
      </c>
      <c r="V793" s="145" t="s">
        <v>20</v>
      </c>
      <c r="W793" s="145" t="s">
        <v>618</v>
      </c>
      <c r="X793" s="145" t="s">
        <v>3516</v>
      </c>
      <c r="Y793" s="146" t="str">
        <f t="shared" si="39"/>
        <v>72013冷房ビル用マルチ無し（一定速）</v>
      </c>
      <c r="Z793" s="145">
        <v>0.25</v>
      </c>
      <c r="AA793" s="145">
        <v>0.75</v>
      </c>
      <c r="AB793" s="149">
        <v>0.25</v>
      </c>
      <c r="AC793" s="149">
        <v>0.75</v>
      </c>
      <c r="AD793" s="147">
        <f>VLOOKUP(T793,'既存・導入予定 (2)'!$E$33:$S$44,13,0)</f>
        <v>0.54600000000000004</v>
      </c>
      <c r="AE793" s="75">
        <f t="shared" ref="AE793:AE856" si="40">ROUNDDOWN(IF(AD793&gt;=0.25,Z793*AD793+AA793,AB793*AD793+AC793),3)</f>
        <v>0.88600000000000001</v>
      </c>
    </row>
    <row r="794" spans="20:31">
      <c r="T794" s="145">
        <v>7</v>
      </c>
      <c r="U794" s="145">
        <v>2013</v>
      </c>
      <c r="V794" s="145" t="s">
        <v>20</v>
      </c>
      <c r="W794" s="145" t="s">
        <v>619</v>
      </c>
      <c r="X794" s="145" t="s">
        <v>3516</v>
      </c>
      <c r="Y794" s="146" t="str">
        <f t="shared" si="39"/>
        <v>72013冷房設備用無し（一定速）</v>
      </c>
      <c r="Z794" s="145">
        <v>0.25</v>
      </c>
      <c r="AA794" s="145">
        <v>0.75</v>
      </c>
      <c r="AB794" s="149">
        <v>0.25</v>
      </c>
      <c r="AC794" s="149">
        <v>0.75</v>
      </c>
      <c r="AD794" s="147">
        <f>VLOOKUP(T794,'既存・導入予定 (2)'!$E$33:$S$44,13,0)</f>
        <v>0.54600000000000004</v>
      </c>
      <c r="AE794" s="75">
        <f t="shared" si="40"/>
        <v>0.88600000000000001</v>
      </c>
    </row>
    <row r="795" spans="20:31">
      <c r="T795" s="145">
        <v>7</v>
      </c>
      <c r="U795" s="145">
        <v>2013</v>
      </c>
      <c r="V795" s="145" t="s">
        <v>21</v>
      </c>
      <c r="W795" s="145" t="s">
        <v>624</v>
      </c>
      <c r="X795" s="145" t="s">
        <v>3363</v>
      </c>
      <c r="Y795" s="146" t="str">
        <f t="shared" si="39"/>
        <v>72013暖房店舗用有り</v>
      </c>
      <c r="Z795" s="145">
        <v>-0.94</v>
      </c>
      <c r="AA795" s="145">
        <v>1.94</v>
      </c>
      <c r="AB795" s="149">
        <v>1.0853999999999999</v>
      </c>
      <c r="AC795" s="149">
        <v>1.4337</v>
      </c>
      <c r="AD795" s="147">
        <f>VLOOKUP(T795,'既存・導入予定 (2)'!$E$33:$S$44,13,0)</f>
        <v>0.54600000000000004</v>
      </c>
      <c r="AE795" s="75">
        <f t="shared" si="40"/>
        <v>1.4259999999999999</v>
      </c>
    </row>
    <row r="796" spans="20:31">
      <c r="T796" s="145">
        <v>7</v>
      </c>
      <c r="U796" s="145">
        <v>2013</v>
      </c>
      <c r="V796" s="145" t="s">
        <v>21</v>
      </c>
      <c r="W796" s="145" t="s">
        <v>618</v>
      </c>
      <c r="X796" s="145" t="s">
        <v>3363</v>
      </c>
      <c r="Y796" s="146" t="str">
        <f t="shared" si="39"/>
        <v>72013暖房ビル用マルチ有り</v>
      </c>
      <c r="Z796" s="145">
        <v>-0.98</v>
      </c>
      <c r="AA796" s="145">
        <v>1.98</v>
      </c>
      <c r="AB796" s="149">
        <v>1.042</v>
      </c>
      <c r="AC796" s="149">
        <v>1.4744999999999999</v>
      </c>
      <c r="AD796" s="147">
        <f>VLOOKUP(T796,'既存・導入予定 (2)'!$E$33:$S$44,13,0)</f>
        <v>0.54600000000000004</v>
      </c>
      <c r="AE796" s="75">
        <f t="shared" si="40"/>
        <v>1.444</v>
      </c>
    </row>
    <row r="797" spans="20:31">
      <c r="T797" s="145">
        <v>7</v>
      </c>
      <c r="U797" s="145">
        <v>2013</v>
      </c>
      <c r="V797" s="145" t="s">
        <v>21</v>
      </c>
      <c r="W797" s="145" t="s">
        <v>619</v>
      </c>
      <c r="X797" s="145" t="s">
        <v>3363</v>
      </c>
      <c r="Y797" s="146" t="str">
        <f t="shared" si="39"/>
        <v>72013暖房設備用有り</v>
      </c>
      <c r="Z797" s="145">
        <v>-0.32</v>
      </c>
      <c r="AA797" s="145">
        <v>1.32</v>
      </c>
      <c r="AB797" s="149">
        <v>1.028</v>
      </c>
      <c r="AC797" s="149">
        <v>0.98299999999999998</v>
      </c>
      <c r="AD797" s="147">
        <f>VLOOKUP(T797,'既存・導入予定 (2)'!$E$33:$S$44,13,0)</f>
        <v>0.54600000000000004</v>
      </c>
      <c r="AE797" s="75">
        <f t="shared" si="40"/>
        <v>1.145</v>
      </c>
    </row>
    <row r="798" spans="20:31">
      <c r="T798" s="145">
        <v>7</v>
      </c>
      <c r="U798" s="145">
        <v>2013</v>
      </c>
      <c r="V798" s="145" t="s">
        <v>21</v>
      </c>
      <c r="W798" s="145" t="s">
        <v>624</v>
      </c>
      <c r="X798" s="145" t="s">
        <v>3516</v>
      </c>
      <c r="Y798" s="146" t="str">
        <f t="shared" si="39"/>
        <v>72013暖房店舗用無し（一定速）</v>
      </c>
      <c r="Z798" s="145">
        <v>0.25</v>
      </c>
      <c r="AA798" s="145">
        <v>0.75</v>
      </c>
      <c r="AB798" s="149">
        <v>0.25</v>
      </c>
      <c r="AC798" s="149">
        <v>0.75</v>
      </c>
      <c r="AD798" s="147">
        <f>VLOOKUP(T798,'既存・導入予定 (2)'!$E$33:$S$44,13,0)</f>
        <v>0.54600000000000004</v>
      </c>
      <c r="AE798" s="75">
        <f t="shared" si="40"/>
        <v>0.88600000000000001</v>
      </c>
    </row>
    <row r="799" spans="20:31">
      <c r="T799" s="145">
        <v>7</v>
      </c>
      <c r="U799" s="145">
        <v>2013</v>
      </c>
      <c r="V799" s="145" t="s">
        <v>21</v>
      </c>
      <c r="W799" s="145" t="s">
        <v>618</v>
      </c>
      <c r="X799" s="145" t="s">
        <v>3516</v>
      </c>
      <c r="Y799" s="146" t="str">
        <f t="shared" si="39"/>
        <v>72013暖房ビル用マルチ無し（一定速）</v>
      </c>
      <c r="Z799" s="145">
        <v>0.25</v>
      </c>
      <c r="AA799" s="145">
        <v>0.75</v>
      </c>
      <c r="AB799" s="149">
        <v>0.25</v>
      </c>
      <c r="AC799" s="149">
        <v>0.75</v>
      </c>
      <c r="AD799" s="147">
        <f>VLOOKUP(T799,'既存・導入予定 (2)'!$E$33:$S$44,13,0)</f>
        <v>0.54600000000000004</v>
      </c>
      <c r="AE799" s="75">
        <f t="shared" si="40"/>
        <v>0.88600000000000001</v>
      </c>
    </row>
    <row r="800" spans="20:31">
      <c r="T800" s="145">
        <v>7</v>
      </c>
      <c r="U800" s="145">
        <v>2013</v>
      </c>
      <c r="V800" s="145" t="s">
        <v>21</v>
      </c>
      <c r="W800" s="145" t="s">
        <v>619</v>
      </c>
      <c r="X800" s="145" t="s">
        <v>3516</v>
      </c>
      <c r="Y800" s="146" t="str">
        <f t="shared" si="39"/>
        <v>72013暖房設備用無し（一定速）</v>
      </c>
      <c r="Z800" s="145">
        <v>0.25</v>
      </c>
      <c r="AA800" s="145">
        <v>0.75</v>
      </c>
      <c r="AB800" s="149">
        <v>0.25</v>
      </c>
      <c r="AC800" s="149">
        <v>0.75</v>
      </c>
      <c r="AD800" s="147">
        <f>VLOOKUP(T800,'既存・導入予定 (2)'!$E$33:$S$44,13,0)</f>
        <v>0.54600000000000004</v>
      </c>
      <c r="AE800" s="75">
        <f t="shared" si="40"/>
        <v>0.88600000000000001</v>
      </c>
    </row>
    <row r="801" spans="20:31">
      <c r="T801" s="145">
        <v>7</v>
      </c>
      <c r="U801" s="145">
        <v>2014</v>
      </c>
      <c r="V801" s="145" t="s">
        <v>20</v>
      </c>
      <c r="W801" s="145" t="s">
        <v>624</v>
      </c>
      <c r="X801" s="145" t="s">
        <v>3363</v>
      </c>
      <c r="Y801" s="146" t="str">
        <f t="shared" si="39"/>
        <v>72014冷房店舗用有り</v>
      </c>
      <c r="Z801" s="145">
        <v>-1.46</v>
      </c>
      <c r="AA801" s="145">
        <v>2.46</v>
      </c>
      <c r="AB801" s="149">
        <v>1.06</v>
      </c>
      <c r="AC801" s="149">
        <v>1.83</v>
      </c>
      <c r="AD801" s="147">
        <f>VLOOKUP(T801,'既存・導入予定 (2)'!$E$33:$S$44,13,0)</f>
        <v>0.54600000000000004</v>
      </c>
      <c r="AE801" s="75">
        <f t="shared" si="40"/>
        <v>1.6619999999999999</v>
      </c>
    </row>
    <row r="802" spans="20:31">
      <c r="T802" s="145">
        <v>7</v>
      </c>
      <c r="U802" s="145">
        <v>2014</v>
      </c>
      <c r="V802" s="145" t="s">
        <v>20</v>
      </c>
      <c r="W802" s="145" t="s">
        <v>618</v>
      </c>
      <c r="X802" s="145" t="s">
        <v>3363</v>
      </c>
      <c r="Y802" s="146" t="str">
        <f t="shared" si="39"/>
        <v>72014冷房ビル用マルチ有り</v>
      </c>
      <c r="Z802" s="145">
        <v>-1.52</v>
      </c>
      <c r="AA802" s="145">
        <v>2.52</v>
      </c>
      <c r="AB802" s="149">
        <v>1.0736000000000001</v>
      </c>
      <c r="AC802" s="149">
        <v>1.8715999999999999</v>
      </c>
      <c r="AD802" s="147">
        <f>VLOOKUP(T802,'既存・導入予定 (2)'!$E$33:$S$44,13,0)</f>
        <v>0.54600000000000004</v>
      </c>
      <c r="AE802" s="75">
        <f t="shared" si="40"/>
        <v>1.69</v>
      </c>
    </row>
    <row r="803" spans="20:31">
      <c r="T803" s="145">
        <v>7</v>
      </c>
      <c r="U803" s="145">
        <v>2014</v>
      </c>
      <c r="V803" s="145" t="s">
        <v>20</v>
      </c>
      <c r="W803" s="145" t="s">
        <v>619</v>
      </c>
      <c r="X803" s="145" t="s">
        <v>3363</v>
      </c>
      <c r="Y803" s="146" t="str">
        <f t="shared" si="39"/>
        <v>72014冷房設備用有り</v>
      </c>
      <c r="Z803" s="145">
        <v>-0.32</v>
      </c>
      <c r="AA803" s="145">
        <v>1.32</v>
      </c>
      <c r="AB803" s="149">
        <v>1.0385</v>
      </c>
      <c r="AC803" s="149">
        <v>0.98040000000000005</v>
      </c>
      <c r="AD803" s="147">
        <f>VLOOKUP(T803,'既存・導入予定 (2)'!$E$33:$S$44,13,0)</f>
        <v>0.54600000000000004</v>
      </c>
      <c r="AE803" s="75">
        <f t="shared" si="40"/>
        <v>1.145</v>
      </c>
    </row>
    <row r="804" spans="20:31">
      <c r="T804" s="145">
        <v>7</v>
      </c>
      <c r="U804" s="145">
        <v>2014</v>
      </c>
      <c r="V804" s="145" t="s">
        <v>20</v>
      </c>
      <c r="W804" s="145" t="s">
        <v>624</v>
      </c>
      <c r="X804" s="145" t="s">
        <v>3516</v>
      </c>
      <c r="Y804" s="146" t="str">
        <f t="shared" si="39"/>
        <v>72014冷房店舗用無し（一定速）</v>
      </c>
      <c r="Z804" s="145">
        <v>0.25</v>
      </c>
      <c r="AA804" s="145">
        <v>0.75</v>
      </c>
      <c r="AB804" s="149">
        <v>0.25</v>
      </c>
      <c r="AC804" s="149">
        <v>0.75</v>
      </c>
      <c r="AD804" s="147">
        <f>VLOOKUP(T804,'既存・導入予定 (2)'!$E$33:$S$44,13,0)</f>
        <v>0.54600000000000004</v>
      </c>
      <c r="AE804" s="75">
        <f t="shared" si="40"/>
        <v>0.88600000000000001</v>
      </c>
    </row>
    <row r="805" spans="20:31">
      <c r="T805" s="145">
        <v>7</v>
      </c>
      <c r="U805" s="145">
        <v>2014</v>
      </c>
      <c r="V805" s="145" t="s">
        <v>20</v>
      </c>
      <c r="W805" s="145" t="s">
        <v>618</v>
      </c>
      <c r="X805" s="145" t="s">
        <v>3516</v>
      </c>
      <c r="Y805" s="146" t="str">
        <f t="shared" si="39"/>
        <v>72014冷房ビル用マルチ無し（一定速）</v>
      </c>
      <c r="Z805" s="145">
        <v>0.25</v>
      </c>
      <c r="AA805" s="145">
        <v>0.75</v>
      </c>
      <c r="AB805" s="149">
        <v>0.25</v>
      </c>
      <c r="AC805" s="149">
        <v>0.75</v>
      </c>
      <c r="AD805" s="147">
        <f>VLOOKUP(T805,'既存・導入予定 (2)'!$E$33:$S$44,13,0)</f>
        <v>0.54600000000000004</v>
      </c>
      <c r="AE805" s="75">
        <f t="shared" si="40"/>
        <v>0.88600000000000001</v>
      </c>
    </row>
    <row r="806" spans="20:31">
      <c r="T806" s="145">
        <v>7</v>
      </c>
      <c r="U806" s="145">
        <v>2014</v>
      </c>
      <c r="V806" s="145" t="s">
        <v>20</v>
      </c>
      <c r="W806" s="145" t="s">
        <v>619</v>
      </c>
      <c r="X806" s="145" t="s">
        <v>3516</v>
      </c>
      <c r="Y806" s="146" t="str">
        <f t="shared" si="39"/>
        <v>72014冷房設備用無し（一定速）</v>
      </c>
      <c r="Z806" s="145">
        <v>0.25</v>
      </c>
      <c r="AA806" s="145">
        <v>0.75</v>
      </c>
      <c r="AB806" s="149">
        <v>0.25</v>
      </c>
      <c r="AC806" s="149">
        <v>0.75</v>
      </c>
      <c r="AD806" s="147">
        <f>VLOOKUP(T806,'既存・導入予定 (2)'!$E$33:$S$44,13,0)</f>
        <v>0.54600000000000004</v>
      </c>
      <c r="AE806" s="75">
        <f t="shared" si="40"/>
        <v>0.88600000000000001</v>
      </c>
    </row>
    <row r="807" spans="20:31">
      <c r="T807" s="145">
        <v>7</v>
      </c>
      <c r="U807" s="145">
        <v>2014</v>
      </c>
      <c r="V807" s="145" t="s">
        <v>21</v>
      </c>
      <c r="W807" s="145" t="s">
        <v>624</v>
      </c>
      <c r="X807" s="145" t="s">
        <v>3363</v>
      </c>
      <c r="Y807" s="146" t="str">
        <f t="shared" si="39"/>
        <v>72014暖房店舗用有り</v>
      </c>
      <c r="Z807" s="145">
        <v>-0.94</v>
      </c>
      <c r="AA807" s="145">
        <v>1.94</v>
      </c>
      <c r="AB807" s="149">
        <v>1.0853999999999999</v>
      </c>
      <c r="AC807" s="149">
        <v>1.4337</v>
      </c>
      <c r="AD807" s="147">
        <f>VLOOKUP(T807,'既存・導入予定 (2)'!$E$33:$S$44,13,0)</f>
        <v>0.54600000000000004</v>
      </c>
      <c r="AE807" s="75">
        <f t="shared" si="40"/>
        <v>1.4259999999999999</v>
      </c>
    </row>
    <row r="808" spans="20:31">
      <c r="T808" s="145">
        <v>7</v>
      </c>
      <c r="U808" s="145">
        <v>2014</v>
      </c>
      <c r="V808" s="145" t="s">
        <v>21</v>
      </c>
      <c r="W808" s="145" t="s">
        <v>618</v>
      </c>
      <c r="X808" s="145" t="s">
        <v>3363</v>
      </c>
      <c r="Y808" s="146" t="str">
        <f t="shared" si="39"/>
        <v>72014暖房ビル用マルチ有り</v>
      </c>
      <c r="Z808" s="145">
        <v>-0.96</v>
      </c>
      <c r="AA808" s="145">
        <v>1.96</v>
      </c>
      <c r="AB808" s="149">
        <v>1.0416000000000001</v>
      </c>
      <c r="AC808" s="149">
        <v>1.4596</v>
      </c>
      <c r="AD808" s="147">
        <f>VLOOKUP(T808,'既存・導入予定 (2)'!$E$33:$S$44,13,0)</f>
        <v>0.54600000000000004</v>
      </c>
      <c r="AE808" s="75">
        <f t="shared" si="40"/>
        <v>1.4350000000000001</v>
      </c>
    </row>
    <row r="809" spans="20:31">
      <c r="T809" s="145">
        <v>7</v>
      </c>
      <c r="U809" s="145">
        <v>2014</v>
      </c>
      <c r="V809" s="145" t="s">
        <v>21</v>
      </c>
      <c r="W809" s="145" t="s">
        <v>619</v>
      </c>
      <c r="X809" s="145" t="s">
        <v>3363</v>
      </c>
      <c r="Y809" s="146" t="str">
        <f t="shared" si="39"/>
        <v>72014暖房設備用有り</v>
      </c>
      <c r="Z809" s="145">
        <v>-0.36</v>
      </c>
      <c r="AA809" s="145">
        <v>1.36</v>
      </c>
      <c r="AB809" s="149">
        <v>1.0287999999999999</v>
      </c>
      <c r="AC809" s="149">
        <v>1.0127999999999999</v>
      </c>
      <c r="AD809" s="147">
        <f>VLOOKUP(T809,'既存・導入予定 (2)'!$E$33:$S$44,13,0)</f>
        <v>0.54600000000000004</v>
      </c>
      <c r="AE809" s="75">
        <f t="shared" si="40"/>
        <v>1.163</v>
      </c>
    </row>
    <row r="810" spans="20:31">
      <c r="T810" s="145">
        <v>7</v>
      </c>
      <c r="U810" s="145">
        <v>2014</v>
      </c>
      <c r="V810" s="145" t="s">
        <v>21</v>
      </c>
      <c r="W810" s="145" t="s">
        <v>624</v>
      </c>
      <c r="X810" s="145" t="s">
        <v>3516</v>
      </c>
      <c r="Y810" s="146" t="str">
        <f t="shared" si="39"/>
        <v>72014暖房店舗用無し（一定速）</v>
      </c>
      <c r="Z810" s="145">
        <v>0.25</v>
      </c>
      <c r="AA810" s="145">
        <v>0.75</v>
      </c>
      <c r="AB810" s="149">
        <v>0.25</v>
      </c>
      <c r="AC810" s="149">
        <v>0.75</v>
      </c>
      <c r="AD810" s="147">
        <f>VLOOKUP(T810,'既存・導入予定 (2)'!$E$33:$S$44,13,0)</f>
        <v>0.54600000000000004</v>
      </c>
      <c r="AE810" s="75">
        <f t="shared" si="40"/>
        <v>0.88600000000000001</v>
      </c>
    </row>
    <row r="811" spans="20:31">
      <c r="T811" s="145">
        <v>7</v>
      </c>
      <c r="U811" s="145">
        <v>2014</v>
      </c>
      <c r="V811" s="145" t="s">
        <v>21</v>
      </c>
      <c r="W811" s="145" t="s">
        <v>618</v>
      </c>
      <c r="X811" s="145" t="s">
        <v>3516</v>
      </c>
      <c r="Y811" s="146" t="str">
        <f t="shared" si="39"/>
        <v>72014暖房ビル用マルチ無し（一定速）</v>
      </c>
      <c r="Z811" s="145">
        <v>0.25</v>
      </c>
      <c r="AA811" s="145">
        <v>0.75</v>
      </c>
      <c r="AB811" s="149">
        <v>0.25</v>
      </c>
      <c r="AC811" s="149">
        <v>0.75</v>
      </c>
      <c r="AD811" s="147">
        <f>VLOOKUP(T811,'既存・導入予定 (2)'!$E$33:$S$44,13,0)</f>
        <v>0.54600000000000004</v>
      </c>
      <c r="AE811" s="75">
        <f t="shared" si="40"/>
        <v>0.88600000000000001</v>
      </c>
    </row>
    <row r="812" spans="20:31">
      <c r="T812" s="145">
        <v>7</v>
      </c>
      <c r="U812" s="145">
        <v>2014</v>
      </c>
      <c r="V812" s="145" t="s">
        <v>21</v>
      </c>
      <c r="W812" s="145" t="s">
        <v>619</v>
      </c>
      <c r="X812" s="145" t="s">
        <v>3516</v>
      </c>
      <c r="Y812" s="146" t="str">
        <f t="shared" si="39"/>
        <v>72014暖房設備用無し（一定速）</v>
      </c>
      <c r="Z812" s="145">
        <v>0.25</v>
      </c>
      <c r="AA812" s="145">
        <v>0.75</v>
      </c>
      <c r="AB812" s="149">
        <v>0.25</v>
      </c>
      <c r="AC812" s="149">
        <v>0.75</v>
      </c>
      <c r="AD812" s="147">
        <f>VLOOKUP(T812,'既存・導入予定 (2)'!$E$33:$S$44,13,0)</f>
        <v>0.54600000000000004</v>
      </c>
      <c r="AE812" s="75">
        <f t="shared" si="40"/>
        <v>0.88600000000000001</v>
      </c>
    </row>
    <row r="813" spans="20:31">
      <c r="T813" s="65">
        <v>7</v>
      </c>
      <c r="U813" s="65">
        <v>2015</v>
      </c>
      <c r="V813" s="65" t="s">
        <v>20</v>
      </c>
      <c r="W813" s="65" t="s">
        <v>624</v>
      </c>
      <c r="X813" s="65" t="s">
        <v>3363</v>
      </c>
      <c r="Y813" s="66" t="str">
        <f t="shared" si="39"/>
        <v>72015冷房店舗用有り</v>
      </c>
      <c r="Z813" s="65">
        <v>-1.38</v>
      </c>
      <c r="AA813" s="65">
        <v>2.38</v>
      </c>
      <c r="AB813" s="68">
        <v>1.0581</v>
      </c>
      <c r="AC813" s="68">
        <v>1.7705</v>
      </c>
      <c r="AD813" s="150">
        <f>VLOOKUP(T813,'既存・導入予定 (2)'!$E$33:$S$44,13,0)</f>
        <v>0.54600000000000004</v>
      </c>
      <c r="AE813" s="151">
        <f t="shared" si="40"/>
        <v>1.6259999999999999</v>
      </c>
    </row>
    <row r="814" spans="20:31">
      <c r="T814" s="65">
        <v>7</v>
      </c>
      <c r="U814" s="65">
        <v>2015</v>
      </c>
      <c r="V814" s="65" t="s">
        <v>20</v>
      </c>
      <c r="W814" s="65" t="s">
        <v>618</v>
      </c>
      <c r="X814" s="65" t="s">
        <v>3363</v>
      </c>
      <c r="Y814" s="66" t="str">
        <f t="shared" si="39"/>
        <v>72015冷房ビル用マルチ有り</v>
      </c>
      <c r="Z814" s="65">
        <v>-1.5740000000000001</v>
      </c>
      <c r="AA814" s="65">
        <v>2.5739999999999998</v>
      </c>
      <c r="AB814" s="68">
        <v>1.0751999999999999</v>
      </c>
      <c r="AC814" s="68">
        <v>1.9117</v>
      </c>
      <c r="AD814" s="150">
        <f>VLOOKUP(T814,'既存・導入予定 (2)'!$E$33:$S$44,13,0)</f>
        <v>0.54600000000000004</v>
      </c>
      <c r="AE814" s="151">
        <f t="shared" si="40"/>
        <v>1.714</v>
      </c>
    </row>
    <row r="815" spans="20:31">
      <c r="T815" s="65">
        <v>7</v>
      </c>
      <c r="U815" s="65">
        <v>2015</v>
      </c>
      <c r="V815" s="65" t="s">
        <v>20</v>
      </c>
      <c r="W815" s="65" t="s">
        <v>619</v>
      </c>
      <c r="X815" s="65" t="s">
        <v>3363</v>
      </c>
      <c r="Y815" s="66" t="str">
        <f t="shared" si="39"/>
        <v>72015冷房設備用有り</v>
      </c>
      <c r="Z815" s="65">
        <v>-0.62</v>
      </c>
      <c r="AA815" s="65">
        <v>1.62</v>
      </c>
      <c r="AB815" s="68">
        <v>1.0472999999999999</v>
      </c>
      <c r="AC815" s="68">
        <v>1.2032</v>
      </c>
      <c r="AD815" s="150">
        <f>VLOOKUP(T815,'既存・導入予定 (2)'!$E$33:$S$44,13,0)</f>
        <v>0.54600000000000004</v>
      </c>
      <c r="AE815" s="151">
        <f t="shared" si="40"/>
        <v>1.2809999999999999</v>
      </c>
    </row>
    <row r="816" spans="20:31">
      <c r="T816" s="65">
        <v>7</v>
      </c>
      <c r="U816" s="65">
        <v>2015</v>
      </c>
      <c r="V816" s="65" t="s">
        <v>20</v>
      </c>
      <c r="W816" s="65" t="s">
        <v>624</v>
      </c>
      <c r="X816" s="65" t="s">
        <v>3516</v>
      </c>
      <c r="Y816" s="66" t="str">
        <f t="shared" si="39"/>
        <v>72015冷房店舗用無し（一定速）</v>
      </c>
      <c r="Z816" s="65">
        <v>0.25</v>
      </c>
      <c r="AA816" s="65">
        <v>0.75</v>
      </c>
      <c r="AB816" s="68">
        <v>0.25</v>
      </c>
      <c r="AC816" s="68">
        <v>0.75</v>
      </c>
      <c r="AD816" s="150">
        <f>VLOOKUP(T816,'既存・導入予定 (2)'!$E$33:$S$44,13,0)</f>
        <v>0.54600000000000004</v>
      </c>
      <c r="AE816" s="151">
        <f t="shared" si="40"/>
        <v>0.88600000000000001</v>
      </c>
    </row>
    <row r="817" spans="20:31">
      <c r="T817" s="65">
        <v>7</v>
      </c>
      <c r="U817" s="65">
        <v>2015</v>
      </c>
      <c r="V817" s="65" t="s">
        <v>20</v>
      </c>
      <c r="W817" s="65" t="s">
        <v>618</v>
      </c>
      <c r="X817" s="65" t="s">
        <v>3516</v>
      </c>
      <c r="Y817" s="66" t="str">
        <f t="shared" si="39"/>
        <v>72015冷房ビル用マルチ無し（一定速）</v>
      </c>
      <c r="Z817" s="65">
        <v>0.25</v>
      </c>
      <c r="AA817" s="65">
        <v>0.75</v>
      </c>
      <c r="AB817" s="68">
        <v>0.25</v>
      </c>
      <c r="AC817" s="68">
        <v>0.75</v>
      </c>
      <c r="AD817" s="150">
        <f>VLOOKUP(T817,'既存・導入予定 (2)'!$E$33:$S$44,13,0)</f>
        <v>0.54600000000000004</v>
      </c>
      <c r="AE817" s="151">
        <f t="shared" si="40"/>
        <v>0.88600000000000001</v>
      </c>
    </row>
    <row r="818" spans="20:31">
      <c r="T818" s="65">
        <v>7</v>
      </c>
      <c r="U818" s="65">
        <v>2015</v>
      </c>
      <c r="V818" s="65" t="s">
        <v>20</v>
      </c>
      <c r="W818" s="65" t="s">
        <v>619</v>
      </c>
      <c r="X818" s="65" t="s">
        <v>3516</v>
      </c>
      <c r="Y818" s="66" t="str">
        <f t="shared" si="39"/>
        <v>72015冷房設備用無し（一定速）</v>
      </c>
      <c r="Z818" s="65">
        <v>0.25</v>
      </c>
      <c r="AA818" s="65">
        <v>0.75</v>
      </c>
      <c r="AB818" s="68">
        <v>0.25</v>
      </c>
      <c r="AC818" s="68">
        <v>0.75</v>
      </c>
      <c r="AD818" s="150">
        <f>VLOOKUP(T818,'既存・導入予定 (2)'!$E$33:$S$44,13,0)</f>
        <v>0.54600000000000004</v>
      </c>
      <c r="AE818" s="151">
        <f t="shared" si="40"/>
        <v>0.88600000000000001</v>
      </c>
    </row>
    <row r="819" spans="20:31">
      <c r="T819" s="65">
        <v>7</v>
      </c>
      <c r="U819" s="65">
        <v>2015</v>
      </c>
      <c r="V819" s="65" t="s">
        <v>21</v>
      </c>
      <c r="W819" s="65" t="s">
        <v>624</v>
      </c>
      <c r="X819" s="65" t="s">
        <v>3363</v>
      </c>
      <c r="Y819" s="66" t="str">
        <f t="shared" si="39"/>
        <v>72015暖房店舗用有り</v>
      </c>
      <c r="Z819" s="65">
        <v>-0.97</v>
      </c>
      <c r="AA819" s="65">
        <v>1.97</v>
      </c>
      <c r="AB819" s="68">
        <v>1.0867</v>
      </c>
      <c r="AC819" s="68">
        <v>1.4558</v>
      </c>
      <c r="AD819" s="150">
        <f>VLOOKUP(T819,'既存・導入予定 (2)'!$E$33:$S$44,13,0)</f>
        <v>0.54600000000000004</v>
      </c>
      <c r="AE819" s="151">
        <f t="shared" si="40"/>
        <v>1.44</v>
      </c>
    </row>
    <row r="820" spans="20:31">
      <c r="T820" s="65">
        <v>7</v>
      </c>
      <c r="U820" s="65">
        <v>2015</v>
      </c>
      <c r="V820" s="65" t="s">
        <v>21</v>
      </c>
      <c r="W820" s="65" t="s">
        <v>618</v>
      </c>
      <c r="X820" s="65" t="s">
        <v>3363</v>
      </c>
      <c r="Y820" s="66" t="str">
        <f t="shared" si="39"/>
        <v>72015暖房ビル用マルチ有り</v>
      </c>
      <c r="Z820" s="65">
        <v>-0.876</v>
      </c>
      <c r="AA820" s="65">
        <v>1.8759999999999999</v>
      </c>
      <c r="AB820" s="68">
        <v>1.0398000000000001</v>
      </c>
      <c r="AC820" s="68">
        <v>1.3971</v>
      </c>
      <c r="AD820" s="150">
        <f>VLOOKUP(T820,'既存・導入予定 (2)'!$E$33:$S$44,13,0)</f>
        <v>0.54600000000000004</v>
      </c>
      <c r="AE820" s="151">
        <f t="shared" si="40"/>
        <v>1.397</v>
      </c>
    </row>
    <row r="821" spans="20:31">
      <c r="T821" s="65">
        <v>7</v>
      </c>
      <c r="U821" s="65">
        <v>2015</v>
      </c>
      <c r="V821" s="65" t="s">
        <v>21</v>
      </c>
      <c r="W821" s="65" t="s">
        <v>619</v>
      </c>
      <c r="X821" s="65" t="s">
        <v>3363</v>
      </c>
      <c r="Y821" s="66" t="str">
        <f t="shared" si="39"/>
        <v>72015暖房設備用有り</v>
      </c>
      <c r="Z821" s="65">
        <v>-0.59799999999999998</v>
      </c>
      <c r="AA821" s="65">
        <v>1.5980000000000001</v>
      </c>
      <c r="AB821" s="68">
        <v>1.0339</v>
      </c>
      <c r="AC821" s="68">
        <v>1.19</v>
      </c>
      <c r="AD821" s="150">
        <f>VLOOKUP(T821,'既存・導入予定 (2)'!$E$33:$S$44,13,0)</f>
        <v>0.54600000000000004</v>
      </c>
      <c r="AE821" s="151">
        <f t="shared" si="40"/>
        <v>1.2709999999999999</v>
      </c>
    </row>
    <row r="822" spans="20:31">
      <c r="T822" s="65">
        <v>7</v>
      </c>
      <c r="U822" s="65">
        <v>2015</v>
      </c>
      <c r="V822" s="65" t="s">
        <v>21</v>
      </c>
      <c r="W822" s="65" t="s">
        <v>624</v>
      </c>
      <c r="X822" s="65" t="s">
        <v>3516</v>
      </c>
      <c r="Y822" s="66" t="str">
        <f t="shared" si="39"/>
        <v>72015暖房店舗用無し（一定速）</v>
      </c>
      <c r="Z822" s="65">
        <v>0.25</v>
      </c>
      <c r="AA822" s="65">
        <v>0.75</v>
      </c>
      <c r="AB822" s="68">
        <v>0.25</v>
      </c>
      <c r="AC822" s="68">
        <v>0.75</v>
      </c>
      <c r="AD822" s="150">
        <f>VLOOKUP(T822,'既存・導入予定 (2)'!$E$33:$S$44,13,0)</f>
        <v>0.54600000000000004</v>
      </c>
      <c r="AE822" s="151">
        <f t="shared" si="40"/>
        <v>0.88600000000000001</v>
      </c>
    </row>
    <row r="823" spans="20:31">
      <c r="T823" s="65">
        <v>7</v>
      </c>
      <c r="U823" s="65">
        <v>2015</v>
      </c>
      <c r="V823" s="65" t="s">
        <v>21</v>
      </c>
      <c r="W823" s="65" t="s">
        <v>618</v>
      </c>
      <c r="X823" s="65" t="s">
        <v>3516</v>
      </c>
      <c r="Y823" s="66" t="str">
        <f t="shared" si="39"/>
        <v>72015暖房ビル用マルチ無し（一定速）</v>
      </c>
      <c r="Z823" s="65">
        <v>0.25</v>
      </c>
      <c r="AA823" s="65">
        <v>0.75</v>
      </c>
      <c r="AB823" s="68">
        <v>0.25</v>
      </c>
      <c r="AC823" s="68">
        <v>0.75</v>
      </c>
      <c r="AD823" s="150">
        <f>VLOOKUP(T823,'既存・導入予定 (2)'!$E$33:$S$44,13,0)</f>
        <v>0.54600000000000004</v>
      </c>
      <c r="AE823" s="151">
        <f t="shared" si="40"/>
        <v>0.88600000000000001</v>
      </c>
    </row>
    <row r="824" spans="20:31">
      <c r="T824" s="65">
        <v>7</v>
      </c>
      <c r="U824" s="65">
        <v>2015</v>
      </c>
      <c r="V824" s="65" t="s">
        <v>21</v>
      </c>
      <c r="W824" s="65" t="s">
        <v>619</v>
      </c>
      <c r="X824" s="65" t="s">
        <v>3516</v>
      </c>
      <c r="Y824" s="66" t="str">
        <f t="shared" si="39"/>
        <v>72015暖房設備用無し（一定速）</v>
      </c>
      <c r="Z824" s="65">
        <v>0.25</v>
      </c>
      <c r="AA824" s="65">
        <v>0.75</v>
      </c>
      <c r="AB824" s="68">
        <v>0.25</v>
      </c>
      <c r="AC824" s="68">
        <v>0.75</v>
      </c>
      <c r="AD824" s="150">
        <f>VLOOKUP(T824,'既存・導入予定 (2)'!$E$33:$S$44,13,0)</f>
        <v>0.54600000000000004</v>
      </c>
      <c r="AE824" s="151">
        <f t="shared" si="40"/>
        <v>0.88600000000000001</v>
      </c>
    </row>
    <row r="825" spans="20:31">
      <c r="T825" s="65">
        <v>7</v>
      </c>
      <c r="U825" s="65">
        <v>2020</v>
      </c>
      <c r="V825" s="65" t="s">
        <v>626</v>
      </c>
      <c r="W825" s="65" t="s">
        <v>624</v>
      </c>
      <c r="X825" s="65" t="s">
        <v>3363</v>
      </c>
      <c r="Y825" s="66" t="str">
        <f t="shared" si="39"/>
        <v>72020冷房店舗用有り</v>
      </c>
      <c r="Z825" s="65">
        <v>-1.38</v>
      </c>
      <c r="AA825" s="65">
        <v>2.38</v>
      </c>
      <c r="AB825" s="68">
        <v>1.0581</v>
      </c>
      <c r="AC825" s="68">
        <v>1.7705</v>
      </c>
      <c r="AD825" s="150">
        <f>VLOOKUP(T825,'既存・導入予定 (2)'!$E$33:$S$44,13,0)</f>
        <v>0.54600000000000004</v>
      </c>
      <c r="AE825" s="151">
        <f t="shared" si="40"/>
        <v>1.6259999999999999</v>
      </c>
    </row>
    <row r="826" spans="20:31">
      <c r="T826" s="65">
        <v>7</v>
      </c>
      <c r="U826" s="65">
        <v>2020</v>
      </c>
      <c r="V826" s="65" t="s">
        <v>626</v>
      </c>
      <c r="W826" s="65" t="s">
        <v>618</v>
      </c>
      <c r="X826" s="65" t="s">
        <v>3363</v>
      </c>
      <c r="Y826" s="66" t="str">
        <f t="shared" si="39"/>
        <v>72020冷房ビル用マルチ有り</v>
      </c>
      <c r="Z826" s="65">
        <v>-1.68</v>
      </c>
      <c r="AA826" s="65">
        <v>2.68</v>
      </c>
      <c r="AB826" s="68">
        <v>1.0788</v>
      </c>
      <c r="AC826" s="68">
        <v>2.0053000000000001</v>
      </c>
      <c r="AD826" s="150">
        <f>VLOOKUP(T826,'既存・導入予定 (2)'!$E$33:$S$44,13,0)</f>
        <v>0.54600000000000004</v>
      </c>
      <c r="AE826" s="151">
        <f t="shared" si="40"/>
        <v>1.762</v>
      </c>
    </row>
    <row r="827" spans="20:31">
      <c r="T827" s="65">
        <v>7</v>
      </c>
      <c r="U827" s="65">
        <v>2020</v>
      </c>
      <c r="V827" s="65" t="s">
        <v>626</v>
      </c>
      <c r="W827" s="65" t="s">
        <v>619</v>
      </c>
      <c r="X827" s="65" t="s">
        <v>3363</v>
      </c>
      <c r="Y827" s="66" t="str">
        <f t="shared" si="39"/>
        <v>72020冷房設備用有り</v>
      </c>
      <c r="Z827" s="65">
        <v>-0.62</v>
      </c>
      <c r="AA827" s="65">
        <v>1.62</v>
      </c>
      <c r="AB827" s="68">
        <v>1.0472999999999999</v>
      </c>
      <c r="AC827" s="68">
        <v>1.2032</v>
      </c>
      <c r="AD827" s="150">
        <f>VLOOKUP(T827,'既存・導入予定 (2)'!$E$33:$S$44,13,0)</f>
        <v>0.54600000000000004</v>
      </c>
      <c r="AE827" s="151">
        <f t="shared" si="40"/>
        <v>1.2809999999999999</v>
      </c>
    </row>
    <row r="828" spans="20:31">
      <c r="T828" s="65">
        <v>7</v>
      </c>
      <c r="U828" s="65">
        <v>2020</v>
      </c>
      <c r="V828" s="65" t="s">
        <v>626</v>
      </c>
      <c r="W828" s="65" t="s">
        <v>624</v>
      </c>
      <c r="X828" s="65" t="s">
        <v>3516</v>
      </c>
      <c r="Y828" s="66" t="str">
        <f t="shared" si="39"/>
        <v>72020冷房店舗用無し（一定速）</v>
      </c>
      <c r="Z828" s="65">
        <v>0.25</v>
      </c>
      <c r="AA828" s="65">
        <v>0.75</v>
      </c>
      <c r="AB828" s="68">
        <v>0.25</v>
      </c>
      <c r="AC828" s="68">
        <v>0.75</v>
      </c>
      <c r="AD828" s="150">
        <f>VLOOKUP(T828,'既存・導入予定 (2)'!$E$33:$S$44,13,0)</f>
        <v>0.54600000000000004</v>
      </c>
      <c r="AE828" s="151">
        <f t="shared" si="40"/>
        <v>0.88600000000000001</v>
      </c>
    </row>
    <row r="829" spans="20:31">
      <c r="T829" s="65">
        <v>7</v>
      </c>
      <c r="U829" s="65">
        <v>2020</v>
      </c>
      <c r="V829" s="65" t="s">
        <v>626</v>
      </c>
      <c r="W829" s="65" t="s">
        <v>618</v>
      </c>
      <c r="X829" s="65" t="s">
        <v>3516</v>
      </c>
      <c r="Y829" s="66" t="str">
        <f t="shared" si="39"/>
        <v>72020冷房ビル用マルチ無し（一定速）</v>
      </c>
      <c r="Z829" s="65">
        <v>0.25</v>
      </c>
      <c r="AA829" s="65">
        <v>0.75</v>
      </c>
      <c r="AB829" s="68">
        <v>0.25</v>
      </c>
      <c r="AC829" s="68">
        <v>0.75</v>
      </c>
      <c r="AD829" s="150">
        <f>VLOOKUP(T829,'既存・導入予定 (2)'!$E$33:$S$44,13,0)</f>
        <v>0.54600000000000004</v>
      </c>
      <c r="AE829" s="151">
        <f t="shared" si="40"/>
        <v>0.88600000000000001</v>
      </c>
    </row>
    <row r="830" spans="20:31">
      <c r="T830" s="65">
        <v>7</v>
      </c>
      <c r="U830" s="65">
        <v>2020</v>
      </c>
      <c r="V830" s="65" t="s">
        <v>626</v>
      </c>
      <c r="W830" s="65" t="s">
        <v>619</v>
      </c>
      <c r="X830" s="65" t="s">
        <v>3516</v>
      </c>
      <c r="Y830" s="66" t="str">
        <f t="shared" si="39"/>
        <v>72020冷房設備用無し（一定速）</v>
      </c>
      <c r="Z830" s="65">
        <v>0.25</v>
      </c>
      <c r="AA830" s="65">
        <v>0.75</v>
      </c>
      <c r="AB830" s="68">
        <v>0.25</v>
      </c>
      <c r="AC830" s="68">
        <v>0.75</v>
      </c>
      <c r="AD830" s="150">
        <f>VLOOKUP(T830,'既存・導入予定 (2)'!$E$33:$S$44,13,0)</f>
        <v>0.54600000000000004</v>
      </c>
      <c r="AE830" s="151">
        <f t="shared" si="40"/>
        <v>0.88600000000000001</v>
      </c>
    </row>
    <row r="831" spans="20:31">
      <c r="T831" s="65">
        <v>7</v>
      </c>
      <c r="U831" s="65">
        <v>2020</v>
      </c>
      <c r="V831" s="65" t="s">
        <v>627</v>
      </c>
      <c r="W831" s="65" t="s">
        <v>624</v>
      </c>
      <c r="X831" s="65" t="s">
        <v>3363</v>
      </c>
      <c r="Y831" s="66" t="str">
        <f t="shared" si="39"/>
        <v>72020暖房店舗用有り</v>
      </c>
      <c r="Z831" s="65">
        <v>-0.96</v>
      </c>
      <c r="AA831" s="65">
        <v>1.96</v>
      </c>
      <c r="AB831" s="68">
        <v>1.0862000000000001</v>
      </c>
      <c r="AC831" s="68">
        <v>1.4483999999999999</v>
      </c>
      <c r="AD831" s="150">
        <f>VLOOKUP(T831,'既存・導入予定 (2)'!$E$33:$S$44,13,0)</f>
        <v>0.54600000000000004</v>
      </c>
      <c r="AE831" s="151">
        <f t="shared" si="40"/>
        <v>1.4350000000000001</v>
      </c>
    </row>
    <row r="832" spans="20:31">
      <c r="T832" s="65">
        <v>7</v>
      </c>
      <c r="U832" s="65">
        <v>2020</v>
      </c>
      <c r="V832" s="65" t="s">
        <v>627</v>
      </c>
      <c r="W832" s="65" t="s">
        <v>618</v>
      </c>
      <c r="X832" s="65" t="s">
        <v>3363</v>
      </c>
      <c r="Y832" s="66" t="str">
        <f t="shared" si="39"/>
        <v>72020暖房ビル用マルチ有り</v>
      </c>
      <c r="Z832" s="65">
        <v>-1.1000000000000001</v>
      </c>
      <c r="AA832" s="65">
        <v>2.1</v>
      </c>
      <c r="AB832" s="68">
        <v>1.0416000000000001</v>
      </c>
      <c r="AC832" s="68">
        <v>1.4596</v>
      </c>
      <c r="AD832" s="150">
        <f>VLOOKUP(T832,'既存・導入予定 (2)'!$E$33:$S$44,13,0)</f>
        <v>0.54600000000000004</v>
      </c>
      <c r="AE832" s="151">
        <f t="shared" si="40"/>
        <v>1.4990000000000001</v>
      </c>
    </row>
    <row r="833" spans="20:31">
      <c r="T833" s="65">
        <v>7</v>
      </c>
      <c r="U833" s="65">
        <v>2020</v>
      </c>
      <c r="V833" s="65" t="s">
        <v>627</v>
      </c>
      <c r="W833" s="65" t="s">
        <v>619</v>
      </c>
      <c r="X833" s="65" t="s">
        <v>3363</v>
      </c>
      <c r="Y833" s="66" t="str">
        <f t="shared" si="39"/>
        <v>72020暖房設備用有り</v>
      </c>
      <c r="Z833" s="65">
        <v>-0.46</v>
      </c>
      <c r="AA833" s="65">
        <v>1.46</v>
      </c>
      <c r="AB833" s="68">
        <v>0.94</v>
      </c>
      <c r="AC833" s="68">
        <v>1.1100000000000001</v>
      </c>
      <c r="AD833" s="150">
        <f>VLOOKUP(T833,'既存・導入予定 (2)'!$E$33:$S$44,13,0)</f>
        <v>0.54600000000000004</v>
      </c>
      <c r="AE833" s="151">
        <f t="shared" si="40"/>
        <v>1.208</v>
      </c>
    </row>
    <row r="834" spans="20:31">
      <c r="T834" s="65">
        <v>7</v>
      </c>
      <c r="U834" s="65">
        <v>2020</v>
      </c>
      <c r="V834" s="65" t="s">
        <v>627</v>
      </c>
      <c r="W834" s="65" t="s">
        <v>624</v>
      </c>
      <c r="X834" s="65" t="s">
        <v>3516</v>
      </c>
      <c r="Y834" s="66" t="str">
        <f t="shared" si="39"/>
        <v>72020暖房店舗用無し（一定速）</v>
      </c>
      <c r="Z834" s="65">
        <v>0.25</v>
      </c>
      <c r="AA834" s="65">
        <v>0.75</v>
      </c>
      <c r="AB834" s="68">
        <v>0.25</v>
      </c>
      <c r="AC834" s="68">
        <v>0.75</v>
      </c>
      <c r="AD834" s="150">
        <f>VLOOKUP(T834,'既存・導入予定 (2)'!$E$33:$S$44,13,0)</f>
        <v>0.54600000000000004</v>
      </c>
      <c r="AE834" s="151">
        <f t="shared" si="40"/>
        <v>0.88600000000000001</v>
      </c>
    </row>
    <row r="835" spans="20:31">
      <c r="T835" s="65">
        <v>7</v>
      </c>
      <c r="U835" s="65">
        <v>2020</v>
      </c>
      <c r="V835" s="65" t="s">
        <v>627</v>
      </c>
      <c r="W835" s="65" t="s">
        <v>618</v>
      </c>
      <c r="X835" s="65" t="s">
        <v>3516</v>
      </c>
      <c r="Y835" s="66" t="str">
        <f t="shared" si="39"/>
        <v>72020暖房ビル用マルチ無し（一定速）</v>
      </c>
      <c r="Z835" s="65">
        <v>0.25</v>
      </c>
      <c r="AA835" s="65">
        <v>0.75</v>
      </c>
      <c r="AB835" s="68">
        <v>0.25</v>
      </c>
      <c r="AC835" s="68">
        <v>0.75</v>
      </c>
      <c r="AD835" s="150">
        <f>VLOOKUP(T835,'既存・導入予定 (2)'!$E$33:$S$44,13,0)</f>
        <v>0.54600000000000004</v>
      </c>
      <c r="AE835" s="151">
        <f t="shared" si="40"/>
        <v>0.88600000000000001</v>
      </c>
    </row>
    <row r="836" spans="20:31">
      <c r="T836" s="65">
        <v>7</v>
      </c>
      <c r="U836" s="65">
        <v>2020</v>
      </c>
      <c r="V836" s="65" t="s">
        <v>627</v>
      </c>
      <c r="W836" s="65" t="s">
        <v>619</v>
      </c>
      <c r="X836" s="65" t="s">
        <v>3516</v>
      </c>
      <c r="Y836" s="66" t="str">
        <f t="shared" si="39"/>
        <v>72020暖房設備用無し（一定速）</v>
      </c>
      <c r="Z836" s="65">
        <v>0.25</v>
      </c>
      <c r="AA836" s="65">
        <v>0.75</v>
      </c>
      <c r="AB836" s="68">
        <v>0.25</v>
      </c>
      <c r="AC836" s="68">
        <v>0.75</v>
      </c>
      <c r="AD836" s="150">
        <f>VLOOKUP(T836,'既存・導入予定 (2)'!$E$33:$S$44,13,0)</f>
        <v>0.54600000000000004</v>
      </c>
      <c r="AE836" s="151">
        <f t="shared" si="40"/>
        <v>0.88600000000000001</v>
      </c>
    </row>
    <row r="837" spans="20:31">
      <c r="T837" s="145">
        <v>7</v>
      </c>
      <c r="U837" s="145">
        <v>2024</v>
      </c>
      <c r="V837" s="145" t="s">
        <v>626</v>
      </c>
      <c r="W837" s="145" t="s">
        <v>624</v>
      </c>
      <c r="X837" s="145" t="s">
        <v>3363</v>
      </c>
      <c r="Y837" s="146" t="str">
        <f t="shared" si="39"/>
        <v>72024冷房店舗用有り</v>
      </c>
      <c r="Z837" s="145">
        <v>-1.58</v>
      </c>
      <c r="AA837" s="145">
        <v>2.58</v>
      </c>
      <c r="AB837" s="149">
        <v>1.0629999999999999</v>
      </c>
      <c r="AC837" s="149">
        <v>1.9193</v>
      </c>
      <c r="AD837" s="147">
        <f>VLOOKUP(T837,'既存・導入予定 (2)'!$E$33:$S$44,13,0)</f>
        <v>0.54600000000000004</v>
      </c>
      <c r="AE837" s="75">
        <f t="shared" si="40"/>
        <v>1.7170000000000001</v>
      </c>
    </row>
    <row r="838" spans="20:31">
      <c r="T838" s="145">
        <v>7</v>
      </c>
      <c r="U838" s="145">
        <v>2024</v>
      </c>
      <c r="V838" s="145" t="s">
        <v>626</v>
      </c>
      <c r="W838" s="145" t="s">
        <v>618</v>
      </c>
      <c r="X838" s="145" t="s">
        <v>3363</v>
      </c>
      <c r="Y838" s="146" t="str">
        <f t="shared" si="39"/>
        <v>72024冷房ビル用マルチ有り</v>
      </c>
      <c r="Z838" s="145">
        <v>-1.6</v>
      </c>
      <c r="AA838" s="145">
        <v>2.6</v>
      </c>
      <c r="AB838" s="149">
        <v>1.0759000000000001</v>
      </c>
      <c r="AC838" s="149">
        <v>1.931</v>
      </c>
      <c r="AD838" s="147">
        <f>VLOOKUP(T838,'既存・導入予定 (2)'!$E$33:$S$44,13,0)</f>
        <v>0.54600000000000004</v>
      </c>
      <c r="AE838" s="75">
        <f t="shared" si="40"/>
        <v>1.726</v>
      </c>
    </row>
    <row r="839" spans="20:31">
      <c r="T839" s="145">
        <v>7</v>
      </c>
      <c r="U839" s="145">
        <v>2024</v>
      </c>
      <c r="V839" s="145" t="s">
        <v>626</v>
      </c>
      <c r="W839" s="145" t="s">
        <v>619</v>
      </c>
      <c r="X839" s="145" t="s">
        <v>3363</v>
      </c>
      <c r="Y839" s="146" t="str">
        <f t="shared" si="39"/>
        <v>72024冷房設備用有り</v>
      </c>
      <c r="Z839" s="145">
        <v>-0.6</v>
      </c>
      <c r="AA839" s="145">
        <v>1.6</v>
      </c>
      <c r="AB839" s="149">
        <v>1.0467</v>
      </c>
      <c r="AC839" s="149">
        <v>1.1882999999999999</v>
      </c>
      <c r="AD839" s="147">
        <f>VLOOKUP(T839,'既存・導入予定 (2)'!$E$33:$S$44,13,0)</f>
        <v>0.54600000000000004</v>
      </c>
      <c r="AE839" s="75">
        <f t="shared" si="40"/>
        <v>1.272</v>
      </c>
    </row>
    <row r="840" spans="20:31">
      <c r="T840" s="145">
        <v>7</v>
      </c>
      <c r="U840" s="145">
        <v>2024</v>
      </c>
      <c r="V840" s="145" t="s">
        <v>626</v>
      </c>
      <c r="W840" s="145" t="s">
        <v>624</v>
      </c>
      <c r="X840" s="145" t="s">
        <v>3516</v>
      </c>
      <c r="Y840" s="146" t="str">
        <f t="shared" si="39"/>
        <v>72024冷房店舗用無し（一定速）</v>
      </c>
      <c r="Z840" s="145">
        <v>0.25</v>
      </c>
      <c r="AA840" s="145">
        <v>0.75</v>
      </c>
      <c r="AB840" s="149">
        <v>0.25</v>
      </c>
      <c r="AC840" s="149">
        <v>0.75</v>
      </c>
      <c r="AD840" s="147">
        <f>VLOOKUP(T840,'既存・導入予定 (2)'!$E$33:$S$44,13,0)</f>
        <v>0.54600000000000004</v>
      </c>
      <c r="AE840" s="75">
        <f t="shared" si="40"/>
        <v>0.88600000000000001</v>
      </c>
    </row>
    <row r="841" spans="20:31">
      <c r="T841" s="145">
        <v>7</v>
      </c>
      <c r="U841" s="145">
        <v>2024</v>
      </c>
      <c r="V841" s="145" t="s">
        <v>626</v>
      </c>
      <c r="W841" s="145" t="s">
        <v>618</v>
      </c>
      <c r="X841" s="145" t="s">
        <v>3516</v>
      </c>
      <c r="Y841" s="146" t="str">
        <f t="shared" si="39"/>
        <v>72024冷房ビル用マルチ無し（一定速）</v>
      </c>
      <c r="Z841" s="145">
        <v>0.25</v>
      </c>
      <c r="AA841" s="145">
        <v>0.75</v>
      </c>
      <c r="AB841" s="149">
        <v>0.25</v>
      </c>
      <c r="AC841" s="149">
        <v>0.75</v>
      </c>
      <c r="AD841" s="147">
        <f>VLOOKUP(T841,'既存・導入予定 (2)'!$E$33:$S$44,13,0)</f>
        <v>0.54600000000000004</v>
      </c>
      <c r="AE841" s="75">
        <f t="shared" si="40"/>
        <v>0.88600000000000001</v>
      </c>
    </row>
    <row r="842" spans="20:31">
      <c r="T842" s="145">
        <v>7</v>
      </c>
      <c r="U842" s="145">
        <v>2024</v>
      </c>
      <c r="V842" s="145" t="s">
        <v>626</v>
      </c>
      <c r="W842" s="145" t="s">
        <v>619</v>
      </c>
      <c r="X842" s="145" t="s">
        <v>3516</v>
      </c>
      <c r="Y842" s="146" t="str">
        <f t="shared" ref="Y842:Y905" si="41">T842&amp;U842&amp;V842&amp;W842&amp;X842</f>
        <v>72024冷房設備用無し（一定速）</v>
      </c>
      <c r="Z842" s="145">
        <v>0.25</v>
      </c>
      <c r="AA842" s="145">
        <v>0.75</v>
      </c>
      <c r="AB842" s="149">
        <v>0.25</v>
      </c>
      <c r="AC842" s="149">
        <v>0.75</v>
      </c>
      <c r="AD842" s="147">
        <f>VLOOKUP(T842,'既存・導入予定 (2)'!$E$33:$S$44,13,0)</f>
        <v>0.54600000000000004</v>
      </c>
      <c r="AE842" s="75">
        <f t="shared" si="40"/>
        <v>0.88600000000000001</v>
      </c>
    </row>
    <row r="843" spans="20:31">
      <c r="T843" s="145">
        <v>7</v>
      </c>
      <c r="U843" s="145">
        <v>2024</v>
      </c>
      <c r="V843" s="145" t="s">
        <v>627</v>
      </c>
      <c r="W843" s="145" t="s">
        <v>624</v>
      </c>
      <c r="X843" s="145" t="s">
        <v>3363</v>
      </c>
      <c r="Y843" s="146" t="str">
        <f t="shared" si="41"/>
        <v>72024暖房店舗用有り</v>
      </c>
      <c r="Z843" s="145">
        <v>-1.04</v>
      </c>
      <c r="AA843" s="145">
        <v>2.04</v>
      </c>
      <c r="AB843" s="149">
        <v>1.0898000000000001</v>
      </c>
      <c r="AC843" s="149">
        <v>1.5076000000000001</v>
      </c>
      <c r="AD843" s="147">
        <f>VLOOKUP(T843,'既存・導入予定 (2)'!$E$33:$S$44,13,0)</f>
        <v>0.54600000000000004</v>
      </c>
      <c r="AE843" s="75">
        <f t="shared" si="40"/>
        <v>1.472</v>
      </c>
    </row>
    <row r="844" spans="20:31">
      <c r="T844" s="145">
        <v>7</v>
      </c>
      <c r="U844" s="145">
        <v>2024</v>
      </c>
      <c r="V844" s="145" t="s">
        <v>627</v>
      </c>
      <c r="W844" s="145" t="s">
        <v>618</v>
      </c>
      <c r="X844" s="145" t="s">
        <v>3363</v>
      </c>
      <c r="Y844" s="146" t="str">
        <f t="shared" si="41"/>
        <v>72024暖房ビル用マルチ有り</v>
      </c>
      <c r="Z844" s="145">
        <v>-1.1399999999999999</v>
      </c>
      <c r="AA844" s="145">
        <v>2.14</v>
      </c>
      <c r="AB844" s="149">
        <v>1.0454000000000001</v>
      </c>
      <c r="AC844" s="149">
        <v>1.5936999999999999</v>
      </c>
      <c r="AD844" s="147">
        <f>VLOOKUP(T844,'既存・導入予定 (2)'!$E$33:$S$44,13,0)</f>
        <v>0.54600000000000004</v>
      </c>
      <c r="AE844" s="75">
        <f t="shared" si="40"/>
        <v>1.5169999999999999</v>
      </c>
    </row>
    <row r="845" spans="20:31">
      <c r="T845" s="145">
        <v>7</v>
      </c>
      <c r="U845" s="145">
        <v>2024</v>
      </c>
      <c r="V845" s="145" t="s">
        <v>627</v>
      </c>
      <c r="W845" s="145" t="s">
        <v>619</v>
      </c>
      <c r="X845" s="145" t="s">
        <v>3363</v>
      </c>
      <c r="Y845" s="146" t="str">
        <f t="shared" si="41"/>
        <v>72024暖房設備用有り</v>
      </c>
      <c r="Z845" s="145">
        <v>-0.57999999999999996</v>
      </c>
      <c r="AA845" s="145">
        <v>1.58</v>
      </c>
      <c r="AB845" s="149">
        <v>1.0335000000000001</v>
      </c>
      <c r="AC845" s="149">
        <v>1.1766000000000001</v>
      </c>
      <c r="AD845" s="147">
        <f>VLOOKUP(T845,'既存・導入予定 (2)'!$E$33:$S$44,13,0)</f>
        <v>0.54600000000000004</v>
      </c>
      <c r="AE845" s="75">
        <f t="shared" si="40"/>
        <v>1.2629999999999999</v>
      </c>
    </row>
    <row r="846" spans="20:31">
      <c r="T846" s="145">
        <v>7</v>
      </c>
      <c r="U846" s="145">
        <v>2024</v>
      </c>
      <c r="V846" s="145" t="s">
        <v>627</v>
      </c>
      <c r="W846" s="145" t="s">
        <v>624</v>
      </c>
      <c r="X846" s="145" t="s">
        <v>3516</v>
      </c>
      <c r="Y846" s="146" t="str">
        <f t="shared" si="41"/>
        <v>72024暖房店舗用無し（一定速）</v>
      </c>
      <c r="Z846" s="145">
        <v>0.25</v>
      </c>
      <c r="AA846" s="145">
        <v>0.75</v>
      </c>
      <c r="AB846" s="149">
        <v>0.25</v>
      </c>
      <c r="AC846" s="149">
        <v>0.75</v>
      </c>
      <c r="AD846" s="147">
        <f>VLOOKUP(T846,'既存・導入予定 (2)'!$E$33:$S$44,13,0)</f>
        <v>0.54600000000000004</v>
      </c>
      <c r="AE846" s="75">
        <f t="shared" si="40"/>
        <v>0.88600000000000001</v>
      </c>
    </row>
    <row r="847" spans="20:31">
      <c r="T847" s="145">
        <v>7</v>
      </c>
      <c r="U847" s="145">
        <v>2024</v>
      </c>
      <c r="V847" s="145" t="s">
        <v>627</v>
      </c>
      <c r="W847" s="145" t="s">
        <v>618</v>
      </c>
      <c r="X847" s="145" t="s">
        <v>3516</v>
      </c>
      <c r="Y847" s="146" t="str">
        <f t="shared" si="41"/>
        <v>72024暖房ビル用マルチ無し（一定速）</v>
      </c>
      <c r="Z847" s="145">
        <v>0.25</v>
      </c>
      <c r="AA847" s="145">
        <v>0.75</v>
      </c>
      <c r="AB847" s="149">
        <v>0.25</v>
      </c>
      <c r="AC847" s="149">
        <v>0.75</v>
      </c>
      <c r="AD847" s="147">
        <f>VLOOKUP(T847,'既存・導入予定 (2)'!$E$33:$S$44,13,0)</f>
        <v>0.54600000000000004</v>
      </c>
      <c r="AE847" s="75">
        <f t="shared" si="40"/>
        <v>0.88600000000000001</v>
      </c>
    </row>
    <row r="848" spans="20:31">
      <c r="T848" s="145">
        <v>7</v>
      </c>
      <c r="U848" s="145">
        <v>2024</v>
      </c>
      <c r="V848" s="145" t="s">
        <v>627</v>
      </c>
      <c r="W848" s="145" t="s">
        <v>619</v>
      </c>
      <c r="X848" s="145" t="s">
        <v>3516</v>
      </c>
      <c r="Y848" s="146" t="str">
        <f t="shared" si="41"/>
        <v>72024暖房設備用無し（一定速）</v>
      </c>
      <c r="Z848" s="145">
        <v>0.25</v>
      </c>
      <c r="AA848" s="145">
        <v>0.75</v>
      </c>
      <c r="AB848" s="149">
        <v>0.25</v>
      </c>
      <c r="AC848" s="149">
        <v>0.75</v>
      </c>
      <c r="AD848" s="147">
        <f>VLOOKUP(T848,'既存・導入予定 (2)'!$E$33:$S$44,13,0)</f>
        <v>0.54600000000000004</v>
      </c>
      <c r="AE848" s="75">
        <f t="shared" si="40"/>
        <v>0.88600000000000001</v>
      </c>
    </row>
    <row r="849" spans="20:31">
      <c r="T849" s="65">
        <v>8</v>
      </c>
      <c r="U849" s="65">
        <v>1995</v>
      </c>
      <c r="V849" s="65" t="s">
        <v>20</v>
      </c>
      <c r="W849" s="65" t="s">
        <v>624</v>
      </c>
      <c r="X849" s="65" t="s">
        <v>3363</v>
      </c>
      <c r="Y849" s="66" t="str">
        <f t="shared" si="41"/>
        <v>81995冷房店舗用有り</v>
      </c>
      <c r="Z849" s="65">
        <v>0.32</v>
      </c>
      <c r="AA849" s="65">
        <v>0.68</v>
      </c>
      <c r="AB849" s="68">
        <v>1.0165999999999999</v>
      </c>
      <c r="AC849" s="68">
        <v>0.50590000000000002</v>
      </c>
      <c r="AD849" s="150">
        <f>VLOOKUP(T849,'既存・導入予定 (2)'!$E$33:$S$44,13,0)</f>
        <v>0.58699999999999997</v>
      </c>
      <c r="AE849" s="151">
        <f t="shared" si="40"/>
        <v>0.86699999999999999</v>
      </c>
    </row>
    <row r="850" spans="20:31">
      <c r="T850" s="65">
        <v>8</v>
      </c>
      <c r="U850" s="65">
        <v>1995</v>
      </c>
      <c r="V850" s="65" t="s">
        <v>20</v>
      </c>
      <c r="W850" s="65" t="s">
        <v>618</v>
      </c>
      <c r="X850" s="65" t="s">
        <v>3363</v>
      </c>
      <c r="Y850" s="66" t="str">
        <f t="shared" si="41"/>
        <v>81995冷房ビル用マルチ有り</v>
      </c>
      <c r="Z850" s="65">
        <v>-0.218</v>
      </c>
      <c r="AA850" s="65">
        <v>1.218</v>
      </c>
      <c r="AB850" s="68">
        <v>1.0356000000000001</v>
      </c>
      <c r="AC850" s="68">
        <v>0.90459999999999996</v>
      </c>
      <c r="AD850" s="150">
        <f>VLOOKUP(T850,'既存・導入予定 (2)'!$E$33:$S$44,13,0)</f>
        <v>0.58699999999999997</v>
      </c>
      <c r="AE850" s="151">
        <f t="shared" si="40"/>
        <v>1.0900000000000001</v>
      </c>
    </row>
    <row r="851" spans="20:31">
      <c r="T851" s="65">
        <v>8</v>
      </c>
      <c r="U851" s="65">
        <v>1995</v>
      </c>
      <c r="V851" s="65" t="s">
        <v>20</v>
      </c>
      <c r="W851" s="65" t="s">
        <v>619</v>
      </c>
      <c r="X851" s="65" t="s">
        <v>3363</v>
      </c>
      <c r="Y851" s="66" t="str">
        <f t="shared" si="41"/>
        <v>81995冷房設備用有り</v>
      </c>
      <c r="Z851" s="65">
        <v>0.25</v>
      </c>
      <c r="AA851" s="65">
        <v>0.75</v>
      </c>
      <c r="AB851" s="68">
        <v>1.0219</v>
      </c>
      <c r="AC851" s="68">
        <v>0.55700000000000005</v>
      </c>
      <c r="AD851" s="150">
        <f>VLOOKUP(T851,'既存・導入予定 (2)'!$E$33:$S$44,13,0)</f>
        <v>0.58699999999999997</v>
      </c>
      <c r="AE851" s="151">
        <f t="shared" si="40"/>
        <v>0.89600000000000002</v>
      </c>
    </row>
    <row r="852" spans="20:31">
      <c r="T852" s="65">
        <v>8</v>
      </c>
      <c r="U852" s="65">
        <v>1995</v>
      </c>
      <c r="V852" s="65" t="s">
        <v>20</v>
      </c>
      <c r="W852" s="65" t="s">
        <v>624</v>
      </c>
      <c r="X852" s="65" t="s">
        <v>3516</v>
      </c>
      <c r="Y852" s="66" t="str">
        <f t="shared" si="41"/>
        <v>81995冷房店舗用無し（一定速）</v>
      </c>
      <c r="Z852" s="65">
        <v>0.26</v>
      </c>
      <c r="AA852" s="65">
        <v>0.74</v>
      </c>
      <c r="AB852" s="68">
        <v>0.26</v>
      </c>
      <c r="AC852" s="68">
        <v>0.74</v>
      </c>
      <c r="AD852" s="150">
        <f>VLOOKUP(T852,'既存・導入予定 (2)'!$E$33:$S$44,13,0)</f>
        <v>0.58699999999999997</v>
      </c>
      <c r="AE852" s="151">
        <f t="shared" si="40"/>
        <v>0.89200000000000002</v>
      </c>
    </row>
    <row r="853" spans="20:31">
      <c r="T853" s="65">
        <v>8</v>
      </c>
      <c r="U853" s="65">
        <v>1995</v>
      </c>
      <c r="V853" s="65" t="s">
        <v>20</v>
      </c>
      <c r="W853" s="65" t="s">
        <v>618</v>
      </c>
      <c r="X853" s="65" t="s">
        <v>3516</v>
      </c>
      <c r="Y853" s="66" t="str">
        <f t="shared" si="41"/>
        <v>81995冷房ビル用マルチ無し（一定速）</v>
      </c>
      <c r="Z853" s="65">
        <v>0.26</v>
      </c>
      <c r="AA853" s="65">
        <v>0.74</v>
      </c>
      <c r="AB853" s="68">
        <v>0.26</v>
      </c>
      <c r="AC853" s="68">
        <v>0.74</v>
      </c>
      <c r="AD853" s="150">
        <f>VLOOKUP(T853,'既存・導入予定 (2)'!$E$33:$S$44,13,0)</f>
        <v>0.58699999999999997</v>
      </c>
      <c r="AE853" s="151">
        <f t="shared" si="40"/>
        <v>0.89200000000000002</v>
      </c>
    </row>
    <row r="854" spans="20:31">
      <c r="T854" s="65">
        <v>8</v>
      </c>
      <c r="U854" s="65">
        <v>1995</v>
      </c>
      <c r="V854" s="65" t="s">
        <v>20</v>
      </c>
      <c r="W854" s="65" t="s">
        <v>619</v>
      </c>
      <c r="X854" s="65" t="s">
        <v>3516</v>
      </c>
      <c r="Y854" s="66" t="str">
        <f t="shared" si="41"/>
        <v>81995冷房設備用無し（一定速）</v>
      </c>
      <c r="Z854" s="65">
        <v>0.26</v>
      </c>
      <c r="AA854" s="65">
        <v>0.74</v>
      </c>
      <c r="AB854" s="68">
        <v>0.26</v>
      </c>
      <c r="AC854" s="68">
        <v>0.74</v>
      </c>
      <c r="AD854" s="150">
        <f>VLOOKUP(T854,'既存・導入予定 (2)'!$E$33:$S$44,13,0)</f>
        <v>0.58699999999999997</v>
      </c>
      <c r="AE854" s="151">
        <f t="shared" si="40"/>
        <v>0.89200000000000002</v>
      </c>
    </row>
    <row r="855" spans="20:31">
      <c r="T855" s="65">
        <v>8</v>
      </c>
      <c r="U855" s="65">
        <v>1995</v>
      </c>
      <c r="V855" s="65" t="s">
        <v>21</v>
      </c>
      <c r="W855" s="65" t="s">
        <v>624</v>
      </c>
      <c r="X855" s="65" t="s">
        <v>3363</v>
      </c>
      <c r="Y855" s="66" t="str">
        <f t="shared" si="41"/>
        <v>81995暖房店舗用有り</v>
      </c>
      <c r="Z855" s="65">
        <v>0.374</v>
      </c>
      <c r="AA855" s="65">
        <v>0.626</v>
      </c>
      <c r="AB855" s="68">
        <v>1.0275000000000001</v>
      </c>
      <c r="AC855" s="68">
        <v>0.46260000000000001</v>
      </c>
      <c r="AD855" s="150">
        <f>VLOOKUP(T855,'既存・導入予定 (2)'!$E$33:$S$44,13,0)</f>
        <v>0.58699999999999997</v>
      </c>
      <c r="AE855" s="151">
        <f t="shared" si="40"/>
        <v>0.84499999999999997</v>
      </c>
    </row>
    <row r="856" spans="20:31">
      <c r="T856" s="65">
        <v>8</v>
      </c>
      <c r="U856" s="65">
        <v>1995</v>
      </c>
      <c r="V856" s="65" t="s">
        <v>21</v>
      </c>
      <c r="W856" s="65" t="s">
        <v>618</v>
      </c>
      <c r="X856" s="65" t="s">
        <v>3363</v>
      </c>
      <c r="Y856" s="66" t="str">
        <f t="shared" si="41"/>
        <v>81995暖房ビル用マルチ有り</v>
      </c>
      <c r="Z856" s="65">
        <v>-0.112</v>
      </c>
      <c r="AA856" s="65">
        <v>1.1120000000000001</v>
      </c>
      <c r="AB856" s="68">
        <v>1.0236000000000001</v>
      </c>
      <c r="AC856" s="68">
        <v>0.82809999999999995</v>
      </c>
      <c r="AD856" s="150">
        <f>VLOOKUP(T856,'既存・導入予定 (2)'!$E$33:$S$44,13,0)</f>
        <v>0.58699999999999997</v>
      </c>
      <c r="AE856" s="151">
        <f t="shared" si="40"/>
        <v>1.046</v>
      </c>
    </row>
    <row r="857" spans="20:31">
      <c r="T857" s="65">
        <v>8</v>
      </c>
      <c r="U857" s="65">
        <v>1995</v>
      </c>
      <c r="V857" s="65" t="s">
        <v>21</v>
      </c>
      <c r="W857" s="65" t="s">
        <v>619</v>
      </c>
      <c r="X857" s="65" t="s">
        <v>3363</v>
      </c>
      <c r="Y857" s="66" t="str">
        <f t="shared" si="41"/>
        <v>81995暖房設備用有り</v>
      </c>
      <c r="Z857" s="65">
        <v>0.25</v>
      </c>
      <c r="AA857" s="65">
        <v>0.75</v>
      </c>
      <c r="AB857" s="68">
        <v>1.0159</v>
      </c>
      <c r="AC857" s="68">
        <v>0.5585</v>
      </c>
      <c r="AD857" s="150">
        <f>VLOOKUP(T857,'既存・導入予定 (2)'!$E$33:$S$44,13,0)</f>
        <v>0.58699999999999997</v>
      </c>
      <c r="AE857" s="151">
        <f t="shared" ref="AE857:AE920" si="42">ROUNDDOWN(IF(AD857&gt;=0.25,Z857*AD857+AA857,AB857*AD857+AC857),3)</f>
        <v>0.89600000000000002</v>
      </c>
    </row>
    <row r="858" spans="20:31">
      <c r="T858" s="65">
        <v>8</v>
      </c>
      <c r="U858" s="65">
        <v>1995</v>
      </c>
      <c r="V858" s="65" t="s">
        <v>21</v>
      </c>
      <c r="W858" s="65" t="s">
        <v>624</v>
      </c>
      <c r="X858" s="65" t="s">
        <v>3516</v>
      </c>
      <c r="Y858" s="66" t="str">
        <f t="shared" si="41"/>
        <v>81995暖房店舗用無し（一定速）</v>
      </c>
      <c r="Z858" s="65">
        <v>0.26</v>
      </c>
      <c r="AA858" s="65">
        <v>0.74</v>
      </c>
      <c r="AB858" s="68">
        <v>0.26</v>
      </c>
      <c r="AC858" s="68">
        <v>0.74</v>
      </c>
      <c r="AD858" s="150">
        <f>VLOOKUP(T858,'既存・導入予定 (2)'!$E$33:$S$44,13,0)</f>
        <v>0.58699999999999997</v>
      </c>
      <c r="AE858" s="151">
        <f t="shared" si="42"/>
        <v>0.89200000000000002</v>
      </c>
    </row>
    <row r="859" spans="20:31">
      <c r="T859" s="65">
        <v>8</v>
      </c>
      <c r="U859" s="65">
        <v>1995</v>
      </c>
      <c r="V859" s="65" t="s">
        <v>21</v>
      </c>
      <c r="W859" s="65" t="s">
        <v>618</v>
      </c>
      <c r="X859" s="65" t="s">
        <v>3516</v>
      </c>
      <c r="Y859" s="66" t="str">
        <f t="shared" si="41"/>
        <v>81995暖房ビル用マルチ無し（一定速）</v>
      </c>
      <c r="Z859" s="65">
        <v>0.26</v>
      </c>
      <c r="AA859" s="65">
        <v>0.74</v>
      </c>
      <c r="AB859" s="68">
        <v>0.26</v>
      </c>
      <c r="AC859" s="68">
        <v>0.74</v>
      </c>
      <c r="AD859" s="150">
        <f>VLOOKUP(T859,'既存・導入予定 (2)'!$E$33:$S$44,13,0)</f>
        <v>0.58699999999999997</v>
      </c>
      <c r="AE859" s="151">
        <f t="shared" si="42"/>
        <v>0.89200000000000002</v>
      </c>
    </row>
    <row r="860" spans="20:31">
      <c r="T860" s="65">
        <v>8</v>
      </c>
      <c r="U860" s="65">
        <v>1995</v>
      </c>
      <c r="V860" s="65" t="s">
        <v>21</v>
      </c>
      <c r="W860" s="65" t="s">
        <v>619</v>
      </c>
      <c r="X860" s="65" t="s">
        <v>3516</v>
      </c>
      <c r="Y860" s="66" t="str">
        <f t="shared" si="41"/>
        <v>81995暖房設備用無し（一定速）</v>
      </c>
      <c r="Z860" s="65">
        <v>0.26</v>
      </c>
      <c r="AA860" s="65">
        <v>0.74</v>
      </c>
      <c r="AB860" s="68">
        <v>0.26</v>
      </c>
      <c r="AC860" s="68">
        <v>0.74</v>
      </c>
      <c r="AD860" s="150">
        <f>VLOOKUP(T860,'既存・導入予定 (2)'!$E$33:$S$44,13,0)</f>
        <v>0.58699999999999997</v>
      </c>
      <c r="AE860" s="151">
        <f t="shared" si="42"/>
        <v>0.89200000000000002</v>
      </c>
    </row>
    <row r="861" spans="20:31">
      <c r="T861" s="65">
        <v>8</v>
      </c>
      <c r="U861" s="65">
        <v>2005</v>
      </c>
      <c r="V861" s="65" t="s">
        <v>20</v>
      </c>
      <c r="W861" s="65" t="s">
        <v>624</v>
      </c>
      <c r="X861" s="65" t="s">
        <v>3363</v>
      </c>
      <c r="Y861" s="66" t="str">
        <f t="shared" si="41"/>
        <v>82005冷房店舗用有り</v>
      </c>
      <c r="Z861" s="65">
        <v>-0.86599999999999999</v>
      </c>
      <c r="AA861" s="65">
        <v>1.8660000000000001</v>
      </c>
      <c r="AB861" s="68">
        <v>1.0455000000000001</v>
      </c>
      <c r="AC861" s="68">
        <v>1.3880999999999999</v>
      </c>
      <c r="AD861" s="150">
        <f>VLOOKUP(T861,'既存・導入予定 (2)'!$E$33:$S$44,13,0)</f>
        <v>0.58699999999999997</v>
      </c>
      <c r="AE861" s="151">
        <f t="shared" si="42"/>
        <v>1.357</v>
      </c>
    </row>
    <row r="862" spans="20:31">
      <c r="T862" s="65">
        <v>8</v>
      </c>
      <c r="U862" s="65">
        <v>2005</v>
      </c>
      <c r="V862" s="65" t="s">
        <v>20</v>
      </c>
      <c r="W862" s="65" t="s">
        <v>618</v>
      </c>
      <c r="X862" s="65" t="s">
        <v>3363</v>
      </c>
      <c r="Y862" s="66" t="str">
        <f t="shared" si="41"/>
        <v>82005冷房ビル用マルチ有り</v>
      </c>
      <c r="Z862" s="65">
        <v>-0.68200000000000005</v>
      </c>
      <c r="AA862" s="65">
        <v>1.6819999999999999</v>
      </c>
      <c r="AB862" s="68">
        <v>1.0490999999999999</v>
      </c>
      <c r="AC862" s="68">
        <v>1.2492000000000001</v>
      </c>
      <c r="AD862" s="150">
        <f>VLOOKUP(T862,'既存・導入予定 (2)'!$E$33:$S$44,13,0)</f>
        <v>0.58699999999999997</v>
      </c>
      <c r="AE862" s="151">
        <f t="shared" si="42"/>
        <v>1.2809999999999999</v>
      </c>
    </row>
    <row r="863" spans="20:31">
      <c r="T863" s="65">
        <v>8</v>
      </c>
      <c r="U863" s="65">
        <v>2005</v>
      </c>
      <c r="V863" s="65" t="s">
        <v>20</v>
      </c>
      <c r="W863" s="65" t="s">
        <v>619</v>
      </c>
      <c r="X863" s="65" t="s">
        <v>3363</v>
      </c>
      <c r="Y863" s="66" t="str">
        <f t="shared" si="41"/>
        <v>82005冷房設備用有り</v>
      </c>
      <c r="Z863" s="65">
        <v>-0.114</v>
      </c>
      <c r="AA863" s="65">
        <v>1.1140000000000001</v>
      </c>
      <c r="AB863" s="68">
        <v>1.0325</v>
      </c>
      <c r="AC863" s="68">
        <v>0.82740000000000002</v>
      </c>
      <c r="AD863" s="150">
        <f>VLOOKUP(T863,'既存・導入予定 (2)'!$E$33:$S$44,13,0)</f>
        <v>0.58699999999999997</v>
      </c>
      <c r="AE863" s="151">
        <f t="shared" si="42"/>
        <v>1.0469999999999999</v>
      </c>
    </row>
    <row r="864" spans="20:31">
      <c r="T864" s="65">
        <v>8</v>
      </c>
      <c r="U864" s="65">
        <v>2005</v>
      </c>
      <c r="V864" s="65" t="s">
        <v>20</v>
      </c>
      <c r="W864" s="65" t="s">
        <v>624</v>
      </c>
      <c r="X864" s="65" t="s">
        <v>3516</v>
      </c>
      <c r="Y864" s="66" t="str">
        <f t="shared" si="41"/>
        <v>82005冷房店舗用無し（一定速）</v>
      </c>
      <c r="Z864" s="65">
        <v>0.25</v>
      </c>
      <c r="AA864" s="65">
        <v>0.75</v>
      </c>
      <c r="AB864" s="68">
        <v>0.25</v>
      </c>
      <c r="AC864" s="68">
        <v>0.75</v>
      </c>
      <c r="AD864" s="150">
        <f>VLOOKUP(T864,'既存・導入予定 (2)'!$E$33:$S$44,13,0)</f>
        <v>0.58699999999999997</v>
      </c>
      <c r="AE864" s="151">
        <f t="shared" si="42"/>
        <v>0.89600000000000002</v>
      </c>
    </row>
    <row r="865" spans="20:31">
      <c r="T865" s="65">
        <v>8</v>
      </c>
      <c r="U865" s="65">
        <v>2005</v>
      </c>
      <c r="V865" s="65" t="s">
        <v>20</v>
      </c>
      <c r="W865" s="65" t="s">
        <v>618</v>
      </c>
      <c r="X865" s="65" t="s">
        <v>3516</v>
      </c>
      <c r="Y865" s="66" t="str">
        <f t="shared" si="41"/>
        <v>82005冷房ビル用マルチ無し（一定速）</v>
      </c>
      <c r="Z865" s="65">
        <v>0.25</v>
      </c>
      <c r="AA865" s="65">
        <v>0.75</v>
      </c>
      <c r="AB865" s="68">
        <v>0.25</v>
      </c>
      <c r="AC865" s="68">
        <v>0.75</v>
      </c>
      <c r="AD865" s="150">
        <f>VLOOKUP(T865,'既存・導入予定 (2)'!$E$33:$S$44,13,0)</f>
        <v>0.58699999999999997</v>
      </c>
      <c r="AE865" s="151">
        <f t="shared" si="42"/>
        <v>0.89600000000000002</v>
      </c>
    </row>
    <row r="866" spans="20:31">
      <c r="T866" s="65">
        <v>8</v>
      </c>
      <c r="U866" s="65">
        <v>2005</v>
      </c>
      <c r="V866" s="65" t="s">
        <v>20</v>
      </c>
      <c r="W866" s="65" t="s">
        <v>619</v>
      </c>
      <c r="X866" s="65" t="s">
        <v>3516</v>
      </c>
      <c r="Y866" s="66" t="str">
        <f t="shared" si="41"/>
        <v>82005冷房設備用無し（一定速）</v>
      </c>
      <c r="Z866" s="65">
        <v>0.25</v>
      </c>
      <c r="AA866" s="65">
        <v>0.75</v>
      </c>
      <c r="AB866" s="68">
        <v>0.25</v>
      </c>
      <c r="AC866" s="68">
        <v>0.75</v>
      </c>
      <c r="AD866" s="150">
        <f>VLOOKUP(T866,'既存・導入予定 (2)'!$E$33:$S$44,13,0)</f>
        <v>0.58699999999999997</v>
      </c>
      <c r="AE866" s="151">
        <f t="shared" si="42"/>
        <v>0.89600000000000002</v>
      </c>
    </row>
    <row r="867" spans="20:31">
      <c r="T867" s="65">
        <v>8</v>
      </c>
      <c r="U867" s="65">
        <v>2005</v>
      </c>
      <c r="V867" s="65" t="s">
        <v>21</v>
      </c>
      <c r="W867" s="65" t="s">
        <v>624</v>
      </c>
      <c r="X867" s="65" t="s">
        <v>3363</v>
      </c>
      <c r="Y867" s="66" t="str">
        <f t="shared" si="41"/>
        <v>82005暖房店舗用有り</v>
      </c>
      <c r="Z867" s="65">
        <v>-0.65</v>
      </c>
      <c r="AA867" s="65">
        <v>1.65</v>
      </c>
      <c r="AB867" s="68">
        <v>1.0726</v>
      </c>
      <c r="AC867" s="68">
        <v>1.2194</v>
      </c>
      <c r="AD867" s="150">
        <f>VLOOKUP(T867,'既存・導入予定 (2)'!$E$33:$S$44,13,0)</f>
        <v>0.58699999999999997</v>
      </c>
      <c r="AE867" s="151">
        <f t="shared" si="42"/>
        <v>1.268</v>
      </c>
    </row>
    <row r="868" spans="20:31">
      <c r="T868" s="65">
        <v>8</v>
      </c>
      <c r="U868" s="65">
        <v>2005</v>
      </c>
      <c r="V868" s="65" t="s">
        <v>21</v>
      </c>
      <c r="W868" s="65" t="s">
        <v>618</v>
      </c>
      <c r="X868" s="65" t="s">
        <v>3363</v>
      </c>
      <c r="Y868" s="66" t="str">
        <f t="shared" si="41"/>
        <v>82005暖房ビル用マルチ有り</v>
      </c>
      <c r="Z868" s="65">
        <v>-0.56000000000000005</v>
      </c>
      <c r="AA868" s="65">
        <v>1.56</v>
      </c>
      <c r="AB868" s="68">
        <v>1.0330999999999999</v>
      </c>
      <c r="AC868" s="68">
        <v>1.1617</v>
      </c>
      <c r="AD868" s="150">
        <f>VLOOKUP(T868,'既存・導入予定 (2)'!$E$33:$S$44,13,0)</f>
        <v>0.58699999999999997</v>
      </c>
      <c r="AE868" s="151">
        <f t="shared" si="42"/>
        <v>1.2310000000000001</v>
      </c>
    </row>
    <row r="869" spans="20:31">
      <c r="T869" s="65">
        <v>8</v>
      </c>
      <c r="U869" s="65">
        <v>2005</v>
      </c>
      <c r="V869" s="65" t="s">
        <v>21</v>
      </c>
      <c r="W869" s="65" t="s">
        <v>619</v>
      </c>
      <c r="X869" s="65" t="s">
        <v>3363</v>
      </c>
      <c r="Y869" s="66" t="str">
        <f t="shared" si="41"/>
        <v>82005暖房設備用有り</v>
      </c>
      <c r="Z869" s="65">
        <v>-0.126</v>
      </c>
      <c r="AA869" s="65">
        <v>1.1259999999999999</v>
      </c>
      <c r="AB869" s="68">
        <v>1.0239</v>
      </c>
      <c r="AC869" s="68">
        <v>0.83850000000000002</v>
      </c>
      <c r="AD869" s="150">
        <f>VLOOKUP(T869,'既存・導入予定 (2)'!$E$33:$S$44,13,0)</f>
        <v>0.58699999999999997</v>
      </c>
      <c r="AE869" s="151">
        <f t="shared" si="42"/>
        <v>1.052</v>
      </c>
    </row>
    <row r="870" spans="20:31">
      <c r="T870" s="65">
        <v>8</v>
      </c>
      <c r="U870" s="65">
        <v>2005</v>
      </c>
      <c r="V870" s="65" t="s">
        <v>21</v>
      </c>
      <c r="W870" s="65" t="s">
        <v>624</v>
      </c>
      <c r="X870" s="65" t="s">
        <v>3516</v>
      </c>
      <c r="Y870" s="66" t="str">
        <f t="shared" si="41"/>
        <v>82005暖房店舗用無し（一定速）</v>
      </c>
      <c r="Z870" s="65">
        <v>0.25</v>
      </c>
      <c r="AA870" s="65">
        <v>0.75</v>
      </c>
      <c r="AB870" s="68">
        <v>0.25</v>
      </c>
      <c r="AC870" s="68">
        <v>0.75</v>
      </c>
      <c r="AD870" s="150">
        <f>VLOOKUP(T870,'既存・導入予定 (2)'!$E$33:$S$44,13,0)</f>
        <v>0.58699999999999997</v>
      </c>
      <c r="AE870" s="151">
        <f t="shared" si="42"/>
        <v>0.89600000000000002</v>
      </c>
    </row>
    <row r="871" spans="20:31">
      <c r="T871" s="65">
        <v>8</v>
      </c>
      <c r="U871" s="65">
        <v>2005</v>
      </c>
      <c r="V871" s="65" t="s">
        <v>21</v>
      </c>
      <c r="W871" s="65" t="s">
        <v>618</v>
      </c>
      <c r="X871" s="65" t="s">
        <v>3516</v>
      </c>
      <c r="Y871" s="66" t="str">
        <f t="shared" si="41"/>
        <v>82005暖房ビル用マルチ無し（一定速）</v>
      </c>
      <c r="Z871" s="65">
        <v>0.25</v>
      </c>
      <c r="AA871" s="65">
        <v>0.75</v>
      </c>
      <c r="AB871" s="68">
        <v>0.25</v>
      </c>
      <c r="AC871" s="68">
        <v>0.75</v>
      </c>
      <c r="AD871" s="150">
        <f>VLOOKUP(T871,'既存・導入予定 (2)'!$E$33:$S$44,13,0)</f>
        <v>0.58699999999999997</v>
      </c>
      <c r="AE871" s="151">
        <f t="shared" si="42"/>
        <v>0.89600000000000002</v>
      </c>
    </row>
    <row r="872" spans="20:31">
      <c r="T872" s="65">
        <v>8</v>
      </c>
      <c r="U872" s="65">
        <v>2005</v>
      </c>
      <c r="V872" s="65" t="s">
        <v>21</v>
      </c>
      <c r="W872" s="65" t="s">
        <v>619</v>
      </c>
      <c r="X872" s="65" t="s">
        <v>3516</v>
      </c>
      <c r="Y872" s="66" t="str">
        <f t="shared" si="41"/>
        <v>82005暖房設備用無し（一定速）</v>
      </c>
      <c r="Z872" s="65">
        <v>0.25</v>
      </c>
      <c r="AA872" s="65">
        <v>0.75</v>
      </c>
      <c r="AB872" s="68">
        <v>0.25</v>
      </c>
      <c r="AC872" s="68">
        <v>0.75</v>
      </c>
      <c r="AD872" s="150">
        <f>VLOOKUP(T872,'既存・導入予定 (2)'!$E$33:$S$44,13,0)</f>
        <v>0.58699999999999997</v>
      </c>
      <c r="AE872" s="151">
        <f t="shared" si="42"/>
        <v>0.89600000000000002</v>
      </c>
    </row>
    <row r="873" spans="20:31">
      <c r="T873" s="65">
        <v>8</v>
      </c>
      <c r="U873" s="65">
        <v>2010</v>
      </c>
      <c r="V873" s="65" t="s">
        <v>20</v>
      </c>
      <c r="W873" s="65" t="s">
        <v>624</v>
      </c>
      <c r="X873" s="65" t="s">
        <v>3363</v>
      </c>
      <c r="Y873" s="66" t="str">
        <f t="shared" si="41"/>
        <v>82010冷房店舗用有り</v>
      </c>
      <c r="Z873" s="65">
        <v>-1.1000000000000001</v>
      </c>
      <c r="AA873" s="65">
        <v>2.1</v>
      </c>
      <c r="AB873" s="68">
        <v>1.0511999999999999</v>
      </c>
      <c r="AC873" s="68">
        <v>1.5622</v>
      </c>
      <c r="AD873" s="150">
        <f>VLOOKUP(T873,'既存・導入予定 (2)'!$E$33:$S$44,13,0)</f>
        <v>0.58699999999999997</v>
      </c>
      <c r="AE873" s="151">
        <f t="shared" si="42"/>
        <v>1.454</v>
      </c>
    </row>
    <row r="874" spans="20:31">
      <c r="T874" s="65">
        <v>8</v>
      </c>
      <c r="U874" s="65">
        <v>2010</v>
      </c>
      <c r="V874" s="65" t="s">
        <v>20</v>
      </c>
      <c r="W874" s="65" t="s">
        <v>618</v>
      </c>
      <c r="X874" s="65" t="s">
        <v>3363</v>
      </c>
      <c r="Y874" s="66" t="str">
        <f t="shared" si="41"/>
        <v>82010冷房ビル用マルチ有り</v>
      </c>
      <c r="Z874" s="65">
        <v>-0.88</v>
      </c>
      <c r="AA874" s="65">
        <v>1.88</v>
      </c>
      <c r="AB874" s="68">
        <v>1.0548999999999999</v>
      </c>
      <c r="AC874" s="68">
        <v>1.3963000000000001</v>
      </c>
      <c r="AD874" s="150">
        <f>VLOOKUP(T874,'既存・導入予定 (2)'!$E$33:$S$44,13,0)</f>
        <v>0.58699999999999997</v>
      </c>
      <c r="AE874" s="151">
        <f t="shared" si="42"/>
        <v>1.363</v>
      </c>
    </row>
    <row r="875" spans="20:31">
      <c r="T875" s="65">
        <v>8</v>
      </c>
      <c r="U875" s="65">
        <v>2010</v>
      </c>
      <c r="V875" s="65" t="s">
        <v>20</v>
      </c>
      <c r="W875" s="65" t="s">
        <v>619</v>
      </c>
      <c r="X875" s="65" t="s">
        <v>3363</v>
      </c>
      <c r="Y875" s="66" t="str">
        <f t="shared" si="41"/>
        <v>82010冷房設備用有り</v>
      </c>
      <c r="Z875" s="65">
        <v>-0.26</v>
      </c>
      <c r="AA875" s="65">
        <v>1.26</v>
      </c>
      <c r="AB875" s="68">
        <v>1.1929000000000001</v>
      </c>
      <c r="AC875" s="68">
        <v>0.89680000000000004</v>
      </c>
      <c r="AD875" s="150">
        <f>VLOOKUP(T875,'既存・導入予定 (2)'!$E$33:$S$44,13,0)</f>
        <v>0.58699999999999997</v>
      </c>
      <c r="AE875" s="151">
        <f t="shared" si="42"/>
        <v>1.107</v>
      </c>
    </row>
    <row r="876" spans="20:31">
      <c r="T876" s="65">
        <v>8</v>
      </c>
      <c r="U876" s="65">
        <v>2010</v>
      </c>
      <c r="V876" s="65" t="s">
        <v>20</v>
      </c>
      <c r="W876" s="65" t="s">
        <v>624</v>
      </c>
      <c r="X876" s="65" t="s">
        <v>3516</v>
      </c>
      <c r="Y876" s="66" t="str">
        <f t="shared" si="41"/>
        <v>82010冷房店舗用無し（一定速）</v>
      </c>
      <c r="Z876" s="65">
        <v>0.25</v>
      </c>
      <c r="AA876" s="65">
        <v>0.75</v>
      </c>
      <c r="AB876" s="68">
        <v>0.25</v>
      </c>
      <c r="AC876" s="68">
        <v>0.75</v>
      </c>
      <c r="AD876" s="150">
        <f>VLOOKUP(T876,'既存・導入予定 (2)'!$E$33:$S$44,13,0)</f>
        <v>0.58699999999999997</v>
      </c>
      <c r="AE876" s="151">
        <f t="shared" si="42"/>
        <v>0.89600000000000002</v>
      </c>
    </row>
    <row r="877" spans="20:31">
      <c r="T877" s="65">
        <v>8</v>
      </c>
      <c r="U877" s="65">
        <v>2010</v>
      </c>
      <c r="V877" s="65" t="s">
        <v>20</v>
      </c>
      <c r="W877" s="65" t="s">
        <v>618</v>
      </c>
      <c r="X877" s="65" t="s">
        <v>3516</v>
      </c>
      <c r="Y877" s="66" t="str">
        <f t="shared" si="41"/>
        <v>82010冷房ビル用マルチ無し（一定速）</v>
      </c>
      <c r="Z877" s="65">
        <v>0.25</v>
      </c>
      <c r="AA877" s="65">
        <v>0.75</v>
      </c>
      <c r="AB877" s="68">
        <v>0.25</v>
      </c>
      <c r="AC877" s="68">
        <v>0.75</v>
      </c>
      <c r="AD877" s="150">
        <f>VLOOKUP(T877,'既存・導入予定 (2)'!$E$33:$S$44,13,0)</f>
        <v>0.58699999999999997</v>
      </c>
      <c r="AE877" s="151">
        <f t="shared" si="42"/>
        <v>0.89600000000000002</v>
      </c>
    </row>
    <row r="878" spans="20:31">
      <c r="T878" s="65">
        <v>8</v>
      </c>
      <c r="U878" s="65">
        <v>2010</v>
      </c>
      <c r="V878" s="65" t="s">
        <v>20</v>
      </c>
      <c r="W878" s="65" t="s">
        <v>619</v>
      </c>
      <c r="X878" s="65" t="s">
        <v>3516</v>
      </c>
      <c r="Y878" s="66" t="str">
        <f t="shared" si="41"/>
        <v>82010冷房設備用無し（一定速）</v>
      </c>
      <c r="Z878" s="65">
        <v>0.25</v>
      </c>
      <c r="AA878" s="65">
        <v>0.75</v>
      </c>
      <c r="AB878" s="68">
        <v>0.25</v>
      </c>
      <c r="AC878" s="68">
        <v>0.75</v>
      </c>
      <c r="AD878" s="150">
        <f>VLOOKUP(T878,'既存・導入予定 (2)'!$E$33:$S$44,13,0)</f>
        <v>0.58699999999999997</v>
      </c>
      <c r="AE878" s="151">
        <f t="shared" si="42"/>
        <v>0.89600000000000002</v>
      </c>
    </row>
    <row r="879" spans="20:31">
      <c r="T879" s="65">
        <v>8</v>
      </c>
      <c r="U879" s="65">
        <v>2010</v>
      </c>
      <c r="V879" s="65" t="s">
        <v>21</v>
      </c>
      <c r="W879" s="65" t="s">
        <v>624</v>
      </c>
      <c r="X879" s="65" t="s">
        <v>3363</v>
      </c>
      <c r="Y879" s="66" t="str">
        <f t="shared" si="41"/>
        <v>82010暖房店舗用有り</v>
      </c>
      <c r="Z879" s="65">
        <v>-0.72</v>
      </c>
      <c r="AA879" s="65">
        <v>1.72</v>
      </c>
      <c r="AB879" s="68">
        <v>1.0757000000000001</v>
      </c>
      <c r="AC879" s="68">
        <v>1.2710999999999999</v>
      </c>
      <c r="AD879" s="150">
        <f>VLOOKUP(T879,'既存・導入予定 (2)'!$E$33:$S$44,13,0)</f>
        <v>0.58699999999999997</v>
      </c>
      <c r="AE879" s="151">
        <f t="shared" si="42"/>
        <v>1.2969999999999999</v>
      </c>
    </row>
    <row r="880" spans="20:31">
      <c r="T880" s="65">
        <v>8</v>
      </c>
      <c r="U880" s="65">
        <v>2010</v>
      </c>
      <c r="V880" s="65" t="s">
        <v>21</v>
      </c>
      <c r="W880" s="65" t="s">
        <v>618</v>
      </c>
      <c r="X880" s="65" t="s">
        <v>3363</v>
      </c>
      <c r="Y880" s="66" t="str">
        <f t="shared" si="41"/>
        <v>82010暖房ビル用マルチ有り</v>
      </c>
      <c r="Z880" s="65">
        <v>-0.7</v>
      </c>
      <c r="AA880" s="65">
        <v>1.7</v>
      </c>
      <c r="AB880" s="68">
        <v>1.036</v>
      </c>
      <c r="AC880" s="68">
        <v>1.266</v>
      </c>
      <c r="AD880" s="150">
        <f>VLOOKUP(T880,'既存・導入予定 (2)'!$E$33:$S$44,13,0)</f>
        <v>0.58699999999999997</v>
      </c>
      <c r="AE880" s="151">
        <f t="shared" si="42"/>
        <v>1.2889999999999999</v>
      </c>
    </row>
    <row r="881" spans="20:31">
      <c r="T881" s="65">
        <v>8</v>
      </c>
      <c r="U881" s="65">
        <v>2010</v>
      </c>
      <c r="V881" s="65" t="s">
        <v>21</v>
      </c>
      <c r="W881" s="65" t="s">
        <v>619</v>
      </c>
      <c r="X881" s="65" t="s">
        <v>3363</v>
      </c>
      <c r="Y881" s="66" t="str">
        <f t="shared" si="41"/>
        <v>82010暖房設備用有り</v>
      </c>
      <c r="Z881" s="65">
        <v>-0.26</v>
      </c>
      <c r="AA881" s="65">
        <v>1.26</v>
      </c>
      <c r="AB881" s="68">
        <v>0.82779999999999998</v>
      </c>
      <c r="AC881" s="68">
        <v>0.98809999999999998</v>
      </c>
      <c r="AD881" s="150">
        <f>VLOOKUP(T881,'既存・導入予定 (2)'!$E$33:$S$44,13,0)</f>
        <v>0.58699999999999997</v>
      </c>
      <c r="AE881" s="151">
        <f t="shared" si="42"/>
        <v>1.107</v>
      </c>
    </row>
    <row r="882" spans="20:31">
      <c r="T882" s="65">
        <v>8</v>
      </c>
      <c r="U882" s="65">
        <v>2010</v>
      </c>
      <c r="V882" s="65" t="s">
        <v>21</v>
      </c>
      <c r="W882" s="65" t="s">
        <v>624</v>
      </c>
      <c r="X882" s="65" t="s">
        <v>3516</v>
      </c>
      <c r="Y882" s="66" t="str">
        <f t="shared" si="41"/>
        <v>82010暖房店舗用無し（一定速）</v>
      </c>
      <c r="Z882" s="65">
        <v>0.25</v>
      </c>
      <c r="AA882" s="65">
        <v>0.75</v>
      </c>
      <c r="AB882" s="68">
        <v>0.25</v>
      </c>
      <c r="AC882" s="68">
        <v>0.75</v>
      </c>
      <c r="AD882" s="150">
        <f>VLOOKUP(T882,'既存・導入予定 (2)'!$E$33:$S$44,13,0)</f>
        <v>0.58699999999999997</v>
      </c>
      <c r="AE882" s="151">
        <f t="shared" si="42"/>
        <v>0.89600000000000002</v>
      </c>
    </row>
    <row r="883" spans="20:31">
      <c r="T883" s="65">
        <v>8</v>
      </c>
      <c r="U883" s="65">
        <v>2010</v>
      </c>
      <c r="V883" s="65" t="s">
        <v>21</v>
      </c>
      <c r="W883" s="65" t="s">
        <v>618</v>
      </c>
      <c r="X883" s="65" t="s">
        <v>3516</v>
      </c>
      <c r="Y883" s="66" t="str">
        <f t="shared" si="41"/>
        <v>82010暖房ビル用マルチ無し（一定速）</v>
      </c>
      <c r="Z883" s="65">
        <v>0.25</v>
      </c>
      <c r="AA883" s="65">
        <v>0.75</v>
      </c>
      <c r="AB883" s="68">
        <v>0.25</v>
      </c>
      <c r="AC883" s="68">
        <v>0.75</v>
      </c>
      <c r="AD883" s="150">
        <f>VLOOKUP(T883,'既存・導入予定 (2)'!$E$33:$S$44,13,0)</f>
        <v>0.58699999999999997</v>
      </c>
      <c r="AE883" s="151">
        <f t="shared" si="42"/>
        <v>0.89600000000000002</v>
      </c>
    </row>
    <row r="884" spans="20:31">
      <c r="T884" s="65">
        <v>8</v>
      </c>
      <c r="U884" s="65">
        <v>2010</v>
      </c>
      <c r="V884" s="65" t="s">
        <v>21</v>
      </c>
      <c r="W884" s="65" t="s">
        <v>619</v>
      </c>
      <c r="X884" s="65" t="s">
        <v>3516</v>
      </c>
      <c r="Y884" s="66" t="str">
        <f t="shared" si="41"/>
        <v>82010暖房設備用無し（一定速）</v>
      </c>
      <c r="Z884" s="65">
        <v>0.25</v>
      </c>
      <c r="AA884" s="65">
        <v>0.75</v>
      </c>
      <c r="AB884" s="68">
        <v>0.25</v>
      </c>
      <c r="AC884" s="68">
        <v>0.75</v>
      </c>
      <c r="AD884" s="150">
        <f>VLOOKUP(T884,'既存・導入予定 (2)'!$E$33:$S$44,13,0)</f>
        <v>0.58699999999999997</v>
      </c>
      <c r="AE884" s="151">
        <f t="shared" si="42"/>
        <v>0.89600000000000002</v>
      </c>
    </row>
    <row r="885" spans="20:31">
      <c r="T885" s="145">
        <v>8</v>
      </c>
      <c r="U885" s="145">
        <v>2011</v>
      </c>
      <c r="V885" s="145" t="s">
        <v>20</v>
      </c>
      <c r="W885" s="145" t="s">
        <v>624</v>
      </c>
      <c r="X885" s="145" t="s">
        <v>3363</v>
      </c>
      <c r="Y885" s="146" t="str">
        <f t="shared" si="41"/>
        <v>82011冷房店舗用有り</v>
      </c>
      <c r="Z885" s="145">
        <v>-1.1200000000000001</v>
      </c>
      <c r="AA885" s="145">
        <v>2.12</v>
      </c>
      <c r="AB885" s="149">
        <v>1.0517000000000001</v>
      </c>
      <c r="AC885" s="149">
        <v>1.5770999999999999</v>
      </c>
      <c r="AD885" s="147">
        <f>VLOOKUP(T885,'既存・導入予定 (2)'!$E$33:$S$44,13,0)</f>
        <v>0.58699999999999997</v>
      </c>
      <c r="AE885" s="75">
        <f t="shared" si="42"/>
        <v>1.462</v>
      </c>
    </row>
    <row r="886" spans="20:31">
      <c r="T886" s="145">
        <v>8</v>
      </c>
      <c r="U886" s="145">
        <v>2011</v>
      </c>
      <c r="V886" s="145" t="s">
        <v>20</v>
      </c>
      <c r="W886" s="145" t="s">
        <v>618</v>
      </c>
      <c r="X886" s="145" t="s">
        <v>3363</v>
      </c>
      <c r="Y886" s="146" t="str">
        <f t="shared" si="41"/>
        <v>82011冷房ビル用マルチ有り</v>
      </c>
      <c r="Z886" s="148">
        <v>-1</v>
      </c>
      <c r="AA886" s="148">
        <v>2</v>
      </c>
      <c r="AB886" s="149">
        <v>1.0584</v>
      </c>
      <c r="AC886" s="149">
        <v>1.4854000000000001</v>
      </c>
      <c r="AD886" s="147">
        <f>VLOOKUP(T886,'既存・導入予定 (2)'!$E$33:$S$44,13,0)</f>
        <v>0.58699999999999997</v>
      </c>
      <c r="AE886" s="75">
        <f t="shared" si="42"/>
        <v>1.413</v>
      </c>
    </row>
    <row r="887" spans="20:31">
      <c r="T887" s="145">
        <v>8</v>
      </c>
      <c r="U887" s="145">
        <v>2011</v>
      </c>
      <c r="V887" s="145" t="s">
        <v>20</v>
      </c>
      <c r="W887" s="145" t="s">
        <v>619</v>
      </c>
      <c r="X887" s="145" t="s">
        <v>3363</v>
      </c>
      <c r="Y887" s="146" t="str">
        <f t="shared" si="41"/>
        <v>82011冷房設備用有り</v>
      </c>
      <c r="Z887" s="145">
        <v>-0.22</v>
      </c>
      <c r="AA887" s="145">
        <v>1.22</v>
      </c>
      <c r="AB887" s="149">
        <v>1.0356000000000001</v>
      </c>
      <c r="AC887" s="149">
        <v>0.90610000000000002</v>
      </c>
      <c r="AD887" s="147">
        <f>VLOOKUP(T887,'既存・導入予定 (2)'!$E$33:$S$44,13,0)</f>
        <v>0.58699999999999997</v>
      </c>
      <c r="AE887" s="75">
        <f t="shared" si="42"/>
        <v>1.0900000000000001</v>
      </c>
    </row>
    <row r="888" spans="20:31">
      <c r="T888" s="145">
        <v>8</v>
      </c>
      <c r="U888" s="145">
        <v>2011</v>
      </c>
      <c r="V888" s="145" t="s">
        <v>20</v>
      </c>
      <c r="W888" s="145" t="s">
        <v>624</v>
      </c>
      <c r="X888" s="145" t="s">
        <v>3516</v>
      </c>
      <c r="Y888" s="146" t="str">
        <f t="shared" si="41"/>
        <v>82011冷房店舗用無し（一定速）</v>
      </c>
      <c r="Z888" s="145">
        <v>0.25</v>
      </c>
      <c r="AA888" s="145">
        <v>0.75</v>
      </c>
      <c r="AB888" s="149">
        <v>0.25</v>
      </c>
      <c r="AC888" s="149">
        <v>0.75</v>
      </c>
      <c r="AD888" s="147">
        <f>VLOOKUP(T888,'既存・導入予定 (2)'!$E$33:$S$44,13,0)</f>
        <v>0.58699999999999997</v>
      </c>
      <c r="AE888" s="75">
        <f t="shared" si="42"/>
        <v>0.89600000000000002</v>
      </c>
    </row>
    <row r="889" spans="20:31">
      <c r="T889" s="145">
        <v>8</v>
      </c>
      <c r="U889" s="145">
        <v>2011</v>
      </c>
      <c r="V889" s="145" t="s">
        <v>20</v>
      </c>
      <c r="W889" s="145" t="s">
        <v>618</v>
      </c>
      <c r="X889" s="145" t="s">
        <v>3516</v>
      </c>
      <c r="Y889" s="146" t="str">
        <f t="shared" si="41"/>
        <v>82011冷房ビル用マルチ無し（一定速）</v>
      </c>
      <c r="Z889" s="145">
        <v>0.25</v>
      </c>
      <c r="AA889" s="145">
        <v>0.75</v>
      </c>
      <c r="AB889" s="149">
        <v>0.25</v>
      </c>
      <c r="AC889" s="149">
        <v>0.75</v>
      </c>
      <c r="AD889" s="147">
        <f>VLOOKUP(T889,'既存・導入予定 (2)'!$E$33:$S$44,13,0)</f>
        <v>0.58699999999999997</v>
      </c>
      <c r="AE889" s="75">
        <f t="shared" si="42"/>
        <v>0.89600000000000002</v>
      </c>
    </row>
    <row r="890" spans="20:31">
      <c r="T890" s="145">
        <v>8</v>
      </c>
      <c r="U890" s="145">
        <v>2011</v>
      </c>
      <c r="V890" s="145" t="s">
        <v>20</v>
      </c>
      <c r="W890" s="145" t="s">
        <v>619</v>
      </c>
      <c r="X890" s="145" t="s">
        <v>3516</v>
      </c>
      <c r="Y890" s="146" t="str">
        <f t="shared" si="41"/>
        <v>82011冷房設備用無し（一定速）</v>
      </c>
      <c r="Z890" s="145">
        <v>0.25</v>
      </c>
      <c r="AA890" s="145">
        <v>0.75</v>
      </c>
      <c r="AB890" s="149">
        <v>0.25</v>
      </c>
      <c r="AC890" s="149">
        <v>0.75</v>
      </c>
      <c r="AD890" s="147">
        <f>VLOOKUP(T890,'既存・導入予定 (2)'!$E$33:$S$44,13,0)</f>
        <v>0.58699999999999997</v>
      </c>
      <c r="AE890" s="75">
        <f t="shared" si="42"/>
        <v>0.89600000000000002</v>
      </c>
    </row>
    <row r="891" spans="20:31">
      <c r="T891" s="145">
        <v>8</v>
      </c>
      <c r="U891" s="145">
        <v>2011</v>
      </c>
      <c r="V891" s="145" t="s">
        <v>21</v>
      </c>
      <c r="W891" s="145" t="s">
        <v>624</v>
      </c>
      <c r="X891" s="145" t="s">
        <v>3363</v>
      </c>
      <c r="Y891" s="146" t="str">
        <f t="shared" si="41"/>
        <v>82011暖房店舗用有り</v>
      </c>
      <c r="Z891" s="145">
        <v>-0.76</v>
      </c>
      <c r="AA891" s="145">
        <v>1.76</v>
      </c>
      <c r="AB891" s="149">
        <v>1.0773999999999999</v>
      </c>
      <c r="AC891" s="149">
        <v>1.3006</v>
      </c>
      <c r="AD891" s="147">
        <f>VLOOKUP(T891,'既存・導入予定 (2)'!$E$33:$S$44,13,0)</f>
        <v>0.58699999999999997</v>
      </c>
      <c r="AE891" s="75">
        <f t="shared" si="42"/>
        <v>1.3129999999999999</v>
      </c>
    </row>
    <row r="892" spans="20:31">
      <c r="T892" s="145">
        <v>8</v>
      </c>
      <c r="U892" s="145">
        <v>2011</v>
      </c>
      <c r="V892" s="145" t="s">
        <v>21</v>
      </c>
      <c r="W892" s="145" t="s">
        <v>618</v>
      </c>
      <c r="X892" s="145" t="s">
        <v>3363</v>
      </c>
      <c r="Y892" s="146" t="str">
        <f t="shared" si="41"/>
        <v>82011暖房ビル用マルチ有り</v>
      </c>
      <c r="Z892" s="145">
        <v>-0.78</v>
      </c>
      <c r="AA892" s="145">
        <v>1.78</v>
      </c>
      <c r="AB892" s="149">
        <v>1.0377000000000001</v>
      </c>
      <c r="AC892" s="149">
        <v>1.3255999999999999</v>
      </c>
      <c r="AD892" s="147">
        <f>VLOOKUP(T892,'既存・導入予定 (2)'!$E$33:$S$44,13,0)</f>
        <v>0.58699999999999997</v>
      </c>
      <c r="AE892" s="75">
        <f t="shared" si="42"/>
        <v>1.3220000000000001</v>
      </c>
    </row>
    <row r="893" spans="20:31">
      <c r="T893" s="145">
        <v>8</v>
      </c>
      <c r="U893" s="145">
        <v>2011</v>
      </c>
      <c r="V893" s="145" t="s">
        <v>21</v>
      </c>
      <c r="W893" s="145" t="s">
        <v>619</v>
      </c>
      <c r="X893" s="145" t="s">
        <v>3363</v>
      </c>
      <c r="Y893" s="146" t="str">
        <f t="shared" si="41"/>
        <v>82011暖房設備用有り</v>
      </c>
      <c r="Z893" s="145">
        <v>-0.26</v>
      </c>
      <c r="AA893" s="145">
        <v>1.26</v>
      </c>
      <c r="AB893" s="149">
        <v>1.0266999999999999</v>
      </c>
      <c r="AC893" s="149">
        <v>0.93830000000000002</v>
      </c>
      <c r="AD893" s="147">
        <f>VLOOKUP(T893,'既存・導入予定 (2)'!$E$33:$S$44,13,0)</f>
        <v>0.58699999999999997</v>
      </c>
      <c r="AE893" s="75">
        <f t="shared" si="42"/>
        <v>1.107</v>
      </c>
    </row>
    <row r="894" spans="20:31">
      <c r="T894" s="145">
        <v>8</v>
      </c>
      <c r="U894" s="145">
        <v>2011</v>
      </c>
      <c r="V894" s="145" t="s">
        <v>21</v>
      </c>
      <c r="W894" s="145" t="s">
        <v>624</v>
      </c>
      <c r="X894" s="145" t="s">
        <v>3516</v>
      </c>
      <c r="Y894" s="146" t="str">
        <f t="shared" si="41"/>
        <v>82011暖房店舗用無し（一定速）</v>
      </c>
      <c r="Z894" s="145">
        <v>0.25</v>
      </c>
      <c r="AA894" s="145">
        <v>0.75</v>
      </c>
      <c r="AB894" s="149">
        <v>0.25</v>
      </c>
      <c r="AC894" s="149">
        <v>0.75</v>
      </c>
      <c r="AD894" s="147">
        <f>VLOOKUP(T894,'既存・導入予定 (2)'!$E$33:$S$44,13,0)</f>
        <v>0.58699999999999997</v>
      </c>
      <c r="AE894" s="75">
        <f t="shared" si="42"/>
        <v>0.89600000000000002</v>
      </c>
    </row>
    <row r="895" spans="20:31">
      <c r="T895" s="145">
        <v>8</v>
      </c>
      <c r="U895" s="145">
        <v>2011</v>
      </c>
      <c r="V895" s="145" t="s">
        <v>21</v>
      </c>
      <c r="W895" s="145" t="s">
        <v>618</v>
      </c>
      <c r="X895" s="145" t="s">
        <v>3516</v>
      </c>
      <c r="Y895" s="146" t="str">
        <f t="shared" si="41"/>
        <v>82011暖房ビル用マルチ無し（一定速）</v>
      </c>
      <c r="Z895" s="145">
        <v>0.25</v>
      </c>
      <c r="AA895" s="145">
        <v>0.75</v>
      </c>
      <c r="AB895" s="149">
        <v>0.25</v>
      </c>
      <c r="AC895" s="149">
        <v>0.75</v>
      </c>
      <c r="AD895" s="147">
        <f>VLOOKUP(T895,'既存・導入予定 (2)'!$E$33:$S$44,13,0)</f>
        <v>0.58699999999999997</v>
      </c>
      <c r="AE895" s="75">
        <f t="shared" si="42"/>
        <v>0.89600000000000002</v>
      </c>
    </row>
    <row r="896" spans="20:31">
      <c r="T896" s="145">
        <v>8</v>
      </c>
      <c r="U896" s="145">
        <v>2011</v>
      </c>
      <c r="V896" s="145" t="s">
        <v>21</v>
      </c>
      <c r="W896" s="145" t="s">
        <v>619</v>
      </c>
      <c r="X896" s="145" t="s">
        <v>3516</v>
      </c>
      <c r="Y896" s="146" t="str">
        <f t="shared" si="41"/>
        <v>82011暖房設備用無し（一定速）</v>
      </c>
      <c r="Z896" s="145">
        <v>0.25</v>
      </c>
      <c r="AA896" s="145">
        <v>0.75</v>
      </c>
      <c r="AB896" s="149">
        <v>0.25</v>
      </c>
      <c r="AC896" s="149">
        <v>0.75</v>
      </c>
      <c r="AD896" s="147">
        <f>VLOOKUP(T896,'既存・導入予定 (2)'!$E$33:$S$44,13,0)</f>
        <v>0.58699999999999997</v>
      </c>
      <c r="AE896" s="75">
        <f t="shared" si="42"/>
        <v>0.89600000000000002</v>
      </c>
    </row>
    <row r="897" spans="20:31">
      <c r="T897" s="145">
        <v>8</v>
      </c>
      <c r="U897" s="145">
        <v>2012</v>
      </c>
      <c r="V897" s="145" t="s">
        <v>20</v>
      </c>
      <c r="W897" s="145" t="s">
        <v>624</v>
      </c>
      <c r="X897" s="145" t="s">
        <v>3363</v>
      </c>
      <c r="Y897" s="146" t="str">
        <f t="shared" si="41"/>
        <v>82012冷房店舗用有り</v>
      </c>
      <c r="Z897" s="145">
        <v>-1.36</v>
      </c>
      <c r="AA897" s="145">
        <v>2.36</v>
      </c>
      <c r="AB897" s="149">
        <v>1.0576000000000001</v>
      </c>
      <c r="AC897" s="149">
        <v>1.7556</v>
      </c>
      <c r="AD897" s="147">
        <f>VLOOKUP(T897,'既存・導入予定 (2)'!$E$33:$S$44,13,0)</f>
        <v>0.58699999999999997</v>
      </c>
      <c r="AE897" s="75">
        <f t="shared" si="42"/>
        <v>1.5609999999999999</v>
      </c>
    </row>
    <row r="898" spans="20:31">
      <c r="T898" s="145">
        <v>8</v>
      </c>
      <c r="U898" s="145">
        <v>2012</v>
      </c>
      <c r="V898" s="145" t="s">
        <v>20</v>
      </c>
      <c r="W898" s="145" t="s">
        <v>618</v>
      </c>
      <c r="X898" s="145" t="s">
        <v>3363</v>
      </c>
      <c r="Y898" s="146" t="str">
        <f t="shared" si="41"/>
        <v>82012冷房ビル用マルチ有り</v>
      </c>
      <c r="Z898" s="145">
        <v>-1.1399999999999999</v>
      </c>
      <c r="AA898" s="145">
        <v>2.14</v>
      </c>
      <c r="AB898" s="149">
        <v>1.0625</v>
      </c>
      <c r="AC898" s="149">
        <v>1.5893999999999999</v>
      </c>
      <c r="AD898" s="147">
        <f>VLOOKUP(T898,'既存・導入予定 (2)'!$E$33:$S$44,13,0)</f>
        <v>0.58699999999999997</v>
      </c>
      <c r="AE898" s="75">
        <f t="shared" si="42"/>
        <v>1.47</v>
      </c>
    </row>
    <row r="899" spans="20:31">
      <c r="T899" s="145">
        <v>8</v>
      </c>
      <c r="U899" s="145">
        <v>2012</v>
      </c>
      <c r="V899" s="145" t="s">
        <v>20</v>
      </c>
      <c r="W899" s="145" t="s">
        <v>619</v>
      </c>
      <c r="X899" s="145" t="s">
        <v>3363</v>
      </c>
      <c r="Y899" s="146" t="str">
        <f t="shared" si="41"/>
        <v>82012冷房設備用有り</v>
      </c>
      <c r="Z899" s="145">
        <v>-0.26</v>
      </c>
      <c r="AA899" s="145">
        <v>1.26</v>
      </c>
      <c r="AB899" s="149">
        <v>1.0367999999999999</v>
      </c>
      <c r="AC899" s="149">
        <v>0.93579999999999997</v>
      </c>
      <c r="AD899" s="147">
        <f>VLOOKUP(T899,'既存・導入予定 (2)'!$E$33:$S$44,13,0)</f>
        <v>0.58699999999999997</v>
      </c>
      <c r="AE899" s="75">
        <f t="shared" si="42"/>
        <v>1.107</v>
      </c>
    </row>
    <row r="900" spans="20:31">
      <c r="T900" s="145">
        <v>8</v>
      </c>
      <c r="U900" s="145">
        <v>2012</v>
      </c>
      <c r="V900" s="145" t="s">
        <v>20</v>
      </c>
      <c r="W900" s="145" t="s">
        <v>624</v>
      </c>
      <c r="X900" s="145" t="s">
        <v>3516</v>
      </c>
      <c r="Y900" s="146" t="str">
        <f t="shared" si="41"/>
        <v>82012冷房店舗用無し（一定速）</v>
      </c>
      <c r="Z900" s="145">
        <v>0.25</v>
      </c>
      <c r="AA900" s="145">
        <v>0.75</v>
      </c>
      <c r="AB900" s="149">
        <v>0.25</v>
      </c>
      <c r="AC900" s="149">
        <v>0.75</v>
      </c>
      <c r="AD900" s="147">
        <f>VLOOKUP(T900,'既存・導入予定 (2)'!$E$33:$S$44,13,0)</f>
        <v>0.58699999999999997</v>
      </c>
      <c r="AE900" s="75">
        <f t="shared" si="42"/>
        <v>0.89600000000000002</v>
      </c>
    </row>
    <row r="901" spans="20:31">
      <c r="T901" s="145">
        <v>8</v>
      </c>
      <c r="U901" s="145">
        <v>2012</v>
      </c>
      <c r="V901" s="145" t="s">
        <v>20</v>
      </c>
      <c r="W901" s="145" t="s">
        <v>618</v>
      </c>
      <c r="X901" s="145" t="s">
        <v>3516</v>
      </c>
      <c r="Y901" s="146" t="str">
        <f t="shared" si="41"/>
        <v>82012冷房ビル用マルチ無し（一定速）</v>
      </c>
      <c r="Z901" s="145">
        <v>0.25</v>
      </c>
      <c r="AA901" s="145">
        <v>0.75</v>
      </c>
      <c r="AB901" s="149">
        <v>0.25</v>
      </c>
      <c r="AC901" s="149">
        <v>0.75</v>
      </c>
      <c r="AD901" s="147">
        <f>VLOOKUP(T901,'既存・導入予定 (2)'!$E$33:$S$44,13,0)</f>
        <v>0.58699999999999997</v>
      </c>
      <c r="AE901" s="75">
        <f t="shared" si="42"/>
        <v>0.89600000000000002</v>
      </c>
    </row>
    <row r="902" spans="20:31">
      <c r="T902" s="145">
        <v>8</v>
      </c>
      <c r="U902" s="145">
        <v>2012</v>
      </c>
      <c r="V902" s="145" t="s">
        <v>20</v>
      </c>
      <c r="W902" s="145" t="s">
        <v>619</v>
      </c>
      <c r="X902" s="145" t="s">
        <v>3516</v>
      </c>
      <c r="Y902" s="146" t="str">
        <f t="shared" si="41"/>
        <v>82012冷房設備用無し（一定速）</v>
      </c>
      <c r="Z902" s="145">
        <v>0.25</v>
      </c>
      <c r="AA902" s="145">
        <v>0.75</v>
      </c>
      <c r="AB902" s="149">
        <v>0.25</v>
      </c>
      <c r="AC902" s="149">
        <v>0.75</v>
      </c>
      <c r="AD902" s="147">
        <f>VLOOKUP(T902,'既存・導入予定 (2)'!$E$33:$S$44,13,0)</f>
        <v>0.58699999999999997</v>
      </c>
      <c r="AE902" s="75">
        <f t="shared" si="42"/>
        <v>0.89600000000000002</v>
      </c>
    </row>
    <row r="903" spans="20:31">
      <c r="T903" s="145">
        <v>8</v>
      </c>
      <c r="U903" s="145">
        <v>2012</v>
      </c>
      <c r="V903" s="145" t="s">
        <v>21</v>
      </c>
      <c r="W903" s="145" t="s">
        <v>624</v>
      </c>
      <c r="X903" s="145" t="s">
        <v>3363</v>
      </c>
      <c r="Y903" s="146" t="str">
        <f t="shared" si="41"/>
        <v>82012暖房店舗用有り</v>
      </c>
      <c r="Z903" s="145">
        <v>-0.82</v>
      </c>
      <c r="AA903" s="145">
        <v>1.82</v>
      </c>
      <c r="AB903" s="149">
        <v>1.0801000000000001</v>
      </c>
      <c r="AC903" s="149">
        <v>1.345</v>
      </c>
      <c r="AD903" s="147">
        <f>VLOOKUP(T903,'既存・導入予定 (2)'!$E$33:$S$44,13,0)</f>
        <v>0.58699999999999997</v>
      </c>
      <c r="AE903" s="75">
        <f t="shared" si="42"/>
        <v>1.3380000000000001</v>
      </c>
    </row>
    <row r="904" spans="20:31">
      <c r="T904" s="145">
        <v>8</v>
      </c>
      <c r="U904" s="145">
        <v>2012</v>
      </c>
      <c r="V904" s="145" t="s">
        <v>21</v>
      </c>
      <c r="W904" s="145" t="s">
        <v>618</v>
      </c>
      <c r="X904" s="145" t="s">
        <v>3363</v>
      </c>
      <c r="Y904" s="146" t="str">
        <f t="shared" si="41"/>
        <v>82012暖房ビル用マルチ有り</v>
      </c>
      <c r="Z904" s="145">
        <v>-0.98</v>
      </c>
      <c r="AA904" s="145">
        <v>1.98</v>
      </c>
      <c r="AB904" s="149">
        <v>1.042</v>
      </c>
      <c r="AC904" s="149">
        <v>1.4744999999999999</v>
      </c>
      <c r="AD904" s="147">
        <f>VLOOKUP(T904,'既存・導入予定 (2)'!$E$33:$S$44,13,0)</f>
        <v>0.58699999999999997</v>
      </c>
      <c r="AE904" s="75">
        <f t="shared" si="42"/>
        <v>1.4039999999999999</v>
      </c>
    </row>
    <row r="905" spans="20:31">
      <c r="T905" s="145">
        <v>8</v>
      </c>
      <c r="U905" s="145">
        <v>2012</v>
      </c>
      <c r="V905" s="145" t="s">
        <v>21</v>
      </c>
      <c r="W905" s="145" t="s">
        <v>619</v>
      </c>
      <c r="X905" s="145" t="s">
        <v>3363</v>
      </c>
      <c r="Y905" s="146" t="str">
        <f t="shared" si="41"/>
        <v>82012暖房設備用有り</v>
      </c>
      <c r="Z905" s="145">
        <v>-0.26</v>
      </c>
      <c r="AA905" s="145">
        <v>1.26</v>
      </c>
      <c r="AB905" s="149">
        <v>1.0266999999999999</v>
      </c>
      <c r="AC905" s="149">
        <v>0.93830000000000002</v>
      </c>
      <c r="AD905" s="147">
        <f>VLOOKUP(T905,'既存・導入予定 (2)'!$E$33:$S$44,13,0)</f>
        <v>0.58699999999999997</v>
      </c>
      <c r="AE905" s="75">
        <f t="shared" si="42"/>
        <v>1.107</v>
      </c>
    </row>
    <row r="906" spans="20:31">
      <c r="T906" s="145">
        <v>8</v>
      </c>
      <c r="U906" s="145">
        <v>2012</v>
      </c>
      <c r="V906" s="145" t="s">
        <v>21</v>
      </c>
      <c r="W906" s="145" t="s">
        <v>624</v>
      </c>
      <c r="X906" s="145" t="s">
        <v>3516</v>
      </c>
      <c r="Y906" s="146" t="str">
        <f t="shared" ref="Y906:Y969" si="43">T906&amp;U906&amp;V906&amp;W906&amp;X906</f>
        <v>82012暖房店舗用無し（一定速）</v>
      </c>
      <c r="Z906" s="145">
        <v>0.25</v>
      </c>
      <c r="AA906" s="145">
        <v>0.75</v>
      </c>
      <c r="AB906" s="149">
        <v>0.25</v>
      </c>
      <c r="AC906" s="149">
        <v>0.75</v>
      </c>
      <c r="AD906" s="147">
        <f>VLOOKUP(T906,'既存・導入予定 (2)'!$E$33:$S$44,13,0)</f>
        <v>0.58699999999999997</v>
      </c>
      <c r="AE906" s="75">
        <f t="shared" si="42"/>
        <v>0.89600000000000002</v>
      </c>
    </row>
    <row r="907" spans="20:31">
      <c r="T907" s="145">
        <v>8</v>
      </c>
      <c r="U907" s="145">
        <v>2012</v>
      </c>
      <c r="V907" s="145" t="s">
        <v>21</v>
      </c>
      <c r="W907" s="145" t="s">
        <v>618</v>
      </c>
      <c r="X907" s="145" t="s">
        <v>3516</v>
      </c>
      <c r="Y907" s="146" t="str">
        <f t="shared" si="43"/>
        <v>82012暖房ビル用マルチ無し（一定速）</v>
      </c>
      <c r="Z907" s="145">
        <v>0.25</v>
      </c>
      <c r="AA907" s="145">
        <v>0.75</v>
      </c>
      <c r="AB907" s="149">
        <v>0.25</v>
      </c>
      <c r="AC907" s="149">
        <v>0.75</v>
      </c>
      <c r="AD907" s="147">
        <f>VLOOKUP(T907,'既存・導入予定 (2)'!$E$33:$S$44,13,0)</f>
        <v>0.58699999999999997</v>
      </c>
      <c r="AE907" s="75">
        <f t="shared" si="42"/>
        <v>0.89600000000000002</v>
      </c>
    </row>
    <row r="908" spans="20:31">
      <c r="T908" s="145">
        <v>8</v>
      </c>
      <c r="U908" s="145">
        <v>2012</v>
      </c>
      <c r="V908" s="145" t="s">
        <v>21</v>
      </c>
      <c r="W908" s="145" t="s">
        <v>619</v>
      </c>
      <c r="X908" s="145" t="s">
        <v>3516</v>
      </c>
      <c r="Y908" s="146" t="str">
        <f t="shared" si="43"/>
        <v>82012暖房設備用無し（一定速）</v>
      </c>
      <c r="Z908" s="145">
        <v>0.25</v>
      </c>
      <c r="AA908" s="145">
        <v>0.75</v>
      </c>
      <c r="AB908" s="149">
        <v>0.25</v>
      </c>
      <c r="AC908" s="149">
        <v>0.75</v>
      </c>
      <c r="AD908" s="147">
        <f>VLOOKUP(T908,'既存・導入予定 (2)'!$E$33:$S$44,13,0)</f>
        <v>0.58699999999999997</v>
      </c>
      <c r="AE908" s="75">
        <f t="shared" si="42"/>
        <v>0.89600000000000002</v>
      </c>
    </row>
    <row r="909" spans="20:31">
      <c r="T909" s="145">
        <v>8</v>
      </c>
      <c r="U909" s="145">
        <v>2013</v>
      </c>
      <c r="V909" s="145" t="s">
        <v>20</v>
      </c>
      <c r="W909" s="145" t="s">
        <v>624</v>
      </c>
      <c r="X909" s="145" t="s">
        <v>3363</v>
      </c>
      <c r="Y909" s="146" t="str">
        <f t="shared" si="43"/>
        <v>82013冷房店舗用有り</v>
      </c>
      <c r="Z909" s="145">
        <v>-1.5</v>
      </c>
      <c r="AA909" s="145">
        <v>2.5</v>
      </c>
      <c r="AB909" s="149">
        <v>1.0609999999999999</v>
      </c>
      <c r="AC909" s="149">
        <v>1.8597999999999999</v>
      </c>
      <c r="AD909" s="147">
        <f>VLOOKUP(T909,'既存・導入予定 (2)'!$E$33:$S$44,13,0)</f>
        <v>0.58699999999999997</v>
      </c>
      <c r="AE909" s="75">
        <f t="shared" si="42"/>
        <v>1.619</v>
      </c>
    </row>
    <row r="910" spans="20:31">
      <c r="T910" s="145">
        <v>8</v>
      </c>
      <c r="U910" s="145">
        <v>2013</v>
      </c>
      <c r="V910" s="145" t="s">
        <v>20</v>
      </c>
      <c r="W910" s="145" t="s">
        <v>618</v>
      </c>
      <c r="X910" s="145" t="s">
        <v>3363</v>
      </c>
      <c r="Y910" s="146" t="str">
        <f t="shared" si="43"/>
        <v>82013冷房ビル用マルチ有り</v>
      </c>
      <c r="Z910" s="145">
        <v>-1.1399999999999999</v>
      </c>
      <c r="AA910" s="145">
        <v>2.14</v>
      </c>
      <c r="AB910" s="149">
        <v>1.0625</v>
      </c>
      <c r="AC910" s="149">
        <v>1.5893999999999999</v>
      </c>
      <c r="AD910" s="147">
        <f>VLOOKUP(T910,'既存・導入予定 (2)'!$E$33:$S$44,13,0)</f>
        <v>0.58699999999999997</v>
      </c>
      <c r="AE910" s="75">
        <f t="shared" si="42"/>
        <v>1.47</v>
      </c>
    </row>
    <row r="911" spans="20:31">
      <c r="T911" s="145">
        <v>8</v>
      </c>
      <c r="U911" s="145">
        <v>2013</v>
      </c>
      <c r="V911" s="145" t="s">
        <v>20</v>
      </c>
      <c r="W911" s="145" t="s">
        <v>619</v>
      </c>
      <c r="X911" s="145" t="s">
        <v>3363</v>
      </c>
      <c r="Y911" s="146" t="str">
        <f t="shared" si="43"/>
        <v>82013冷房設備用有り</v>
      </c>
      <c r="Z911" s="145">
        <v>-0.26</v>
      </c>
      <c r="AA911" s="145">
        <v>1.26</v>
      </c>
      <c r="AB911" s="149">
        <v>1.0367999999999999</v>
      </c>
      <c r="AC911" s="149">
        <v>0.93579999999999997</v>
      </c>
      <c r="AD911" s="147">
        <f>VLOOKUP(T911,'既存・導入予定 (2)'!$E$33:$S$44,13,0)</f>
        <v>0.58699999999999997</v>
      </c>
      <c r="AE911" s="75">
        <f t="shared" si="42"/>
        <v>1.107</v>
      </c>
    </row>
    <row r="912" spans="20:31">
      <c r="T912" s="145">
        <v>8</v>
      </c>
      <c r="U912" s="145">
        <v>2013</v>
      </c>
      <c r="V912" s="145" t="s">
        <v>20</v>
      </c>
      <c r="W912" s="145" t="s">
        <v>624</v>
      </c>
      <c r="X912" s="145" t="s">
        <v>3516</v>
      </c>
      <c r="Y912" s="146" t="str">
        <f t="shared" si="43"/>
        <v>82013冷房店舗用無し（一定速）</v>
      </c>
      <c r="Z912" s="145">
        <v>0.25</v>
      </c>
      <c r="AA912" s="145">
        <v>0.75</v>
      </c>
      <c r="AB912" s="149">
        <v>0.25</v>
      </c>
      <c r="AC912" s="149">
        <v>0.75</v>
      </c>
      <c r="AD912" s="147">
        <f>VLOOKUP(T912,'既存・導入予定 (2)'!$E$33:$S$44,13,0)</f>
        <v>0.58699999999999997</v>
      </c>
      <c r="AE912" s="75">
        <f t="shared" si="42"/>
        <v>0.89600000000000002</v>
      </c>
    </row>
    <row r="913" spans="20:31">
      <c r="T913" s="145">
        <v>8</v>
      </c>
      <c r="U913" s="145">
        <v>2013</v>
      </c>
      <c r="V913" s="145" t="s">
        <v>20</v>
      </c>
      <c r="W913" s="145" t="s">
        <v>618</v>
      </c>
      <c r="X913" s="145" t="s">
        <v>3516</v>
      </c>
      <c r="Y913" s="146" t="str">
        <f t="shared" si="43"/>
        <v>82013冷房ビル用マルチ無し（一定速）</v>
      </c>
      <c r="Z913" s="145">
        <v>0.25</v>
      </c>
      <c r="AA913" s="145">
        <v>0.75</v>
      </c>
      <c r="AB913" s="149">
        <v>0.25</v>
      </c>
      <c r="AC913" s="149">
        <v>0.75</v>
      </c>
      <c r="AD913" s="147">
        <f>VLOOKUP(T913,'既存・導入予定 (2)'!$E$33:$S$44,13,0)</f>
        <v>0.58699999999999997</v>
      </c>
      <c r="AE913" s="75">
        <f t="shared" si="42"/>
        <v>0.89600000000000002</v>
      </c>
    </row>
    <row r="914" spans="20:31">
      <c r="T914" s="145">
        <v>8</v>
      </c>
      <c r="U914" s="145">
        <v>2013</v>
      </c>
      <c r="V914" s="145" t="s">
        <v>20</v>
      </c>
      <c r="W914" s="145" t="s">
        <v>619</v>
      </c>
      <c r="X914" s="145" t="s">
        <v>3516</v>
      </c>
      <c r="Y914" s="146" t="str">
        <f t="shared" si="43"/>
        <v>82013冷房設備用無し（一定速）</v>
      </c>
      <c r="Z914" s="145">
        <v>0.25</v>
      </c>
      <c r="AA914" s="145">
        <v>0.75</v>
      </c>
      <c r="AB914" s="149">
        <v>0.25</v>
      </c>
      <c r="AC914" s="149">
        <v>0.75</v>
      </c>
      <c r="AD914" s="147">
        <f>VLOOKUP(T914,'既存・導入予定 (2)'!$E$33:$S$44,13,0)</f>
        <v>0.58699999999999997</v>
      </c>
      <c r="AE914" s="75">
        <f t="shared" si="42"/>
        <v>0.89600000000000002</v>
      </c>
    </row>
    <row r="915" spans="20:31">
      <c r="T915" s="145">
        <v>8</v>
      </c>
      <c r="U915" s="145">
        <v>2013</v>
      </c>
      <c r="V915" s="145" t="s">
        <v>21</v>
      </c>
      <c r="W915" s="145" t="s">
        <v>624</v>
      </c>
      <c r="X915" s="145" t="s">
        <v>3363</v>
      </c>
      <c r="Y915" s="146" t="str">
        <f t="shared" si="43"/>
        <v>82013暖房店舗用有り</v>
      </c>
      <c r="Z915" s="145">
        <v>-0.94</v>
      </c>
      <c r="AA915" s="145">
        <v>1.94</v>
      </c>
      <c r="AB915" s="149">
        <v>1.0853999999999999</v>
      </c>
      <c r="AC915" s="149">
        <v>1.4337</v>
      </c>
      <c r="AD915" s="147">
        <f>VLOOKUP(T915,'既存・導入予定 (2)'!$E$33:$S$44,13,0)</f>
        <v>0.58699999999999997</v>
      </c>
      <c r="AE915" s="75">
        <f t="shared" si="42"/>
        <v>1.3879999999999999</v>
      </c>
    </row>
    <row r="916" spans="20:31">
      <c r="T916" s="145">
        <v>8</v>
      </c>
      <c r="U916" s="145">
        <v>2013</v>
      </c>
      <c r="V916" s="145" t="s">
        <v>21</v>
      </c>
      <c r="W916" s="145" t="s">
        <v>618</v>
      </c>
      <c r="X916" s="145" t="s">
        <v>3363</v>
      </c>
      <c r="Y916" s="146" t="str">
        <f t="shared" si="43"/>
        <v>82013暖房ビル用マルチ有り</v>
      </c>
      <c r="Z916" s="145">
        <v>-0.98</v>
      </c>
      <c r="AA916" s="145">
        <v>1.98</v>
      </c>
      <c r="AB916" s="149">
        <v>1.042</v>
      </c>
      <c r="AC916" s="149">
        <v>1.4744999999999999</v>
      </c>
      <c r="AD916" s="147">
        <f>VLOOKUP(T916,'既存・導入予定 (2)'!$E$33:$S$44,13,0)</f>
        <v>0.58699999999999997</v>
      </c>
      <c r="AE916" s="75">
        <f t="shared" si="42"/>
        <v>1.4039999999999999</v>
      </c>
    </row>
    <row r="917" spans="20:31">
      <c r="T917" s="145">
        <v>8</v>
      </c>
      <c r="U917" s="145">
        <v>2013</v>
      </c>
      <c r="V917" s="145" t="s">
        <v>21</v>
      </c>
      <c r="W917" s="145" t="s">
        <v>619</v>
      </c>
      <c r="X917" s="145" t="s">
        <v>3363</v>
      </c>
      <c r="Y917" s="146" t="str">
        <f t="shared" si="43"/>
        <v>82013暖房設備用有り</v>
      </c>
      <c r="Z917" s="145">
        <v>-0.32</v>
      </c>
      <c r="AA917" s="145">
        <v>1.32</v>
      </c>
      <c r="AB917" s="149">
        <v>1.028</v>
      </c>
      <c r="AC917" s="149">
        <v>0.98299999999999998</v>
      </c>
      <c r="AD917" s="147">
        <f>VLOOKUP(T917,'既存・導入予定 (2)'!$E$33:$S$44,13,0)</f>
        <v>0.58699999999999997</v>
      </c>
      <c r="AE917" s="75">
        <f t="shared" si="42"/>
        <v>1.1319999999999999</v>
      </c>
    </row>
    <row r="918" spans="20:31">
      <c r="T918" s="145">
        <v>8</v>
      </c>
      <c r="U918" s="145">
        <v>2013</v>
      </c>
      <c r="V918" s="145" t="s">
        <v>21</v>
      </c>
      <c r="W918" s="145" t="s">
        <v>624</v>
      </c>
      <c r="X918" s="145" t="s">
        <v>3516</v>
      </c>
      <c r="Y918" s="146" t="str">
        <f t="shared" si="43"/>
        <v>82013暖房店舗用無し（一定速）</v>
      </c>
      <c r="Z918" s="145">
        <v>0.25</v>
      </c>
      <c r="AA918" s="145">
        <v>0.75</v>
      </c>
      <c r="AB918" s="149">
        <v>0.25</v>
      </c>
      <c r="AC918" s="149">
        <v>0.75</v>
      </c>
      <c r="AD918" s="147">
        <f>VLOOKUP(T918,'既存・導入予定 (2)'!$E$33:$S$44,13,0)</f>
        <v>0.58699999999999997</v>
      </c>
      <c r="AE918" s="75">
        <f t="shared" si="42"/>
        <v>0.89600000000000002</v>
      </c>
    </row>
    <row r="919" spans="20:31">
      <c r="T919" s="145">
        <v>8</v>
      </c>
      <c r="U919" s="145">
        <v>2013</v>
      </c>
      <c r="V919" s="145" t="s">
        <v>21</v>
      </c>
      <c r="W919" s="145" t="s">
        <v>618</v>
      </c>
      <c r="X919" s="145" t="s">
        <v>3516</v>
      </c>
      <c r="Y919" s="146" t="str">
        <f t="shared" si="43"/>
        <v>82013暖房ビル用マルチ無し（一定速）</v>
      </c>
      <c r="Z919" s="145">
        <v>0.25</v>
      </c>
      <c r="AA919" s="145">
        <v>0.75</v>
      </c>
      <c r="AB919" s="149">
        <v>0.25</v>
      </c>
      <c r="AC919" s="149">
        <v>0.75</v>
      </c>
      <c r="AD919" s="147">
        <f>VLOOKUP(T919,'既存・導入予定 (2)'!$E$33:$S$44,13,0)</f>
        <v>0.58699999999999997</v>
      </c>
      <c r="AE919" s="75">
        <f t="shared" si="42"/>
        <v>0.89600000000000002</v>
      </c>
    </row>
    <row r="920" spans="20:31">
      <c r="T920" s="145">
        <v>8</v>
      </c>
      <c r="U920" s="145">
        <v>2013</v>
      </c>
      <c r="V920" s="145" t="s">
        <v>21</v>
      </c>
      <c r="W920" s="145" t="s">
        <v>619</v>
      </c>
      <c r="X920" s="145" t="s">
        <v>3516</v>
      </c>
      <c r="Y920" s="146" t="str">
        <f t="shared" si="43"/>
        <v>82013暖房設備用無し（一定速）</v>
      </c>
      <c r="Z920" s="145">
        <v>0.25</v>
      </c>
      <c r="AA920" s="145">
        <v>0.75</v>
      </c>
      <c r="AB920" s="149">
        <v>0.25</v>
      </c>
      <c r="AC920" s="149">
        <v>0.75</v>
      </c>
      <c r="AD920" s="147">
        <f>VLOOKUP(T920,'既存・導入予定 (2)'!$E$33:$S$44,13,0)</f>
        <v>0.58699999999999997</v>
      </c>
      <c r="AE920" s="75">
        <f t="shared" si="42"/>
        <v>0.89600000000000002</v>
      </c>
    </row>
    <row r="921" spans="20:31">
      <c r="T921" s="145">
        <v>8</v>
      </c>
      <c r="U921" s="145">
        <v>2014</v>
      </c>
      <c r="V921" s="145" t="s">
        <v>20</v>
      </c>
      <c r="W921" s="145" t="s">
        <v>624</v>
      </c>
      <c r="X921" s="145" t="s">
        <v>3363</v>
      </c>
      <c r="Y921" s="146" t="str">
        <f t="shared" si="43"/>
        <v>82014冷房店舗用有り</v>
      </c>
      <c r="Z921" s="145">
        <v>-1.46</v>
      </c>
      <c r="AA921" s="145">
        <v>2.46</v>
      </c>
      <c r="AB921" s="149">
        <v>1.06</v>
      </c>
      <c r="AC921" s="149">
        <v>1.83</v>
      </c>
      <c r="AD921" s="147">
        <f>VLOOKUP(T921,'既存・導入予定 (2)'!$E$33:$S$44,13,0)</f>
        <v>0.58699999999999997</v>
      </c>
      <c r="AE921" s="75">
        <f t="shared" ref="AE921:AE984" si="44">ROUNDDOWN(IF(AD921&gt;=0.25,Z921*AD921+AA921,AB921*AD921+AC921),3)</f>
        <v>1.6020000000000001</v>
      </c>
    </row>
    <row r="922" spans="20:31">
      <c r="T922" s="145">
        <v>8</v>
      </c>
      <c r="U922" s="145">
        <v>2014</v>
      </c>
      <c r="V922" s="145" t="s">
        <v>20</v>
      </c>
      <c r="W922" s="145" t="s">
        <v>618</v>
      </c>
      <c r="X922" s="145" t="s">
        <v>3363</v>
      </c>
      <c r="Y922" s="146" t="str">
        <f t="shared" si="43"/>
        <v>82014冷房ビル用マルチ有り</v>
      </c>
      <c r="Z922" s="145">
        <v>-1.52</v>
      </c>
      <c r="AA922" s="145">
        <v>2.52</v>
      </c>
      <c r="AB922" s="149">
        <v>1.0736000000000001</v>
      </c>
      <c r="AC922" s="149">
        <v>1.8715999999999999</v>
      </c>
      <c r="AD922" s="147">
        <f>VLOOKUP(T922,'既存・導入予定 (2)'!$E$33:$S$44,13,0)</f>
        <v>0.58699999999999997</v>
      </c>
      <c r="AE922" s="75">
        <f t="shared" si="44"/>
        <v>1.627</v>
      </c>
    </row>
    <row r="923" spans="20:31">
      <c r="T923" s="145">
        <v>8</v>
      </c>
      <c r="U923" s="145">
        <v>2014</v>
      </c>
      <c r="V923" s="145" t="s">
        <v>20</v>
      </c>
      <c r="W923" s="145" t="s">
        <v>619</v>
      </c>
      <c r="X923" s="145" t="s">
        <v>3363</v>
      </c>
      <c r="Y923" s="146" t="str">
        <f t="shared" si="43"/>
        <v>82014冷房設備用有り</v>
      </c>
      <c r="Z923" s="145">
        <v>-0.32</v>
      </c>
      <c r="AA923" s="145">
        <v>1.32</v>
      </c>
      <c r="AB923" s="149">
        <v>1.0385</v>
      </c>
      <c r="AC923" s="149">
        <v>0.98040000000000005</v>
      </c>
      <c r="AD923" s="147">
        <f>VLOOKUP(T923,'既存・導入予定 (2)'!$E$33:$S$44,13,0)</f>
        <v>0.58699999999999997</v>
      </c>
      <c r="AE923" s="75">
        <f t="shared" si="44"/>
        <v>1.1319999999999999</v>
      </c>
    </row>
    <row r="924" spans="20:31">
      <c r="T924" s="145">
        <v>8</v>
      </c>
      <c r="U924" s="145">
        <v>2014</v>
      </c>
      <c r="V924" s="145" t="s">
        <v>20</v>
      </c>
      <c r="W924" s="145" t="s">
        <v>624</v>
      </c>
      <c r="X924" s="145" t="s">
        <v>3516</v>
      </c>
      <c r="Y924" s="146" t="str">
        <f t="shared" si="43"/>
        <v>82014冷房店舗用無し（一定速）</v>
      </c>
      <c r="Z924" s="145">
        <v>0.25</v>
      </c>
      <c r="AA924" s="145">
        <v>0.75</v>
      </c>
      <c r="AB924" s="149">
        <v>0.25</v>
      </c>
      <c r="AC924" s="149">
        <v>0.75</v>
      </c>
      <c r="AD924" s="147">
        <f>VLOOKUP(T924,'既存・導入予定 (2)'!$E$33:$S$44,13,0)</f>
        <v>0.58699999999999997</v>
      </c>
      <c r="AE924" s="75">
        <f t="shared" si="44"/>
        <v>0.89600000000000002</v>
      </c>
    </row>
    <row r="925" spans="20:31">
      <c r="T925" s="145">
        <v>8</v>
      </c>
      <c r="U925" s="145">
        <v>2014</v>
      </c>
      <c r="V925" s="145" t="s">
        <v>20</v>
      </c>
      <c r="W925" s="145" t="s">
        <v>618</v>
      </c>
      <c r="X925" s="145" t="s">
        <v>3516</v>
      </c>
      <c r="Y925" s="146" t="str">
        <f t="shared" si="43"/>
        <v>82014冷房ビル用マルチ無し（一定速）</v>
      </c>
      <c r="Z925" s="145">
        <v>0.25</v>
      </c>
      <c r="AA925" s="145">
        <v>0.75</v>
      </c>
      <c r="AB925" s="149">
        <v>0.25</v>
      </c>
      <c r="AC925" s="149">
        <v>0.75</v>
      </c>
      <c r="AD925" s="147">
        <f>VLOOKUP(T925,'既存・導入予定 (2)'!$E$33:$S$44,13,0)</f>
        <v>0.58699999999999997</v>
      </c>
      <c r="AE925" s="75">
        <f t="shared" si="44"/>
        <v>0.89600000000000002</v>
      </c>
    </row>
    <row r="926" spans="20:31">
      <c r="T926" s="145">
        <v>8</v>
      </c>
      <c r="U926" s="145">
        <v>2014</v>
      </c>
      <c r="V926" s="145" t="s">
        <v>20</v>
      </c>
      <c r="W926" s="145" t="s">
        <v>619</v>
      </c>
      <c r="X926" s="145" t="s">
        <v>3516</v>
      </c>
      <c r="Y926" s="146" t="str">
        <f t="shared" si="43"/>
        <v>82014冷房設備用無し（一定速）</v>
      </c>
      <c r="Z926" s="145">
        <v>0.25</v>
      </c>
      <c r="AA926" s="145">
        <v>0.75</v>
      </c>
      <c r="AB926" s="149">
        <v>0.25</v>
      </c>
      <c r="AC926" s="149">
        <v>0.75</v>
      </c>
      <c r="AD926" s="147">
        <f>VLOOKUP(T926,'既存・導入予定 (2)'!$E$33:$S$44,13,0)</f>
        <v>0.58699999999999997</v>
      </c>
      <c r="AE926" s="75">
        <f t="shared" si="44"/>
        <v>0.89600000000000002</v>
      </c>
    </row>
    <row r="927" spans="20:31">
      <c r="T927" s="145">
        <v>8</v>
      </c>
      <c r="U927" s="145">
        <v>2014</v>
      </c>
      <c r="V927" s="145" t="s">
        <v>21</v>
      </c>
      <c r="W927" s="145" t="s">
        <v>624</v>
      </c>
      <c r="X927" s="145" t="s">
        <v>3363</v>
      </c>
      <c r="Y927" s="146" t="str">
        <f t="shared" si="43"/>
        <v>82014暖房店舗用有り</v>
      </c>
      <c r="Z927" s="145">
        <v>-0.94</v>
      </c>
      <c r="AA927" s="145">
        <v>1.94</v>
      </c>
      <c r="AB927" s="149">
        <v>1.0853999999999999</v>
      </c>
      <c r="AC927" s="149">
        <v>1.4337</v>
      </c>
      <c r="AD927" s="147">
        <f>VLOOKUP(T927,'既存・導入予定 (2)'!$E$33:$S$44,13,0)</f>
        <v>0.58699999999999997</v>
      </c>
      <c r="AE927" s="75">
        <f t="shared" si="44"/>
        <v>1.3879999999999999</v>
      </c>
    </row>
    <row r="928" spans="20:31">
      <c r="T928" s="145">
        <v>8</v>
      </c>
      <c r="U928" s="145">
        <v>2014</v>
      </c>
      <c r="V928" s="145" t="s">
        <v>21</v>
      </c>
      <c r="W928" s="145" t="s">
        <v>618</v>
      </c>
      <c r="X928" s="145" t="s">
        <v>3363</v>
      </c>
      <c r="Y928" s="146" t="str">
        <f t="shared" si="43"/>
        <v>82014暖房ビル用マルチ有り</v>
      </c>
      <c r="Z928" s="145">
        <v>-0.96</v>
      </c>
      <c r="AA928" s="145">
        <v>1.96</v>
      </c>
      <c r="AB928" s="149">
        <v>1.0416000000000001</v>
      </c>
      <c r="AC928" s="149">
        <v>1.4596</v>
      </c>
      <c r="AD928" s="147">
        <f>VLOOKUP(T928,'既存・導入予定 (2)'!$E$33:$S$44,13,0)</f>
        <v>0.58699999999999997</v>
      </c>
      <c r="AE928" s="75">
        <f t="shared" si="44"/>
        <v>1.3959999999999999</v>
      </c>
    </row>
    <row r="929" spans="20:31">
      <c r="T929" s="145">
        <v>8</v>
      </c>
      <c r="U929" s="145">
        <v>2014</v>
      </c>
      <c r="V929" s="145" t="s">
        <v>21</v>
      </c>
      <c r="W929" s="145" t="s">
        <v>619</v>
      </c>
      <c r="X929" s="145" t="s">
        <v>3363</v>
      </c>
      <c r="Y929" s="146" t="str">
        <f t="shared" si="43"/>
        <v>82014暖房設備用有り</v>
      </c>
      <c r="Z929" s="145">
        <v>-0.36</v>
      </c>
      <c r="AA929" s="145">
        <v>1.36</v>
      </c>
      <c r="AB929" s="149">
        <v>1.0287999999999999</v>
      </c>
      <c r="AC929" s="149">
        <v>1.0127999999999999</v>
      </c>
      <c r="AD929" s="147">
        <f>VLOOKUP(T929,'既存・導入予定 (2)'!$E$33:$S$44,13,0)</f>
        <v>0.58699999999999997</v>
      </c>
      <c r="AE929" s="75">
        <f t="shared" si="44"/>
        <v>1.1479999999999999</v>
      </c>
    </row>
    <row r="930" spans="20:31">
      <c r="T930" s="145">
        <v>8</v>
      </c>
      <c r="U930" s="145">
        <v>2014</v>
      </c>
      <c r="V930" s="145" t="s">
        <v>21</v>
      </c>
      <c r="W930" s="145" t="s">
        <v>624</v>
      </c>
      <c r="X930" s="145" t="s">
        <v>3516</v>
      </c>
      <c r="Y930" s="146" t="str">
        <f t="shared" si="43"/>
        <v>82014暖房店舗用無し（一定速）</v>
      </c>
      <c r="Z930" s="145">
        <v>0.25</v>
      </c>
      <c r="AA930" s="145">
        <v>0.75</v>
      </c>
      <c r="AB930" s="149">
        <v>0.25</v>
      </c>
      <c r="AC930" s="149">
        <v>0.75</v>
      </c>
      <c r="AD930" s="147">
        <f>VLOOKUP(T930,'既存・導入予定 (2)'!$E$33:$S$44,13,0)</f>
        <v>0.58699999999999997</v>
      </c>
      <c r="AE930" s="75">
        <f t="shared" si="44"/>
        <v>0.89600000000000002</v>
      </c>
    </row>
    <row r="931" spans="20:31">
      <c r="T931" s="145">
        <v>8</v>
      </c>
      <c r="U931" s="145">
        <v>2014</v>
      </c>
      <c r="V931" s="145" t="s">
        <v>21</v>
      </c>
      <c r="W931" s="145" t="s">
        <v>618</v>
      </c>
      <c r="X931" s="145" t="s">
        <v>3516</v>
      </c>
      <c r="Y931" s="146" t="str">
        <f t="shared" si="43"/>
        <v>82014暖房ビル用マルチ無し（一定速）</v>
      </c>
      <c r="Z931" s="145">
        <v>0.25</v>
      </c>
      <c r="AA931" s="145">
        <v>0.75</v>
      </c>
      <c r="AB931" s="149">
        <v>0.25</v>
      </c>
      <c r="AC931" s="149">
        <v>0.75</v>
      </c>
      <c r="AD931" s="147">
        <f>VLOOKUP(T931,'既存・導入予定 (2)'!$E$33:$S$44,13,0)</f>
        <v>0.58699999999999997</v>
      </c>
      <c r="AE931" s="75">
        <f t="shared" si="44"/>
        <v>0.89600000000000002</v>
      </c>
    </row>
    <row r="932" spans="20:31">
      <c r="T932" s="145">
        <v>8</v>
      </c>
      <c r="U932" s="145">
        <v>2014</v>
      </c>
      <c r="V932" s="145" t="s">
        <v>21</v>
      </c>
      <c r="W932" s="145" t="s">
        <v>619</v>
      </c>
      <c r="X932" s="145" t="s">
        <v>3516</v>
      </c>
      <c r="Y932" s="146" t="str">
        <f t="shared" si="43"/>
        <v>82014暖房設備用無し（一定速）</v>
      </c>
      <c r="Z932" s="145">
        <v>0.25</v>
      </c>
      <c r="AA932" s="145">
        <v>0.75</v>
      </c>
      <c r="AB932" s="149">
        <v>0.25</v>
      </c>
      <c r="AC932" s="149">
        <v>0.75</v>
      </c>
      <c r="AD932" s="147">
        <f>VLOOKUP(T932,'既存・導入予定 (2)'!$E$33:$S$44,13,0)</f>
        <v>0.58699999999999997</v>
      </c>
      <c r="AE932" s="75">
        <f t="shared" si="44"/>
        <v>0.89600000000000002</v>
      </c>
    </row>
    <row r="933" spans="20:31">
      <c r="T933" s="65">
        <v>8</v>
      </c>
      <c r="U933" s="65">
        <v>2015</v>
      </c>
      <c r="V933" s="65" t="s">
        <v>20</v>
      </c>
      <c r="W933" s="65" t="s">
        <v>624</v>
      </c>
      <c r="X933" s="65" t="s">
        <v>3363</v>
      </c>
      <c r="Y933" s="66" t="str">
        <f t="shared" si="43"/>
        <v>82015冷房店舗用有り</v>
      </c>
      <c r="Z933" s="65">
        <v>-1.38</v>
      </c>
      <c r="AA933" s="65">
        <v>2.38</v>
      </c>
      <c r="AB933" s="68">
        <v>1.0581</v>
      </c>
      <c r="AC933" s="68">
        <v>1.7705</v>
      </c>
      <c r="AD933" s="150">
        <f>VLOOKUP(T933,'既存・導入予定 (2)'!$E$33:$S$44,13,0)</f>
        <v>0.58699999999999997</v>
      </c>
      <c r="AE933" s="151">
        <f t="shared" si="44"/>
        <v>1.569</v>
      </c>
    </row>
    <row r="934" spans="20:31">
      <c r="T934" s="65">
        <v>8</v>
      </c>
      <c r="U934" s="65">
        <v>2015</v>
      </c>
      <c r="V934" s="65" t="s">
        <v>20</v>
      </c>
      <c r="W934" s="65" t="s">
        <v>618</v>
      </c>
      <c r="X934" s="65" t="s">
        <v>3363</v>
      </c>
      <c r="Y934" s="66" t="str">
        <f t="shared" si="43"/>
        <v>82015冷房ビル用マルチ有り</v>
      </c>
      <c r="Z934" s="65">
        <v>-1.5740000000000001</v>
      </c>
      <c r="AA934" s="65">
        <v>2.5739999999999998</v>
      </c>
      <c r="AB934" s="68">
        <v>1.0751999999999999</v>
      </c>
      <c r="AC934" s="68">
        <v>1.9117</v>
      </c>
      <c r="AD934" s="150">
        <f>VLOOKUP(T934,'既存・導入予定 (2)'!$E$33:$S$44,13,0)</f>
        <v>0.58699999999999997</v>
      </c>
      <c r="AE934" s="151">
        <f t="shared" si="44"/>
        <v>1.65</v>
      </c>
    </row>
    <row r="935" spans="20:31">
      <c r="T935" s="65">
        <v>8</v>
      </c>
      <c r="U935" s="65">
        <v>2015</v>
      </c>
      <c r="V935" s="65" t="s">
        <v>20</v>
      </c>
      <c r="W935" s="65" t="s">
        <v>619</v>
      </c>
      <c r="X935" s="65" t="s">
        <v>3363</v>
      </c>
      <c r="Y935" s="66" t="str">
        <f t="shared" si="43"/>
        <v>82015冷房設備用有り</v>
      </c>
      <c r="Z935" s="65">
        <v>-0.62</v>
      </c>
      <c r="AA935" s="65">
        <v>1.62</v>
      </c>
      <c r="AB935" s="68">
        <v>1.0472999999999999</v>
      </c>
      <c r="AC935" s="68">
        <v>1.2032</v>
      </c>
      <c r="AD935" s="150">
        <f>VLOOKUP(T935,'既存・導入予定 (2)'!$E$33:$S$44,13,0)</f>
        <v>0.58699999999999997</v>
      </c>
      <c r="AE935" s="151">
        <f t="shared" si="44"/>
        <v>1.256</v>
      </c>
    </row>
    <row r="936" spans="20:31">
      <c r="T936" s="65">
        <v>8</v>
      </c>
      <c r="U936" s="65">
        <v>2015</v>
      </c>
      <c r="V936" s="65" t="s">
        <v>20</v>
      </c>
      <c r="W936" s="65" t="s">
        <v>624</v>
      </c>
      <c r="X936" s="65" t="s">
        <v>3516</v>
      </c>
      <c r="Y936" s="66" t="str">
        <f t="shared" si="43"/>
        <v>82015冷房店舗用無し（一定速）</v>
      </c>
      <c r="Z936" s="65">
        <v>0.25</v>
      </c>
      <c r="AA936" s="65">
        <v>0.75</v>
      </c>
      <c r="AB936" s="68">
        <v>0.25</v>
      </c>
      <c r="AC936" s="68">
        <v>0.75</v>
      </c>
      <c r="AD936" s="150">
        <f>VLOOKUP(T936,'既存・導入予定 (2)'!$E$33:$S$44,13,0)</f>
        <v>0.58699999999999997</v>
      </c>
      <c r="AE936" s="151">
        <f t="shared" si="44"/>
        <v>0.89600000000000002</v>
      </c>
    </row>
    <row r="937" spans="20:31">
      <c r="T937" s="65">
        <v>8</v>
      </c>
      <c r="U937" s="65">
        <v>2015</v>
      </c>
      <c r="V937" s="65" t="s">
        <v>20</v>
      </c>
      <c r="W937" s="65" t="s">
        <v>618</v>
      </c>
      <c r="X937" s="65" t="s">
        <v>3516</v>
      </c>
      <c r="Y937" s="66" t="str">
        <f t="shared" si="43"/>
        <v>82015冷房ビル用マルチ無し（一定速）</v>
      </c>
      <c r="Z937" s="65">
        <v>0.25</v>
      </c>
      <c r="AA937" s="65">
        <v>0.75</v>
      </c>
      <c r="AB937" s="68">
        <v>0.25</v>
      </c>
      <c r="AC937" s="68">
        <v>0.75</v>
      </c>
      <c r="AD937" s="150">
        <f>VLOOKUP(T937,'既存・導入予定 (2)'!$E$33:$S$44,13,0)</f>
        <v>0.58699999999999997</v>
      </c>
      <c r="AE937" s="151">
        <f t="shared" si="44"/>
        <v>0.89600000000000002</v>
      </c>
    </row>
    <row r="938" spans="20:31">
      <c r="T938" s="65">
        <v>8</v>
      </c>
      <c r="U938" s="65">
        <v>2015</v>
      </c>
      <c r="V938" s="65" t="s">
        <v>20</v>
      </c>
      <c r="W938" s="65" t="s">
        <v>619</v>
      </c>
      <c r="X938" s="65" t="s">
        <v>3516</v>
      </c>
      <c r="Y938" s="66" t="str">
        <f t="shared" si="43"/>
        <v>82015冷房設備用無し（一定速）</v>
      </c>
      <c r="Z938" s="65">
        <v>0.25</v>
      </c>
      <c r="AA938" s="65">
        <v>0.75</v>
      </c>
      <c r="AB938" s="68">
        <v>0.25</v>
      </c>
      <c r="AC938" s="68">
        <v>0.75</v>
      </c>
      <c r="AD938" s="150">
        <f>VLOOKUP(T938,'既存・導入予定 (2)'!$E$33:$S$44,13,0)</f>
        <v>0.58699999999999997</v>
      </c>
      <c r="AE938" s="151">
        <f t="shared" si="44"/>
        <v>0.89600000000000002</v>
      </c>
    </row>
    <row r="939" spans="20:31">
      <c r="T939" s="65">
        <v>8</v>
      </c>
      <c r="U939" s="65">
        <v>2015</v>
      </c>
      <c r="V939" s="65" t="s">
        <v>21</v>
      </c>
      <c r="W939" s="65" t="s">
        <v>624</v>
      </c>
      <c r="X939" s="65" t="s">
        <v>3363</v>
      </c>
      <c r="Y939" s="66" t="str">
        <f t="shared" si="43"/>
        <v>82015暖房店舗用有り</v>
      </c>
      <c r="Z939" s="65">
        <v>-0.97</v>
      </c>
      <c r="AA939" s="65">
        <v>1.97</v>
      </c>
      <c r="AB939" s="68">
        <v>1.0867</v>
      </c>
      <c r="AC939" s="68">
        <v>1.4558</v>
      </c>
      <c r="AD939" s="150">
        <f>VLOOKUP(T939,'既存・導入予定 (2)'!$E$33:$S$44,13,0)</f>
        <v>0.58699999999999997</v>
      </c>
      <c r="AE939" s="151">
        <f t="shared" si="44"/>
        <v>1.4</v>
      </c>
    </row>
    <row r="940" spans="20:31">
      <c r="T940" s="65">
        <v>8</v>
      </c>
      <c r="U940" s="65">
        <v>2015</v>
      </c>
      <c r="V940" s="65" t="s">
        <v>21</v>
      </c>
      <c r="W940" s="65" t="s">
        <v>618</v>
      </c>
      <c r="X940" s="65" t="s">
        <v>3363</v>
      </c>
      <c r="Y940" s="66" t="str">
        <f t="shared" si="43"/>
        <v>82015暖房ビル用マルチ有り</v>
      </c>
      <c r="Z940" s="65">
        <v>-0.876</v>
      </c>
      <c r="AA940" s="65">
        <v>1.8759999999999999</v>
      </c>
      <c r="AB940" s="68">
        <v>1.0398000000000001</v>
      </c>
      <c r="AC940" s="68">
        <v>1.3971</v>
      </c>
      <c r="AD940" s="150">
        <f>VLOOKUP(T940,'既存・導入予定 (2)'!$E$33:$S$44,13,0)</f>
        <v>0.58699999999999997</v>
      </c>
      <c r="AE940" s="151">
        <f t="shared" si="44"/>
        <v>1.361</v>
      </c>
    </row>
    <row r="941" spans="20:31">
      <c r="T941" s="65">
        <v>8</v>
      </c>
      <c r="U941" s="65">
        <v>2015</v>
      </c>
      <c r="V941" s="65" t="s">
        <v>21</v>
      </c>
      <c r="W941" s="65" t="s">
        <v>619</v>
      </c>
      <c r="X941" s="65" t="s">
        <v>3363</v>
      </c>
      <c r="Y941" s="66" t="str">
        <f t="shared" si="43"/>
        <v>82015暖房設備用有り</v>
      </c>
      <c r="Z941" s="65">
        <v>-0.59799999999999998</v>
      </c>
      <c r="AA941" s="65">
        <v>1.5980000000000001</v>
      </c>
      <c r="AB941" s="68">
        <v>1.0339</v>
      </c>
      <c r="AC941" s="68">
        <v>1.19</v>
      </c>
      <c r="AD941" s="150">
        <f>VLOOKUP(T941,'既存・導入予定 (2)'!$E$33:$S$44,13,0)</f>
        <v>0.58699999999999997</v>
      </c>
      <c r="AE941" s="151">
        <f t="shared" si="44"/>
        <v>1.246</v>
      </c>
    </row>
    <row r="942" spans="20:31">
      <c r="T942" s="65">
        <v>8</v>
      </c>
      <c r="U942" s="65">
        <v>2015</v>
      </c>
      <c r="V942" s="65" t="s">
        <v>21</v>
      </c>
      <c r="W942" s="65" t="s">
        <v>624</v>
      </c>
      <c r="X942" s="65" t="s">
        <v>3516</v>
      </c>
      <c r="Y942" s="66" t="str">
        <f t="shared" si="43"/>
        <v>82015暖房店舗用無し（一定速）</v>
      </c>
      <c r="Z942" s="65">
        <v>0.25</v>
      </c>
      <c r="AA942" s="65">
        <v>0.75</v>
      </c>
      <c r="AB942" s="68">
        <v>0.25</v>
      </c>
      <c r="AC942" s="68">
        <v>0.75</v>
      </c>
      <c r="AD942" s="150">
        <f>VLOOKUP(T942,'既存・導入予定 (2)'!$E$33:$S$44,13,0)</f>
        <v>0.58699999999999997</v>
      </c>
      <c r="AE942" s="151">
        <f t="shared" si="44"/>
        <v>0.89600000000000002</v>
      </c>
    </row>
    <row r="943" spans="20:31">
      <c r="T943" s="65">
        <v>8</v>
      </c>
      <c r="U943" s="65">
        <v>2015</v>
      </c>
      <c r="V943" s="65" t="s">
        <v>21</v>
      </c>
      <c r="W943" s="65" t="s">
        <v>618</v>
      </c>
      <c r="X943" s="65" t="s">
        <v>3516</v>
      </c>
      <c r="Y943" s="66" t="str">
        <f t="shared" si="43"/>
        <v>82015暖房ビル用マルチ無し（一定速）</v>
      </c>
      <c r="Z943" s="65">
        <v>0.25</v>
      </c>
      <c r="AA943" s="65">
        <v>0.75</v>
      </c>
      <c r="AB943" s="68">
        <v>0.25</v>
      </c>
      <c r="AC943" s="68">
        <v>0.75</v>
      </c>
      <c r="AD943" s="150">
        <f>VLOOKUP(T943,'既存・導入予定 (2)'!$E$33:$S$44,13,0)</f>
        <v>0.58699999999999997</v>
      </c>
      <c r="AE943" s="151">
        <f t="shared" si="44"/>
        <v>0.89600000000000002</v>
      </c>
    </row>
    <row r="944" spans="20:31">
      <c r="T944" s="65">
        <v>8</v>
      </c>
      <c r="U944" s="65">
        <v>2015</v>
      </c>
      <c r="V944" s="65" t="s">
        <v>21</v>
      </c>
      <c r="W944" s="65" t="s">
        <v>619</v>
      </c>
      <c r="X944" s="65" t="s">
        <v>3516</v>
      </c>
      <c r="Y944" s="66" t="str">
        <f t="shared" si="43"/>
        <v>82015暖房設備用無し（一定速）</v>
      </c>
      <c r="Z944" s="65">
        <v>0.25</v>
      </c>
      <c r="AA944" s="65">
        <v>0.75</v>
      </c>
      <c r="AB944" s="68">
        <v>0.25</v>
      </c>
      <c r="AC944" s="68">
        <v>0.75</v>
      </c>
      <c r="AD944" s="150">
        <f>VLOOKUP(T944,'既存・導入予定 (2)'!$E$33:$S$44,13,0)</f>
        <v>0.58699999999999997</v>
      </c>
      <c r="AE944" s="151">
        <f t="shared" si="44"/>
        <v>0.89600000000000002</v>
      </c>
    </row>
    <row r="945" spans="20:31">
      <c r="T945" s="65">
        <v>8</v>
      </c>
      <c r="U945" s="65">
        <v>2020</v>
      </c>
      <c r="V945" s="65" t="s">
        <v>626</v>
      </c>
      <c r="W945" s="65" t="s">
        <v>624</v>
      </c>
      <c r="X945" s="65" t="s">
        <v>3363</v>
      </c>
      <c r="Y945" s="66" t="str">
        <f t="shared" si="43"/>
        <v>82020冷房店舗用有り</v>
      </c>
      <c r="Z945" s="65">
        <v>-1.38</v>
      </c>
      <c r="AA945" s="65">
        <v>2.38</v>
      </c>
      <c r="AB945" s="68">
        <v>1.0581</v>
      </c>
      <c r="AC945" s="68">
        <v>1.7705</v>
      </c>
      <c r="AD945" s="150">
        <f>VLOOKUP(T945,'既存・導入予定 (2)'!$E$33:$S$44,13,0)</f>
        <v>0.58699999999999997</v>
      </c>
      <c r="AE945" s="151">
        <f t="shared" si="44"/>
        <v>1.569</v>
      </c>
    </row>
    <row r="946" spans="20:31">
      <c r="T946" s="65">
        <v>8</v>
      </c>
      <c r="U946" s="65">
        <v>2020</v>
      </c>
      <c r="V946" s="65" t="s">
        <v>626</v>
      </c>
      <c r="W946" s="65" t="s">
        <v>618</v>
      </c>
      <c r="X946" s="65" t="s">
        <v>3363</v>
      </c>
      <c r="Y946" s="66" t="str">
        <f t="shared" si="43"/>
        <v>82020冷房ビル用マルチ有り</v>
      </c>
      <c r="Z946" s="65">
        <v>-1.68</v>
      </c>
      <c r="AA946" s="65">
        <v>2.68</v>
      </c>
      <c r="AB946" s="68">
        <v>1.0788</v>
      </c>
      <c r="AC946" s="68">
        <v>2.0053000000000001</v>
      </c>
      <c r="AD946" s="150">
        <f>VLOOKUP(T946,'既存・導入予定 (2)'!$E$33:$S$44,13,0)</f>
        <v>0.58699999999999997</v>
      </c>
      <c r="AE946" s="151">
        <f t="shared" si="44"/>
        <v>1.6930000000000001</v>
      </c>
    </row>
    <row r="947" spans="20:31">
      <c r="T947" s="65">
        <v>8</v>
      </c>
      <c r="U947" s="65">
        <v>2020</v>
      </c>
      <c r="V947" s="65" t="s">
        <v>626</v>
      </c>
      <c r="W947" s="65" t="s">
        <v>619</v>
      </c>
      <c r="X947" s="65" t="s">
        <v>3363</v>
      </c>
      <c r="Y947" s="66" t="str">
        <f t="shared" si="43"/>
        <v>82020冷房設備用有り</v>
      </c>
      <c r="Z947" s="65">
        <v>-0.62</v>
      </c>
      <c r="AA947" s="65">
        <v>1.62</v>
      </c>
      <c r="AB947" s="68">
        <v>1.0472999999999999</v>
      </c>
      <c r="AC947" s="68">
        <v>1.2032</v>
      </c>
      <c r="AD947" s="150">
        <f>VLOOKUP(T947,'既存・導入予定 (2)'!$E$33:$S$44,13,0)</f>
        <v>0.58699999999999997</v>
      </c>
      <c r="AE947" s="151">
        <f t="shared" si="44"/>
        <v>1.256</v>
      </c>
    </row>
    <row r="948" spans="20:31">
      <c r="T948" s="65">
        <v>8</v>
      </c>
      <c r="U948" s="65">
        <v>2020</v>
      </c>
      <c r="V948" s="65" t="s">
        <v>626</v>
      </c>
      <c r="W948" s="65" t="s">
        <v>624</v>
      </c>
      <c r="X948" s="65" t="s">
        <v>3516</v>
      </c>
      <c r="Y948" s="66" t="str">
        <f t="shared" si="43"/>
        <v>82020冷房店舗用無し（一定速）</v>
      </c>
      <c r="Z948" s="65">
        <v>0.25</v>
      </c>
      <c r="AA948" s="65">
        <v>0.75</v>
      </c>
      <c r="AB948" s="68">
        <v>0.25</v>
      </c>
      <c r="AC948" s="68">
        <v>0.75</v>
      </c>
      <c r="AD948" s="150">
        <f>VLOOKUP(T948,'既存・導入予定 (2)'!$E$33:$S$44,13,0)</f>
        <v>0.58699999999999997</v>
      </c>
      <c r="AE948" s="151">
        <f t="shared" si="44"/>
        <v>0.89600000000000002</v>
      </c>
    </row>
    <row r="949" spans="20:31">
      <c r="T949" s="65">
        <v>8</v>
      </c>
      <c r="U949" s="65">
        <v>2020</v>
      </c>
      <c r="V949" s="65" t="s">
        <v>626</v>
      </c>
      <c r="W949" s="65" t="s">
        <v>618</v>
      </c>
      <c r="X949" s="65" t="s">
        <v>3516</v>
      </c>
      <c r="Y949" s="66" t="str">
        <f t="shared" si="43"/>
        <v>82020冷房ビル用マルチ無し（一定速）</v>
      </c>
      <c r="Z949" s="65">
        <v>0.25</v>
      </c>
      <c r="AA949" s="65">
        <v>0.75</v>
      </c>
      <c r="AB949" s="68">
        <v>0.25</v>
      </c>
      <c r="AC949" s="68">
        <v>0.75</v>
      </c>
      <c r="AD949" s="150">
        <f>VLOOKUP(T949,'既存・導入予定 (2)'!$E$33:$S$44,13,0)</f>
        <v>0.58699999999999997</v>
      </c>
      <c r="AE949" s="151">
        <f t="shared" si="44"/>
        <v>0.89600000000000002</v>
      </c>
    </row>
    <row r="950" spans="20:31">
      <c r="T950" s="65">
        <v>8</v>
      </c>
      <c r="U950" s="65">
        <v>2020</v>
      </c>
      <c r="V950" s="65" t="s">
        <v>626</v>
      </c>
      <c r="W950" s="65" t="s">
        <v>619</v>
      </c>
      <c r="X950" s="65" t="s">
        <v>3516</v>
      </c>
      <c r="Y950" s="66" t="str">
        <f t="shared" si="43"/>
        <v>82020冷房設備用無し（一定速）</v>
      </c>
      <c r="Z950" s="65">
        <v>0.25</v>
      </c>
      <c r="AA950" s="65">
        <v>0.75</v>
      </c>
      <c r="AB950" s="68">
        <v>0.25</v>
      </c>
      <c r="AC950" s="68">
        <v>0.75</v>
      </c>
      <c r="AD950" s="150">
        <f>VLOOKUP(T950,'既存・導入予定 (2)'!$E$33:$S$44,13,0)</f>
        <v>0.58699999999999997</v>
      </c>
      <c r="AE950" s="151">
        <f t="shared" si="44"/>
        <v>0.89600000000000002</v>
      </c>
    </row>
    <row r="951" spans="20:31">
      <c r="T951" s="65">
        <v>8</v>
      </c>
      <c r="U951" s="65">
        <v>2020</v>
      </c>
      <c r="V951" s="65" t="s">
        <v>627</v>
      </c>
      <c r="W951" s="65" t="s">
        <v>624</v>
      </c>
      <c r="X951" s="65" t="s">
        <v>3363</v>
      </c>
      <c r="Y951" s="66" t="str">
        <f t="shared" si="43"/>
        <v>82020暖房店舗用有り</v>
      </c>
      <c r="Z951" s="65">
        <v>-0.96</v>
      </c>
      <c r="AA951" s="65">
        <v>1.96</v>
      </c>
      <c r="AB951" s="68">
        <v>1.0862000000000001</v>
      </c>
      <c r="AC951" s="68">
        <v>1.4483999999999999</v>
      </c>
      <c r="AD951" s="150">
        <f>VLOOKUP(T951,'既存・導入予定 (2)'!$E$33:$S$44,13,0)</f>
        <v>0.58699999999999997</v>
      </c>
      <c r="AE951" s="151">
        <f t="shared" si="44"/>
        <v>1.3959999999999999</v>
      </c>
    </row>
    <row r="952" spans="20:31">
      <c r="T952" s="65">
        <v>8</v>
      </c>
      <c r="U952" s="65">
        <v>2020</v>
      </c>
      <c r="V952" s="65" t="s">
        <v>627</v>
      </c>
      <c r="W952" s="65" t="s">
        <v>618</v>
      </c>
      <c r="X952" s="65" t="s">
        <v>3363</v>
      </c>
      <c r="Y952" s="66" t="str">
        <f t="shared" si="43"/>
        <v>82020暖房ビル用マルチ有り</v>
      </c>
      <c r="Z952" s="65">
        <v>-1.1000000000000001</v>
      </c>
      <c r="AA952" s="65">
        <v>2.1</v>
      </c>
      <c r="AB952" s="68">
        <v>1.0416000000000001</v>
      </c>
      <c r="AC952" s="68">
        <v>1.4596</v>
      </c>
      <c r="AD952" s="150">
        <f>VLOOKUP(T952,'既存・導入予定 (2)'!$E$33:$S$44,13,0)</f>
        <v>0.58699999999999997</v>
      </c>
      <c r="AE952" s="151">
        <f t="shared" si="44"/>
        <v>1.454</v>
      </c>
    </row>
    <row r="953" spans="20:31">
      <c r="T953" s="65">
        <v>8</v>
      </c>
      <c r="U953" s="65">
        <v>2020</v>
      </c>
      <c r="V953" s="65" t="s">
        <v>627</v>
      </c>
      <c r="W953" s="65" t="s">
        <v>619</v>
      </c>
      <c r="X953" s="65" t="s">
        <v>3363</v>
      </c>
      <c r="Y953" s="66" t="str">
        <f t="shared" si="43"/>
        <v>82020暖房設備用有り</v>
      </c>
      <c r="Z953" s="65">
        <v>-0.46</v>
      </c>
      <c r="AA953" s="65">
        <v>1.46</v>
      </c>
      <c r="AB953" s="68">
        <v>0.94</v>
      </c>
      <c r="AC953" s="68">
        <v>1.1100000000000001</v>
      </c>
      <c r="AD953" s="150">
        <f>VLOOKUP(T953,'既存・導入予定 (2)'!$E$33:$S$44,13,0)</f>
        <v>0.58699999999999997</v>
      </c>
      <c r="AE953" s="151">
        <f t="shared" si="44"/>
        <v>1.1890000000000001</v>
      </c>
    </row>
    <row r="954" spans="20:31">
      <c r="T954" s="65">
        <v>8</v>
      </c>
      <c r="U954" s="65">
        <v>2020</v>
      </c>
      <c r="V954" s="65" t="s">
        <v>627</v>
      </c>
      <c r="W954" s="65" t="s">
        <v>624</v>
      </c>
      <c r="X954" s="65" t="s">
        <v>3516</v>
      </c>
      <c r="Y954" s="66" t="str">
        <f t="shared" si="43"/>
        <v>82020暖房店舗用無し（一定速）</v>
      </c>
      <c r="Z954" s="65">
        <v>0.25</v>
      </c>
      <c r="AA954" s="65">
        <v>0.75</v>
      </c>
      <c r="AB954" s="68">
        <v>0.25</v>
      </c>
      <c r="AC954" s="68">
        <v>0.75</v>
      </c>
      <c r="AD954" s="150">
        <f>VLOOKUP(T954,'既存・導入予定 (2)'!$E$33:$S$44,13,0)</f>
        <v>0.58699999999999997</v>
      </c>
      <c r="AE954" s="151">
        <f t="shared" si="44"/>
        <v>0.89600000000000002</v>
      </c>
    </row>
    <row r="955" spans="20:31">
      <c r="T955" s="65">
        <v>8</v>
      </c>
      <c r="U955" s="65">
        <v>2020</v>
      </c>
      <c r="V955" s="65" t="s">
        <v>627</v>
      </c>
      <c r="W955" s="65" t="s">
        <v>618</v>
      </c>
      <c r="X955" s="65" t="s">
        <v>3516</v>
      </c>
      <c r="Y955" s="66" t="str">
        <f t="shared" si="43"/>
        <v>82020暖房ビル用マルチ無し（一定速）</v>
      </c>
      <c r="Z955" s="65">
        <v>0.25</v>
      </c>
      <c r="AA955" s="65">
        <v>0.75</v>
      </c>
      <c r="AB955" s="68">
        <v>0.25</v>
      </c>
      <c r="AC955" s="68">
        <v>0.75</v>
      </c>
      <c r="AD955" s="150">
        <f>VLOOKUP(T955,'既存・導入予定 (2)'!$E$33:$S$44,13,0)</f>
        <v>0.58699999999999997</v>
      </c>
      <c r="AE955" s="151">
        <f t="shared" si="44"/>
        <v>0.89600000000000002</v>
      </c>
    </row>
    <row r="956" spans="20:31">
      <c r="T956" s="65">
        <v>8</v>
      </c>
      <c r="U956" s="65">
        <v>2020</v>
      </c>
      <c r="V956" s="65" t="s">
        <v>627</v>
      </c>
      <c r="W956" s="65" t="s">
        <v>619</v>
      </c>
      <c r="X956" s="65" t="s">
        <v>3516</v>
      </c>
      <c r="Y956" s="66" t="str">
        <f t="shared" si="43"/>
        <v>82020暖房設備用無し（一定速）</v>
      </c>
      <c r="Z956" s="65">
        <v>0.25</v>
      </c>
      <c r="AA956" s="65">
        <v>0.75</v>
      </c>
      <c r="AB956" s="68">
        <v>0.25</v>
      </c>
      <c r="AC956" s="68">
        <v>0.75</v>
      </c>
      <c r="AD956" s="150">
        <f>VLOOKUP(T956,'既存・導入予定 (2)'!$E$33:$S$44,13,0)</f>
        <v>0.58699999999999997</v>
      </c>
      <c r="AE956" s="151">
        <f t="shared" si="44"/>
        <v>0.89600000000000002</v>
      </c>
    </row>
    <row r="957" spans="20:31">
      <c r="T957" s="145">
        <v>8</v>
      </c>
      <c r="U957" s="145">
        <v>2024</v>
      </c>
      <c r="V957" s="145" t="s">
        <v>626</v>
      </c>
      <c r="W957" s="145" t="s">
        <v>624</v>
      </c>
      <c r="X957" s="145" t="s">
        <v>3363</v>
      </c>
      <c r="Y957" s="146" t="str">
        <f t="shared" si="43"/>
        <v>82024冷房店舗用有り</v>
      </c>
      <c r="Z957" s="145">
        <v>-1.58</v>
      </c>
      <c r="AA957" s="145">
        <v>2.58</v>
      </c>
      <c r="AB957" s="149">
        <v>1.0629999999999999</v>
      </c>
      <c r="AC957" s="149">
        <v>1.9193</v>
      </c>
      <c r="AD957" s="147">
        <f>VLOOKUP(T957,'既存・導入予定 (2)'!$E$33:$S$44,13,0)</f>
        <v>0.58699999999999997</v>
      </c>
      <c r="AE957" s="75">
        <f t="shared" si="44"/>
        <v>1.6519999999999999</v>
      </c>
    </row>
    <row r="958" spans="20:31">
      <c r="T958" s="145">
        <v>8</v>
      </c>
      <c r="U958" s="145">
        <v>2024</v>
      </c>
      <c r="V958" s="145" t="s">
        <v>626</v>
      </c>
      <c r="W958" s="145" t="s">
        <v>618</v>
      </c>
      <c r="X958" s="145" t="s">
        <v>3363</v>
      </c>
      <c r="Y958" s="146" t="str">
        <f t="shared" si="43"/>
        <v>82024冷房ビル用マルチ有り</v>
      </c>
      <c r="Z958" s="145">
        <v>-1.6</v>
      </c>
      <c r="AA958" s="145">
        <v>2.6</v>
      </c>
      <c r="AB958" s="149">
        <v>1.0759000000000001</v>
      </c>
      <c r="AC958" s="149">
        <v>1.931</v>
      </c>
      <c r="AD958" s="147">
        <f>VLOOKUP(T958,'既存・導入予定 (2)'!$E$33:$S$44,13,0)</f>
        <v>0.58699999999999997</v>
      </c>
      <c r="AE958" s="75">
        <f t="shared" si="44"/>
        <v>1.66</v>
      </c>
    </row>
    <row r="959" spans="20:31">
      <c r="T959" s="145">
        <v>8</v>
      </c>
      <c r="U959" s="145">
        <v>2024</v>
      </c>
      <c r="V959" s="145" t="s">
        <v>626</v>
      </c>
      <c r="W959" s="145" t="s">
        <v>619</v>
      </c>
      <c r="X959" s="145" t="s">
        <v>3363</v>
      </c>
      <c r="Y959" s="146" t="str">
        <f t="shared" si="43"/>
        <v>82024冷房設備用有り</v>
      </c>
      <c r="Z959" s="145">
        <v>-0.6</v>
      </c>
      <c r="AA959" s="145">
        <v>1.6</v>
      </c>
      <c r="AB959" s="149">
        <v>1.0467</v>
      </c>
      <c r="AC959" s="149">
        <v>1.1882999999999999</v>
      </c>
      <c r="AD959" s="147">
        <f>VLOOKUP(T959,'既存・導入予定 (2)'!$E$33:$S$44,13,0)</f>
        <v>0.58699999999999997</v>
      </c>
      <c r="AE959" s="75">
        <f t="shared" si="44"/>
        <v>1.2470000000000001</v>
      </c>
    </row>
    <row r="960" spans="20:31">
      <c r="T960" s="145">
        <v>8</v>
      </c>
      <c r="U960" s="145">
        <v>2024</v>
      </c>
      <c r="V960" s="145" t="s">
        <v>626</v>
      </c>
      <c r="W960" s="145" t="s">
        <v>624</v>
      </c>
      <c r="X960" s="145" t="s">
        <v>3516</v>
      </c>
      <c r="Y960" s="146" t="str">
        <f t="shared" si="43"/>
        <v>82024冷房店舗用無し（一定速）</v>
      </c>
      <c r="Z960" s="145">
        <v>0.25</v>
      </c>
      <c r="AA960" s="145">
        <v>0.75</v>
      </c>
      <c r="AB960" s="149">
        <v>0.25</v>
      </c>
      <c r="AC960" s="149">
        <v>0.75</v>
      </c>
      <c r="AD960" s="147">
        <f>VLOOKUP(T960,'既存・導入予定 (2)'!$E$33:$S$44,13,0)</f>
        <v>0.58699999999999997</v>
      </c>
      <c r="AE960" s="75">
        <f t="shared" si="44"/>
        <v>0.89600000000000002</v>
      </c>
    </row>
    <row r="961" spans="20:31">
      <c r="T961" s="145">
        <v>8</v>
      </c>
      <c r="U961" s="145">
        <v>2024</v>
      </c>
      <c r="V961" s="145" t="s">
        <v>626</v>
      </c>
      <c r="W961" s="145" t="s">
        <v>618</v>
      </c>
      <c r="X961" s="145" t="s">
        <v>3516</v>
      </c>
      <c r="Y961" s="146" t="str">
        <f t="shared" si="43"/>
        <v>82024冷房ビル用マルチ無し（一定速）</v>
      </c>
      <c r="Z961" s="145">
        <v>0.25</v>
      </c>
      <c r="AA961" s="145">
        <v>0.75</v>
      </c>
      <c r="AB961" s="149">
        <v>0.25</v>
      </c>
      <c r="AC961" s="149">
        <v>0.75</v>
      </c>
      <c r="AD961" s="147">
        <f>VLOOKUP(T961,'既存・導入予定 (2)'!$E$33:$S$44,13,0)</f>
        <v>0.58699999999999997</v>
      </c>
      <c r="AE961" s="75">
        <f t="shared" si="44"/>
        <v>0.89600000000000002</v>
      </c>
    </row>
    <row r="962" spans="20:31">
      <c r="T962" s="145">
        <v>8</v>
      </c>
      <c r="U962" s="145">
        <v>2024</v>
      </c>
      <c r="V962" s="145" t="s">
        <v>626</v>
      </c>
      <c r="W962" s="145" t="s">
        <v>619</v>
      </c>
      <c r="X962" s="145" t="s">
        <v>3516</v>
      </c>
      <c r="Y962" s="146" t="str">
        <f t="shared" si="43"/>
        <v>82024冷房設備用無し（一定速）</v>
      </c>
      <c r="Z962" s="145">
        <v>0.25</v>
      </c>
      <c r="AA962" s="145">
        <v>0.75</v>
      </c>
      <c r="AB962" s="149">
        <v>0.25</v>
      </c>
      <c r="AC962" s="149">
        <v>0.75</v>
      </c>
      <c r="AD962" s="147">
        <f>VLOOKUP(T962,'既存・導入予定 (2)'!$E$33:$S$44,13,0)</f>
        <v>0.58699999999999997</v>
      </c>
      <c r="AE962" s="75">
        <f t="shared" si="44"/>
        <v>0.89600000000000002</v>
      </c>
    </row>
    <row r="963" spans="20:31">
      <c r="T963" s="145">
        <v>8</v>
      </c>
      <c r="U963" s="145">
        <v>2024</v>
      </c>
      <c r="V963" s="145" t="s">
        <v>627</v>
      </c>
      <c r="W963" s="145" t="s">
        <v>624</v>
      </c>
      <c r="X963" s="145" t="s">
        <v>3363</v>
      </c>
      <c r="Y963" s="146" t="str">
        <f t="shared" si="43"/>
        <v>82024暖房店舗用有り</v>
      </c>
      <c r="Z963" s="145">
        <v>-1.04</v>
      </c>
      <c r="AA963" s="145">
        <v>2.04</v>
      </c>
      <c r="AB963" s="149">
        <v>1.0898000000000001</v>
      </c>
      <c r="AC963" s="149">
        <v>1.5076000000000001</v>
      </c>
      <c r="AD963" s="147">
        <f>VLOOKUP(T963,'既存・導入予定 (2)'!$E$33:$S$44,13,0)</f>
        <v>0.58699999999999997</v>
      </c>
      <c r="AE963" s="75">
        <f t="shared" si="44"/>
        <v>1.429</v>
      </c>
    </row>
    <row r="964" spans="20:31">
      <c r="T964" s="145">
        <v>8</v>
      </c>
      <c r="U964" s="145">
        <v>2024</v>
      </c>
      <c r="V964" s="145" t="s">
        <v>627</v>
      </c>
      <c r="W964" s="145" t="s">
        <v>618</v>
      </c>
      <c r="X964" s="145" t="s">
        <v>3363</v>
      </c>
      <c r="Y964" s="146" t="str">
        <f t="shared" si="43"/>
        <v>82024暖房ビル用マルチ有り</v>
      </c>
      <c r="Z964" s="145">
        <v>-1.1399999999999999</v>
      </c>
      <c r="AA964" s="145">
        <v>2.14</v>
      </c>
      <c r="AB964" s="149">
        <v>1.0454000000000001</v>
      </c>
      <c r="AC964" s="149">
        <v>1.5936999999999999</v>
      </c>
      <c r="AD964" s="147">
        <f>VLOOKUP(T964,'既存・導入予定 (2)'!$E$33:$S$44,13,0)</f>
        <v>0.58699999999999997</v>
      </c>
      <c r="AE964" s="75">
        <f t="shared" si="44"/>
        <v>1.47</v>
      </c>
    </row>
    <row r="965" spans="20:31">
      <c r="T965" s="145">
        <v>8</v>
      </c>
      <c r="U965" s="145">
        <v>2024</v>
      </c>
      <c r="V965" s="145" t="s">
        <v>627</v>
      </c>
      <c r="W965" s="145" t="s">
        <v>619</v>
      </c>
      <c r="X965" s="145" t="s">
        <v>3363</v>
      </c>
      <c r="Y965" s="146" t="str">
        <f t="shared" si="43"/>
        <v>82024暖房設備用有り</v>
      </c>
      <c r="Z965" s="145">
        <v>-0.57999999999999996</v>
      </c>
      <c r="AA965" s="145">
        <v>1.58</v>
      </c>
      <c r="AB965" s="149">
        <v>1.0335000000000001</v>
      </c>
      <c r="AC965" s="149">
        <v>1.1766000000000001</v>
      </c>
      <c r="AD965" s="147">
        <f>VLOOKUP(T965,'既存・導入予定 (2)'!$E$33:$S$44,13,0)</f>
        <v>0.58699999999999997</v>
      </c>
      <c r="AE965" s="75">
        <f t="shared" si="44"/>
        <v>1.2390000000000001</v>
      </c>
    </row>
    <row r="966" spans="20:31">
      <c r="T966" s="145">
        <v>8</v>
      </c>
      <c r="U966" s="145">
        <v>2024</v>
      </c>
      <c r="V966" s="145" t="s">
        <v>627</v>
      </c>
      <c r="W966" s="145" t="s">
        <v>624</v>
      </c>
      <c r="X966" s="145" t="s">
        <v>3516</v>
      </c>
      <c r="Y966" s="146" t="str">
        <f t="shared" si="43"/>
        <v>82024暖房店舗用無し（一定速）</v>
      </c>
      <c r="Z966" s="145">
        <v>0.25</v>
      </c>
      <c r="AA966" s="145">
        <v>0.75</v>
      </c>
      <c r="AB966" s="149">
        <v>0.25</v>
      </c>
      <c r="AC966" s="149">
        <v>0.75</v>
      </c>
      <c r="AD966" s="147">
        <f>VLOOKUP(T966,'既存・導入予定 (2)'!$E$33:$S$44,13,0)</f>
        <v>0.58699999999999997</v>
      </c>
      <c r="AE966" s="75">
        <f t="shared" si="44"/>
        <v>0.89600000000000002</v>
      </c>
    </row>
    <row r="967" spans="20:31">
      <c r="T967" s="145">
        <v>8</v>
      </c>
      <c r="U967" s="145">
        <v>2024</v>
      </c>
      <c r="V967" s="145" t="s">
        <v>627</v>
      </c>
      <c r="W967" s="145" t="s">
        <v>618</v>
      </c>
      <c r="X967" s="145" t="s">
        <v>3516</v>
      </c>
      <c r="Y967" s="146" t="str">
        <f t="shared" si="43"/>
        <v>82024暖房ビル用マルチ無し（一定速）</v>
      </c>
      <c r="Z967" s="145">
        <v>0.25</v>
      </c>
      <c r="AA967" s="145">
        <v>0.75</v>
      </c>
      <c r="AB967" s="149">
        <v>0.25</v>
      </c>
      <c r="AC967" s="149">
        <v>0.75</v>
      </c>
      <c r="AD967" s="147">
        <f>VLOOKUP(T967,'既存・導入予定 (2)'!$E$33:$S$44,13,0)</f>
        <v>0.58699999999999997</v>
      </c>
      <c r="AE967" s="75">
        <f t="shared" si="44"/>
        <v>0.89600000000000002</v>
      </c>
    </row>
    <row r="968" spans="20:31">
      <c r="T968" s="145">
        <v>8</v>
      </c>
      <c r="U968" s="145">
        <v>2024</v>
      </c>
      <c r="V968" s="145" t="s">
        <v>627</v>
      </c>
      <c r="W968" s="145" t="s">
        <v>619</v>
      </c>
      <c r="X968" s="145" t="s">
        <v>3516</v>
      </c>
      <c r="Y968" s="146" t="str">
        <f t="shared" si="43"/>
        <v>82024暖房設備用無し（一定速）</v>
      </c>
      <c r="Z968" s="145">
        <v>0.25</v>
      </c>
      <c r="AA968" s="145">
        <v>0.75</v>
      </c>
      <c r="AB968" s="149">
        <v>0.25</v>
      </c>
      <c r="AC968" s="149">
        <v>0.75</v>
      </c>
      <c r="AD968" s="147">
        <f>VLOOKUP(T968,'既存・導入予定 (2)'!$E$33:$S$44,13,0)</f>
        <v>0.58699999999999997</v>
      </c>
      <c r="AE968" s="75">
        <f t="shared" si="44"/>
        <v>0.89600000000000002</v>
      </c>
    </row>
    <row r="969" spans="20:31">
      <c r="T969" s="65">
        <v>9</v>
      </c>
      <c r="U969" s="65">
        <v>1995</v>
      </c>
      <c r="V969" s="65" t="s">
        <v>20</v>
      </c>
      <c r="W969" s="65" t="s">
        <v>624</v>
      </c>
      <c r="X969" s="65" t="s">
        <v>3363</v>
      </c>
      <c r="Y969" s="66" t="str">
        <f t="shared" si="43"/>
        <v>91995冷房店舗用有り</v>
      </c>
      <c r="Z969" s="65">
        <v>0.32</v>
      </c>
      <c r="AA969" s="65">
        <v>0.68</v>
      </c>
      <c r="AB969" s="68">
        <v>1.0165999999999999</v>
      </c>
      <c r="AC969" s="68">
        <v>0.50590000000000002</v>
      </c>
      <c r="AD969" s="150">
        <f>VLOOKUP(T969,'既存・導入予定 (2)'!$E$33:$S$44,13,0)</f>
        <v>0.372</v>
      </c>
      <c r="AE969" s="151">
        <f t="shared" si="44"/>
        <v>0.79900000000000004</v>
      </c>
    </row>
    <row r="970" spans="20:31">
      <c r="T970" s="65">
        <v>9</v>
      </c>
      <c r="U970" s="65">
        <v>1995</v>
      </c>
      <c r="V970" s="65" t="s">
        <v>20</v>
      </c>
      <c r="W970" s="65" t="s">
        <v>618</v>
      </c>
      <c r="X970" s="65" t="s">
        <v>3363</v>
      </c>
      <c r="Y970" s="66" t="str">
        <f t="shared" ref="Y970:Y1033" si="45">T970&amp;U970&amp;V970&amp;W970&amp;X970</f>
        <v>91995冷房ビル用マルチ有り</v>
      </c>
      <c r="Z970" s="65">
        <v>-0.218</v>
      </c>
      <c r="AA970" s="65">
        <v>1.218</v>
      </c>
      <c r="AB970" s="68">
        <v>1.0356000000000001</v>
      </c>
      <c r="AC970" s="68">
        <v>0.90459999999999996</v>
      </c>
      <c r="AD970" s="150">
        <f>VLOOKUP(T970,'既存・導入予定 (2)'!$E$33:$S$44,13,0)</f>
        <v>0.372</v>
      </c>
      <c r="AE970" s="151">
        <f t="shared" si="44"/>
        <v>1.1359999999999999</v>
      </c>
    </row>
    <row r="971" spans="20:31">
      <c r="T971" s="65">
        <v>9</v>
      </c>
      <c r="U971" s="65">
        <v>1995</v>
      </c>
      <c r="V971" s="65" t="s">
        <v>20</v>
      </c>
      <c r="W971" s="65" t="s">
        <v>619</v>
      </c>
      <c r="X971" s="65" t="s">
        <v>3363</v>
      </c>
      <c r="Y971" s="66" t="str">
        <f t="shared" si="45"/>
        <v>91995冷房設備用有り</v>
      </c>
      <c r="Z971" s="65">
        <v>0.25</v>
      </c>
      <c r="AA971" s="65">
        <v>0.75</v>
      </c>
      <c r="AB971" s="68">
        <v>1.0219</v>
      </c>
      <c r="AC971" s="68">
        <v>0.55700000000000005</v>
      </c>
      <c r="AD971" s="150">
        <f>VLOOKUP(T971,'既存・導入予定 (2)'!$E$33:$S$44,13,0)</f>
        <v>0.372</v>
      </c>
      <c r="AE971" s="151">
        <f t="shared" si="44"/>
        <v>0.84299999999999997</v>
      </c>
    </row>
    <row r="972" spans="20:31">
      <c r="T972" s="65">
        <v>9</v>
      </c>
      <c r="U972" s="65">
        <v>1995</v>
      </c>
      <c r="V972" s="65" t="s">
        <v>20</v>
      </c>
      <c r="W972" s="65" t="s">
        <v>624</v>
      </c>
      <c r="X972" s="65" t="s">
        <v>3516</v>
      </c>
      <c r="Y972" s="66" t="str">
        <f t="shared" si="45"/>
        <v>91995冷房店舗用無し（一定速）</v>
      </c>
      <c r="Z972" s="65">
        <v>0.26</v>
      </c>
      <c r="AA972" s="65">
        <v>0.74</v>
      </c>
      <c r="AB972" s="68">
        <v>0.26</v>
      </c>
      <c r="AC972" s="68">
        <v>0.74</v>
      </c>
      <c r="AD972" s="150">
        <f>VLOOKUP(T972,'既存・導入予定 (2)'!$E$33:$S$44,13,0)</f>
        <v>0.372</v>
      </c>
      <c r="AE972" s="151">
        <f t="shared" si="44"/>
        <v>0.83599999999999997</v>
      </c>
    </row>
    <row r="973" spans="20:31">
      <c r="T973" s="65">
        <v>9</v>
      </c>
      <c r="U973" s="65">
        <v>1995</v>
      </c>
      <c r="V973" s="65" t="s">
        <v>20</v>
      </c>
      <c r="W973" s="65" t="s">
        <v>618</v>
      </c>
      <c r="X973" s="65" t="s">
        <v>3516</v>
      </c>
      <c r="Y973" s="66" t="str">
        <f t="shared" si="45"/>
        <v>91995冷房ビル用マルチ無し（一定速）</v>
      </c>
      <c r="Z973" s="65">
        <v>0.26</v>
      </c>
      <c r="AA973" s="65">
        <v>0.74</v>
      </c>
      <c r="AB973" s="68">
        <v>0.26</v>
      </c>
      <c r="AC973" s="68">
        <v>0.74</v>
      </c>
      <c r="AD973" s="150">
        <f>VLOOKUP(T973,'既存・導入予定 (2)'!$E$33:$S$44,13,0)</f>
        <v>0.372</v>
      </c>
      <c r="AE973" s="151">
        <f t="shared" si="44"/>
        <v>0.83599999999999997</v>
      </c>
    </row>
    <row r="974" spans="20:31">
      <c r="T974" s="65">
        <v>9</v>
      </c>
      <c r="U974" s="65">
        <v>1995</v>
      </c>
      <c r="V974" s="65" t="s">
        <v>20</v>
      </c>
      <c r="W974" s="65" t="s">
        <v>619</v>
      </c>
      <c r="X974" s="65" t="s">
        <v>3516</v>
      </c>
      <c r="Y974" s="66" t="str">
        <f t="shared" si="45"/>
        <v>91995冷房設備用無し（一定速）</v>
      </c>
      <c r="Z974" s="65">
        <v>0.26</v>
      </c>
      <c r="AA974" s="65">
        <v>0.74</v>
      </c>
      <c r="AB974" s="68">
        <v>0.26</v>
      </c>
      <c r="AC974" s="68">
        <v>0.74</v>
      </c>
      <c r="AD974" s="150">
        <f>VLOOKUP(T974,'既存・導入予定 (2)'!$E$33:$S$44,13,0)</f>
        <v>0.372</v>
      </c>
      <c r="AE974" s="151">
        <f t="shared" si="44"/>
        <v>0.83599999999999997</v>
      </c>
    </row>
    <row r="975" spans="20:31">
      <c r="T975" s="65">
        <v>9</v>
      </c>
      <c r="U975" s="65">
        <v>1995</v>
      </c>
      <c r="V975" s="65" t="s">
        <v>21</v>
      </c>
      <c r="W975" s="65" t="s">
        <v>624</v>
      </c>
      <c r="X975" s="65" t="s">
        <v>3363</v>
      </c>
      <c r="Y975" s="66" t="str">
        <f t="shared" si="45"/>
        <v>91995暖房店舗用有り</v>
      </c>
      <c r="Z975" s="65">
        <v>0.374</v>
      </c>
      <c r="AA975" s="65">
        <v>0.626</v>
      </c>
      <c r="AB975" s="68">
        <v>1.0275000000000001</v>
      </c>
      <c r="AC975" s="68">
        <v>0.46260000000000001</v>
      </c>
      <c r="AD975" s="150">
        <f>VLOOKUP(T975,'既存・導入予定 (2)'!$E$33:$S$44,13,0)</f>
        <v>0.372</v>
      </c>
      <c r="AE975" s="151">
        <f t="shared" si="44"/>
        <v>0.76500000000000001</v>
      </c>
    </row>
    <row r="976" spans="20:31">
      <c r="T976" s="65">
        <v>9</v>
      </c>
      <c r="U976" s="65">
        <v>1995</v>
      </c>
      <c r="V976" s="65" t="s">
        <v>21</v>
      </c>
      <c r="W976" s="65" t="s">
        <v>618</v>
      </c>
      <c r="X976" s="65" t="s">
        <v>3363</v>
      </c>
      <c r="Y976" s="66" t="str">
        <f t="shared" si="45"/>
        <v>91995暖房ビル用マルチ有り</v>
      </c>
      <c r="Z976" s="65">
        <v>-0.112</v>
      </c>
      <c r="AA976" s="65">
        <v>1.1120000000000001</v>
      </c>
      <c r="AB976" s="68">
        <v>1.0236000000000001</v>
      </c>
      <c r="AC976" s="68">
        <v>0.82809999999999995</v>
      </c>
      <c r="AD976" s="150">
        <f>VLOOKUP(T976,'既存・導入予定 (2)'!$E$33:$S$44,13,0)</f>
        <v>0.372</v>
      </c>
      <c r="AE976" s="151">
        <f t="shared" si="44"/>
        <v>1.07</v>
      </c>
    </row>
    <row r="977" spans="20:31">
      <c r="T977" s="65">
        <v>9</v>
      </c>
      <c r="U977" s="65">
        <v>1995</v>
      </c>
      <c r="V977" s="65" t="s">
        <v>21</v>
      </c>
      <c r="W977" s="65" t="s">
        <v>619</v>
      </c>
      <c r="X977" s="65" t="s">
        <v>3363</v>
      </c>
      <c r="Y977" s="66" t="str">
        <f t="shared" si="45"/>
        <v>91995暖房設備用有り</v>
      </c>
      <c r="Z977" s="65">
        <v>0.25</v>
      </c>
      <c r="AA977" s="65">
        <v>0.75</v>
      </c>
      <c r="AB977" s="68">
        <v>1.0159</v>
      </c>
      <c r="AC977" s="68">
        <v>0.5585</v>
      </c>
      <c r="AD977" s="150">
        <f>VLOOKUP(T977,'既存・導入予定 (2)'!$E$33:$S$44,13,0)</f>
        <v>0.372</v>
      </c>
      <c r="AE977" s="151">
        <f t="shared" si="44"/>
        <v>0.84299999999999997</v>
      </c>
    </row>
    <row r="978" spans="20:31">
      <c r="T978" s="65">
        <v>9</v>
      </c>
      <c r="U978" s="65">
        <v>1995</v>
      </c>
      <c r="V978" s="65" t="s">
        <v>21</v>
      </c>
      <c r="W978" s="65" t="s">
        <v>624</v>
      </c>
      <c r="X978" s="65" t="s">
        <v>3516</v>
      </c>
      <c r="Y978" s="66" t="str">
        <f t="shared" si="45"/>
        <v>91995暖房店舗用無し（一定速）</v>
      </c>
      <c r="Z978" s="65">
        <v>0.26</v>
      </c>
      <c r="AA978" s="65">
        <v>0.74</v>
      </c>
      <c r="AB978" s="68">
        <v>0.26</v>
      </c>
      <c r="AC978" s="68">
        <v>0.74</v>
      </c>
      <c r="AD978" s="150">
        <f>VLOOKUP(T978,'既存・導入予定 (2)'!$E$33:$S$44,13,0)</f>
        <v>0.372</v>
      </c>
      <c r="AE978" s="151">
        <f t="shared" si="44"/>
        <v>0.83599999999999997</v>
      </c>
    </row>
    <row r="979" spans="20:31">
      <c r="T979" s="65">
        <v>9</v>
      </c>
      <c r="U979" s="65">
        <v>1995</v>
      </c>
      <c r="V979" s="65" t="s">
        <v>21</v>
      </c>
      <c r="W979" s="65" t="s">
        <v>618</v>
      </c>
      <c r="X979" s="65" t="s">
        <v>3516</v>
      </c>
      <c r="Y979" s="66" t="str">
        <f t="shared" si="45"/>
        <v>91995暖房ビル用マルチ無し（一定速）</v>
      </c>
      <c r="Z979" s="65">
        <v>0.26</v>
      </c>
      <c r="AA979" s="65">
        <v>0.74</v>
      </c>
      <c r="AB979" s="68">
        <v>0.26</v>
      </c>
      <c r="AC979" s="68">
        <v>0.74</v>
      </c>
      <c r="AD979" s="150">
        <f>VLOOKUP(T979,'既存・導入予定 (2)'!$E$33:$S$44,13,0)</f>
        <v>0.372</v>
      </c>
      <c r="AE979" s="151">
        <f t="shared" si="44"/>
        <v>0.83599999999999997</v>
      </c>
    </row>
    <row r="980" spans="20:31">
      <c r="T980" s="65">
        <v>9</v>
      </c>
      <c r="U980" s="65">
        <v>1995</v>
      </c>
      <c r="V980" s="65" t="s">
        <v>21</v>
      </c>
      <c r="W980" s="65" t="s">
        <v>619</v>
      </c>
      <c r="X980" s="65" t="s">
        <v>3516</v>
      </c>
      <c r="Y980" s="66" t="str">
        <f t="shared" si="45"/>
        <v>91995暖房設備用無し（一定速）</v>
      </c>
      <c r="Z980" s="65">
        <v>0.26</v>
      </c>
      <c r="AA980" s="65">
        <v>0.74</v>
      </c>
      <c r="AB980" s="68">
        <v>0.26</v>
      </c>
      <c r="AC980" s="68">
        <v>0.74</v>
      </c>
      <c r="AD980" s="150">
        <f>VLOOKUP(T980,'既存・導入予定 (2)'!$E$33:$S$44,13,0)</f>
        <v>0.372</v>
      </c>
      <c r="AE980" s="151">
        <f t="shared" si="44"/>
        <v>0.83599999999999997</v>
      </c>
    </row>
    <row r="981" spans="20:31">
      <c r="T981" s="65">
        <v>9</v>
      </c>
      <c r="U981" s="65">
        <v>2005</v>
      </c>
      <c r="V981" s="65" t="s">
        <v>20</v>
      </c>
      <c r="W981" s="65" t="s">
        <v>624</v>
      </c>
      <c r="X981" s="65" t="s">
        <v>3363</v>
      </c>
      <c r="Y981" s="66" t="str">
        <f t="shared" si="45"/>
        <v>92005冷房店舗用有り</v>
      </c>
      <c r="Z981" s="65">
        <v>-0.86599999999999999</v>
      </c>
      <c r="AA981" s="65">
        <v>1.8660000000000001</v>
      </c>
      <c r="AB981" s="68">
        <v>1.0455000000000001</v>
      </c>
      <c r="AC981" s="68">
        <v>1.3880999999999999</v>
      </c>
      <c r="AD981" s="150">
        <f>VLOOKUP(T981,'既存・導入予定 (2)'!$E$33:$S$44,13,0)</f>
        <v>0.372</v>
      </c>
      <c r="AE981" s="151">
        <f t="shared" si="44"/>
        <v>1.5429999999999999</v>
      </c>
    </row>
    <row r="982" spans="20:31">
      <c r="T982" s="65">
        <v>9</v>
      </c>
      <c r="U982" s="65">
        <v>2005</v>
      </c>
      <c r="V982" s="65" t="s">
        <v>20</v>
      </c>
      <c r="W982" s="65" t="s">
        <v>618</v>
      </c>
      <c r="X982" s="65" t="s">
        <v>3363</v>
      </c>
      <c r="Y982" s="66" t="str">
        <f t="shared" si="45"/>
        <v>92005冷房ビル用マルチ有り</v>
      </c>
      <c r="Z982" s="65">
        <v>-0.68200000000000005</v>
      </c>
      <c r="AA982" s="65">
        <v>1.6819999999999999</v>
      </c>
      <c r="AB982" s="68">
        <v>1.0490999999999999</v>
      </c>
      <c r="AC982" s="68">
        <v>1.2492000000000001</v>
      </c>
      <c r="AD982" s="150">
        <f>VLOOKUP(T982,'既存・導入予定 (2)'!$E$33:$S$44,13,0)</f>
        <v>0.372</v>
      </c>
      <c r="AE982" s="151">
        <f t="shared" si="44"/>
        <v>1.4279999999999999</v>
      </c>
    </row>
    <row r="983" spans="20:31">
      <c r="T983" s="65">
        <v>9</v>
      </c>
      <c r="U983" s="65">
        <v>2005</v>
      </c>
      <c r="V983" s="65" t="s">
        <v>20</v>
      </c>
      <c r="W983" s="65" t="s">
        <v>619</v>
      </c>
      <c r="X983" s="65" t="s">
        <v>3363</v>
      </c>
      <c r="Y983" s="66" t="str">
        <f t="shared" si="45"/>
        <v>92005冷房設備用有り</v>
      </c>
      <c r="Z983" s="65">
        <v>-0.114</v>
      </c>
      <c r="AA983" s="65">
        <v>1.1140000000000001</v>
      </c>
      <c r="AB983" s="68">
        <v>1.0325</v>
      </c>
      <c r="AC983" s="68">
        <v>0.82740000000000002</v>
      </c>
      <c r="AD983" s="150">
        <f>VLOOKUP(T983,'既存・導入予定 (2)'!$E$33:$S$44,13,0)</f>
        <v>0.372</v>
      </c>
      <c r="AE983" s="151">
        <f t="shared" si="44"/>
        <v>1.071</v>
      </c>
    </row>
    <row r="984" spans="20:31">
      <c r="T984" s="65">
        <v>9</v>
      </c>
      <c r="U984" s="65">
        <v>2005</v>
      </c>
      <c r="V984" s="65" t="s">
        <v>20</v>
      </c>
      <c r="W984" s="65" t="s">
        <v>624</v>
      </c>
      <c r="X984" s="65" t="s">
        <v>3516</v>
      </c>
      <c r="Y984" s="66" t="str">
        <f t="shared" si="45"/>
        <v>92005冷房店舗用無し（一定速）</v>
      </c>
      <c r="Z984" s="65">
        <v>0.25</v>
      </c>
      <c r="AA984" s="65">
        <v>0.75</v>
      </c>
      <c r="AB984" s="68">
        <v>0.25</v>
      </c>
      <c r="AC984" s="68">
        <v>0.75</v>
      </c>
      <c r="AD984" s="150">
        <f>VLOOKUP(T984,'既存・導入予定 (2)'!$E$33:$S$44,13,0)</f>
        <v>0.372</v>
      </c>
      <c r="AE984" s="151">
        <f t="shared" si="44"/>
        <v>0.84299999999999997</v>
      </c>
    </row>
    <row r="985" spans="20:31">
      <c r="T985" s="65">
        <v>9</v>
      </c>
      <c r="U985" s="65">
        <v>2005</v>
      </c>
      <c r="V985" s="65" t="s">
        <v>20</v>
      </c>
      <c r="W985" s="65" t="s">
        <v>618</v>
      </c>
      <c r="X985" s="65" t="s">
        <v>3516</v>
      </c>
      <c r="Y985" s="66" t="str">
        <f t="shared" si="45"/>
        <v>92005冷房ビル用マルチ無し（一定速）</v>
      </c>
      <c r="Z985" s="65">
        <v>0.25</v>
      </c>
      <c r="AA985" s="65">
        <v>0.75</v>
      </c>
      <c r="AB985" s="68">
        <v>0.25</v>
      </c>
      <c r="AC985" s="68">
        <v>0.75</v>
      </c>
      <c r="AD985" s="150">
        <f>VLOOKUP(T985,'既存・導入予定 (2)'!$E$33:$S$44,13,0)</f>
        <v>0.372</v>
      </c>
      <c r="AE985" s="151">
        <f t="shared" ref="AE985:AE1048" si="46">ROUNDDOWN(IF(AD985&gt;=0.25,Z985*AD985+AA985,AB985*AD985+AC985),3)</f>
        <v>0.84299999999999997</v>
      </c>
    </row>
    <row r="986" spans="20:31">
      <c r="T986" s="65">
        <v>9</v>
      </c>
      <c r="U986" s="65">
        <v>2005</v>
      </c>
      <c r="V986" s="65" t="s">
        <v>20</v>
      </c>
      <c r="W986" s="65" t="s">
        <v>619</v>
      </c>
      <c r="X986" s="65" t="s">
        <v>3516</v>
      </c>
      <c r="Y986" s="66" t="str">
        <f t="shared" si="45"/>
        <v>92005冷房設備用無し（一定速）</v>
      </c>
      <c r="Z986" s="65">
        <v>0.25</v>
      </c>
      <c r="AA986" s="65">
        <v>0.75</v>
      </c>
      <c r="AB986" s="68">
        <v>0.25</v>
      </c>
      <c r="AC986" s="68">
        <v>0.75</v>
      </c>
      <c r="AD986" s="150">
        <f>VLOOKUP(T986,'既存・導入予定 (2)'!$E$33:$S$44,13,0)</f>
        <v>0.372</v>
      </c>
      <c r="AE986" s="151">
        <f t="shared" si="46"/>
        <v>0.84299999999999997</v>
      </c>
    </row>
    <row r="987" spans="20:31">
      <c r="T987" s="65">
        <v>9</v>
      </c>
      <c r="U987" s="65">
        <v>2005</v>
      </c>
      <c r="V987" s="65" t="s">
        <v>21</v>
      </c>
      <c r="W987" s="65" t="s">
        <v>624</v>
      </c>
      <c r="X987" s="65" t="s">
        <v>3363</v>
      </c>
      <c r="Y987" s="66" t="str">
        <f t="shared" si="45"/>
        <v>92005暖房店舗用有り</v>
      </c>
      <c r="Z987" s="65">
        <v>-0.65</v>
      </c>
      <c r="AA987" s="65">
        <v>1.65</v>
      </c>
      <c r="AB987" s="68">
        <v>1.0726</v>
      </c>
      <c r="AC987" s="68">
        <v>1.2194</v>
      </c>
      <c r="AD987" s="150">
        <f>VLOOKUP(T987,'既存・導入予定 (2)'!$E$33:$S$44,13,0)</f>
        <v>0.372</v>
      </c>
      <c r="AE987" s="151">
        <f t="shared" si="46"/>
        <v>1.4079999999999999</v>
      </c>
    </row>
    <row r="988" spans="20:31">
      <c r="T988" s="65">
        <v>9</v>
      </c>
      <c r="U988" s="65">
        <v>2005</v>
      </c>
      <c r="V988" s="65" t="s">
        <v>21</v>
      </c>
      <c r="W988" s="65" t="s">
        <v>618</v>
      </c>
      <c r="X988" s="65" t="s">
        <v>3363</v>
      </c>
      <c r="Y988" s="66" t="str">
        <f t="shared" si="45"/>
        <v>92005暖房ビル用マルチ有り</v>
      </c>
      <c r="Z988" s="65">
        <v>-0.56000000000000005</v>
      </c>
      <c r="AA988" s="65">
        <v>1.56</v>
      </c>
      <c r="AB988" s="68">
        <v>1.0330999999999999</v>
      </c>
      <c r="AC988" s="68">
        <v>1.1617</v>
      </c>
      <c r="AD988" s="150">
        <f>VLOOKUP(T988,'既存・導入予定 (2)'!$E$33:$S$44,13,0)</f>
        <v>0.372</v>
      </c>
      <c r="AE988" s="151">
        <f t="shared" si="46"/>
        <v>1.351</v>
      </c>
    </row>
    <row r="989" spans="20:31">
      <c r="T989" s="65">
        <v>9</v>
      </c>
      <c r="U989" s="65">
        <v>2005</v>
      </c>
      <c r="V989" s="65" t="s">
        <v>21</v>
      </c>
      <c r="W989" s="65" t="s">
        <v>619</v>
      </c>
      <c r="X989" s="65" t="s">
        <v>3363</v>
      </c>
      <c r="Y989" s="66" t="str">
        <f t="shared" si="45"/>
        <v>92005暖房設備用有り</v>
      </c>
      <c r="Z989" s="65">
        <v>-0.126</v>
      </c>
      <c r="AA989" s="65">
        <v>1.1259999999999999</v>
      </c>
      <c r="AB989" s="68">
        <v>1.0239</v>
      </c>
      <c r="AC989" s="68">
        <v>0.83850000000000002</v>
      </c>
      <c r="AD989" s="150">
        <f>VLOOKUP(T989,'既存・導入予定 (2)'!$E$33:$S$44,13,0)</f>
        <v>0.372</v>
      </c>
      <c r="AE989" s="151">
        <f t="shared" si="46"/>
        <v>1.079</v>
      </c>
    </row>
    <row r="990" spans="20:31">
      <c r="T990" s="65">
        <v>9</v>
      </c>
      <c r="U990" s="65">
        <v>2005</v>
      </c>
      <c r="V990" s="65" t="s">
        <v>21</v>
      </c>
      <c r="W990" s="65" t="s">
        <v>624</v>
      </c>
      <c r="X990" s="65" t="s">
        <v>3516</v>
      </c>
      <c r="Y990" s="66" t="str">
        <f t="shared" si="45"/>
        <v>92005暖房店舗用無し（一定速）</v>
      </c>
      <c r="Z990" s="65">
        <v>0.25</v>
      </c>
      <c r="AA990" s="65">
        <v>0.75</v>
      </c>
      <c r="AB990" s="68">
        <v>0.25</v>
      </c>
      <c r="AC990" s="68">
        <v>0.75</v>
      </c>
      <c r="AD990" s="150">
        <f>VLOOKUP(T990,'既存・導入予定 (2)'!$E$33:$S$44,13,0)</f>
        <v>0.372</v>
      </c>
      <c r="AE990" s="151">
        <f t="shared" si="46"/>
        <v>0.84299999999999997</v>
      </c>
    </row>
    <row r="991" spans="20:31">
      <c r="T991" s="65">
        <v>9</v>
      </c>
      <c r="U991" s="65">
        <v>2005</v>
      </c>
      <c r="V991" s="65" t="s">
        <v>21</v>
      </c>
      <c r="W991" s="65" t="s">
        <v>618</v>
      </c>
      <c r="X991" s="65" t="s">
        <v>3516</v>
      </c>
      <c r="Y991" s="66" t="str">
        <f t="shared" si="45"/>
        <v>92005暖房ビル用マルチ無し（一定速）</v>
      </c>
      <c r="Z991" s="65">
        <v>0.25</v>
      </c>
      <c r="AA991" s="65">
        <v>0.75</v>
      </c>
      <c r="AB991" s="68">
        <v>0.25</v>
      </c>
      <c r="AC991" s="68">
        <v>0.75</v>
      </c>
      <c r="AD991" s="150">
        <f>VLOOKUP(T991,'既存・導入予定 (2)'!$E$33:$S$44,13,0)</f>
        <v>0.372</v>
      </c>
      <c r="AE991" s="151">
        <f t="shared" si="46"/>
        <v>0.84299999999999997</v>
      </c>
    </row>
    <row r="992" spans="20:31">
      <c r="T992" s="65">
        <v>9</v>
      </c>
      <c r="U992" s="65">
        <v>2005</v>
      </c>
      <c r="V992" s="65" t="s">
        <v>21</v>
      </c>
      <c r="W992" s="65" t="s">
        <v>619</v>
      </c>
      <c r="X992" s="65" t="s">
        <v>3516</v>
      </c>
      <c r="Y992" s="66" t="str">
        <f t="shared" si="45"/>
        <v>92005暖房設備用無し（一定速）</v>
      </c>
      <c r="Z992" s="65">
        <v>0.25</v>
      </c>
      <c r="AA992" s="65">
        <v>0.75</v>
      </c>
      <c r="AB992" s="68">
        <v>0.25</v>
      </c>
      <c r="AC992" s="68">
        <v>0.75</v>
      </c>
      <c r="AD992" s="150">
        <f>VLOOKUP(T992,'既存・導入予定 (2)'!$E$33:$S$44,13,0)</f>
        <v>0.372</v>
      </c>
      <c r="AE992" s="151">
        <f t="shared" si="46"/>
        <v>0.84299999999999997</v>
      </c>
    </row>
    <row r="993" spans="20:31">
      <c r="T993" s="65">
        <v>9</v>
      </c>
      <c r="U993" s="65">
        <v>2010</v>
      </c>
      <c r="V993" s="65" t="s">
        <v>20</v>
      </c>
      <c r="W993" s="65" t="s">
        <v>624</v>
      </c>
      <c r="X993" s="65" t="s">
        <v>3363</v>
      </c>
      <c r="Y993" s="66" t="str">
        <f t="shared" si="45"/>
        <v>92010冷房店舗用有り</v>
      </c>
      <c r="Z993" s="65">
        <v>-1.1000000000000001</v>
      </c>
      <c r="AA993" s="65">
        <v>2.1</v>
      </c>
      <c r="AB993" s="68">
        <v>1.0511999999999999</v>
      </c>
      <c r="AC993" s="68">
        <v>1.5622</v>
      </c>
      <c r="AD993" s="150">
        <f>VLOOKUP(T993,'既存・導入予定 (2)'!$E$33:$S$44,13,0)</f>
        <v>0.372</v>
      </c>
      <c r="AE993" s="151">
        <f t="shared" si="46"/>
        <v>1.69</v>
      </c>
    </row>
    <row r="994" spans="20:31">
      <c r="T994" s="65">
        <v>9</v>
      </c>
      <c r="U994" s="65">
        <v>2010</v>
      </c>
      <c r="V994" s="65" t="s">
        <v>20</v>
      </c>
      <c r="W994" s="65" t="s">
        <v>618</v>
      </c>
      <c r="X994" s="65" t="s">
        <v>3363</v>
      </c>
      <c r="Y994" s="66" t="str">
        <f t="shared" si="45"/>
        <v>92010冷房ビル用マルチ有り</v>
      </c>
      <c r="Z994" s="65">
        <v>-0.88</v>
      </c>
      <c r="AA994" s="65">
        <v>1.88</v>
      </c>
      <c r="AB994" s="68">
        <v>1.0548999999999999</v>
      </c>
      <c r="AC994" s="68">
        <v>1.3963000000000001</v>
      </c>
      <c r="AD994" s="150">
        <f>VLOOKUP(T994,'既存・導入予定 (2)'!$E$33:$S$44,13,0)</f>
        <v>0.372</v>
      </c>
      <c r="AE994" s="151">
        <f t="shared" si="46"/>
        <v>1.552</v>
      </c>
    </row>
    <row r="995" spans="20:31">
      <c r="T995" s="65">
        <v>9</v>
      </c>
      <c r="U995" s="65">
        <v>2010</v>
      </c>
      <c r="V995" s="65" t="s">
        <v>20</v>
      </c>
      <c r="W995" s="65" t="s">
        <v>619</v>
      </c>
      <c r="X995" s="65" t="s">
        <v>3363</v>
      </c>
      <c r="Y995" s="66" t="str">
        <f t="shared" si="45"/>
        <v>92010冷房設備用有り</v>
      </c>
      <c r="Z995" s="65">
        <v>-0.26</v>
      </c>
      <c r="AA995" s="65">
        <v>1.26</v>
      </c>
      <c r="AB995" s="68">
        <v>1.1929000000000001</v>
      </c>
      <c r="AC995" s="68">
        <v>0.89680000000000004</v>
      </c>
      <c r="AD995" s="150">
        <f>VLOOKUP(T995,'既存・導入予定 (2)'!$E$33:$S$44,13,0)</f>
        <v>0.372</v>
      </c>
      <c r="AE995" s="151">
        <f t="shared" si="46"/>
        <v>1.163</v>
      </c>
    </row>
    <row r="996" spans="20:31">
      <c r="T996" s="65">
        <v>9</v>
      </c>
      <c r="U996" s="65">
        <v>2010</v>
      </c>
      <c r="V996" s="65" t="s">
        <v>20</v>
      </c>
      <c r="W996" s="65" t="s">
        <v>624</v>
      </c>
      <c r="X996" s="65" t="s">
        <v>3516</v>
      </c>
      <c r="Y996" s="66" t="str">
        <f t="shared" si="45"/>
        <v>92010冷房店舗用無し（一定速）</v>
      </c>
      <c r="Z996" s="65">
        <v>0.25</v>
      </c>
      <c r="AA996" s="65">
        <v>0.75</v>
      </c>
      <c r="AB996" s="68">
        <v>0.25</v>
      </c>
      <c r="AC996" s="68">
        <v>0.75</v>
      </c>
      <c r="AD996" s="150">
        <f>VLOOKUP(T996,'既存・導入予定 (2)'!$E$33:$S$44,13,0)</f>
        <v>0.372</v>
      </c>
      <c r="AE996" s="151">
        <f t="shared" si="46"/>
        <v>0.84299999999999997</v>
      </c>
    </row>
    <row r="997" spans="20:31">
      <c r="T997" s="65">
        <v>9</v>
      </c>
      <c r="U997" s="65">
        <v>2010</v>
      </c>
      <c r="V997" s="65" t="s">
        <v>20</v>
      </c>
      <c r="W997" s="65" t="s">
        <v>618</v>
      </c>
      <c r="X997" s="65" t="s">
        <v>3516</v>
      </c>
      <c r="Y997" s="66" t="str">
        <f t="shared" si="45"/>
        <v>92010冷房ビル用マルチ無し（一定速）</v>
      </c>
      <c r="Z997" s="65">
        <v>0.25</v>
      </c>
      <c r="AA997" s="65">
        <v>0.75</v>
      </c>
      <c r="AB997" s="68">
        <v>0.25</v>
      </c>
      <c r="AC997" s="68">
        <v>0.75</v>
      </c>
      <c r="AD997" s="150">
        <f>VLOOKUP(T997,'既存・導入予定 (2)'!$E$33:$S$44,13,0)</f>
        <v>0.372</v>
      </c>
      <c r="AE997" s="151">
        <f t="shared" si="46"/>
        <v>0.84299999999999997</v>
      </c>
    </row>
    <row r="998" spans="20:31">
      <c r="T998" s="65">
        <v>9</v>
      </c>
      <c r="U998" s="65">
        <v>2010</v>
      </c>
      <c r="V998" s="65" t="s">
        <v>20</v>
      </c>
      <c r="W998" s="65" t="s">
        <v>619</v>
      </c>
      <c r="X998" s="65" t="s">
        <v>3516</v>
      </c>
      <c r="Y998" s="66" t="str">
        <f t="shared" si="45"/>
        <v>92010冷房設備用無し（一定速）</v>
      </c>
      <c r="Z998" s="65">
        <v>0.25</v>
      </c>
      <c r="AA998" s="65">
        <v>0.75</v>
      </c>
      <c r="AB998" s="68">
        <v>0.25</v>
      </c>
      <c r="AC998" s="68">
        <v>0.75</v>
      </c>
      <c r="AD998" s="150">
        <f>VLOOKUP(T998,'既存・導入予定 (2)'!$E$33:$S$44,13,0)</f>
        <v>0.372</v>
      </c>
      <c r="AE998" s="151">
        <f t="shared" si="46"/>
        <v>0.84299999999999997</v>
      </c>
    </row>
    <row r="999" spans="20:31">
      <c r="T999" s="65">
        <v>9</v>
      </c>
      <c r="U999" s="65">
        <v>2010</v>
      </c>
      <c r="V999" s="65" t="s">
        <v>21</v>
      </c>
      <c r="W999" s="65" t="s">
        <v>624</v>
      </c>
      <c r="X999" s="65" t="s">
        <v>3363</v>
      </c>
      <c r="Y999" s="66" t="str">
        <f t="shared" si="45"/>
        <v>92010暖房店舗用有り</v>
      </c>
      <c r="Z999" s="65">
        <v>-0.72</v>
      </c>
      <c r="AA999" s="65">
        <v>1.72</v>
      </c>
      <c r="AB999" s="68">
        <v>1.0757000000000001</v>
      </c>
      <c r="AC999" s="68">
        <v>1.2710999999999999</v>
      </c>
      <c r="AD999" s="150">
        <f>VLOOKUP(T999,'既存・導入予定 (2)'!$E$33:$S$44,13,0)</f>
        <v>0.372</v>
      </c>
      <c r="AE999" s="151">
        <f t="shared" si="46"/>
        <v>1.452</v>
      </c>
    </row>
    <row r="1000" spans="20:31">
      <c r="T1000" s="65">
        <v>9</v>
      </c>
      <c r="U1000" s="65">
        <v>2010</v>
      </c>
      <c r="V1000" s="65" t="s">
        <v>21</v>
      </c>
      <c r="W1000" s="65" t="s">
        <v>618</v>
      </c>
      <c r="X1000" s="65" t="s">
        <v>3363</v>
      </c>
      <c r="Y1000" s="66" t="str">
        <f t="shared" si="45"/>
        <v>92010暖房ビル用マルチ有り</v>
      </c>
      <c r="Z1000" s="65">
        <v>-0.7</v>
      </c>
      <c r="AA1000" s="65">
        <v>1.7</v>
      </c>
      <c r="AB1000" s="68">
        <v>1.036</v>
      </c>
      <c r="AC1000" s="68">
        <v>1.266</v>
      </c>
      <c r="AD1000" s="150">
        <f>VLOOKUP(T1000,'既存・導入予定 (2)'!$E$33:$S$44,13,0)</f>
        <v>0.372</v>
      </c>
      <c r="AE1000" s="151">
        <f t="shared" si="46"/>
        <v>1.4390000000000001</v>
      </c>
    </row>
    <row r="1001" spans="20:31">
      <c r="T1001" s="65">
        <v>9</v>
      </c>
      <c r="U1001" s="65">
        <v>2010</v>
      </c>
      <c r="V1001" s="65" t="s">
        <v>21</v>
      </c>
      <c r="W1001" s="65" t="s">
        <v>619</v>
      </c>
      <c r="X1001" s="65" t="s">
        <v>3363</v>
      </c>
      <c r="Y1001" s="66" t="str">
        <f t="shared" si="45"/>
        <v>92010暖房設備用有り</v>
      </c>
      <c r="Z1001" s="65">
        <v>-0.26</v>
      </c>
      <c r="AA1001" s="65">
        <v>1.26</v>
      </c>
      <c r="AB1001" s="68">
        <v>0.82779999999999998</v>
      </c>
      <c r="AC1001" s="68">
        <v>0.98809999999999998</v>
      </c>
      <c r="AD1001" s="150">
        <f>VLOOKUP(T1001,'既存・導入予定 (2)'!$E$33:$S$44,13,0)</f>
        <v>0.372</v>
      </c>
      <c r="AE1001" s="151">
        <f t="shared" si="46"/>
        <v>1.163</v>
      </c>
    </row>
    <row r="1002" spans="20:31">
      <c r="T1002" s="65">
        <v>9</v>
      </c>
      <c r="U1002" s="65">
        <v>2010</v>
      </c>
      <c r="V1002" s="65" t="s">
        <v>21</v>
      </c>
      <c r="W1002" s="65" t="s">
        <v>624</v>
      </c>
      <c r="X1002" s="65" t="s">
        <v>3516</v>
      </c>
      <c r="Y1002" s="66" t="str">
        <f t="shared" si="45"/>
        <v>92010暖房店舗用無し（一定速）</v>
      </c>
      <c r="Z1002" s="65">
        <v>0.25</v>
      </c>
      <c r="AA1002" s="65">
        <v>0.75</v>
      </c>
      <c r="AB1002" s="68">
        <v>0.25</v>
      </c>
      <c r="AC1002" s="68">
        <v>0.75</v>
      </c>
      <c r="AD1002" s="150">
        <f>VLOOKUP(T1002,'既存・導入予定 (2)'!$E$33:$S$44,13,0)</f>
        <v>0.372</v>
      </c>
      <c r="AE1002" s="151">
        <f t="shared" si="46"/>
        <v>0.84299999999999997</v>
      </c>
    </row>
    <row r="1003" spans="20:31">
      <c r="T1003" s="65">
        <v>9</v>
      </c>
      <c r="U1003" s="65">
        <v>2010</v>
      </c>
      <c r="V1003" s="65" t="s">
        <v>21</v>
      </c>
      <c r="W1003" s="65" t="s">
        <v>618</v>
      </c>
      <c r="X1003" s="65" t="s">
        <v>3516</v>
      </c>
      <c r="Y1003" s="66" t="str">
        <f t="shared" si="45"/>
        <v>92010暖房ビル用マルチ無し（一定速）</v>
      </c>
      <c r="Z1003" s="65">
        <v>0.25</v>
      </c>
      <c r="AA1003" s="65">
        <v>0.75</v>
      </c>
      <c r="AB1003" s="68">
        <v>0.25</v>
      </c>
      <c r="AC1003" s="68">
        <v>0.75</v>
      </c>
      <c r="AD1003" s="150">
        <f>VLOOKUP(T1003,'既存・導入予定 (2)'!$E$33:$S$44,13,0)</f>
        <v>0.372</v>
      </c>
      <c r="AE1003" s="151">
        <f t="shared" si="46"/>
        <v>0.84299999999999997</v>
      </c>
    </row>
    <row r="1004" spans="20:31">
      <c r="T1004" s="65">
        <v>9</v>
      </c>
      <c r="U1004" s="65">
        <v>2010</v>
      </c>
      <c r="V1004" s="65" t="s">
        <v>21</v>
      </c>
      <c r="W1004" s="65" t="s">
        <v>619</v>
      </c>
      <c r="X1004" s="65" t="s">
        <v>3516</v>
      </c>
      <c r="Y1004" s="66" t="str">
        <f t="shared" si="45"/>
        <v>92010暖房設備用無し（一定速）</v>
      </c>
      <c r="Z1004" s="65">
        <v>0.25</v>
      </c>
      <c r="AA1004" s="65">
        <v>0.75</v>
      </c>
      <c r="AB1004" s="68">
        <v>0.25</v>
      </c>
      <c r="AC1004" s="68">
        <v>0.75</v>
      </c>
      <c r="AD1004" s="150">
        <f>VLOOKUP(T1004,'既存・導入予定 (2)'!$E$33:$S$44,13,0)</f>
        <v>0.372</v>
      </c>
      <c r="AE1004" s="151">
        <f t="shared" si="46"/>
        <v>0.84299999999999997</v>
      </c>
    </row>
    <row r="1005" spans="20:31">
      <c r="T1005" s="145">
        <v>9</v>
      </c>
      <c r="U1005" s="145">
        <v>2011</v>
      </c>
      <c r="V1005" s="145" t="s">
        <v>20</v>
      </c>
      <c r="W1005" s="145" t="s">
        <v>624</v>
      </c>
      <c r="X1005" s="145" t="s">
        <v>3363</v>
      </c>
      <c r="Y1005" s="146" t="str">
        <f t="shared" si="45"/>
        <v>92011冷房店舗用有り</v>
      </c>
      <c r="Z1005" s="145">
        <v>-1.1200000000000001</v>
      </c>
      <c r="AA1005" s="145">
        <v>2.12</v>
      </c>
      <c r="AB1005" s="149">
        <v>1.0517000000000001</v>
      </c>
      <c r="AC1005" s="149">
        <v>1.5770999999999999</v>
      </c>
      <c r="AD1005" s="147">
        <f>VLOOKUP(T1005,'既存・導入予定 (2)'!$E$33:$S$44,13,0)</f>
        <v>0.372</v>
      </c>
      <c r="AE1005" s="75">
        <f t="shared" si="46"/>
        <v>1.7030000000000001</v>
      </c>
    </row>
    <row r="1006" spans="20:31">
      <c r="T1006" s="145">
        <v>9</v>
      </c>
      <c r="U1006" s="145">
        <v>2011</v>
      </c>
      <c r="V1006" s="145" t="s">
        <v>20</v>
      </c>
      <c r="W1006" s="145" t="s">
        <v>618</v>
      </c>
      <c r="X1006" s="145" t="s">
        <v>3363</v>
      </c>
      <c r="Y1006" s="146" t="str">
        <f t="shared" si="45"/>
        <v>92011冷房ビル用マルチ有り</v>
      </c>
      <c r="Z1006" s="148">
        <v>-1</v>
      </c>
      <c r="AA1006" s="148">
        <v>2</v>
      </c>
      <c r="AB1006" s="149">
        <v>1.0584</v>
      </c>
      <c r="AC1006" s="149">
        <v>1.4854000000000001</v>
      </c>
      <c r="AD1006" s="147">
        <f>VLOOKUP(T1006,'既存・導入予定 (2)'!$E$33:$S$44,13,0)</f>
        <v>0.372</v>
      </c>
      <c r="AE1006" s="75">
        <f t="shared" si="46"/>
        <v>1.6279999999999999</v>
      </c>
    </row>
    <row r="1007" spans="20:31">
      <c r="T1007" s="145">
        <v>9</v>
      </c>
      <c r="U1007" s="145">
        <v>2011</v>
      </c>
      <c r="V1007" s="145" t="s">
        <v>20</v>
      </c>
      <c r="W1007" s="145" t="s">
        <v>619</v>
      </c>
      <c r="X1007" s="145" t="s">
        <v>3363</v>
      </c>
      <c r="Y1007" s="146" t="str">
        <f t="shared" si="45"/>
        <v>92011冷房設備用有り</v>
      </c>
      <c r="Z1007" s="145">
        <v>-0.22</v>
      </c>
      <c r="AA1007" s="145">
        <v>1.22</v>
      </c>
      <c r="AB1007" s="149">
        <v>1.0356000000000001</v>
      </c>
      <c r="AC1007" s="149">
        <v>0.90610000000000002</v>
      </c>
      <c r="AD1007" s="147">
        <f>VLOOKUP(T1007,'既存・導入予定 (2)'!$E$33:$S$44,13,0)</f>
        <v>0.372</v>
      </c>
      <c r="AE1007" s="75">
        <f t="shared" si="46"/>
        <v>1.1379999999999999</v>
      </c>
    </row>
    <row r="1008" spans="20:31">
      <c r="T1008" s="145">
        <v>9</v>
      </c>
      <c r="U1008" s="145">
        <v>2011</v>
      </c>
      <c r="V1008" s="145" t="s">
        <v>20</v>
      </c>
      <c r="W1008" s="145" t="s">
        <v>624</v>
      </c>
      <c r="X1008" s="145" t="s">
        <v>3516</v>
      </c>
      <c r="Y1008" s="146" t="str">
        <f t="shared" si="45"/>
        <v>92011冷房店舗用無し（一定速）</v>
      </c>
      <c r="Z1008" s="145">
        <v>0.25</v>
      </c>
      <c r="AA1008" s="145">
        <v>0.75</v>
      </c>
      <c r="AB1008" s="149">
        <v>0.25</v>
      </c>
      <c r="AC1008" s="149">
        <v>0.75</v>
      </c>
      <c r="AD1008" s="147">
        <f>VLOOKUP(T1008,'既存・導入予定 (2)'!$E$33:$S$44,13,0)</f>
        <v>0.372</v>
      </c>
      <c r="AE1008" s="75">
        <f t="shared" si="46"/>
        <v>0.84299999999999997</v>
      </c>
    </row>
    <row r="1009" spans="20:31">
      <c r="T1009" s="145">
        <v>9</v>
      </c>
      <c r="U1009" s="145">
        <v>2011</v>
      </c>
      <c r="V1009" s="145" t="s">
        <v>20</v>
      </c>
      <c r="W1009" s="145" t="s">
        <v>618</v>
      </c>
      <c r="X1009" s="145" t="s">
        <v>3516</v>
      </c>
      <c r="Y1009" s="146" t="str">
        <f t="shared" si="45"/>
        <v>92011冷房ビル用マルチ無し（一定速）</v>
      </c>
      <c r="Z1009" s="145">
        <v>0.25</v>
      </c>
      <c r="AA1009" s="145">
        <v>0.75</v>
      </c>
      <c r="AB1009" s="149">
        <v>0.25</v>
      </c>
      <c r="AC1009" s="149">
        <v>0.75</v>
      </c>
      <c r="AD1009" s="147">
        <f>VLOOKUP(T1009,'既存・導入予定 (2)'!$E$33:$S$44,13,0)</f>
        <v>0.372</v>
      </c>
      <c r="AE1009" s="75">
        <f t="shared" si="46"/>
        <v>0.84299999999999997</v>
      </c>
    </row>
    <row r="1010" spans="20:31">
      <c r="T1010" s="145">
        <v>9</v>
      </c>
      <c r="U1010" s="145">
        <v>2011</v>
      </c>
      <c r="V1010" s="145" t="s">
        <v>20</v>
      </c>
      <c r="W1010" s="145" t="s">
        <v>619</v>
      </c>
      <c r="X1010" s="145" t="s">
        <v>3516</v>
      </c>
      <c r="Y1010" s="146" t="str">
        <f t="shared" si="45"/>
        <v>92011冷房設備用無し（一定速）</v>
      </c>
      <c r="Z1010" s="145">
        <v>0.25</v>
      </c>
      <c r="AA1010" s="145">
        <v>0.75</v>
      </c>
      <c r="AB1010" s="149">
        <v>0.25</v>
      </c>
      <c r="AC1010" s="149">
        <v>0.75</v>
      </c>
      <c r="AD1010" s="147">
        <f>VLOOKUP(T1010,'既存・導入予定 (2)'!$E$33:$S$44,13,0)</f>
        <v>0.372</v>
      </c>
      <c r="AE1010" s="75">
        <f t="shared" si="46"/>
        <v>0.84299999999999997</v>
      </c>
    </row>
    <row r="1011" spans="20:31">
      <c r="T1011" s="145">
        <v>9</v>
      </c>
      <c r="U1011" s="145">
        <v>2011</v>
      </c>
      <c r="V1011" s="145" t="s">
        <v>21</v>
      </c>
      <c r="W1011" s="145" t="s">
        <v>624</v>
      </c>
      <c r="X1011" s="145" t="s">
        <v>3363</v>
      </c>
      <c r="Y1011" s="146" t="str">
        <f t="shared" si="45"/>
        <v>92011暖房店舗用有り</v>
      </c>
      <c r="Z1011" s="145">
        <v>-0.76</v>
      </c>
      <c r="AA1011" s="145">
        <v>1.76</v>
      </c>
      <c r="AB1011" s="149">
        <v>1.0773999999999999</v>
      </c>
      <c r="AC1011" s="149">
        <v>1.3006</v>
      </c>
      <c r="AD1011" s="147">
        <f>VLOOKUP(T1011,'既存・導入予定 (2)'!$E$33:$S$44,13,0)</f>
        <v>0.372</v>
      </c>
      <c r="AE1011" s="75">
        <f t="shared" si="46"/>
        <v>1.4770000000000001</v>
      </c>
    </row>
    <row r="1012" spans="20:31">
      <c r="T1012" s="145">
        <v>9</v>
      </c>
      <c r="U1012" s="145">
        <v>2011</v>
      </c>
      <c r="V1012" s="145" t="s">
        <v>21</v>
      </c>
      <c r="W1012" s="145" t="s">
        <v>618</v>
      </c>
      <c r="X1012" s="145" t="s">
        <v>3363</v>
      </c>
      <c r="Y1012" s="146" t="str">
        <f t="shared" si="45"/>
        <v>92011暖房ビル用マルチ有り</v>
      </c>
      <c r="Z1012" s="145">
        <v>-0.78</v>
      </c>
      <c r="AA1012" s="145">
        <v>1.78</v>
      </c>
      <c r="AB1012" s="149">
        <v>1.0377000000000001</v>
      </c>
      <c r="AC1012" s="149">
        <v>1.3255999999999999</v>
      </c>
      <c r="AD1012" s="147">
        <f>VLOOKUP(T1012,'既存・導入予定 (2)'!$E$33:$S$44,13,0)</f>
        <v>0.372</v>
      </c>
      <c r="AE1012" s="75">
        <f t="shared" si="46"/>
        <v>1.4890000000000001</v>
      </c>
    </row>
    <row r="1013" spans="20:31">
      <c r="T1013" s="145">
        <v>9</v>
      </c>
      <c r="U1013" s="145">
        <v>2011</v>
      </c>
      <c r="V1013" s="145" t="s">
        <v>21</v>
      </c>
      <c r="W1013" s="145" t="s">
        <v>619</v>
      </c>
      <c r="X1013" s="145" t="s">
        <v>3363</v>
      </c>
      <c r="Y1013" s="146" t="str">
        <f t="shared" si="45"/>
        <v>92011暖房設備用有り</v>
      </c>
      <c r="Z1013" s="145">
        <v>-0.26</v>
      </c>
      <c r="AA1013" s="145">
        <v>1.26</v>
      </c>
      <c r="AB1013" s="149">
        <v>1.0266999999999999</v>
      </c>
      <c r="AC1013" s="149">
        <v>0.93830000000000002</v>
      </c>
      <c r="AD1013" s="147">
        <f>VLOOKUP(T1013,'既存・導入予定 (2)'!$E$33:$S$44,13,0)</f>
        <v>0.372</v>
      </c>
      <c r="AE1013" s="75">
        <f t="shared" si="46"/>
        <v>1.163</v>
      </c>
    </row>
    <row r="1014" spans="20:31">
      <c r="T1014" s="145">
        <v>9</v>
      </c>
      <c r="U1014" s="145">
        <v>2011</v>
      </c>
      <c r="V1014" s="145" t="s">
        <v>21</v>
      </c>
      <c r="W1014" s="145" t="s">
        <v>624</v>
      </c>
      <c r="X1014" s="145" t="s">
        <v>3516</v>
      </c>
      <c r="Y1014" s="146" t="str">
        <f t="shared" si="45"/>
        <v>92011暖房店舗用無し（一定速）</v>
      </c>
      <c r="Z1014" s="145">
        <v>0.25</v>
      </c>
      <c r="AA1014" s="145">
        <v>0.75</v>
      </c>
      <c r="AB1014" s="149">
        <v>0.25</v>
      </c>
      <c r="AC1014" s="149">
        <v>0.75</v>
      </c>
      <c r="AD1014" s="147">
        <f>VLOOKUP(T1014,'既存・導入予定 (2)'!$E$33:$S$44,13,0)</f>
        <v>0.372</v>
      </c>
      <c r="AE1014" s="75">
        <f t="shared" si="46"/>
        <v>0.84299999999999997</v>
      </c>
    </row>
    <row r="1015" spans="20:31">
      <c r="T1015" s="145">
        <v>9</v>
      </c>
      <c r="U1015" s="145">
        <v>2011</v>
      </c>
      <c r="V1015" s="145" t="s">
        <v>21</v>
      </c>
      <c r="W1015" s="145" t="s">
        <v>618</v>
      </c>
      <c r="X1015" s="145" t="s">
        <v>3516</v>
      </c>
      <c r="Y1015" s="146" t="str">
        <f t="shared" si="45"/>
        <v>92011暖房ビル用マルチ無し（一定速）</v>
      </c>
      <c r="Z1015" s="145">
        <v>0.25</v>
      </c>
      <c r="AA1015" s="145">
        <v>0.75</v>
      </c>
      <c r="AB1015" s="149">
        <v>0.25</v>
      </c>
      <c r="AC1015" s="149">
        <v>0.75</v>
      </c>
      <c r="AD1015" s="147">
        <f>VLOOKUP(T1015,'既存・導入予定 (2)'!$E$33:$S$44,13,0)</f>
        <v>0.372</v>
      </c>
      <c r="AE1015" s="75">
        <f t="shared" si="46"/>
        <v>0.84299999999999997</v>
      </c>
    </row>
    <row r="1016" spans="20:31">
      <c r="T1016" s="145">
        <v>9</v>
      </c>
      <c r="U1016" s="145">
        <v>2011</v>
      </c>
      <c r="V1016" s="145" t="s">
        <v>21</v>
      </c>
      <c r="W1016" s="145" t="s">
        <v>619</v>
      </c>
      <c r="X1016" s="145" t="s">
        <v>3516</v>
      </c>
      <c r="Y1016" s="146" t="str">
        <f t="shared" si="45"/>
        <v>92011暖房設備用無し（一定速）</v>
      </c>
      <c r="Z1016" s="145">
        <v>0.25</v>
      </c>
      <c r="AA1016" s="145">
        <v>0.75</v>
      </c>
      <c r="AB1016" s="149">
        <v>0.25</v>
      </c>
      <c r="AC1016" s="149">
        <v>0.75</v>
      </c>
      <c r="AD1016" s="147">
        <f>VLOOKUP(T1016,'既存・導入予定 (2)'!$E$33:$S$44,13,0)</f>
        <v>0.372</v>
      </c>
      <c r="AE1016" s="75">
        <f t="shared" si="46"/>
        <v>0.84299999999999997</v>
      </c>
    </row>
    <row r="1017" spans="20:31">
      <c r="T1017" s="145">
        <v>9</v>
      </c>
      <c r="U1017" s="145">
        <v>2012</v>
      </c>
      <c r="V1017" s="145" t="s">
        <v>20</v>
      </c>
      <c r="W1017" s="145" t="s">
        <v>624</v>
      </c>
      <c r="X1017" s="145" t="s">
        <v>3363</v>
      </c>
      <c r="Y1017" s="146" t="str">
        <f t="shared" si="45"/>
        <v>92012冷房店舗用有り</v>
      </c>
      <c r="Z1017" s="145">
        <v>-1.36</v>
      </c>
      <c r="AA1017" s="145">
        <v>2.36</v>
      </c>
      <c r="AB1017" s="149">
        <v>1.0576000000000001</v>
      </c>
      <c r="AC1017" s="149">
        <v>1.7556</v>
      </c>
      <c r="AD1017" s="147">
        <f>VLOOKUP(T1017,'既存・導入予定 (2)'!$E$33:$S$44,13,0)</f>
        <v>0.372</v>
      </c>
      <c r="AE1017" s="75">
        <f t="shared" si="46"/>
        <v>1.8540000000000001</v>
      </c>
    </row>
    <row r="1018" spans="20:31">
      <c r="T1018" s="145">
        <v>9</v>
      </c>
      <c r="U1018" s="145">
        <v>2012</v>
      </c>
      <c r="V1018" s="145" t="s">
        <v>20</v>
      </c>
      <c r="W1018" s="145" t="s">
        <v>618</v>
      </c>
      <c r="X1018" s="145" t="s">
        <v>3363</v>
      </c>
      <c r="Y1018" s="146" t="str">
        <f t="shared" si="45"/>
        <v>92012冷房ビル用マルチ有り</v>
      </c>
      <c r="Z1018" s="145">
        <v>-1.1399999999999999</v>
      </c>
      <c r="AA1018" s="145">
        <v>2.14</v>
      </c>
      <c r="AB1018" s="149">
        <v>1.0625</v>
      </c>
      <c r="AC1018" s="149">
        <v>1.5893999999999999</v>
      </c>
      <c r="AD1018" s="147">
        <f>VLOOKUP(T1018,'既存・導入予定 (2)'!$E$33:$S$44,13,0)</f>
        <v>0.372</v>
      </c>
      <c r="AE1018" s="75">
        <f t="shared" si="46"/>
        <v>1.7150000000000001</v>
      </c>
    </row>
    <row r="1019" spans="20:31">
      <c r="T1019" s="145">
        <v>9</v>
      </c>
      <c r="U1019" s="145">
        <v>2012</v>
      </c>
      <c r="V1019" s="145" t="s">
        <v>20</v>
      </c>
      <c r="W1019" s="145" t="s">
        <v>619</v>
      </c>
      <c r="X1019" s="145" t="s">
        <v>3363</v>
      </c>
      <c r="Y1019" s="146" t="str">
        <f t="shared" si="45"/>
        <v>92012冷房設備用有り</v>
      </c>
      <c r="Z1019" s="145">
        <v>-0.26</v>
      </c>
      <c r="AA1019" s="145">
        <v>1.26</v>
      </c>
      <c r="AB1019" s="149">
        <v>1.0367999999999999</v>
      </c>
      <c r="AC1019" s="149">
        <v>0.93579999999999997</v>
      </c>
      <c r="AD1019" s="147">
        <f>VLOOKUP(T1019,'既存・導入予定 (2)'!$E$33:$S$44,13,0)</f>
        <v>0.372</v>
      </c>
      <c r="AE1019" s="75">
        <f t="shared" si="46"/>
        <v>1.163</v>
      </c>
    </row>
    <row r="1020" spans="20:31">
      <c r="T1020" s="145">
        <v>9</v>
      </c>
      <c r="U1020" s="145">
        <v>2012</v>
      </c>
      <c r="V1020" s="145" t="s">
        <v>20</v>
      </c>
      <c r="W1020" s="145" t="s">
        <v>624</v>
      </c>
      <c r="X1020" s="145" t="s">
        <v>3516</v>
      </c>
      <c r="Y1020" s="146" t="str">
        <f t="shared" si="45"/>
        <v>92012冷房店舗用無し（一定速）</v>
      </c>
      <c r="Z1020" s="145">
        <v>0.25</v>
      </c>
      <c r="AA1020" s="145">
        <v>0.75</v>
      </c>
      <c r="AB1020" s="149">
        <v>0.25</v>
      </c>
      <c r="AC1020" s="149">
        <v>0.75</v>
      </c>
      <c r="AD1020" s="147">
        <f>VLOOKUP(T1020,'既存・導入予定 (2)'!$E$33:$S$44,13,0)</f>
        <v>0.372</v>
      </c>
      <c r="AE1020" s="75">
        <f t="shared" si="46"/>
        <v>0.84299999999999997</v>
      </c>
    </row>
    <row r="1021" spans="20:31">
      <c r="T1021" s="145">
        <v>9</v>
      </c>
      <c r="U1021" s="145">
        <v>2012</v>
      </c>
      <c r="V1021" s="145" t="s">
        <v>20</v>
      </c>
      <c r="W1021" s="145" t="s">
        <v>618</v>
      </c>
      <c r="X1021" s="145" t="s">
        <v>3516</v>
      </c>
      <c r="Y1021" s="146" t="str">
        <f t="shared" si="45"/>
        <v>92012冷房ビル用マルチ無し（一定速）</v>
      </c>
      <c r="Z1021" s="145">
        <v>0.25</v>
      </c>
      <c r="AA1021" s="145">
        <v>0.75</v>
      </c>
      <c r="AB1021" s="149">
        <v>0.25</v>
      </c>
      <c r="AC1021" s="149">
        <v>0.75</v>
      </c>
      <c r="AD1021" s="147">
        <f>VLOOKUP(T1021,'既存・導入予定 (2)'!$E$33:$S$44,13,0)</f>
        <v>0.372</v>
      </c>
      <c r="AE1021" s="75">
        <f t="shared" si="46"/>
        <v>0.84299999999999997</v>
      </c>
    </row>
    <row r="1022" spans="20:31">
      <c r="T1022" s="145">
        <v>9</v>
      </c>
      <c r="U1022" s="145">
        <v>2012</v>
      </c>
      <c r="V1022" s="145" t="s">
        <v>20</v>
      </c>
      <c r="W1022" s="145" t="s">
        <v>619</v>
      </c>
      <c r="X1022" s="145" t="s">
        <v>3516</v>
      </c>
      <c r="Y1022" s="146" t="str">
        <f t="shared" si="45"/>
        <v>92012冷房設備用無し（一定速）</v>
      </c>
      <c r="Z1022" s="145">
        <v>0.25</v>
      </c>
      <c r="AA1022" s="145">
        <v>0.75</v>
      </c>
      <c r="AB1022" s="149">
        <v>0.25</v>
      </c>
      <c r="AC1022" s="149">
        <v>0.75</v>
      </c>
      <c r="AD1022" s="147">
        <f>VLOOKUP(T1022,'既存・導入予定 (2)'!$E$33:$S$44,13,0)</f>
        <v>0.372</v>
      </c>
      <c r="AE1022" s="75">
        <f t="shared" si="46"/>
        <v>0.84299999999999997</v>
      </c>
    </row>
    <row r="1023" spans="20:31">
      <c r="T1023" s="145">
        <v>9</v>
      </c>
      <c r="U1023" s="145">
        <v>2012</v>
      </c>
      <c r="V1023" s="145" t="s">
        <v>21</v>
      </c>
      <c r="W1023" s="145" t="s">
        <v>624</v>
      </c>
      <c r="X1023" s="145" t="s">
        <v>3363</v>
      </c>
      <c r="Y1023" s="146" t="str">
        <f t="shared" si="45"/>
        <v>92012暖房店舗用有り</v>
      </c>
      <c r="Z1023" s="145">
        <v>-0.82</v>
      </c>
      <c r="AA1023" s="145">
        <v>1.82</v>
      </c>
      <c r="AB1023" s="149">
        <v>1.0801000000000001</v>
      </c>
      <c r="AC1023" s="149">
        <v>1.345</v>
      </c>
      <c r="AD1023" s="147">
        <f>VLOOKUP(T1023,'既存・導入予定 (2)'!$E$33:$S$44,13,0)</f>
        <v>0.372</v>
      </c>
      <c r="AE1023" s="75">
        <f t="shared" si="46"/>
        <v>1.514</v>
      </c>
    </row>
    <row r="1024" spans="20:31">
      <c r="T1024" s="145">
        <v>9</v>
      </c>
      <c r="U1024" s="145">
        <v>2012</v>
      </c>
      <c r="V1024" s="145" t="s">
        <v>21</v>
      </c>
      <c r="W1024" s="145" t="s">
        <v>618</v>
      </c>
      <c r="X1024" s="145" t="s">
        <v>3363</v>
      </c>
      <c r="Y1024" s="146" t="str">
        <f t="shared" si="45"/>
        <v>92012暖房ビル用マルチ有り</v>
      </c>
      <c r="Z1024" s="145">
        <v>-0.98</v>
      </c>
      <c r="AA1024" s="145">
        <v>1.98</v>
      </c>
      <c r="AB1024" s="149">
        <v>1.042</v>
      </c>
      <c r="AC1024" s="149">
        <v>1.4744999999999999</v>
      </c>
      <c r="AD1024" s="147">
        <f>VLOOKUP(T1024,'既存・導入予定 (2)'!$E$33:$S$44,13,0)</f>
        <v>0.372</v>
      </c>
      <c r="AE1024" s="75">
        <f t="shared" si="46"/>
        <v>1.615</v>
      </c>
    </row>
    <row r="1025" spans="20:31">
      <c r="T1025" s="145">
        <v>9</v>
      </c>
      <c r="U1025" s="145">
        <v>2012</v>
      </c>
      <c r="V1025" s="145" t="s">
        <v>21</v>
      </c>
      <c r="W1025" s="145" t="s">
        <v>619</v>
      </c>
      <c r="X1025" s="145" t="s">
        <v>3363</v>
      </c>
      <c r="Y1025" s="146" t="str">
        <f t="shared" si="45"/>
        <v>92012暖房設備用有り</v>
      </c>
      <c r="Z1025" s="145">
        <v>-0.26</v>
      </c>
      <c r="AA1025" s="145">
        <v>1.26</v>
      </c>
      <c r="AB1025" s="149">
        <v>1.0266999999999999</v>
      </c>
      <c r="AC1025" s="149">
        <v>0.93830000000000002</v>
      </c>
      <c r="AD1025" s="147">
        <f>VLOOKUP(T1025,'既存・導入予定 (2)'!$E$33:$S$44,13,0)</f>
        <v>0.372</v>
      </c>
      <c r="AE1025" s="75">
        <f t="shared" si="46"/>
        <v>1.163</v>
      </c>
    </row>
    <row r="1026" spans="20:31">
      <c r="T1026" s="145">
        <v>9</v>
      </c>
      <c r="U1026" s="145">
        <v>2012</v>
      </c>
      <c r="V1026" s="145" t="s">
        <v>21</v>
      </c>
      <c r="W1026" s="145" t="s">
        <v>624</v>
      </c>
      <c r="X1026" s="145" t="s">
        <v>3516</v>
      </c>
      <c r="Y1026" s="146" t="str">
        <f t="shared" si="45"/>
        <v>92012暖房店舗用無し（一定速）</v>
      </c>
      <c r="Z1026" s="145">
        <v>0.25</v>
      </c>
      <c r="AA1026" s="145">
        <v>0.75</v>
      </c>
      <c r="AB1026" s="149">
        <v>0.25</v>
      </c>
      <c r="AC1026" s="149">
        <v>0.75</v>
      </c>
      <c r="AD1026" s="147">
        <f>VLOOKUP(T1026,'既存・導入予定 (2)'!$E$33:$S$44,13,0)</f>
        <v>0.372</v>
      </c>
      <c r="AE1026" s="75">
        <f t="shared" si="46"/>
        <v>0.84299999999999997</v>
      </c>
    </row>
    <row r="1027" spans="20:31">
      <c r="T1027" s="145">
        <v>9</v>
      </c>
      <c r="U1027" s="145">
        <v>2012</v>
      </c>
      <c r="V1027" s="145" t="s">
        <v>21</v>
      </c>
      <c r="W1027" s="145" t="s">
        <v>618</v>
      </c>
      <c r="X1027" s="145" t="s">
        <v>3516</v>
      </c>
      <c r="Y1027" s="146" t="str">
        <f t="shared" si="45"/>
        <v>92012暖房ビル用マルチ無し（一定速）</v>
      </c>
      <c r="Z1027" s="145">
        <v>0.25</v>
      </c>
      <c r="AA1027" s="145">
        <v>0.75</v>
      </c>
      <c r="AB1027" s="149">
        <v>0.25</v>
      </c>
      <c r="AC1027" s="149">
        <v>0.75</v>
      </c>
      <c r="AD1027" s="147">
        <f>VLOOKUP(T1027,'既存・導入予定 (2)'!$E$33:$S$44,13,0)</f>
        <v>0.372</v>
      </c>
      <c r="AE1027" s="75">
        <f t="shared" si="46"/>
        <v>0.84299999999999997</v>
      </c>
    </row>
    <row r="1028" spans="20:31">
      <c r="T1028" s="145">
        <v>9</v>
      </c>
      <c r="U1028" s="145">
        <v>2012</v>
      </c>
      <c r="V1028" s="145" t="s">
        <v>21</v>
      </c>
      <c r="W1028" s="145" t="s">
        <v>619</v>
      </c>
      <c r="X1028" s="145" t="s">
        <v>3516</v>
      </c>
      <c r="Y1028" s="146" t="str">
        <f t="shared" si="45"/>
        <v>92012暖房設備用無し（一定速）</v>
      </c>
      <c r="Z1028" s="145">
        <v>0.25</v>
      </c>
      <c r="AA1028" s="145">
        <v>0.75</v>
      </c>
      <c r="AB1028" s="149">
        <v>0.25</v>
      </c>
      <c r="AC1028" s="149">
        <v>0.75</v>
      </c>
      <c r="AD1028" s="147">
        <f>VLOOKUP(T1028,'既存・導入予定 (2)'!$E$33:$S$44,13,0)</f>
        <v>0.372</v>
      </c>
      <c r="AE1028" s="75">
        <f t="shared" si="46"/>
        <v>0.84299999999999997</v>
      </c>
    </row>
    <row r="1029" spans="20:31">
      <c r="T1029" s="145">
        <v>9</v>
      </c>
      <c r="U1029" s="145">
        <v>2013</v>
      </c>
      <c r="V1029" s="145" t="s">
        <v>20</v>
      </c>
      <c r="W1029" s="145" t="s">
        <v>624</v>
      </c>
      <c r="X1029" s="145" t="s">
        <v>3363</v>
      </c>
      <c r="Y1029" s="146" t="str">
        <f t="shared" si="45"/>
        <v>92013冷房店舗用有り</v>
      </c>
      <c r="Z1029" s="145">
        <v>-1.5</v>
      </c>
      <c r="AA1029" s="145">
        <v>2.5</v>
      </c>
      <c r="AB1029" s="149">
        <v>1.0609999999999999</v>
      </c>
      <c r="AC1029" s="149">
        <v>1.8597999999999999</v>
      </c>
      <c r="AD1029" s="147">
        <f>VLOOKUP(T1029,'既存・導入予定 (2)'!$E$33:$S$44,13,0)</f>
        <v>0.372</v>
      </c>
      <c r="AE1029" s="75">
        <f t="shared" si="46"/>
        <v>1.9419999999999999</v>
      </c>
    </row>
    <row r="1030" spans="20:31">
      <c r="T1030" s="145">
        <v>9</v>
      </c>
      <c r="U1030" s="145">
        <v>2013</v>
      </c>
      <c r="V1030" s="145" t="s">
        <v>20</v>
      </c>
      <c r="W1030" s="145" t="s">
        <v>618</v>
      </c>
      <c r="X1030" s="145" t="s">
        <v>3363</v>
      </c>
      <c r="Y1030" s="146" t="str">
        <f t="shared" si="45"/>
        <v>92013冷房ビル用マルチ有り</v>
      </c>
      <c r="Z1030" s="145">
        <v>-1.1399999999999999</v>
      </c>
      <c r="AA1030" s="145">
        <v>2.14</v>
      </c>
      <c r="AB1030" s="149">
        <v>1.0625</v>
      </c>
      <c r="AC1030" s="149">
        <v>1.5893999999999999</v>
      </c>
      <c r="AD1030" s="147">
        <f>VLOOKUP(T1030,'既存・導入予定 (2)'!$E$33:$S$44,13,0)</f>
        <v>0.372</v>
      </c>
      <c r="AE1030" s="75">
        <f t="shared" si="46"/>
        <v>1.7150000000000001</v>
      </c>
    </row>
    <row r="1031" spans="20:31">
      <c r="T1031" s="145">
        <v>9</v>
      </c>
      <c r="U1031" s="145">
        <v>2013</v>
      </c>
      <c r="V1031" s="145" t="s">
        <v>20</v>
      </c>
      <c r="W1031" s="145" t="s">
        <v>619</v>
      </c>
      <c r="X1031" s="145" t="s">
        <v>3363</v>
      </c>
      <c r="Y1031" s="146" t="str">
        <f t="shared" si="45"/>
        <v>92013冷房設備用有り</v>
      </c>
      <c r="Z1031" s="145">
        <v>-0.26</v>
      </c>
      <c r="AA1031" s="145">
        <v>1.26</v>
      </c>
      <c r="AB1031" s="149">
        <v>1.0367999999999999</v>
      </c>
      <c r="AC1031" s="149">
        <v>0.93579999999999997</v>
      </c>
      <c r="AD1031" s="147">
        <f>VLOOKUP(T1031,'既存・導入予定 (2)'!$E$33:$S$44,13,0)</f>
        <v>0.372</v>
      </c>
      <c r="AE1031" s="75">
        <f t="shared" si="46"/>
        <v>1.163</v>
      </c>
    </row>
    <row r="1032" spans="20:31">
      <c r="T1032" s="145">
        <v>9</v>
      </c>
      <c r="U1032" s="145">
        <v>2013</v>
      </c>
      <c r="V1032" s="145" t="s">
        <v>20</v>
      </c>
      <c r="W1032" s="145" t="s">
        <v>624</v>
      </c>
      <c r="X1032" s="145" t="s">
        <v>3516</v>
      </c>
      <c r="Y1032" s="146" t="str">
        <f t="shared" si="45"/>
        <v>92013冷房店舗用無し（一定速）</v>
      </c>
      <c r="Z1032" s="145">
        <v>0.25</v>
      </c>
      <c r="AA1032" s="145">
        <v>0.75</v>
      </c>
      <c r="AB1032" s="149">
        <v>0.25</v>
      </c>
      <c r="AC1032" s="149">
        <v>0.75</v>
      </c>
      <c r="AD1032" s="147">
        <f>VLOOKUP(T1032,'既存・導入予定 (2)'!$E$33:$S$44,13,0)</f>
        <v>0.372</v>
      </c>
      <c r="AE1032" s="75">
        <f t="shared" si="46"/>
        <v>0.84299999999999997</v>
      </c>
    </row>
    <row r="1033" spans="20:31">
      <c r="T1033" s="145">
        <v>9</v>
      </c>
      <c r="U1033" s="145">
        <v>2013</v>
      </c>
      <c r="V1033" s="145" t="s">
        <v>20</v>
      </c>
      <c r="W1033" s="145" t="s">
        <v>618</v>
      </c>
      <c r="X1033" s="145" t="s">
        <v>3516</v>
      </c>
      <c r="Y1033" s="146" t="str">
        <f t="shared" si="45"/>
        <v>92013冷房ビル用マルチ無し（一定速）</v>
      </c>
      <c r="Z1033" s="145">
        <v>0.25</v>
      </c>
      <c r="AA1033" s="145">
        <v>0.75</v>
      </c>
      <c r="AB1033" s="149">
        <v>0.25</v>
      </c>
      <c r="AC1033" s="149">
        <v>0.75</v>
      </c>
      <c r="AD1033" s="147">
        <f>VLOOKUP(T1033,'既存・導入予定 (2)'!$E$33:$S$44,13,0)</f>
        <v>0.372</v>
      </c>
      <c r="AE1033" s="75">
        <f t="shared" si="46"/>
        <v>0.84299999999999997</v>
      </c>
    </row>
    <row r="1034" spans="20:31">
      <c r="T1034" s="145">
        <v>9</v>
      </c>
      <c r="U1034" s="145">
        <v>2013</v>
      </c>
      <c r="V1034" s="145" t="s">
        <v>20</v>
      </c>
      <c r="W1034" s="145" t="s">
        <v>619</v>
      </c>
      <c r="X1034" s="145" t="s">
        <v>3516</v>
      </c>
      <c r="Y1034" s="146" t="str">
        <f t="shared" ref="Y1034:Y1097" si="47">T1034&amp;U1034&amp;V1034&amp;W1034&amp;X1034</f>
        <v>92013冷房設備用無し（一定速）</v>
      </c>
      <c r="Z1034" s="145">
        <v>0.25</v>
      </c>
      <c r="AA1034" s="145">
        <v>0.75</v>
      </c>
      <c r="AB1034" s="149">
        <v>0.25</v>
      </c>
      <c r="AC1034" s="149">
        <v>0.75</v>
      </c>
      <c r="AD1034" s="147">
        <f>VLOOKUP(T1034,'既存・導入予定 (2)'!$E$33:$S$44,13,0)</f>
        <v>0.372</v>
      </c>
      <c r="AE1034" s="75">
        <f t="shared" si="46"/>
        <v>0.84299999999999997</v>
      </c>
    </row>
    <row r="1035" spans="20:31">
      <c r="T1035" s="145">
        <v>9</v>
      </c>
      <c r="U1035" s="145">
        <v>2013</v>
      </c>
      <c r="V1035" s="145" t="s">
        <v>21</v>
      </c>
      <c r="W1035" s="145" t="s">
        <v>624</v>
      </c>
      <c r="X1035" s="145" t="s">
        <v>3363</v>
      </c>
      <c r="Y1035" s="146" t="str">
        <f t="shared" si="47"/>
        <v>92013暖房店舗用有り</v>
      </c>
      <c r="Z1035" s="145">
        <v>-0.94</v>
      </c>
      <c r="AA1035" s="145">
        <v>1.94</v>
      </c>
      <c r="AB1035" s="149">
        <v>1.0853999999999999</v>
      </c>
      <c r="AC1035" s="149">
        <v>1.4337</v>
      </c>
      <c r="AD1035" s="147">
        <f>VLOOKUP(T1035,'既存・導入予定 (2)'!$E$33:$S$44,13,0)</f>
        <v>0.372</v>
      </c>
      <c r="AE1035" s="75">
        <f t="shared" si="46"/>
        <v>1.59</v>
      </c>
    </row>
    <row r="1036" spans="20:31">
      <c r="T1036" s="145">
        <v>9</v>
      </c>
      <c r="U1036" s="145">
        <v>2013</v>
      </c>
      <c r="V1036" s="145" t="s">
        <v>21</v>
      </c>
      <c r="W1036" s="145" t="s">
        <v>618</v>
      </c>
      <c r="X1036" s="145" t="s">
        <v>3363</v>
      </c>
      <c r="Y1036" s="146" t="str">
        <f t="shared" si="47"/>
        <v>92013暖房ビル用マルチ有り</v>
      </c>
      <c r="Z1036" s="145">
        <v>-0.98</v>
      </c>
      <c r="AA1036" s="145">
        <v>1.98</v>
      </c>
      <c r="AB1036" s="149">
        <v>1.042</v>
      </c>
      <c r="AC1036" s="149">
        <v>1.4744999999999999</v>
      </c>
      <c r="AD1036" s="147">
        <f>VLOOKUP(T1036,'既存・導入予定 (2)'!$E$33:$S$44,13,0)</f>
        <v>0.372</v>
      </c>
      <c r="AE1036" s="75">
        <f t="shared" si="46"/>
        <v>1.615</v>
      </c>
    </row>
    <row r="1037" spans="20:31">
      <c r="T1037" s="145">
        <v>9</v>
      </c>
      <c r="U1037" s="145">
        <v>2013</v>
      </c>
      <c r="V1037" s="145" t="s">
        <v>21</v>
      </c>
      <c r="W1037" s="145" t="s">
        <v>619</v>
      </c>
      <c r="X1037" s="145" t="s">
        <v>3363</v>
      </c>
      <c r="Y1037" s="146" t="str">
        <f t="shared" si="47"/>
        <v>92013暖房設備用有り</v>
      </c>
      <c r="Z1037" s="145">
        <v>-0.32</v>
      </c>
      <c r="AA1037" s="145">
        <v>1.32</v>
      </c>
      <c r="AB1037" s="149">
        <v>1.028</v>
      </c>
      <c r="AC1037" s="149">
        <v>0.98299999999999998</v>
      </c>
      <c r="AD1037" s="147">
        <f>VLOOKUP(T1037,'既存・導入予定 (2)'!$E$33:$S$44,13,0)</f>
        <v>0.372</v>
      </c>
      <c r="AE1037" s="75">
        <f t="shared" si="46"/>
        <v>1.2</v>
      </c>
    </row>
    <row r="1038" spans="20:31">
      <c r="T1038" s="145">
        <v>9</v>
      </c>
      <c r="U1038" s="145">
        <v>2013</v>
      </c>
      <c r="V1038" s="145" t="s">
        <v>21</v>
      </c>
      <c r="W1038" s="145" t="s">
        <v>624</v>
      </c>
      <c r="X1038" s="145" t="s">
        <v>3516</v>
      </c>
      <c r="Y1038" s="146" t="str">
        <f t="shared" si="47"/>
        <v>92013暖房店舗用無し（一定速）</v>
      </c>
      <c r="Z1038" s="145">
        <v>0.25</v>
      </c>
      <c r="AA1038" s="145">
        <v>0.75</v>
      </c>
      <c r="AB1038" s="149">
        <v>0.25</v>
      </c>
      <c r="AC1038" s="149">
        <v>0.75</v>
      </c>
      <c r="AD1038" s="147">
        <f>VLOOKUP(T1038,'既存・導入予定 (2)'!$E$33:$S$44,13,0)</f>
        <v>0.372</v>
      </c>
      <c r="AE1038" s="75">
        <f t="shared" si="46"/>
        <v>0.84299999999999997</v>
      </c>
    </row>
    <row r="1039" spans="20:31">
      <c r="T1039" s="145">
        <v>9</v>
      </c>
      <c r="U1039" s="145">
        <v>2013</v>
      </c>
      <c r="V1039" s="145" t="s">
        <v>21</v>
      </c>
      <c r="W1039" s="145" t="s">
        <v>618</v>
      </c>
      <c r="X1039" s="145" t="s">
        <v>3516</v>
      </c>
      <c r="Y1039" s="146" t="str">
        <f t="shared" si="47"/>
        <v>92013暖房ビル用マルチ無し（一定速）</v>
      </c>
      <c r="Z1039" s="145">
        <v>0.25</v>
      </c>
      <c r="AA1039" s="145">
        <v>0.75</v>
      </c>
      <c r="AB1039" s="149">
        <v>0.25</v>
      </c>
      <c r="AC1039" s="149">
        <v>0.75</v>
      </c>
      <c r="AD1039" s="147">
        <f>VLOOKUP(T1039,'既存・導入予定 (2)'!$E$33:$S$44,13,0)</f>
        <v>0.372</v>
      </c>
      <c r="AE1039" s="75">
        <f t="shared" si="46"/>
        <v>0.84299999999999997</v>
      </c>
    </row>
    <row r="1040" spans="20:31">
      <c r="T1040" s="145">
        <v>9</v>
      </c>
      <c r="U1040" s="145">
        <v>2013</v>
      </c>
      <c r="V1040" s="145" t="s">
        <v>21</v>
      </c>
      <c r="W1040" s="145" t="s">
        <v>619</v>
      </c>
      <c r="X1040" s="145" t="s">
        <v>3516</v>
      </c>
      <c r="Y1040" s="146" t="str">
        <f t="shared" si="47"/>
        <v>92013暖房設備用無し（一定速）</v>
      </c>
      <c r="Z1040" s="145">
        <v>0.25</v>
      </c>
      <c r="AA1040" s="145">
        <v>0.75</v>
      </c>
      <c r="AB1040" s="149">
        <v>0.25</v>
      </c>
      <c r="AC1040" s="149">
        <v>0.75</v>
      </c>
      <c r="AD1040" s="147">
        <f>VLOOKUP(T1040,'既存・導入予定 (2)'!$E$33:$S$44,13,0)</f>
        <v>0.372</v>
      </c>
      <c r="AE1040" s="75">
        <f t="shared" si="46"/>
        <v>0.84299999999999997</v>
      </c>
    </row>
    <row r="1041" spans="20:31">
      <c r="T1041" s="145">
        <v>9</v>
      </c>
      <c r="U1041" s="145">
        <v>2014</v>
      </c>
      <c r="V1041" s="145" t="s">
        <v>20</v>
      </c>
      <c r="W1041" s="145" t="s">
        <v>624</v>
      </c>
      <c r="X1041" s="145" t="s">
        <v>3363</v>
      </c>
      <c r="Y1041" s="146" t="str">
        <f t="shared" si="47"/>
        <v>92014冷房店舗用有り</v>
      </c>
      <c r="Z1041" s="145">
        <v>-1.46</v>
      </c>
      <c r="AA1041" s="145">
        <v>2.46</v>
      </c>
      <c r="AB1041" s="149">
        <v>1.06</v>
      </c>
      <c r="AC1041" s="149">
        <v>1.83</v>
      </c>
      <c r="AD1041" s="147">
        <f>VLOOKUP(T1041,'既存・導入予定 (2)'!$E$33:$S$44,13,0)</f>
        <v>0.372</v>
      </c>
      <c r="AE1041" s="75">
        <f t="shared" si="46"/>
        <v>1.9159999999999999</v>
      </c>
    </row>
    <row r="1042" spans="20:31">
      <c r="T1042" s="145">
        <v>9</v>
      </c>
      <c r="U1042" s="145">
        <v>2014</v>
      </c>
      <c r="V1042" s="145" t="s">
        <v>20</v>
      </c>
      <c r="W1042" s="145" t="s">
        <v>618</v>
      </c>
      <c r="X1042" s="145" t="s">
        <v>3363</v>
      </c>
      <c r="Y1042" s="146" t="str">
        <f t="shared" si="47"/>
        <v>92014冷房ビル用マルチ有り</v>
      </c>
      <c r="Z1042" s="145">
        <v>-1.52</v>
      </c>
      <c r="AA1042" s="145">
        <v>2.52</v>
      </c>
      <c r="AB1042" s="149">
        <v>1.0736000000000001</v>
      </c>
      <c r="AC1042" s="149">
        <v>1.8715999999999999</v>
      </c>
      <c r="AD1042" s="147">
        <f>VLOOKUP(T1042,'既存・導入予定 (2)'!$E$33:$S$44,13,0)</f>
        <v>0.372</v>
      </c>
      <c r="AE1042" s="75">
        <f t="shared" si="46"/>
        <v>1.954</v>
      </c>
    </row>
    <row r="1043" spans="20:31">
      <c r="T1043" s="145">
        <v>9</v>
      </c>
      <c r="U1043" s="145">
        <v>2014</v>
      </c>
      <c r="V1043" s="145" t="s">
        <v>20</v>
      </c>
      <c r="W1043" s="145" t="s">
        <v>619</v>
      </c>
      <c r="X1043" s="145" t="s">
        <v>3363</v>
      </c>
      <c r="Y1043" s="146" t="str">
        <f t="shared" si="47"/>
        <v>92014冷房設備用有り</v>
      </c>
      <c r="Z1043" s="145">
        <v>-0.32</v>
      </c>
      <c r="AA1043" s="145">
        <v>1.32</v>
      </c>
      <c r="AB1043" s="149">
        <v>1.0385</v>
      </c>
      <c r="AC1043" s="149">
        <v>0.98040000000000005</v>
      </c>
      <c r="AD1043" s="147">
        <f>VLOOKUP(T1043,'既存・導入予定 (2)'!$E$33:$S$44,13,0)</f>
        <v>0.372</v>
      </c>
      <c r="AE1043" s="75">
        <f t="shared" si="46"/>
        <v>1.2</v>
      </c>
    </row>
    <row r="1044" spans="20:31">
      <c r="T1044" s="145">
        <v>9</v>
      </c>
      <c r="U1044" s="145">
        <v>2014</v>
      </c>
      <c r="V1044" s="145" t="s">
        <v>20</v>
      </c>
      <c r="W1044" s="145" t="s">
        <v>624</v>
      </c>
      <c r="X1044" s="145" t="s">
        <v>3516</v>
      </c>
      <c r="Y1044" s="146" t="str">
        <f t="shared" si="47"/>
        <v>92014冷房店舗用無し（一定速）</v>
      </c>
      <c r="Z1044" s="145">
        <v>0.25</v>
      </c>
      <c r="AA1044" s="145">
        <v>0.75</v>
      </c>
      <c r="AB1044" s="149">
        <v>0.25</v>
      </c>
      <c r="AC1044" s="149">
        <v>0.75</v>
      </c>
      <c r="AD1044" s="147">
        <f>VLOOKUP(T1044,'既存・導入予定 (2)'!$E$33:$S$44,13,0)</f>
        <v>0.372</v>
      </c>
      <c r="AE1044" s="75">
        <f t="shared" si="46"/>
        <v>0.84299999999999997</v>
      </c>
    </row>
    <row r="1045" spans="20:31">
      <c r="T1045" s="145">
        <v>9</v>
      </c>
      <c r="U1045" s="145">
        <v>2014</v>
      </c>
      <c r="V1045" s="145" t="s">
        <v>20</v>
      </c>
      <c r="W1045" s="145" t="s">
        <v>618</v>
      </c>
      <c r="X1045" s="145" t="s">
        <v>3516</v>
      </c>
      <c r="Y1045" s="146" t="str">
        <f t="shared" si="47"/>
        <v>92014冷房ビル用マルチ無し（一定速）</v>
      </c>
      <c r="Z1045" s="145">
        <v>0.25</v>
      </c>
      <c r="AA1045" s="145">
        <v>0.75</v>
      </c>
      <c r="AB1045" s="149">
        <v>0.25</v>
      </c>
      <c r="AC1045" s="149">
        <v>0.75</v>
      </c>
      <c r="AD1045" s="147">
        <f>VLOOKUP(T1045,'既存・導入予定 (2)'!$E$33:$S$44,13,0)</f>
        <v>0.372</v>
      </c>
      <c r="AE1045" s="75">
        <f t="shared" si="46"/>
        <v>0.84299999999999997</v>
      </c>
    </row>
    <row r="1046" spans="20:31">
      <c r="T1046" s="145">
        <v>9</v>
      </c>
      <c r="U1046" s="145">
        <v>2014</v>
      </c>
      <c r="V1046" s="145" t="s">
        <v>20</v>
      </c>
      <c r="W1046" s="145" t="s">
        <v>619</v>
      </c>
      <c r="X1046" s="145" t="s">
        <v>3516</v>
      </c>
      <c r="Y1046" s="146" t="str">
        <f t="shared" si="47"/>
        <v>92014冷房設備用無し（一定速）</v>
      </c>
      <c r="Z1046" s="145">
        <v>0.25</v>
      </c>
      <c r="AA1046" s="145">
        <v>0.75</v>
      </c>
      <c r="AB1046" s="149">
        <v>0.25</v>
      </c>
      <c r="AC1046" s="149">
        <v>0.75</v>
      </c>
      <c r="AD1046" s="147">
        <f>VLOOKUP(T1046,'既存・導入予定 (2)'!$E$33:$S$44,13,0)</f>
        <v>0.372</v>
      </c>
      <c r="AE1046" s="75">
        <f t="shared" si="46"/>
        <v>0.84299999999999997</v>
      </c>
    </row>
    <row r="1047" spans="20:31">
      <c r="T1047" s="145">
        <v>9</v>
      </c>
      <c r="U1047" s="145">
        <v>2014</v>
      </c>
      <c r="V1047" s="145" t="s">
        <v>21</v>
      </c>
      <c r="W1047" s="145" t="s">
        <v>624</v>
      </c>
      <c r="X1047" s="145" t="s">
        <v>3363</v>
      </c>
      <c r="Y1047" s="146" t="str">
        <f t="shared" si="47"/>
        <v>92014暖房店舗用有り</v>
      </c>
      <c r="Z1047" s="145">
        <v>-0.94</v>
      </c>
      <c r="AA1047" s="145">
        <v>1.94</v>
      </c>
      <c r="AB1047" s="149">
        <v>1.0853999999999999</v>
      </c>
      <c r="AC1047" s="149">
        <v>1.4337</v>
      </c>
      <c r="AD1047" s="147">
        <f>VLOOKUP(T1047,'既存・導入予定 (2)'!$E$33:$S$44,13,0)</f>
        <v>0.372</v>
      </c>
      <c r="AE1047" s="75">
        <f t="shared" si="46"/>
        <v>1.59</v>
      </c>
    </row>
    <row r="1048" spans="20:31">
      <c r="T1048" s="145">
        <v>9</v>
      </c>
      <c r="U1048" s="145">
        <v>2014</v>
      </c>
      <c r="V1048" s="145" t="s">
        <v>21</v>
      </c>
      <c r="W1048" s="145" t="s">
        <v>618</v>
      </c>
      <c r="X1048" s="145" t="s">
        <v>3363</v>
      </c>
      <c r="Y1048" s="146" t="str">
        <f t="shared" si="47"/>
        <v>92014暖房ビル用マルチ有り</v>
      </c>
      <c r="Z1048" s="145">
        <v>-0.96</v>
      </c>
      <c r="AA1048" s="145">
        <v>1.96</v>
      </c>
      <c r="AB1048" s="149">
        <v>1.0416000000000001</v>
      </c>
      <c r="AC1048" s="149">
        <v>1.4596</v>
      </c>
      <c r="AD1048" s="147">
        <f>VLOOKUP(T1048,'既存・導入予定 (2)'!$E$33:$S$44,13,0)</f>
        <v>0.372</v>
      </c>
      <c r="AE1048" s="75">
        <f t="shared" si="46"/>
        <v>1.6020000000000001</v>
      </c>
    </row>
    <row r="1049" spans="20:31">
      <c r="T1049" s="145">
        <v>9</v>
      </c>
      <c r="U1049" s="145">
        <v>2014</v>
      </c>
      <c r="V1049" s="145" t="s">
        <v>21</v>
      </c>
      <c r="W1049" s="145" t="s">
        <v>619</v>
      </c>
      <c r="X1049" s="145" t="s">
        <v>3363</v>
      </c>
      <c r="Y1049" s="146" t="str">
        <f t="shared" si="47"/>
        <v>92014暖房設備用有り</v>
      </c>
      <c r="Z1049" s="145">
        <v>-0.36</v>
      </c>
      <c r="AA1049" s="145">
        <v>1.36</v>
      </c>
      <c r="AB1049" s="149">
        <v>1.0287999999999999</v>
      </c>
      <c r="AC1049" s="149">
        <v>1.0127999999999999</v>
      </c>
      <c r="AD1049" s="147">
        <f>VLOOKUP(T1049,'既存・導入予定 (2)'!$E$33:$S$44,13,0)</f>
        <v>0.372</v>
      </c>
      <c r="AE1049" s="75">
        <f t="shared" ref="AE1049:AE1112" si="48">ROUNDDOWN(IF(AD1049&gt;=0.25,Z1049*AD1049+AA1049,AB1049*AD1049+AC1049),3)</f>
        <v>1.226</v>
      </c>
    </row>
    <row r="1050" spans="20:31">
      <c r="T1050" s="145">
        <v>9</v>
      </c>
      <c r="U1050" s="145">
        <v>2014</v>
      </c>
      <c r="V1050" s="145" t="s">
        <v>21</v>
      </c>
      <c r="W1050" s="145" t="s">
        <v>624</v>
      </c>
      <c r="X1050" s="145" t="s">
        <v>3516</v>
      </c>
      <c r="Y1050" s="146" t="str">
        <f t="shared" si="47"/>
        <v>92014暖房店舗用無し（一定速）</v>
      </c>
      <c r="Z1050" s="145">
        <v>0.25</v>
      </c>
      <c r="AA1050" s="145">
        <v>0.75</v>
      </c>
      <c r="AB1050" s="149">
        <v>0.25</v>
      </c>
      <c r="AC1050" s="149">
        <v>0.75</v>
      </c>
      <c r="AD1050" s="147">
        <f>VLOOKUP(T1050,'既存・導入予定 (2)'!$E$33:$S$44,13,0)</f>
        <v>0.372</v>
      </c>
      <c r="AE1050" s="75">
        <f t="shared" si="48"/>
        <v>0.84299999999999997</v>
      </c>
    </row>
    <row r="1051" spans="20:31">
      <c r="T1051" s="145">
        <v>9</v>
      </c>
      <c r="U1051" s="145">
        <v>2014</v>
      </c>
      <c r="V1051" s="145" t="s">
        <v>21</v>
      </c>
      <c r="W1051" s="145" t="s">
        <v>618</v>
      </c>
      <c r="X1051" s="145" t="s">
        <v>3516</v>
      </c>
      <c r="Y1051" s="146" t="str">
        <f t="shared" si="47"/>
        <v>92014暖房ビル用マルチ無し（一定速）</v>
      </c>
      <c r="Z1051" s="145">
        <v>0.25</v>
      </c>
      <c r="AA1051" s="145">
        <v>0.75</v>
      </c>
      <c r="AB1051" s="149">
        <v>0.25</v>
      </c>
      <c r="AC1051" s="149">
        <v>0.75</v>
      </c>
      <c r="AD1051" s="147">
        <f>VLOOKUP(T1051,'既存・導入予定 (2)'!$E$33:$S$44,13,0)</f>
        <v>0.372</v>
      </c>
      <c r="AE1051" s="75">
        <f t="shared" si="48"/>
        <v>0.84299999999999997</v>
      </c>
    </row>
    <row r="1052" spans="20:31">
      <c r="T1052" s="145">
        <v>9</v>
      </c>
      <c r="U1052" s="145">
        <v>2014</v>
      </c>
      <c r="V1052" s="145" t="s">
        <v>21</v>
      </c>
      <c r="W1052" s="145" t="s">
        <v>619</v>
      </c>
      <c r="X1052" s="145" t="s">
        <v>3516</v>
      </c>
      <c r="Y1052" s="146" t="str">
        <f t="shared" si="47"/>
        <v>92014暖房設備用無し（一定速）</v>
      </c>
      <c r="Z1052" s="145">
        <v>0.25</v>
      </c>
      <c r="AA1052" s="145">
        <v>0.75</v>
      </c>
      <c r="AB1052" s="149">
        <v>0.25</v>
      </c>
      <c r="AC1052" s="149">
        <v>0.75</v>
      </c>
      <c r="AD1052" s="147">
        <f>VLOOKUP(T1052,'既存・導入予定 (2)'!$E$33:$S$44,13,0)</f>
        <v>0.372</v>
      </c>
      <c r="AE1052" s="75">
        <f t="shared" si="48"/>
        <v>0.84299999999999997</v>
      </c>
    </row>
    <row r="1053" spans="20:31">
      <c r="T1053" s="65">
        <v>9</v>
      </c>
      <c r="U1053" s="65">
        <v>2015</v>
      </c>
      <c r="V1053" s="65" t="s">
        <v>20</v>
      </c>
      <c r="W1053" s="65" t="s">
        <v>624</v>
      </c>
      <c r="X1053" s="65" t="s">
        <v>3363</v>
      </c>
      <c r="Y1053" s="66" t="str">
        <f t="shared" si="47"/>
        <v>92015冷房店舗用有り</v>
      </c>
      <c r="Z1053" s="65">
        <v>-1.38</v>
      </c>
      <c r="AA1053" s="65">
        <v>2.38</v>
      </c>
      <c r="AB1053" s="68">
        <v>1.0581</v>
      </c>
      <c r="AC1053" s="68">
        <v>1.7705</v>
      </c>
      <c r="AD1053" s="150">
        <f>VLOOKUP(T1053,'既存・導入予定 (2)'!$E$33:$S$44,13,0)</f>
        <v>0.372</v>
      </c>
      <c r="AE1053" s="151">
        <f t="shared" si="48"/>
        <v>1.8660000000000001</v>
      </c>
    </row>
    <row r="1054" spans="20:31">
      <c r="T1054" s="65">
        <v>9</v>
      </c>
      <c r="U1054" s="65">
        <v>2015</v>
      </c>
      <c r="V1054" s="65" t="s">
        <v>20</v>
      </c>
      <c r="W1054" s="65" t="s">
        <v>618</v>
      </c>
      <c r="X1054" s="65" t="s">
        <v>3363</v>
      </c>
      <c r="Y1054" s="66" t="str">
        <f t="shared" si="47"/>
        <v>92015冷房ビル用マルチ有り</v>
      </c>
      <c r="Z1054" s="65">
        <v>-1.5740000000000001</v>
      </c>
      <c r="AA1054" s="65">
        <v>2.5739999999999998</v>
      </c>
      <c r="AB1054" s="68">
        <v>1.0751999999999999</v>
      </c>
      <c r="AC1054" s="68">
        <v>1.9117</v>
      </c>
      <c r="AD1054" s="150">
        <f>VLOOKUP(T1054,'既存・導入予定 (2)'!$E$33:$S$44,13,0)</f>
        <v>0.372</v>
      </c>
      <c r="AE1054" s="151">
        <f t="shared" si="48"/>
        <v>1.988</v>
      </c>
    </row>
    <row r="1055" spans="20:31">
      <c r="T1055" s="65">
        <v>9</v>
      </c>
      <c r="U1055" s="65">
        <v>2015</v>
      </c>
      <c r="V1055" s="65" t="s">
        <v>20</v>
      </c>
      <c r="W1055" s="65" t="s">
        <v>619</v>
      </c>
      <c r="X1055" s="65" t="s">
        <v>3363</v>
      </c>
      <c r="Y1055" s="66" t="str">
        <f t="shared" si="47"/>
        <v>92015冷房設備用有り</v>
      </c>
      <c r="Z1055" s="65">
        <v>-0.62</v>
      </c>
      <c r="AA1055" s="65">
        <v>1.62</v>
      </c>
      <c r="AB1055" s="68">
        <v>1.0472999999999999</v>
      </c>
      <c r="AC1055" s="68">
        <v>1.2032</v>
      </c>
      <c r="AD1055" s="150">
        <f>VLOOKUP(T1055,'既存・導入予定 (2)'!$E$33:$S$44,13,0)</f>
        <v>0.372</v>
      </c>
      <c r="AE1055" s="151">
        <f t="shared" si="48"/>
        <v>1.389</v>
      </c>
    </row>
    <row r="1056" spans="20:31">
      <c r="T1056" s="65">
        <v>9</v>
      </c>
      <c r="U1056" s="65">
        <v>2015</v>
      </c>
      <c r="V1056" s="65" t="s">
        <v>20</v>
      </c>
      <c r="W1056" s="65" t="s">
        <v>624</v>
      </c>
      <c r="X1056" s="65" t="s">
        <v>3516</v>
      </c>
      <c r="Y1056" s="66" t="str">
        <f t="shared" si="47"/>
        <v>92015冷房店舗用無し（一定速）</v>
      </c>
      <c r="Z1056" s="65">
        <v>0.25</v>
      </c>
      <c r="AA1056" s="65">
        <v>0.75</v>
      </c>
      <c r="AB1056" s="68">
        <v>0.25</v>
      </c>
      <c r="AC1056" s="68">
        <v>0.75</v>
      </c>
      <c r="AD1056" s="150">
        <f>VLOOKUP(T1056,'既存・導入予定 (2)'!$E$33:$S$44,13,0)</f>
        <v>0.372</v>
      </c>
      <c r="AE1056" s="151">
        <f t="shared" si="48"/>
        <v>0.84299999999999997</v>
      </c>
    </row>
    <row r="1057" spans="20:31">
      <c r="T1057" s="65">
        <v>9</v>
      </c>
      <c r="U1057" s="65">
        <v>2015</v>
      </c>
      <c r="V1057" s="65" t="s">
        <v>20</v>
      </c>
      <c r="W1057" s="65" t="s">
        <v>618</v>
      </c>
      <c r="X1057" s="65" t="s">
        <v>3516</v>
      </c>
      <c r="Y1057" s="66" t="str">
        <f t="shared" si="47"/>
        <v>92015冷房ビル用マルチ無し（一定速）</v>
      </c>
      <c r="Z1057" s="65">
        <v>0.25</v>
      </c>
      <c r="AA1057" s="65">
        <v>0.75</v>
      </c>
      <c r="AB1057" s="68">
        <v>0.25</v>
      </c>
      <c r="AC1057" s="68">
        <v>0.75</v>
      </c>
      <c r="AD1057" s="150">
        <f>VLOOKUP(T1057,'既存・導入予定 (2)'!$E$33:$S$44,13,0)</f>
        <v>0.372</v>
      </c>
      <c r="AE1057" s="151">
        <f t="shared" si="48"/>
        <v>0.84299999999999997</v>
      </c>
    </row>
    <row r="1058" spans="20:31">
      <c r="T1058" s="65">
        <v>9</v>
      </c>
      <c r="U1058" s="65">
        <v>2015</v>
      </c>
      <c r="V1058" s="65" t="s">
        <v>20</v>
      </c>
      <c r="W1058" s="65" t="s">
        <v>619</v>
      </c>
      <c r="X1058" s="65" t="s">
        <v>3516</v>
      </c>
      <c r="Y1058" s="66" t="str">
        <f t="shared" si="47"/>
        <v>92015冷房設備用無し（一定速）</v>
      </c>
      <c r="Z1058" s="65">
        <v>0.25</v>
      </c>
      <c r="AA1058" s="65">
        <v>0.75</v>
      </c>
      <c r="AB1058" s="68">
        <v>0.25</v>
      </c>
      <c r="AC1058" s="68">
        <v>0.75</v>
      </c>
      <c r="AD1058" s="150">
        <f>VLOOKUP(T1058,'既存・導入予定 (2)'!$E$33:$S$44,13,0)</f>
        <v>0.372</v>
      </c>
      <c r="AE1058" s="151">
        <f t="shared" si="48"/>
        <v>0.84299999999999997</v>
      </c>
    </row>
    <row r="1059" spans="20:31">
      <c r="T1059" s="65">
        <v>9</v>
      </c>
      <c r="U1059" s="65">
        <v>2015</v>
      </c>
      <c r="V1059" s="65" t="s">
        <v>21</v>
      </c>
      <c r="W1059" s="65" t="s">
        <v>624</v>
      </c>
      <c r="X1059" s="65" t="s">
        <v>3363</v>
      </c>
      <c r="Y1059" s="66" t="str">
        <f t="shared" si="47"/>
        <v>92015暖房店舗用有り</v>
      </c>
      <c r="Z1059" s="65">
        <v>-0.97</v>
      </c>
      <c r="AA1059" s="65">
        <v>1.97</v>
      </c>
      <c r="AB1059" s="68">
        <v>1.0867</v>
      </c>
      <c r="AC1059" s="68">
        <v>1.4558</v>
      </c>
      <c r="AD1059" s="150">
        <f>VLOOKUP(T1059,'既存・導入予定 (2)'!$E$33:$S$44,13,0)</f>
        <v>0.372</v>
      </c>
      <c r="AE1059" s="151">
        <f t="shared" si="48"/>
        <v>1.609</v>
      </c>
    </row>
    <row r="1060" spans="20:31">
      <c r="T1060" s="65">
        <v>9</v>
      </c>
      <c r="U1060" s="65">
        <v>2015</v>
      </c>
      <c r="V1060" s="65" t="s">
        <v>21</v>
      </c>
      <c r="W1060" s="65" t="s">
        <v>618</v>
      </c>
      <c r="X1060" s="65" t="s">
        <v>3363</v>
      </c>
      <c r="Y1060" s="66" t="str">
        <f t="shared" si="47"/>
        <v>92015暖房ビル用マルチ有り</v>
      </c>
      <c r="Z1060" s="65">
        <v>-0.876</v>
      </c>
      <c r="AA1060" s="65">
        <v>1.8759999999999999</v>
      </c>
      <c r="AB1060" s="68">
        <v>1.0398000000000001</v>
      </c>
      <c r="AC1060" s="68">
        <v>1.3971</v>
      </c>
      <c r="AD1060" s="150">
        <f>VLOOKUP(T1060,'既存・導入予定 (2)'!$E$33:$S$44,13,0)</f>
        <v>0.372</v>
      </c>
      <c r="AE1060" s="151">
        <f t="shared" si="48"/>
        <v>1.55</v>
      </c>
    </row>
    <row r="1061" spans="20:31">
      <c r="T1061" s="65">
        <v>9</v>
      </c>
      <c r="U1061" s="65">
        <v>2015</v>
      </c>
      <c r="V1061" s="65" t="s">
        <v>21</v>
      </c>
      <c r="W1061" s="65" t="s">
        <v>619</v>
      </c>
      <c r="X1061" s="65" t="s">
        <v>3363</v>
      </c>
      <c r="Y1061" s="66" t="str">
        <f t="shared" si="47"/>
        <v>92015暖房設備用有り</v>
      </c>
      <c r="Z1061" s="65">
        <v>-0.59799999999999998</v>
      </c>
      <c r="AA1061" s="65">
        <v>1.5980000000000001</v>
      </c>
      <c r="AB1061" s="68">
        <v>1.0339</v>
      </c>
      <c r="AC1061" s="68">
        <v>1.19</v>
      </c>
      <c r="AD1061" s="150">
        <f>VLOOKUP(T1061,'既存・導入予定 (2)'!$E$33:$S$44,13,0)</f>
        <v>0.372</v>
      </c>
      <c r="AE1061" s="151">
        <f t="shared" si="48"/>
        <v>1.375</v>
      </c>
    </row>
    <row r="1062" spans="20:31">
      <c r="T1062" s="65">
        <v>9</v>
      </c>
      <c r="U1062" s="65">
        <v>2015</v>
      </c>
      <c r="V1062" s="65" t="s">
        <v>21</v>
      </c>
      <c r="W1062" s="65" t="s">
        <v>624</v>
      </c>
      <c r="X1062" s="65" t="s">
        <v>3516</v>
      </c>
      <c r="Y1062" s="66" t="str">
        <f t="shared" si="47"/>
        <v>92015暖房店舗用無し（一定速）</v>
      </c>
      <c r="Z1062" s="65">
        <v>0.25</v>
      </c>
      <c r="AA1062" s="65">
        <v>0.75</v>
      </c>
      <c r="AB1062" s="68">
        <v>0.25</v>
      </c>
      <c r="AC1062" s="68">
        <v>0.75</v>
      </c>
      <c r="AD1062" s="150">
        <f>VLOOKUP(T1062,'既存・導入予定 (2)'!$E$33:$S$44,13,0)</f>
        <v>0.372</v>
      </c>
      <c r="AE1062" s="151">
        <f t="shared" si="48"/>
        <v>0.84299999999999997</v>
      </c>
    </row>
    <row r="1063" spans="20:31">
      <c r="T1063" s="65">
        <v>9</v>
      </c>
      <c r="U1063" s="65">
        <v>2015</v>
      </c>
      <c r="V1063" s="65" t="s">
        <v>21</v>
      </c>
      <c r="W1063" s="65" t="s">
        <v>618</v>
      </c>
      <c r="X1063" s="65" t="s">
        <v>3516</v>
      </c>
      <c r="Y1063" s="66" t="str">
        <f t="shared" si="47"/>
        <v>92015暖房ビル用マルチ無し（一定速）</v>
      </c>
      <c r="Z1063" s="65">
        <v>0.25</v>
      </c>
      <c r="AA1063" s="65">
        <v>0.75</v>
      </c>
      <c r="AB1063" s="68">
        <v>0.25</v>
      </c>
      <c r="AC1063" s="68">
        <v>0.75</v>
      </c>
      <c r="AD1063" s="150">
        <f>VLOOKUP(T1063,'既存・導入予定 (2)'!$E$33:$S$44,13,0)</f>
        <v>0.372</v>
      </c>
      <c r="AE1063" s="151">
        <f t="shared" si="48"/>
        <v>0.84299999999999997</v>
      </c>
    </row>
    <row r="1064" spans="20:31">
      <c r="T1064" s="65">
        <v>9</v>
      </c>
      <c r="U1064" s="65">
        <v>2015</v>
      </c>
      <c r="V1064" s="65" t="s">
        <v>21</v>
      </c>
      <c r="W1064" s="65" t="s">
        <v>619</v>
      </c>
      <c r="X1064" s="65" t="s">
        <v>3516</v>
      </c>
      <c r="Y1064" s="66" t="str">
        <f t="shared" si="47"/>
        <v>92015暖房設備用無し（一定速）</v>
      </c>
      <c r="Z1064" s="65">
        <v>0.25</v>
      </c>
      <c r="AA1064" s="65">
        <v>0.75</v>
      </c>
      <c r="AB1064" s="68">
        <v>0.25</v>
      </c>
      <c r="AC1064" s="68">
        <v>0.75</v>
      </c>
      <c r="AD1064" s="150">
        <f>VLOOKUP(T1064,'既存・導入予定 (2)'!$E$33:$S$44,13,0)</f>
        <v>0.372</v>
      </c>
      <c r="AE1064" s="151">
        <f t="shared" si="48"/>
        <v>0.84299999999999997</v>
      </c>
    </row>
    <row r="1065" spans="20:31">
      <c r="T1065" s="65">
        <v>9</v>
      </c>
      <c r="U1065" s="65">
        <v>2020</v>
      </c>
      <c r="V1065" s="65" t="s">
        <v>626</v>
      </c>
      <c r="W1065" s="65" t="s">
        <v>624</v>
      </c>
      <c r="X1065" s="65" t="s">
        <v>3363</v>
      </c>
      <c r="Y1065" s="66" t="str">
        <f t="shared" si="47"/>
        <v>92020冷房店舗用有り</v>
      </c>
      <c r="Z1065" s="65">
        <v>-1.38</v>
      </c>
      <c r="AA1065" s="65">
        <v>2.38</v>
      </c>
      <c r="AB1065" s="68">
        <v>1.0581</v>
      </c>
      <c r="AC1065" s="68">
        <v>1.7705</v>
      </c>
      <c r="AD1065" s="150">
        <f>VLOOKUP(T1065,'既存・導入予定 (2)'!$E$33:$S$44,13,0)</f>
        <v>0.372</v>
      </c>
      <c r="AE1065" s="151">
        <f t="shared" si="48"/>
        <v>1.8660000000000001</v>
      </c>
    </row>
    <row r="1066" spans="20:31">
      <c r="T1066" s="65">
        <v>9</v>
      </c>
      <c r="U1066" s="65">
        <v>2020</v>
      </c>
      <c r="V1066" s="65" t="s">
        <v>626</v>
      </c>
      <c r="W1066" s="65" t="s">
        <v>618</v>
      </c>
      <c r="X1066" s="65" t="s">
        <v>3363</v>
      </c>
      <c r="Y1066" s="66" t="str">
        <f t="shared" si="47"/>
        <v>92020冷房ビル用マルチ有り</v>
      </c>
      <c r="Z1066" s="65">
        <v>-1.68</v>
      </c>
      <c r="AA1066" s="65">
        <v>2.68</v>
      </c>
      <c r="AB1066" s="68">
        <v>1.0788</v>
      </c>
      <c r="AC1066" s="68">
        <v>2.0053000000000001</v>
      </c>
      <c r="AD1066" s="150">
        <f>VLOOKUP(T1066,'既存・導入予定 (2)'!$E$33:$S$44,13,0)</f>
        <v>0.372</v>
      </c>
      <c r="AE1066" s="151">
        <f t="shared" si="48"/>
        <v>2.0550000000000002</v>
      </c>
    </row>
    <row r="1067" spans="20:31">
      <c r="T1067" s="65">
        <v>9</v>
      </c>
      <c r="U1067" s="65">
        <v>2020</v>
      </c>
      <c r="V1067" s="65" t="s">
        <v>626</v>
      </c>
      <c r="W1067" s="65" t="s">
        <v>619</v>
      </c>
      <c r="X1067" s="65" t="s">
        <v>3363</v>
      </c>
      <c r="Y1067" s="66" t="str">
        <f t="shared" si="47"/>
        <v>92020冷房設備用有り</v>
      </c>
      <c r="Z1067" s="65">
        <v>-0.62</v>
      </c>
      <c r="AA1067" s="65">
        <v>1.62</v>
      </c>
      <c r="AB1067" s="68">
        <v>1.0472999999999999</v>
      </c>
      <c r="AC1067" s="68">
        <v>1.2032</v>
      </c>
      <c r="AD1067" s="150">
        <f>VLOOKUP(T1067,'既存・導入予定 (2)'!$E$33:$S$44,13,0)</f>
        <v>0.372</v>
      </c>
      <c r="AE1067" s="151">
        <f t="shared" si="48"/>
        <v>1.389</v>
      </c>
    </row>
    <row r="1068" spans="20:31">
      <c r="T1068" s="65">
        <v>9</v>
      </c>
      <c r="U1068" s="65">
        <v>2020</v>
      </c>
      <c r="V1068" s="65" t="s">
        <v>626</v>
      </c>
      <c r="W1068" s="65" t="s">
        <v>624</v>
      </c>
      <c r="X1068" s="65" t="s">
        <v>3516</v>
      </c>
      <c r="Y1068" s="66" t="str">
        <f t="shared" si="47"/>
        <v>92020冷房店舗用無し（一定速）</v>
      </c>
      <c r="Z1068" s="65">
        <v>0.25</v>
      </c>
      <c r="AA1068" s="65">
        <v>0.75</v>
      </c>
      <c r="AB1068" s="68">
        <v>0.25</v>
      </c>
      <c r="AC1068" s="68">
        <v>0.75</v>
      </c>
      <c r="AD1068" s="150">
        <f>VLOOKUP(T1068,'既存・導入予定 (2)'!$E$33:$S$44,13,0)</f>
        <v>0.372</v>
      </c>
      <c r="AE1068" s="151">
        <f t="shared" si="48"/>
        <v>0.84299999999999997</v>
      </c>
    </row>
    <row r="1069" spans="20:31">
      <c r="T1069" s="65">
        <v>9</v>
      </c>
      <c r="U1069" s="65">
        <v>2020</v>
      </c>
      <c r="V1069" s="65" t="s">
        <v>626</v>
      </c>
      <c r="W1069" s="65" t="s">
        <v>618</v>
      </c>
      <c r="X1069" s="65" t="s">
        <v>3516</v>
      </c>
      <c r="Y1069" s="66" t="str">
        <f t="shared" si="47"/>
        <v>92020冷房ビル用マルチ無し（一定速）</v>
      </c>
      <c r="Z1069" s="65">
        <v>0.25</v>
      </c>
      <c r="AA1069" s="65">
        <v>0.75</v>
      </c>
      <c r="AB1069" s="68">
        <v>0.25</v>
      </c>
      <c r="AC1069" s="68">
        <v>0.75</v>
      </c>
      <c r="AD1069" s="150">
        <f>VLOOKUP(T1069,'既存・導入予定 (2)'!$E$33:$S$44,13,0)</f>
        <v>0.372</v>
      </c>
      <c r="AE1069" s="151">
        <f t="shared" si="48"/>
        <v>0.84299999999999997</v>
      </c>
    </row>
    <row r="1070" spans="20:31">
      <c r="T1070" s="65">
        <v>9</v>
      </c>
      <c r="U1070" s="65">
        <v>2020</v>
      </c>
      <c r="V1070" s="65" t="s">
        <v>626</v>
      </c>
      <c r="W1070" s="65" t="s">
        <v>619</v>
      </c>
      <c r="X1070" s="65" t="s">
        <v>3516</v>
      </c>
      <c r="Y1070" s="66" t="str">
        <f t="shared" si="47"/>
        <v>92020冷房設備用無し（一定速）</v>
      </c>
      <c r="Z1070" s="65">
        <v>0.25</v>
      </c>
      <c r="AA1070" s="65">
        <v>0.75</v>
      </c>
      <c r="AB1070" s="68">
        <v>0.25</v>
      </c>
      <c r="AC1070" s="68">
        <v>0.75</v>
      </c>
      <c r="AD1070" s="150">
        <f>VLOOKUP(T1070,'既存・導入予定 (2)'!$E$33:$S$44,13,0)</f>
        <v>0.372</v>
      </c>
      <c r="AE1070" s="151">
        <f t="shared" si="48"/>
        <v>0.84299999999999997</v>
      </c>
    </row>
    <row r="1071" spans="20:31">
      <c r="T1071" s="65">
        <v>9</v>
      </c>
      <c r="U1071" s="65">
        <v>2020</v>
      </c>
      <c r="V1071" s="65" t="s">
        <v>627</v>
      </c>
      <c r="W1071" s="65" t="s">
        <v>624</v>
      </c>
      <c r="X1071" s="65" t="s">
        <v>3363</v>
      </c>
      <c r="Y1071" s="66" t="str">
        <f t="shared" si="47"/>
        <v>92020暖房店舗用有り</v>
      </c>
      <c r="Z1071" s="65">
        <v>-0.96</v>
      </c>
      <c r="AA1071" s="65">
        <v>1.96</v>
      </c>
      <c r="AB1071" s="68">
        <v>1.0862000000000001</v>
      </c>
      <c r="AC1071" s="68">
        <v>1.4483999999999999</v>
      </c>
      <c r="AD1071" s="150">
        <f>VLOOKUP(T1071,'既存・導入予定 (2)'!$E$33:$S$44,13,0)</f>
        <v>0.372</v>
      </c>
      <c r="AE1071" s="151">
        <f t="shared" si="48"/>
        <v>1.6020000000000001</v>
      </c>
    </row>
    <row r="1072" spans="20:31">
      <c r="T1072" s="65">
        <v>9</v>
      </c>
      <c r="U1072" s="65">
        <v>2020</v>
      </c>
      <c r="V1072" s="65" t="s">
        <v>627</v>
      </c>
      <c r="W1072" s="65" t="s">
        <v>618</v>
      </c>
      <c r="X1072" s="65" t="s">
        <v>3363</v>
      </c>
      <c r="Y1072" s="66" t="str">
        <f t="shared" si="47"/>
        <v>92020暖房ビル用マルチ有り</v>
      </c>
      <c r="Z1072" s="65">
        <v>-1.1000000000000001</v>
      </c>
      <c r="AA1072" s="65">
        <v>2.1</v>
      </c>
      <c r="AB1072" s="68">
        <v>1.0416000000000001</v>
      </c>
      <c r="AC1072" s="68">
        <v>1.4596</v>
      </c>
      <c r="AD1072" s="150">
        <f>VLOOKUP(T1072,'既存・導入予定 (2)'!$E$33:$S$44,13,0)</f>
        <v>0.372</v>
      </c>
      <c r="AE1072" s="151">
        <f t="shared" si="48"/>
        <v>1.69</v>
      </c>
    </row>
    <row r="1073" spans="20:31">
      <c r="T1073" s="65">
        <v>9</v>
      </c>
      <c r="U1073" s="65">
        <v>2020</v>
      </c>
      <c r="V1073" s="65" t="s">
        <v>627</v>
      </c>
      <c r="W1073" s="65" t="s">
        <v>619</v>
      </c>
      <c r="X1073" s="65" t="s">
        <v>3363</v>
      </c>
      <c r="Y1073" s="66" t="str">
        <f t="shared" si="47"/>
        <v>92020暖房設備用有り</v>
      </c>
      <c r="Z1073" s="65">
        <v>-0.46</v>
      </c>
      <c r="AA1073" s="65">
        <v>1.46</v>
      </c>
      <c r="AB1073" s="68">
        <v>0.94</v>
      </c>
      <c r="AC1073" s="68">
        <v>1.1100000000000001</v>
      </c>
      <c r="AD1073" s="150">
        <f>VLOOKUP(T1073,'既存・導入予定 (2)'!$E$33:$S$44,13,0)</f>
        <v>0.372</v>
      </c>
      <c r="AE1073" s="151">
        <f t="shared" si="48"/>
        <v>1.288</v>
      </c>
    </row>
    <row r="1074" spans="20:31">
      <c r="T1074" s="65">
        <v>9</v>
      </c>
      <c r="U1074" s="65">
        <v>2020</v>
      </c>
      <c r="V1074" s="65" t="s">
        <v>627</v>
      </c>
      <c r="W1074" s="65" t="s">
        <v>624</v>
      </c>
      <c r="X1074" s="65" t="s">
        <v>3516</v>
      </c>
      <c r="Y1074" s="66" t="str">
        <f t="shared" si="47"/>
        <v>92020暖房店舗用無し（一定速）</v>
      </c>
      <c r="Z1074" s="65">
        <v>0.25</v>
      </c>
      <c r="AA1074" s="65">
        <v>0.75</v>
      </c>
      <c r="AB1074" s="68">
        <v>0.25</v>
      </c>
      <c r="AC1074" s="68">
        <v>0.75</v>
      </c>
      <c r="AD1074" s="150">
        <f>VLOOKUP(T1074,'既存・導入予定 (2)'!$E$33:$S$44,13,0)</f>
        <v>0.372</v>
      </c>
      <c r="AE1074" s="151">
        <f t="shared" si="48"/>
        <v>0.84299999999999997</v>
      </c>
    </row>
    <row r="1075" spans="20:31">
      <c r="T1075" s="65">
        <v>9</v>
      </c>
      <c r="U1075" s="65">
        <v>2020</v>
      </c>
      <c r="V1075" s="65" t="s">
        <v>627</v>
      </c>
      <c r="W1075" s="65" t="s">
        <v>618</v>
      </c>
      <c r="X1075" s="65" t="s">
        <v>3516</v>
      </c>
      <c r="Y1075" s="66" t="str">
        <f t="shared" si="47"/>
        <v>92020暖房ビル用マルチ無し（一定速）</v>
      </c>
      <c r="Z1075" s="65">
        <v>0.25</v>
      </c>
      <c r="AA1075" s="65">
        <v>0.75</v>
      </c>
      <c r="AB1075" s="68">
        <v>0.25</v>
      </c>
      <c r="AC1075" s="68">
        <v>0.75</v>
      </c>
      <c r="AD1075" s="150">
        <f>VLOOKUP(T1075,'既存・導入予定 (2)'!$E$33:$S$44,13,0)</f>
        <v>0.372</v>
      </c>
      <c r="AE1075" s="151">
        <f t="shared" si="48"/>
        <v>0.84299999999999997</v>
      </c>
    </row>
    <row r="1076" spans="20:31">
      <c r="T1076" s="65">
        <v>9</v>
      </c>
      <c r="U1076" s="65">
        <v>2020</v>
      </c>
      <c r="V1076" s="65" t="s">
        <v>627</v>
      </c>
      <c r="W1076" s="65" t="s">
        <v>619</v>
      </c>
      <c r="X1076" s="65" t="s">
        <v>3516</v>
      </c>
      <c r="Y1076" s="66" t="str">
        <f t="shared" si="47"/>
        <v>92020暖房設備用無し（一定速）</v>
      </c>
      <c r="Z1076" s="65">
        <v>0.25</v>
      </c>
      <c r="AA1076" s="65">
        <v>0.75</v>
      </c>
      <c r="AB1076" s="68">
        <v>0.25</v>
      </c>
      <c r="AC1076" s="68">
        <v>0.75</v>
      </c>
      <c r="AD1076" s="150">
        <f>VLOOKUP(T1076,'既存・導入予定 (2)'!$E$33:$S$44,13,0)</f>
        <v>0.372</v>
      </c>
      <c r="AE1076" s="151">
        <f t="shared" si="48"/>
        <v>0.84299999999999997</v>
      </c>
    </row>
    <row r="1077" spans="20:31">
      <c r="T1077" s="145">
        <v>9</v>
      </c>
      <c r="U1077" s="145">
        <v>2024</v>
      </c>
      <c r="V1077" s="145" t="s">
        <v>626</v>
      </c>
      <c r="W1077" s="145" t="s">
        <v>624</v>
      </c>
      <c r="X1077" s="145" t="s">
        <v>3363</v>
      </c>
      <c r="Y1077" s="146" t="str">
        <f t="shared" si="47"/>
        <v>92024冷房店舗用有り</v>
      </c>
      <c r="Z1077" s="145">
        <v>-1.58</v>
      </c>
      <c r="AA1077" s="145">
        <v>2.58</v>
      </c>
      <c r="AB1077" s="149">
        <v>1.0629999999999999</v>
      </c>
      <c r="AC1077" s="149">
        <v>1.9193</v>
      </c>
      <c r="AD1077" s="147">
        <f>VLOOKUP(T1077,'既存・導入予定 (2)'!$E$33:$S$44,13,0)</f>
        <v>0.372</v>
      </c>
      <c r="AE1077" s="75">
        <f t="shared" si="48"/>
        <v>1.992</v>
      </c>
    </row>
    <row r="1078" spans="20:31">
      <c r="T1078" s="145">
        <v>9</v>
      </c>
      <c r="U1078" s="145">
        <v>2024</v>
      </c>
      <c r="V1078" s="145" t="s">
        <v>626</v>
      </c>
      <c r="W1078" s="145" t="s">
        <v>618</v>
      </c>
      <c r="X1078" s="145" t="s">
        <v>3363</v>
      </c>
      <c r="Y1078" s="146" t="str">
        <f t="shared" si="47"/>
        <v>92024冷房ビル用マルチ有り</v>
      </c>
      <c r="Z1078" s="145">
        <v>-1.6</v>
      </c>
      <c r="AA1078" s="145">
        <v>2.6</v>
      </c>
      <c r="AB1078" s="149">
        <v>1.0759000000000001</v>
      </c>
      <c r="AC1078" s="149">
        <v>1.931</v>
      </c>
      <c r="AD1078" s="147">
        <f>VLOOKUP(T1078,'既存・導入予定 (2)'!$E$33:$S$44,13,0)</f>
        <v>0.372</v>
      </c>
      <c r="AE1078" s="75">
        <f t="shared" si="48"/>
        <v>2.004</v>
      </c>
    </row>
    <row r="1079" spans="20:31">
      <c r="T1079" s="145">
        <v>9</v>
      </c>
      <c r="U1079" s="145">
        <v>2024</v>
      </c>
      <c r="V1079" s="145" t="s">
        <v>626</v>
      </c>
      <c r="W1079" s="145" t="s">
        <v>619</v>
      </c>
      <c r="X1079" s="145" t="s">
        <v>3363</v>
      </c>
      <c r="Y1079" s="146" t="str">
        <f t="shared" si="47"/>
        <v>92024冷房設備用有り</v>
      </c>
      <c r="Z1079" s="145">
        <v>-0.6</v>
      </c>
      <c r="AA1079" s="145">
        <v>1.6</v>
      </c>
      <c r="AB1079" s="149">
        <v>1.0467</v>
      </c>
      <c r="AC1079" s="149">
        <v>1.1882999999999999</v>
      </c>
      <c r="AD1079" s="147">
        <f>VLOOKUP(T1079,'既存・導入予定 (2)'!$E$33:$S$44,13,0)</f>
        <v>0.372</v>
      </c>
      <c r="AE1079" s="75">
        <f t="shared" si="48"/>
        <v>1.3759999999999999</v>
      </c>
    </row>
    <row r="1080" spans="20:31">
      <c r="T1080" s="145">
        <v>9</v>
      </c>
      <c r="U1080" s="145">
        <v>2024</v>
      </c>
      <c r="V1080" s="145" t="s">
        <v>626</v>
      </c>
      <c r="W1080" s="145" t="s">
        <v>624</v>
      </c>
      <c r="X1080" s="145" t="s">
        <v>3516</v>
      </c>
      <c r="Y1080" s="146" t="str">
        <f t="shared" si="47"/>
        <v>92024冷房店舗用無し（一定速）</v>
      </c>
      <c r="Z1080" s="145">
        <v>0.25</v>
      </c>
      <c r="AA1080" s="145">
        <v>0.75</v>
      </c>
      <c r="AB1080" s="149">
        <v>0.25</v>
      </c>
      <c r="AC1080" s="149">
        <v>0.75</v>
      </c>
      <c r="AD1080" s="147">
        <f>VLOOKUP(T1080,'既存・導入予定 (2)'!$E$33:$S$44,13,0)</f>
        <v>0.372</v>
      </c>
      <c r="AE1080" s="75">
        <f t="shared" si="48"/>
        <v>0.84299999999999997</v>
      </c>
    </row>
    <row r="1081" spans="20:31">
      <c r="T1081" s="145">
        <v>9</v>
      </c>
      <c r="U1081" s="145">
        <v>2024</v>
      </c>
      <c r="V1081" s="145" t="s">
        <v>626</v>
      </c>
      <c r="W1081" s="145" t="s">
        <v>618</v>
      </c>
      <c r="X1081" s="145" t="s">
        <v>3516</v>
      </c>
      <c r="Y1081" s="146" t="str">
        <f t="shared" si="47"/>
        <v>92024冷房ビル用マルチ無し（一定速）</v>
      </c>
      <c r="Z1081" s="145">
        <v>0.25</v>
      </c>
      <c r="AA1081" s="145">
        <v>0.75</v>
      </c>
      <c r="AB1081" s="149">
        <v>0.25</v>
      </c>
      <c r="AC1081" s="149">
        <v>0.75</v>
      </c>
      <c r="AD1081" s="147">
        <f>VLOOKUP(T1081,'既存・導入予定 (2)'!$E$33:$S$44,13,0)</f>
        <v>0.372</v>
      </c>
      <c r="AE1081" s="75">
        <f t="shared" si="48"/>
        <v>0.84299999999999997</v>
      </c>
    </row>
    <row r="1082" spans="20:31">
      <c r="T1082" s="145">
        <v>9</v>
      </c>
      <c r="U1082" s="145">
        <v>2024</v>
      </c>
      <c r="V1082" s="145" t="s">
        <v>626</v>
      </c>
      <c r="W1082" s="145" t="s">
        <v>619</v>
      </c>
      <c r="X1082" s="145" t="s">
        <v>3516</v>
      </c>
      <c r="Y1082" s="146" t="str">
        <f t="shared" si="47"/>
        <v>92024冷房設備用無し（一定速）</v>
      </c>
      <c r="Z1082" s="145">
        <v>0.25</v>
      </c>
      <c r="AA1082" s="145">
        <v>0.75</v>
      </c>
      <c r="AB1082" s="149">
        <v>0.25</v>
      </c>
      <c r="AC1082" s="149">
        <v>0.75</v>
      </c>
      <c r="AD1082" s="147">
        <f>VLOOKUP(T1082,'既存・導入予定 (2)'!$E$33:$S$44,13,0)</f>
        <v>0.372</v>
      </c>
      <c r="AE1082" s="75">
        <f t="shared" si="48"/>
        <v>0.84299999999999997</v>
      </c>
    </row>
    <row r="1083" spans="20:31">
      <c r="T1083" s="145">
        <v>9</v>
      </c>
      <c r="U1083" s="145">
        <v>2024</v>
      </c>
      <c r="V1083" s="145" t="s">
        <v>627</v>
      </c>
      <c r="W1083" s="145" t="s">
        <v>624</v>
      </c>
      <c r="X1083" s="145" t="s">
        <v>3363</v>
      </c>
      <c r="Y1083" s="146" t="str">
        <f t="shared" si="47"/>
        <v>92024暖房店舗用有り</v>
      </c>
      <c r="Z1083" s="145">
        <v>-1.04</v>
      </c>
      <c r="AA1083" s="145">
        <v>2.04</v>
      </c>
      <c r="AB1083" s="149">
        <v>1.0898000000000001</v>
      </c>
      <c r="AC1083" s="149">
        <v>1.5076000000000001</v>
      </c>
      <c r="AD1083" s="147">
        <f>VLOOKUP(T1083,'既存・導入予定 (2)'!$E$33:$S$44,13,0)</f>
        <v>0.372</v>
      </c>
      <c r="AE1083" s="75">
        <f t="shared" si="48"/>
        <v>1.653</v>
      </c>
    </row>
    <row r="1084" spans="20:31">
      <c r="T1084" s="145">
        <v>9</v>
      </c>
      <c r="U1084" s="145">
        <v>2024</v>
      </c>
      <c r="V1084" s="145" t="s">
        <v>627</v>
      </c>
      <c r="W1084" s="145" t="s">
        <v>618</v>
      </c>
      <c r="X1084" s="145" t="s">
        <v>3363</v>
      </c>
      <c r="Y1084" s="146" t="str">
        <f t="shared" si="47"/>
        <v>92024暖房ビル用マルチ有り</v>
      </c>
      <c r="Z1084" s="145">
        <v>-1.1399999999999999</v>
      </c>
      <c r="AA1084" s="145">
        <v>2.14</v>
      </c>
      <c r="AB1084" s="149">
        <v>1.0454000000000001</v>
      </c>
      <c r="AC1084" s="149">
        <v>1.5936999999999999</v>
      </c>
      <c r="AD1084" s="147">
        <f>VLOOKUP(T1084,'既存・導入予定 (2)'!$E$33:$S$44,13,0)</f>
        <v>0.372</v>
      </c>
      <c r="AE1084" s="75">
        <f t="shared" si="48"/>
        <v>1.7150000000000001</v>
      </c>
    </row>
    <row r="1085" spans="20:31">
      <c r="T1085" s="145">
        <v>9</v>
      </c>
      <c r="U1085" s="145">
        <v>2024</v>
      </c>
      <c r="V1085" s="145" t="s">
        <v>627</v>
      </c>
      <c r="W1085" s="145" t="s">
        <v>619</v>
      </c>
      <c r="X1085" s="145" t="s">
        <v>3363</v>
      </c>
      <c r="Y1085" s="146" t="str">
        <f t="shared" si="47"/>
        <v>92024暖房設備用有り</v>
      </c>
      <c r="Z1085" s="145">
        <v>-0.57999999999999996</v>
      </c>
      <c r="AA1085" s="145">
        <v>1.58</v>
      </c>
      <c r="AB1085" s="149">
        <v>1.0335000000000001</v>
      </c>
      <c r="AC1085" s="149">
        <v>1.1766000000000001</v>
      </c>
      <c r="AD1085" s="147">
        <f>VLOOKUP(T1085,'既存・導入予定 (2)'!$E$33:$S$44,13,0)</f>
        <v>0.372</v>
      </c>
      <c r="AE1085" s="75">
        <f t="shared" si="48"/>
        <v>1.3640000000000001</v>
      </c>
    </row>
    <row r="1086" spans="20:31">
      <c r="T1086" s="145">
        <v>9</v>
      </c>
      <c r="U1086" s="145">
        <v>2024</v>
      </c>
      <c r="V1086" s="145" t="s">
        <v>627</v>
      </c>
      <c r="W1086" s="145" t="s">
        <v>624</v>
      </c>
      <c r="X1086" s="145" t="s">
        <v>3516</v>
      </c>
      <c r="Y1086" s="146" t="str">
        <f t="shared" si="47"/>
        <v>92024暖房店舗用無し（一定速）</v>
      </c>
      <c r="Z1086" s="145">
        <v>0.25</v>
      </c>
      <c r="AA1086" s="145">
        <v>0.75</v>
      </c>
      <c r="AB1086" s="149">
        <v>0.25</v>
      </c>
      <c r="AC1086" s="149">
        <v>0.75</v>
      </c>
      <c r="AD1086" s="147">
        <f>VLOOKUP(T1086,'既存・導入予定 (2)'!$E$33:$S$44,13,0)</f>
        <v>0.372</v>
      </c>
      <c r="AE1086" s="75">
        <f t="shared" si="48"/>
        <v>0.84299999999999997</v>
      </c>
    </row>
    <row r="1087" spans="20:31">
      <c r="T1087" s="145">
        <v>9</v>
      </c>
      <c r="U1087" s="145">
        <v>2024</v>
      </c>
      <c r="V1087" s="145" t="s">
        <v>627</v>
      </c>
      <c r="W1087" s="145" t="s">
        <v>618</v>
      </c>
      <c r="X1087" s="145" t="s">
        <v>3516</v>
      </c>
      <c r="Y1087" s="146" t="str">
        <f t="shared" si="47"/>
        <v>92024暖房ビル用マルチ無し（一定速）</v>
      </c>
      <c r="Z1087" s="145">
        <v>0.25</v>
      </c>
      <c r="AA1087" s="145">
        <v>0.75</v>
      </c>
      <c r="AB1087" s="149">
        <v>0.25</v>
      </c>
      <c r="AC1087" s="149">
        <v>0.75</v>
      </c>
      <c r="AD1087" s="147">
        <f>VLOOKUP(T1087,'既存・導入予定 (2)'!$E$33:$S$44,13,0)</f>
        <v>0.372</v>
      </c>
      <c r="AE1087" s="75">
        <f t="shared" si="48"/>
        <v>0.84299999999999997</v>
      </c>
    </row>
    <row r="1088" spans="20:31">
      <c r="T1088" s="145">
        <v>9</v>
      </c>
      <c r="U1088" s="145">
        <v>2024</v>
      </c>
      <c r="V1088" s="145" t="s">
        <v>627</v>
      </c>
      <c r="W1088" s="145" t="s">
        <v>619</v>
      </c>
      <c r="X1088" s="145" t="s">
        <v>3516</v>
      </c>
      <c r="Y1088" s="146" t="str">
        <f t="shared" si="47"/>
        <v>92024暖房設備用無し（一定速）</v>
      </c>
      <c r="Z1088" s="145">
        <v>0.25</v>
      </c>
      <c r="AA1088" s="145">
        <v>0.75</v>
      </c>
      <c r="AB1088" s="149">
        <v>0.25</v>
      </c>
      <c r="AC1088" s="149">
        <v>0.75</v>
      </c>
      <c r="AD1088" s="147">
        <f>VLOOKUP(T1088,'既存・導入予定 (2)'!$E$33:$S$44,13,0)</f>
        <v>0.372</v>
      </c>
      <c r="AE1088" s="75">
        <f t="shared" si="48"/>
        <v>0.84299999999999997</v>
      </c>
    </row>
    <row r="1089" spans="20:31">
      <c r="T1089" s="65">
        <v>10</v>
      </c>
      <c r="U1089" s="65">
        <v>1995</v>
      </c>
      <c r="V1089" s="65" t="s">
        <v>20</v>
      </c>
      <c r="W1089" s="65" t="s">
        <v>624</v>
      </c>
      <c r="X1089" s="65" t="s">
        <v>3363</v>
      </c>
      <c r="Y1089" s="66" t="str">
        <f t="shared" si="47"/>
        <v>101995冷房店舗用有り</v>
      </c>
      <c r="Z1089" s="65">
        <v>0.32</v>
      </c>
      <c r="AA1089" s="65">
        <v>0.68</v>
      </c>
      <c r="AB1089" s="68">
        <v>1.0165999999999999</v>
      </c>
      <c r="AC1089" s="68">
        <v>0.50590000000000002</v>
      </c>
      <c r="AD1089" s="150">
        <f>VLOOKUP(T1089,'既存・導入予定 (2)'!$E$33:$S$44,13,0)</f>
        <v>0.14799999999999999</v>
      </c>
      <c r="AE1089" s="151">
        <f t="shared" si="48"/>
        <v>0.65600000000000003</v>
      </c>
    </row>
    <row r="1090" spans="20:31">
      <c r="T1090" s="65">
        <v>10</v>
      </c>
      <c r="U1090" s="65">
        <v>1995</v>
      </c>
      <c r="V1090" s="65" t="s">
        <v>20</v>
      </c>
      <c r="W1090" s="65" t="s">
        <v>618</v>
      </c>
      <c r="X1090" s="65" t="s">
        <v>3363</v>
      </c>
      <c r="Y1090" s="66" t="str">
        <f t="shared" si="47"/>
        <v>101995冷房ビル用マルチ有り</v>
      </c>
      <c r="Z1090" s="65">
        <v>-0.218</v>
      </c>
      <c r="AA1090" s="65">
        <v>1.218</v>
      </c>
      <c r="AB1090" s="68">
        <v>1.0356000000000001</v>
      </c>
      <c r="AC1090" s="68">
        <v>0.90459999999999996</v>
      </c>
      <c r="AD1090" s="150">
        <f>VLOOKUP(T1090,'既存・導入予定 (2)'!$E$33:$S$44,13,0)</f>
        <v>0.14799999999999999</v>
      </c>
      <c r="AE1090" s="151">
        <f t="shared" si="48"/>
        <v>1.0569999999999999</v>
      </c>
    </row>
    <row r="1091" spans="20:31">
      <c r="T1091" s="65">
        <v>10</v>
      </c>
      <c r="U1091" s="65">
        <v>1995</v>
      </c>
      <c r="V1091" s="65" t="s">
        <v>20</v>
      </c>
      <c r="W1091" s="65" t="s">
        <v>619</v>
      </c>
      <c r="X1091" s="65" t="s">
        <v>3363</v>
      </c>
      <c r="Y1091" s="66" t="str">
        <f t="shared" si="47"/>
        <v>101995冷房設備用有り</v>
      </c>
      <c r="Z1091" s="65">
        <v>0.25</v>
      </c>
      <c r="AA1091" s="65">
        <v>0.75</v>
      </c>
      <c r="AB1091" s="68">
        <v>1.0219</v>
      </c>
      <c r="AC1091" s="68">
        <v>0.55700000000000005</v>
      </c>
      <c r="AD1091" s="150">
        <f>VLOOKUP(T1091,'既存・導入予定 (2)'!$E$33:$S$44,13,0)</f>
        <v>0.14799999999999999</v>
      </c>
      <c r="AE1091" s="151">
        <f t="shared" si="48"/>
        <v>0.70799999999999996</v>
      </c>
    </row>
    <row r="1092" spans="20:31">
      <c r="T1092" s="65">
        <v>10</v>
      </c>
      <c r="U1092" s="65">
        <v>1995</v>
      </c>
      <c r="V1092" s="65" t="s">
        <v>20</v>
      </c>
      <c r="W1092" s="65" t="s">
        <v>624</v>
      </c>
      <c r="X1092" s="65" t="s">
        <v>3516</v>
      </c>
      <c r="Y1092" s="66" t="str">
        <f t="shared" si="47"/>
        <v>101995冷房店舗用無し（一定速）</v>
      </c>
      <c r="Z1092" s="65">
        <v>0.26</v>
      </c>
      <c r="AA1092" s="65">
        <v>0.74</v>
      </c>
      <c r="AB1092" s="68">
        <v>0.26</v>
      </c>
      <c r="AC1092" s="68">
        <v>0.74</v>
      </c>
      <c r="AD1092" s="150">
        <f>VLOOKUP(T1092,'既存・導入予定 (2)'!$E$33:$S$44,13,0)</f>
        <v>0.14799999999999999</v>
      </c>
      <c r="AE1092" s="151">
        <f t="shared" si="48"/>
        <v>0.77800000000000002</v>
      </c>
    </row>
    <row r="1093" spans="20:31">
      <c r="T1093" s="65">
        <v>10</v>
      </c>
      <c r="U1093" s="65">
        <v>1995</v>
      </c>
      <c r="V1093" s="65" t="s">
        <v>20</v>
      </c>
      <c r="W1093" s="65" t="s">
        <v>618</v>
      </c>
      <c r="X1093" s="65" t="s">
        <v>3516</v>
      </c>
      <c r="Y1093" s="66" t="str">
        <f t="shared" si="47"/>
        <v>101995冷房ビル用マルチ無し（一定速）</v>
      </c>
      <c r="Z1093" s="65">
        <v>0.26</v>
      </c>
      <c r="AA1093" s="65">
        <v>0.74</v>
      </c>
      <c r="AB1093" s="68">
        <v>0.26</v>
      </c>
      <c r="AC1093" s="68">
        <v>0.74</v>
      </c>
      <c r="AD1093" s="150">
        <f>VLOOKUP(T1093,'既存・導入予定 (2)'!$E$33:$S$44,13,0)</f>
        <v>0.14799999999999999</v>
      </c>
      <c r="AE1093" s="151">
        <f t="shared" si="48"/>
        <v>0.77800000000000002</v>
      </c>
    </row>
    <row r="1094" spans="20:31">
      <c r="T1094" s="65">
        <v>10</v>
      </c>
      <c r="U1094" s="65">
        <v>1995</v>
      </c>
      <c r="V1094" s="65" t="s">
        <v>20</v>
      </c>
      <c r="W1094" s="65" t="s">
        <v>619</v>
      </c>
      <c r="X1094" s="65" t="s">
        <v>3516</v>
      </c>
      <c r="Y1094" s="66" t="str">
        <f t="shared" si="47"/>
        <v>101995冷房設備用無し（一定速）</v>
      </c>
      <c r="Z1094" s="65">
        <v>0.26</v>
      </c>
      <c r="AA1094" s="65">
        <v>0.74</v>
      </c>
      <c r="AB1094" s="68">
        <v>0.26</v>
      </c>
      <c r="AC1094" s="68">
        <v>0.74</v>
      </c>
      <c r="AD1094" s="150">
        <f>VLOOKUP(T1094,'既存・導入予定 (2)'!$E$33:$S$44,13,0)</f>
        <v>0.14799999999999999</v>
      </c>
      <c r="AE1094" s="151">
        <f t="shared" si="48"/>
        <v>0.77800000000000002</v>
      </c>
    </row>
    <row r="1095" spans="20:31">
      <c r="T1095" s="65">
        <v>10</v>
      </c>
      <c r="U1095" s="65">
        <v>1995</v>
      </c>
      <c r="V1095" s="65" t="s">
        <v>21</v>
      </c>
      <c r="W1095" s="65" t="s">
        <v>624</v>
      </c>
      <c r="X1095" s="65" t="s">
        <v>3363</v>
      </c>
      <c r="Y1095" s="66" t="str">
        <f t="shared" si="47"/>
        <v>101995暖房店舗用有り</v>
      </c>
      <c r="Z1095" s="65">
        <v>0.374</v>
      </c>
      <c r="AA1095" s="65">
        <v>0.626</v>
      </c>
      <c r="AB1095" s="68">
        <v>1.0275000000000001</v>
      </c>
      <c r="AC1095" s="68">
        <v>0.46260000000000001</v>
      </c>
      <c r="AD1095" s="150">
        <f>VLOOKUP(T1095,'既存・導入予定 (2)'!$E$33:$S$44,13,0)</f>
        <v>0.14799999999999999</v>
      </c>
      <c r="AE1095" s="151">
        <f t="shared" si="48"/>
        <v>0.61399999999999999</v>
      </c>
    </row>
    <row r="1096" spans="20:31">
      <c r="T1096" s="65">
        <v>10</v>
      </c>
      <c r="U1096" s="65">
        <v>1995</v>
      </c>
      <c r="V1096" s="65" t="s">
        <v>21</v>
      </c>
      <c r="W1096" s="65" t="s">
        <v>618</v>
      </c>
      <c r="X1096" s="65" t="s">
        <v>3363</v>
      </c>
      <c r="Y1096" s="66" t="str">
        <f t="shared" si="47"/>
        <v>101995暖房ビル用マルチ有り</v>
      </c>
      <c r="Z1096" s="65">
        <v>-0.112</v>
      </c>
      <c r="AA1096" s="65">
        <v>1.1120000000000001</v>
      </c>
      <c r="AB1096" s="68">
        <v>1.0236000000000001</v>
      </c>
      <c r="AC1096" s="68">
        <v>0.82809999999999995</v>
      </c>
      <c r="AD1096" s="150">
        <f>VLOOKUP(T1096,'既存・導入予定 (2)'!$E$33:$S$44,13,0)</f>
        <v>0.14799999999999999</v>
      </c>
      <c r="AE1096" s="151">
        <f t="shared" si="48"/>
        <v>0.97899999999999998</v>
      </c>
    </row>
    <row r="1097" spans="20:31">
      <c r="T1097" s="65">
        <v>10</v>
      </c>
      <c r="U1097" s="65">
        <v>1995</v>
      </c>
      <c r="V1097" s="65" t="s">
        <v>21</v>
      </c>
      <c r="W1097" s="65" t="s">
        <v>619</v>
      </c>
      <c r="X1097" s="65" t="s">
        <v>3363</v>
      </c>
      <c r="Y1097" s="66" t="str">
        <f t="shared" si="47"/>
        <v>101995暖房設備用有り</v>
      </c>
      <c r="Z1097" s="65">
        <v>0.25</v>
      </c>
      <c r="AA1097" s="65">
        <v>0.75</v>
      </c>
      <c r="AB1097" s="68">
        <v>1.0159</v>
      </c>
      <c r="AC1097" s="68">
        <v>0.5585</v>
      </c>
      <c r="AD1097" s="150">
        <f>VLOOKUP(T1097,'既存・導入予定 (2)'!$E$33:$S$44,13,0)</f>
        <v>0.14799999999999999</v>
      </c>
      <c r="AE1097" s="151">
        <f t="shared" si="48"/>
        <v>0.70799999999999996</v>
      </c>
    </row>
    <row r="1098" spans="20:31">
      <c r="T1098" s="65">
        <v>10</v>
      </c>
      <c r="U1098" s="65">
        <v>1995</v>
      </c>
      <c r="V1098" s="65" t="s">
        <v>21</v>
      </c>
      <c r="W1098" s="65" t="s">
        <v>624</v>
      </c>
      <c r="X1098" s="65" t="s">
        <v>3516</v>
      </c>
      <c r="Y1098" s="66" t="str">
        <f t="shared" ref="Y1098:Y1161" si="49">T1098&amp;U1098&amp;V1098&amp;W1098&amp;X1098</f>
        <v>101995暖房店舗用無し（一定速）</v>
      </c>
      <c r="Z1098" s="65">
        <v>0.26</v>
      </c>
      <c r="AA1098" s="65">
        <v>0.74</v>
      </c>
      <c r="AB1098" s="68">
        <v>0.26</v>
      </c>
      <c r="AC1098" s="68">
        <v>0.74</v>
      </c>
      <c r="AD1098" s="150">
        <f>VLOOKUP(T1098,'既存・導入予定 (2)'!$E$33:$S$44,13,0)</f>
        <v>0.14799999999999999</v>
      </c>
      <c r="AE1098" s="151">
        <f t="shared" si="48"/>
        <v>0.77800000000000002</v>
      </c>
    </row>
    <row r="1099" spans="20:31">
      <c r="T1099" s="65">
        <v>10</v>
      </c>
      <c r="U1099" s="65">
        <v>1995</v>
      </c>
      <c r="V1099" s="65" t="s">
        <v>21</v>
      </c>
      <c r="W1099" s="65" t="s">
        <v>618</v>
      </c>
      <c r="X1099" s="65" t="s">
        <v>3516</v>
      </c>
      <c r="Y1099" s="66" t="str">
        <f t="shared" si="49"/>
        <v>101995暖房ビル用マルチ無し（一定速）</v>
      </c>
      <c r="Z1099" s="65">
        <v>0.26</v>
      </c>
      <c r="AA1099" s="65">
        <v>0.74</v>
      </c>
      <c r="AB1099" s="68">
        <v>0.26</v>
      </c>
      <c r="AC1099" s="68">
        <v>0.74</v>
      </c>
      <c r="AD1099" s="150">
        <f>VLOOKUP(T1099,'既存・導入予定 (2)'!$E$33:$S$44,13,0)</f>
        <v>0.14799999999999999</v>
      </c>
      <c r="AE1099" s="151">
        <f t="shared" si="48"/>
        <v>0.77800000000000002</v>
      </c>
    </row>
    <row r="1100" spans="20:31">
      <c r="T1100" s="65">
        <v>10</v>
      </c>
      <c r="U1100" s="65">
        <v>1995</v>
      </c>
      <c r="V1100" s="65" t="s">
        <v>21</v>
      </c>
      <c r="W1100" s="65" t="s">
        <v>619</v>
      </c>
      <c r="X1100" s="65" t="s">
        <v>3516</v>
      </c>
      <c r="Y1100" s="66" t="str">
        <f t="shared" si="49"/>
        <v>101995暖房設備用無し（一定速）</v>
      </c>
      <c r="Z1100" s="65">
        <v>0.26</v>
      </c>
      <c r="AA1100" s="65">
        <v>0.74</v>
      </c>
      <c r="AB1100" s="68">
        <v>0.26</v>
      </c>
      <c r="AC1100" s="68">
        <v>0.74</v>
      </c>
      <c r="AD1100" s="150">
        <f>VLOOKUP(T1100,'既存・導入予定 (2)'!$E$33:$S$44,13,0)</f>
        <v>0.14799999999999999</v>
      </c>
      <c r="AE1100" s="151">
        <f t="shared" si="48"/>
        <v>0.77800000000000002</v>
      </c>
    </row>
    <row r="1101" spans="20:31">
      <c r="T1101" s="65">
        <v>10</v>
      </c>
      <c r="U1101" s="65">
        <v>2005</v>
      </c>
      <c r="V1101" s="65" t="s">
        <v>20</v>
      </c>
      <c r="W1101" s="65" t="s">
        <v>624</v>
      </c>
      <c r="X1101" s="65" t="s">
        <v>3363</v>
      </c>
      <c r="Y1101" s="66" t="str">
        <f t="shared" si="49"/>
        <v>102005冷房店舗用有り</v>
      </c>
      <c r="Z1101" s="65">
        <v>-0.86599999999999999</v>
      </c>
      <c r="AA1101" s="65">
        <v>1.8660000000000001</v>
      </c>
      <c r="AB1101" s="68">
        <v>1.0455000000000001</v>
      </c>
      <c r="AC1101" s="68">
        <v>1.3880999999999999</v>
      </c>
      <c r="AD1101" s="150">
        <f>VLOOKUP(T1101,'既存・導入予定 (2)'!$E$33:$S$44,13,0)</f>
        <v>0.14799999999999999</v>
      </c>
      <c r="AE1101" s="151">
        <f t="shared" si="48"/>
        <v>1.542</v>
      </c>
    </row>
    <row r="1102" spans="20:31">
      <c r="T1102" s="65">
        <v>10</v>
      </c>
      <c r="U1102" s="65">
        <v>2005</v>
      </c>
      <c r="V1102" s="65" t="s">
        <v>20</v>
      </c>
      <c r="W1102" s="65" t="s">
        <v>618</v>
      </c>
      <c r="X1102" s="65" t="s">
        <v>3363</v>
      </c>
      <c r="Y1102" s="66" t="str">
        <f t="shared" si="49"/>
        <v>102005冷房ビル用マルチ有り</v>
      </c>
      <c r="Z1102" s="65">
        <v>-0.68200000000000005</v>
      </c>
      <c r="AA1102" s="65">
        <v>1.6819999999999999</v>
      </c>
      <c r="AB1102" s="68">
        <v>1.0490999999999999</v>
      </c>
      <c r="AC1102" s="68">
        <v>1.2492000000000001</v>
      </c>
      <c r="AD1102" s="150">
        <f>VLOOKUP(T1102,'既存・導入予定 (2)'!$E$33:$S$44,13,0)</f>
        <v>0.14799999999999999</v>
      </c>
      <c r="AE1102" s="151">
        <f t="shared" si="48"/>
        <v>1.4039999999999999</v>
      </c>
    </row>
    <row r="1103" spans="20:31">
      <c r="T1103" s="65">
        <v>10</v>
      </c>
      <c r="U1103" s="65">
        <v>2005</v>
      </c>
      <c r="V1103" s="65" t="s">
        <v>20</v>
      </c>
      <c r="W1103" s="65" t="s">
        <v>619</v>
      </c>
      <c r="X1103" s="65" t="s">
        <v>3363</v>
      </c>
      <c r="Y1103" s="66" t="str">
        <f t="shared" si="49"/>
        <v>102005冷房設備用有り</v>
      </c>
      <c r="Z1103" s="65">
        <v>-0.114</v>
      </c>
      <c r="AA1103" s="65">
        <v>1.1140000000000001</v>
      </c>
      <c r="AB1103" s="68">
        <v>1.0325</v>
      </c>
      <c r="AC1103" s="68">
        <v>0.82740000000000002</v>
      </c>
      <c r="AD1103" s="150">
        <f>VLOOKUP(T1103,'既存・導入予定 (2)'!$E$33:$S$44,13,0)</f>
        <v>0.14799999999999999</v>
      </c>
      <c r="AE1103" s="151">
        <f t="shared" si="48"/>
        <v>0.98</v>
      </c>
    </row>
    <row r="1104" spans="20:31">
      <c r="T1104" s="65">
        <v>10</v>
      </c>
      <c r="U1104" s="65">
        <v>2005</v>
      </c>
      <c r="V1104" s="65" t="s">
        <v>20</v>
      </c>
      <c r="W1104" s="65" t="s">
        <v>624</v>
      </c>
      <c r="X1104" s="65" t="s">
        <v>3516</v>
      </c>
      <c r="Y1104" s="66" t="str">
        <f t="shared" si="49"/>
        <v>102005冷房店舗用無し（一定速）</v>
      </c>
      <c r="Z1104" s="65">
        <v>0.25</v>
      </c>
      <c r="AA1104" s="65">
        <v>0.75</v>
      </c>
      <c r="AB1104" s="68">
        <v>0.25</v>
      </c>
      <c r="AC1104" s="68">
        <v>0.75</v>
      </c>
      <c r="AD1104" s="150">
        <f>VLOOKUP(T1104,'既存・導入予定 (2)'!$E$33:$S$44,13,0)</f>
        <v>0.14799999999999999</v>
      </c>
      <c r="AE1104" s="151">
        <f t="shared" si="48"/>
        <v>0.78700000000000003</v>
      </c>
    </row>
    <row r="1105" spans="20:31">
      <c r="T1105" s="65">
        <v>10</v>
      </c>
      <c r="U1105" s="65">
        <v>2005</v>
      </c>
      <c r="V1105" s="65" t="s">
        <v>20</v>
      </c>
      <c r="W1105" s="65" t="s">
        <v>618</v>
      </c>
      <c r="X1105" s="65" t="s">
        <v>3516</v>
      </c>
      <c r="Y1105" s="66" t="str">
        <f t="shared" si="49"/>
        <v>102005冷房ビル用マルチ無し（一定速）</v>
      </c>
      <c r="Z1105" s="65">
        <v>0.25</v>
      </c>
      <c r="AA1105" s="65">
        <v>0.75</v>
      </c>
      <c r="AB1105" s="68">
        <v>0.25</v>
      </c>
      <c r="AC1105" s="68">
        <v>0.75</v>
      </c>
      <c r="AD1105" s="150">
        <f>VLOOKUP(T1105,'既存・導入予定 (2)'!$E$33:$S$44,13,0)</f>
        <v>0.14799999999999999</v>
      </c>
      <c r="AE1105" s="151">
        <f t="shared" si="48"/>
        <v>0.78700000000000003</v>
      </c>
    </row>
    <row r="1106" spans="20:31">
      <c r="T1106" s="65">
        <v>10</v>
      </c>
      <c r="U1106" s="65">
        <v>2005</v>
      </c>
      <c r="V1106" s="65" t="s">
        <v>20</v>
      </c>
      <c r="W1106" s="65" t="s">
        <v>619</v>
      </c>
      <c r="X1106" s="65" t="s">
        <v>3516</v>
      </c>
      <c r="Y1106" s="66" t="str">
        <f t="shared" si="49"/>
        <v>102005冷房設備用無し（一定速）</v>
      </c>
      <c r="Z1106" s="65">
        <v>0.25</v>
      </c>
      <c r="AA1106" s="65">
        <v>0.75</v>
      </c>
      <c r="AB1106" s="68">
        <v>0.25</v>
      </c>
      <c r="AC1106" s="68">
        <v>0.75</v>
      </c>
      <c r="AD1106" s="150">
        <f>VLOOKUP(T1106,'既存・導入予定 (2)'!$E$33:$S$44,13,0)</f>
        <v>0.14799999999999999</v>
      </c>
      <c r="AE1106" s="151">
        <f t="shared" si="48"/>
        <v>0.78700000000000003</v>
      </c>
    </row>
    <row r="1107" spans="20:31">
      <c r="T1107" s="65">
        <v>10</v>
      </c>
      <c r="U1107" s="65">
        <v>2005</v>
      </c>
      <c r="V1107" s="65" t="s">
        <v>21</v>
      </c>
      <c r="W1107" s="65" t="s">
        <v>624</v>
      </c>
      <c r="X1107" s="65" t="s">
        <v>3363</v>
      </c>
      <c r="Y1107" s="66" t="str">
        <f t="shared" si="49"/>
        <v>102005暖房店舗用有り</v>
      </c>
      <c r="Z1107" s="65">
        <v>-0.65</v>
      </c>
      <c r="AA1107" s="65">
        <v>1.65</v>
      </c>
      <c r="AB1107" s="68">
        <v>1.0726</v>
      </c>
      <c r="AC1107" s="68">
        <v>1.2194</v>
      </c>
      <c r="AD1107" s="150">
        <f>VLOOKUP(T1107,'既存・導入予定 (2)'!$E$33:$S$44,13,0)</f>
        <v>0.14799999999999999</v>
      </c>
      <c r="AE1107" s="151">
        <f t="shared" si="48"/>
        <v>1.3779999999999999</v>
      </c>
    </row>
    <row r="1108" spans="20:31">
      <c r="T1108" s="65">
        <v>10</v>
      </c>
      <c r="U1108" s="65">
        <v>2005</v>
      </c>
      <c r="V1108" s="65" t="s">
        <v>21</v>
      </c>
      <c r="W1108" s="65" t="s">
        <v>618</v>
      </c>
      <c r="X1108" s="65" t="s">
        <v>3363</v>
      </c>
      <c r="Y1108" s="66" t="str">
        <f t="shared" si="49"/>
        <v>102005暖房ビル用マルチ有り</v>
      </c>
      <c r="Z1108" s="65">
        <v>-0.56000000000000005</v>
      </c>
      <c r="AA1108" s="65">
        <v>1.56</v>
      </c>
      <c r="AB1108" s="68">
        <v>1.0330999999999999</v>
      </c>
      <c r="AC1108" s="68">
        <v>1.1617</v>
      </c>
      <c r="AD1108" s="150">
        <f>VLOOKUP(T1108,'既存・導入予定 (2)'!$E$33:$S$44,13,0)</f>
        <v>0.14799999999999999</v>
      </c>
      <c r="AE1108" s="151">
        <f t="shared" si="48"/>
        <v>1.3140000000000001</v>
      </c>
    </row>
    <row r="1109" spans="20:31">
      <c r="T1109" s="65">
        <v>10</v>
      </c>
      <c r="U1109" s="65">
        <v>2005</v>
      </c>
      <c r="V1109" s="65" t="s">
        <v>21</v>
      </c>
      <c r="W1109" s="65" t="s">
        <v>619</v>
      </c>
      <c r="X1109" s="65" t="s">
        <v>3363</v>
      </c>
      <c r="Y1109" s="66" t="str">
        <f t="shared" si="49"/>
        <v>102005暖房設備用有り</v>
      </c>
      <c r="Z1109" s="65">
        <v>-0.126</v>
      </c>
      <c r="AA1109" s="65">
        <v>1.1259999999999999</v>
      </c>
      <c r="AB1109" s="68">
        <v>1.0239</v>
      </c>
      <c r="AC1109" s="68">
        <v>0.83850000000000002</v>
      </c>
      <c r="AD1109" s="150">
        <f>VLOOKUP(T1109,'既存・導入予定 (2)'!$E$33:$S$44,13,0)</f>
        <v>0.14799999999999999</v>
      </c>
      <c r="AE1109" s="151">
        <f t="shared" si="48"/>
        <v>0.99</v>
      </c>
    </row>
    <row r="1110" spans="20:31">
      <c r="T1110" s="65">
        <v>10</v>
      </c>
      <c r="U1110" s="65">
        <v>2005</v>
      </c>
      <c r="V1110" s="65" t="s">
        <v>21</v>
      </c>
      <c r="W1110" s="65" t="s">
        <v>624</v>
      </c>
      <c r="X1110" s="65" t="s">
        <v>3516</v>
      </c>
      <c r="Y1110" s="66" t="str">
        <f t="shared" si="49"/>
        <v>102005暖房店舗用無し（一定速）</v>
      </c>
      <c r="Z1110" s="65">
        <v>0.25</v>
      </c>
      <c r="AA1110" s="65">
        <v>0.75</v>
      </c>
      <c r="AB1110" s="68">
        <v>0.25</v>
      </c>
      <c r="AC1110" s="68">
        <v>0.75</v>
      </c>
      <c r="AD1110" s="150">
        <f>VLOOKUP(T1110,'既存・導入予定 (2)'!$E$33:$S$44,13,0)</f>
        <v>0.14799999999999999</v>
      </c>
      <c r="AE1110" s="151">
        <f t="shared" si="48"/>
        <v>0.78700000000000003</v>
      </c>
    </row>
    <row r="1111" spans="20:31">
      <c r="T1111" s="65">
        <v>10</v>
      </c>
      <c r="U1111" s="65">
        <v>2005</v>
      </c>
      <c r="V1111" s="65" t="s">
        <v>21</v>
      </c>
      <c r="W1111" s="65" t="s">
        <v>618</v>
      </c>
      <c r="X1111" s="65" t="s">
        <v>3516</v>
      </c>
      <c r="Y1111" s="66" t="str">
        <f t="shared" si="49"/>
        <v>102005暖房ビル用マルチ無し（一定速）</v>
      </c>
      <c r="Z1111" s="65">
        <v>0.25</v>
      </c>
      <c r="AA1111" s="65">
        <v>0.75</v>
      </c>
      <c r="AB1111" s="68">
        <v>0.25</v>
      </c>
      <c r="AC1111" s="68">
        <v>0.75</v>
      </c>
      <c r="AD1111" s="150">
        <f>VLOOKUP(T1111,'既存・導入予定 (2)'!$E$33:$S$44,13,0)</f>
        <v>0.14799999999999999</v>
      </c>
      <c r="AE1111" s="151">
        <f t="shared" si="48"/>
        <v>0.78700000000000003</v>
      </c>
    </row>
    <row r="1112" spans="20:31">
      <c r="T1112" s="65">
        <v>10</v>
      </c>
      <c r="U1112" s="65">
        <v>2005</v>
      </c>
      <c r="V1112" s="65" t="s">
        <v>21</v>
      </c>
      <c r="W1112" s="65" t="s">
        <v>619</v>
      </c>
      <c r="X1112" s="65" t="s">
        <v>3516</v>
      </c>
      <c r="Y1112" s="66" t="str">
        <f t="shared" si="49"/>
        <v>102005暖房設備用無し（一定速）</v>
      </c>
      <c r="Z1112" s="65">
        <v>0.25</v>
      </c>
      <c r="AA1112" s="65">
        <v>0.75</v>
      </c>
      <c r="AB1112" s="68">
        <v>0.25</v>
      </c>
      <c r="AC1112" s="68">
        <v>0.75</v>
      </c>
      <c r="AD1112" s="150">
        <f>VLOOKUP(T1112,'既存・導入予定 (2)'!$E$33:$S$44,13,0)</f>
        <v>0.14799999999999999</v>
      </c>
      <c r="AE1112" s="151">
        <f t="shared" si="48"/>
        <v>0.78700000000000003</v>
      </c>
    </row>
    <row r="1113" spans="20:31">
      <c r="T1113" s="65">
        <v>10</v>
      </c>
      <c r="U1113" s="65">
        <v>2010</v>
      </c>
      <c r="V1113" s="65" t="s">
        <v>20</v>
      </c>
      <c r="W1113" s="65" t="s">
        <v>624</v>
      </c>
      <c r="X1113" s="65" t="s">
        <v>3363</v>
      </c>
      <c r="Y1113" s="66" t="str">
        <f t="shared" si="49"/>
        <v>102010冷房店舗用有り</v>
      </c>
      <c r="Z1113" s="65">
        <v>-1.1000000000000001</v>
      </c>
      <c r="AA1113" s="65">
        <v>2.1</v>
      </c>
      <c r="AB1113" s="68">
        <v>1.0511999999999999</v>
      </c>
      <c r="AC1113" s="68">
        <v>1.5622</v>
      </c>
      <c r="AD1113" s="150">
        <f>VLOOKUP(T1113,'既存・導入予定 (2)'!$E$33:$S$44,13,0)</f>
        <v>0.14799999999999999</v>
      </c>
      <c r="AE1113" s="151">
        <f t="shared" ref="AE1113:AE1176" si="50">ROUNDDOWN(IF(AD1113&gt;=0.25,Z1113*AD1113+AA1113,AB1113*AD1113+AC1113),3)</f>
        <v>1.7170000000000001</v>
      </c>
    </row>
    <row r="1114" spans="20:31">
      <c r="T1114" s="65">
        <v>10</v>
      </c>
      <c r="U1114" s="65">
        <v>2010</v>
      </c>
      <c r="V1114" s="65" t="s">
        <v>20</v>
      </c>
      <c r="W1114" s="65" t="s">
        <v>618</v>
      </c>
      <c r="X1114" s="65" t="s">
        <v>3363</v>
      </c>
      <c r="Y1114" s="66" t="str">
        <f t="shared" si="49"/>
        <v>102010冷房ビル用マルチ有り</v>
      </c>
      <c r="Z1114" s="65">
        <v>-0.88</v>
      </c>
      <c r="AA1114" s="65">
        <v>1.88</v>
      </c>
      <c r="AB1114" s="68">
        <v>1.0548999999999999</v>
      </c>
      <c r="AC1114" s="68">
        <v>1.3963000000000001</v>
      </c>
      <c r="AD1114" s="150">
        <f>VLOOKUP(T1114,'既存・導入予定 (2)'!$E$33:$S$44,13,0)</f>
        <v>0.14799999999999999</v>
      </c>
      <c r="AE1114" s="151">
        <f t="shared" si="50"/>
        <v>1.552</v>
      </c>
    </row>
    <row r="1115" spans="20:31">
      <c r="T1115" s="65">
        <v>10</v>
      </c>
      <c r="U1115" s="65">
        <v>2010</v>
      </c>
      <c r="V1115" s="65" t="s">
        <v>20</v>
      </c>
      <c r="W1115" s="65" t="s">
        <v>619</v>
      </c>
      <c r="X1115" s="65" t="s">
        <v>3363</v>
      </c>
      <c r="Y1115" s="66" t="str">
        <f t="shared" si="49"/>
        <v>102010冷房設備用有り</v>
      </c>
      <c r="Z1115" s="65">
        <v>-0.26</v>
      </c>
      <c r="AA1115" s="65">
        <v>1.26</v>
      </c>
      <c r="AB1115" s="68">
        <v>1.1929000000000001</v>
      </c>
      <c r="AC1115" s="68">
        <v>0.89680000000000004</v>
      </c>
      <c r="AD1115" s="150">
        <f>VLOOKUP(T1115,'既存・導入予定 (2)'!$E$33:$S$44,13,0)</f>
        <v>0.14799999999999999</v>
      </c>
      <c r="AE1115" s="151">
        <f t="shared" si="50"/>
        <v>1.073</v>
      </c>
    </row>
    <row r="1116" spans="20:31">
      <c r="T1116" s="65">
        <v>10</v>
      </c>
      <c r="U1116" s="65">
        <v>2010</v>
      </c>
      <c r="V1116" s="65" t="s">
        <v>20</v>
      </c>
      <c r="W1116" s="65" t="s">
        <v>624</v>
      </c>
      <c r="X1116" s="65" t="s">
        <v>3516</v>
      </c>
      <c r="Y1116" s="66" t="str">
        <f t="shared" si="49"/>
        <v>102010冷房店舗用無し（一定速）</v>
      </c>
      <c r="Z1116" s="65">
        <v>0.25</v>
      </c>
      <c r="AA1116" s="65">
        <v>0.75</v>
      </c>
      <c r="AB1116" s="68">
        <v>0.25</v>
      </c>
      <c r="AC1116" s="68">
        <v>0.75</v>
      </c>
      <c r="AD1116" s="150">
        <f>VLOOKUP(T1116,'既存・導入予定 (2)'!$E$33:$S$44,13,0)</f>
        <v>0.14799999999999999</v>
      </c>
      <c r="AE1116" s="151">
        <f t="shared" si="50"/>
        <v>0.78700000000000003</v>
      </c>
    </row>
    <row r="1117" spans="20:31">
      <c r="T1117" s="65">
        <v>10</v>
      </c>
      <c r="U1117" s="65">
        <v>2010</v>
      </c>
      <c r="V1117" s="65" t="s">
        <v>20</v>
      </c>
      <c r="W1117" s="65" t="s">
        <v>618</v>
      </c>
      <c r="X1117" s="65" t="s">
        <v>3516</v>
      </c>
      <c r="Y1117" s="66" t="str">
        <f t="shared" si="49"/>
        <v>102010冷房ビル用マルチ無し（一定速）</v>
      </c>
      <c r="Z1117" s="65">
        <v>0.25</v>
      </c>
      <c r="AA1117" s="65">
        <v>0.75</v>
      </c>
      <c r="AB1117" s="68">
        <v>0.25</v>
      </c>
      <c r="AC1117" s="68">
        <v>0.75</v>
      </c>
      <c r="AD1117" s="150">
        <f>VLOOKUP(T1117,'既存・導入予定 (2)'!$E$33:$S$44,13,0)</f>
        <v>0.14799999999999999</v>
      </c>
      <c r="AE1117" s="151">
        <f t="shared" si="50"/>
        <v>0.78700000000000003</v>
      </c>
    </row>
    <row r="1118" spans="20:31">
      <c r="T1118" s="65">
        <v>10</v>
      </c>
      <c r="U1118" s="65">
        <v>2010</v>
      </c>
      <c r="V1118" s="65" t="s">
        <v>20</v>
      </c>
      <c r="W1118" s="65" t="s">
        <v>619</v>
      </c>
      <c r="X1118" s="65" t="s">
        <v>3516</v>
      </c>
      <c r="Y1118" s="66" t="str">
        <f t="shared" si="49"/>
        <v>102010冷房設備用無し（一定速）</v>
      </c>
      <c r="Z1118" s="65">
        <v>0.25</v>
      </c>
      <c r="AA1118" s="65">
        <v>0.75</v>
      </c>
      <c r="AB1118" s="68">
        <v>0.25</v>
      </c>
      <c r="AC1118" s="68">
        <v>0.75</v>
      </c>
      <c r="AD1118" s="150">
        <f>VLOOKUP(T1118,'既存・導入予定 (2)'!$E$33:$S$44,13,0)</f>
        <v>0.14799999999999999</v>
      </c>
      <c r="AE1118" s="151">
        <f t="shared" si="50"/>
        <v>0.78700000000000003</v>
      </c>
    </row>
    <row r="1119" spans="20:31">
      <c r="T1119" s="65">
        <v>10</v>
      </c>
      <c r="U1119" s="65">
        <v>2010</v>
      </c>
      <c r="V1119" s="65" t="s">
        <v>21</v>
      </c>
      <c r="W1119" s="65" t="s">
        <v>624</v>
      </c>
      <c r="X1119" s="65" t="s">
        <v>3363</v>
      </c>
      <c r="Y1119" s="66" t="str">
        <f t="shared" si="49"/>
        <v>102010暖房店舗用有り</v>
      </c>
      <c r="Z1119" s="65">
        <v>-0.72</v>
      </c>
      <c r="AA1119" s="65">
        <v>1.72</v>
      </c>
      <c r="AB1119" s="68">
        <v>1.0757000000000001</v>
      </c>
      <c r="AC1119" s="68">
        <v>1.2710999999999999</v>
      </c>
      <c r="AD1119" s="150">
        <f>VLOOKUP(T1119,'既存・導入予定 (2)'!$E$33:$S$44,13,0)</f>
        <v>0.14799999999999999</v>
      </c>
      <c r="AE1119" s="151">
        <f t="shared" si="50"/>
        <v>1.43</v>
      </c>
    </row>
    <row r="1120" spans="20:31">
      <c r="T1120" s="65">
        <v>10</v>
      </c>
      <c r="U1120" s="65">
        <v>2010</v>
      </c>
      <c r="V1120" s="65" t="s">
        <v>21</v>
      </c>
      <c r="W1120" s="65" t="s">
        <v>618</v>
      </c>
      <c r="X1120" s="65" t="s">
        <v>3363</v>
      </c>
      <c r="Y1120" s="66" t="str">
        <f t="shared" si="49"/>
        <v>102010暖房ビル用マルチ有り</v>
      </c>
      <c r="Z1120" s="65">
        <v>-0.7</v>
      </c>
      <c r="AA1120" s="65">
        <v>1.7</v>
      </c>
      <c r="AB1120" s="68">
        <v>1.036</v>
      </c>
      <c r="AC1120" s="68">
        <v>1.266</v>
      </c>
      <c r="AD1120" s="150">
        <f>VLOOKUP(T1120,'既存・導入予定 (2)'!$E$33:$S$44,13,0)</f>
        <v>0.14799999999999999</v>
      </c>
      <c r="AE1120" s="151">
        <f t="shared" si="50"/>
        <v>1.419</v>
      </c>
    </row>
    <row r="1121" spans="20:31">
      <c r="T1121" s="65">
        <v>10</v>
      </c>
      <c r="U1121" s="65">
        <v>2010</v>
      </c>
      <c r="V1121" s="65" t="s">
        <v>21</v>
      </c>
      <c r="W1121" s="65" t="s">
        <v>619</v>
      </c>
      <c r="X1121" s="65" t="s">
        <v>3363</v>
      </c>
      <c r="Y1121" s="66" t="str">
        <f t="shared" si="49"/>
        <v>102010暖房設備用有り</v>
      </c>
      <c r="Z1121" s="65">
        <v>-0.26</v>
      </c>
      <c r="AA1121" s="65">
        <v>1.26</v>
      </c>
      <c r="AB1121" s="68">
        <v>0.82779999999999998</v>
      </c>
      <c r="AC1121" s="68">
        <v>0.98809999999999998</v>
      </c>
      <c r="AD1121" s="150">
        <f>VLOOKUP(T1121,'既存・導入予定 (2)'!$E$33:$S$44,13,0)</f>
        <v>0.14799999999999999</v>
      </c>
      <c r="AE1121" s="151">
        <f t="shared" si="50"/>
        <v>1.1100000000000001</v>
      </c>
    </row>
    <row r="1122" spans="20:31">
      <c r="T1122" s="65">
        <v>10</v>
      </c>
      <c r="U1122" s="65">
        <v>2010</v>
      </c>
      <c r="V1122" s="65" t="s">
        <v>21</v>
      </c>
      <c r="W1122" s="65" t="s">
        <v>624</v>
      </c>
      <c r="X1122" s="65" t="s">
        <v>3516</v>
      </c>
      <c r="Y1122" s="66" t="str">
        <f t="shared" si="49"/>
        <v>102010暖房店舗用無し（一定速）</v>
      </c>
      <c r="Z1122" s="65">
        <v>0.25</v>
      </c>
      <c r="AA1122" s="65">
        <v>0.75</v>
      </c>
      <c r="AB1122" s="68">
        <v>0.25</v>
      </c>
      <c r="AC1122" s="68">
        <v>0.75</v>
      </c>
      <c r="AD1122" s="150">
        <f>VLOOKUP(T1122,'既存・導入予定 (2)'!$E$33:$S$44,13,0)</f>
        <v>0.14799999999999999</v>
      </c>
      <c r="AE1122" s="151">
        <f t="shared" si="50"/>
        <v>0.78700000000000003</v>
      </c>
    </row>
    <row r="1123" spans="20:31">
      <c r="T1123" s="65">
        <v>10</v>
      </c>
      <c r="U1123" s="65">
        <v>2010</v>
      </c>
      <c r="V1123" s="65" t="s">
        <v>21</v>
      </c>
      <c r="W1123" s="65" t="s">
        <v>618</v>
      </c>
      <c r="X1123" s="65" t="s">
        <v>3516</v>
      </c>
      <c r="Y1123" s="66" t="str">
        <f t="shared" si="49"/>
        <v>102010暖房ビル用マルチ無し（一定速）</v>
      </c>
      <c r="Z1123" s="65">
        <v>0.25</v>
      </c>
      <c r="AA1123" s="65">
        <v>0.75</v>
      </c>
      <c r="AB1123" s="68">
        <v>0.25</v>
      </c>
      <c r="AC1123" s="68">
        <v>0.75</v>
      </c>
      <c r="AD1123" s="150">
        <f>VLOOKUP(T1123,'既存・導入予定 (2)'!$E$33:$S$44,13,0)</f>
        <v>0.14799999999999999</v>
      </c>
      <c r="AE1123" s="151">
        <f t="shared" si="50"/>
        <v>0.78700000000000003</v>
      </c>
    </row>
    <row r="1124" spans="20:31">
      <c r="T1124" s="65">
        <v>10</v>
      </c>
      <c r="U1124" s="65">
        <v>2010</v>
      </c>
      <c r="V1124" s="65" t="s">
        <v>21</v>
      </c>
      <c r="W1124" s="65" t="s">
        <v>619</v>
      </c>
      <c r="X1124" s="65" t="s">
        <v>3516</v>
      </c>
      <c r="Y1124" s="66" t="str">
        <f t="shared" si="49"/>
        <v>102010暖房設備用無し（一定速）</v>
      </c>
      <c r="Z1124" s="65">
        <v>0.25</v>
      </c>
      <c r="AA1124" s="65">
        <v>0.75</v>
      </c>
      <c r="AB1124" s="68">
        <v>0.25</v>
      </c>
      <c r="AC1124" s="68">
        <v>0.75</v>
      </c>
      <c r="AD1124" s="150">
        <f>VLOOKUP(T1124,'既存・導入予定 (2)'!$E$33:$S$44,13,0)</f>
        <v>0.14799999999999999</v>
      </c>
      <c r="AE1124" s="151">
        <f t="shared" si="50"/>
        <v>0.78700000000000003</v>
      </c>
    </row>
    <row r="1125" spans="20:31">
      <c r="T1125" s="145">
        <v>10</v>
      </c>
      <c r="U1125" s="145">
        <v>2011</v>
      </c>
      <c r="V1125" s="145" t="s">
        <v>20</v>
      </c>
      <c r="W1125" s="145" t="s">
        <v>624</v>
      </c>
      <c r="X1125" s="145" t="s">
        <v>3363</v>
      </c>
      <c r="Y1125" s="146" t="str">
        <f t="shared" si="49"/>
        <v>102011冷房店舗用有り</v>
      </c>
      <c r="Z1125" s="145">
        <v>-1.1200000000000001</v>
      </c>
      <c r="AA1125" s="145">
        <v>2.12</v>
      </c>
      <c r="AB1125" s="149">
        <v>1.0517000000000001</v>
      </c>
      <c r="AC1125" s="149">
        <v>1.5770999999999999</v>
      </c>
      <c r="AD1125" s="147">
        <f>VLOOKUP(T1125,'既存・導入予定 (2)'!$E$33:$S$44,13,0)</f>
        <v>0.14799999999999999</v>
      </c>
      <c r="AE1125" s="75">
        <f t="shared" si="50"/>
        <v>1.732</v>
      </c>
    </row>
    <row r="1126" spans="20:31">
      <c r="T1126" s="145">
        <v>10</v>
      </c>
      <c r="U1126" s="145">
        <v>2011</v>
      </c>
      <c r="V1126" s="145" t="s">
        <v>20</v>
      </c>
      <c r="W1126" s="145" t="s">
        <v>618</v>
      </c>
      <c r="X1126" s="145" t="s">
        <v>3363</v>
      </c>
      <c r="Y1126" s="146" t="str">
        <f t="shared" si="49"/>
        <v>102011冷房ビル用マルチ有り</v>
      </c>
      <c r="Z1126" s="148">
        <v>-1</v>
      </c>
      <c r="AA1126" s="148">
        <v>2</v>
      </c>
      <c r="AB1126" s="149">
        <v>1.0584</v>
      </c>
      <c r="AC1126" s="149">
        <v>1.4854000000000001</v>
      </c>
      <c r="AD1126" s="147">
        <f>VLOOKUP(T1126,'既存・導入予定 (2)'!$E$33:$S$44,13,0)</f>
        <v>0.14799999999999999</v>
      </c>
      <c r="AE1126" s="75">
        <f t="shared" si="50"/>
        <v>1.6419999999999999</v>
      </c>
    </row>
    <row r="1127" spans="20:31">
      <c r="T1127" s="145">
        <v>10</v>
      </c>
      <c r="U1127" s="145">
        <v>2011</v>
      </c>
      <c r="V1127" s="145" t="s">
        <v>20</v>
      </c>
      <c r="W1127" s="145" t="s">
        <v>619</v>
      </c>
      <c r="X1127" s="145" t="s">
        <v>3363</v>
      </c>
      <c r="Y1127" s="146" t="str">
        <f t="shared" si="49"/>
        <v>102011冷房設備用有り</v>
      </c>
      <c r="Z1127" s="145">
        <v>-0.22</v>
      </c>
      <c r="AA1127" s="145">
        <v>1.22</v>
      </c>
      <c r="AB1127" s="149">
        <v>1.0356000000000001</v>
      </c>
      <c r="AC1127" s="149">
        <v>0.90610000000000002</v>
      </c>
      <c r="AD1127" s="147">
        <f>VLOOKUP(T1127,'既存・導入予定 (2)'!$E$33:$S$44,13,0)</f>
        <v>0.14799999999999999</v>
      </c>
      <c r="AE1127" s="75">
        <f t="shared" si="50"/>
        <v>1.0589999999999999</v>
      </c>
    </row>
    <row r="1128" spans="20:31">
      <c r="T1128" s="145">
        <v>10</v>
      </c>
      <c r="U1128" s="145">
        <v>2011</v>
      </c>
      <c r="V1128" s="145" t="s">
        <v>20</v>
      </c>
      <c r="W1128" s="145" t="s">
        <v>624</v>
      </c>
      <c r="X1128" s="145" t="s">
        <v>3516</v>
      </c>
      <c r="Y1128" s="146" t="str">
        <f t="shared" si="49"/>
        <v>102011冷房店舗用無し（一定速）</v>
      </c>
      <c r="Z1128" s="145">
        <v>0.25</v>
      </c>
      <c r="AA1128" s="145">
        <v>0.75</v>
      </c>
      <c r="AB1128" s="149">
        <v>0.25</v>
      </c>
      <c r="AC1128" s="149">
        <v>0.75</v>
      </c>
      <c r="AD1128" s="147">
        <f>VLOOKUP(T1128,'既存・導入予定 (2)'!$E$33:$S$44,13,0)</f>
        <v>0.14799999999999999</v>
      </c>
      <c r="AE1128" s="75">
        <f t="shared" si="50"/>
        <v>0.78700000000000003</v>
      </c>
    </row>
    <row r="1129" spans="20:31">
      <c r="T1129" s="145">
        <v>10</v>
      </c>
      <c r="U1129" s="145">
        <v>2011</v>
      </c>
      <c r="V1129" s="145" t="s">
        <v>20</v>
      </c>
      <c r="W1129" s="145" t="s">
        <v>618</v>
      </c>
      <c r="X1129" s="145" t="s">
        <v>3516</v>
      </c>
      <c r="Y1129" s="146" t="str">
        <f t="shared" si="49"/>
        <v>102011冷房ビル用マルチ無し（一定速）</v>
      </c>
      <c r="Z1129" s="145">
        <v>0.25</v>
      </c>
      <c r="AA1129" s="145">
        <v>0.75</v>
      </c>
      <c r="AB1129" s="149">
        <v>0.25</v>
      </c>
      <c r="AC1129" s="149">
        <v>0.75</v>
      </c>
      <c r="AD1129" s="147">
        <f>VLOOKUP(T1129,'既存・導入予定 (2)'!$E$33:$S$44,13,0)</f>
        <v>0.14799999999999999</v>
      </c>
      <c r="AE1129" s="75">
        <f t="shared" si="50"/>
        <v>0.78700000000000003</v>
      </c>
    </row>
    <row r="1130" spans="20:31">
      <c r="T1130" s="145">
        <v>10</v>
      </c>
      <c r="U1130" s="145">
        <v>2011</v>
      </c>
      <c r="V1130" s="145" t="s">
        <v>20</v>
      </c>
      <c r="W1130" s="145" t="s">
        <v>619</v>
      </c>
      <c r="X1130" s="145" t="s">
        <v>3516</v>
      </c>
      <c r="Y1130" s="146" t="str">
        <f t="shared" si="49"/>
        <v>102011冷房設備用無し（一定速）</v>
      </c>
      <c r="Z1130" s="145">
        <v>0.25</v>
      </c>
      <c r="AA1130" s="145">
        <v>0.75</v>
      </c>
      <c r="AB1130" s="149">
        <v>0.25</v>
      </c>
      <c r="AC1130" s="149">
        <v>0.75</v>
      </c>
      <c r="AD1130" s="147">
        <f>VLOOKUP(T1130,'既存・導入予定 (2)'!$E$33:$S$44,13,0)</f>
        <v>0.14799999999999999</v>
      </c>
      <c r="AE1130" s="75">
        <f t="shared" si="50"/>
        <v>0.78700000000000003</v>
      </c>
    </row>
    <row r="1131" spans="20:31">
      <c r="T1131" s="145">
        <v>10</v>
      </c>
      <c r="U1131" s="145">
        <v>2011</v>
      </c>
      <c r="V1131" s="145" t="s">
        <v>21</v>
      </c>
      <c r="W1131" s="145" t="s">
        <v>624</v>
      </c>
      <c r="X1131" s="145" t="s">
        <v>3363</v>
      </c>
      <c r="Y1131" s="146" t="str">
        <f t="shared" si="49"/>
        <v>102011暖房店舗用有り</v>
      </c>
      <c r="Z1131" s="145">
        <v>-0.76</v>
      </c>
      <c r="AA1131" s="145">
        <v>1.76</v>
      </c>
      <c r="AB1131" s="149">
        <v>1.0773999999999999</v>
      </c>
      <c r="AC1131" s="149">
        <v>1.3006</v>
      </c>
      <c r="AD1131" s="147">
        <f>VLOOKUP(T1131,'既存・導入予定 (2)'!$E$33:$S$44,13,0)</f>
        <v>0.14799999999999999</v>
      </c>
      <c r="AE1131" s="75">
        <f t="shared" si="50"/>
        <v>1.46</v>
      </c>
    </row>
    <row r="1132" spans="20:31">
      <c r="T1132" s="145">
        <v>10</v>
      </c>
      <c r="U1132" s="145">
        <v>2011</v>
      </c>
      <c r="V1132" s="145" t="s">
        <v>21</v>
      </c>
      <c r="W1132" s="145" t="s">
        <v>618</v>
      </c>
      <c r="X1132" s="145" t="s">
        <v>3363</v>
      </c>
      <c r="Y1132" s="146" t="str">
        <f t="shared" si="49"/>
        <v>102011暖房ビル用マルチ有り</v>
      </c>
      <c r="Z1132" s="145">
        <v>-0.78</v>
      </c>
      <c r="AA1132" s="145">
        <v>1.78</v>
      </c>
      <c r="AB1132" s="149">
        <v>1.0377000000000001</v>
      </c>
      <c r="AC1132" s="149">
        <v>1.3255999999999999</v>
      </c>
      <c r="AD1132" s="147">
        <f>VLOOKUP(T1132,'既存・導入予定 (2)'!$E$33:$S$44,13,0)</f>
        <v>0.14799999999999999</v>
      </c>
      <c r="AE1132" s="75">
        <f t="shared" si="50"/>
        <v>1.4790000000000001</v>
      </c>
    </row>
    <row r="1133" spans="20:31">
      <c r="T1133" s="145">
        <v>10</v>
      </c>
      <c r="U1133" s="145">
        <v>2011</v>
      </c>
      <c r="V1133" s="145" t="s">
        <v>21</v>
      </c>
      <c r="W1133" s="145" t="s">
        <v>619</v>
      </c>
      <c r="X1133" s="145" t="s">
        <v>3363</v>
      </c>
      <c r="Y1133" s="146" t="str">
        <f t="shared" si="49"/>
        <v>102011暖房設備用有り</v>
      </c>
      <c r="Z1133" s="145">
        <v>-0.26</v>
      </c>
      <c r="AA1133" s="145">
        <v>1.26</v>
      </c>
      <c r="AB1133" s="149">
        <v>1.0266999999999999</v>
      </c>
      <c r="AC1133" s="149">
        <v>0.93830000000000002</v>
      </c>
      <c r="AD1133" s="147">
        <f>VLOOKUP(T1133,'既存・導入予定 (2)'!$E$33:$S$44,13,0)</f>
        <v>0.14799999999999999</v>
      </c>
      <c r="AE1133" s="75">
        <f t="shared" si="50"/>
        <v>1.0900000000000001</v>
      </c>
    </row>
    <row r="1134" spans="20:31">
      <c r="T1134" s="145">
        <v>10</v>
      </c>
      <c r="U1134" s="145">
        <v>2011</v>
      </c>
      <c r="V1134" s="145" t="s">
        <v>21</v>
      </c>
      <c r="W1134" s="145" t="s">
        <v>624</v>
      </c>
      <c r="X1134" s="145" t="s">
        <v>3516</v>
      </c>
      <c r="Y1134" s="146" t="str">
        <f t="shared" si="49"/>
        <v>102011暖房店舗用無し（一定速）</v>
      </c>
      <c r="Z1134" s="145">
        <v>0.25</v>
      </c>
      <c r="AA1134" s="145">
        <v>0.75</v>
      </c>
      <c r="AB1134" s="149">
        <v>0.25</v>
      </c>
      <c r="AC1134" s="149">
        <v>0.75</v>
      </c>
      <c r="AD1134" s="147">
        <f>VLOOKUP(T1134,'既存・導入予定 (2)'!$E$33:$S$44,13,0)</f>
        <v>0.14799999999999999</v>
      </c>
      <c r="AE1134" s="75">
        <f t="shared" si="50"/>
        <v>0.78700000000000003</v>
      </c>
    </row>
    <row r="1135" spans="20:31">
      <c r="T1135" s="145">
        <v>10</v>
      </c>
      <c r="U1135" s="145">
        <v>2011</v>
      </c>
      <c r="V1135" s="145" t="s">
        <v>21</v>
      </c>
      <c r="W1135" s="145" t="s">
        <v>618</v>
      </c>
      <c r="X1135" s="145" t="s">
        <v>3516</v>
      </c>
      <c r="Y1135" s="146" t="str">
        <f t="shared" si="49"/>
        <v>102011暖房ビル用マルチ無し（一定速）</v>
      </c>
      <c r="Z1135" s="145">
        <v>0.25</v>
      </c>
      <c r="AA1135" s="145">
        <v>0.75</v>
      </c>
      <c r="AB1135" s="149">
        <v>0.25</v>
      </c>
      <c r="AC1135" s="149">
        <v>0.75</v>
      </c>
      <c r="AD1135" s="147">
        <f>VLOOKUP(T1135,'既存・導入予定 (2)'!$E$33:$S$44,13,0)</f>
        <v>0.14799999999999999</v>
      </c>
      <c r="AE1135" s="75">
        <f t="shared" si="50"/>
        <v>0.78700000000000003</v>
      </c>
    </row>
    <row r="1136" spans="20:31">
      <c r="T1136" s="145">
        <v>10</v>
      </c>
      <c r="U1136" s="145">
        <v>2011</v>
      </c>
      <c r="V1136" s="145" t="s">
        <v>21</v>
      </c>
      <c r="W1136" s="145" t="s">
        <v>619</v>
      </c>
      <c r="X1136" s="145" t="s">
        <v>3516</v>
      </c>
      <c r="Y1136" s="146" t="str">
        <f t="shared" si="49"/>
        <v>102011暖房設備用無し（一定速）</v>
      </c>
      <c r="Z1136" s="145">
        <v>0.25</v>
      </c>
      <c r="AA1136" s="145">
        <v>0.75</v>
      </c>
      <c r="AB1136" s="149">
        <v>0.25</v>
      </c>
      <c r="AC1136" s="149">
        <v>0.75</v>
      </c>
      <c r="AD1136" s="147">
        <f>VLOOKUP(T1136,'既存・導入予定 (2)'!$E$33:$S$44,13,0)</f>
        <v>0.14799999999999999</v>
      </c>
      <c r="AE1136" s="75">
        <f t="shared" si="50"/>
        <v>0.78700000000000003</v>
      </c>
    </row>
    <row r="1137" spans="20:31">
      <c r="T1137" s="145">
        <v>10</v>
      </c>
      <c r="U1137" s="145">
        <v>2012</v>
      </c>
      <c r="V1137" s="145" t="s">
        <v>20</v>
      </c>
      <c r="W1137" s="145" t="s">
        <v>624</v>
      </c>
      <c r="X1137" s="145" t="s">
        <v>3363</v>
      </c>
      <c r="Y1137" s="146" t="str">
        <f t="shared" si="49"/>
        <v>102012冷房店舗用有り</v>
      </c>
      <c r="Z1137" s="145">
        <v>-1.36</v>
      </c>
      <c r="AA1137" s="145">
        <v>2.36</v>
      </c>
      <c r="AB1137" s="149">
        <v>1.0576000000000001</v>
      </c>
      <c r="AC1137" s="149">
        <v>1.7556</v>
      </c>
      <c r="AD1137" s="147">
        <f>VLOOKUP(T1137,'既存・導入予定 (2)'!$E$33:$S$44,13,0)</f>
        <v>0.14799999999999999</v>
      </c>
      <c r="AE1137" s="75">
        <f t="shared" si="50"/>
        <v>1.9119999999999999</v>
      </c>
    </row>
    <row r="1138" spans="20:31">
      <c r="T1138" s="145">
        <v>10</v>
      </c>
      <c r="U1138" s="145">
        <v>2012</v>
      </c>
      <c r="V1138" s="145" t="s">
        <v>20</v>
      </c>
      <c r="W1138" s="145" t="s">
        <v>618</v>
      </c>
      <c r="X1138" s="145" t="s">
        <v>3363</v>
      </c>
      <c r="Y1138" s="146" t="str">
        <f t="shared" si="49"/>
        <v>102012冷房ビル用マルチ有り</v>
      </c>
      <c r="Z1138" s="145">
        <v>-1.1399999999999999</v>
      </c>
      <c r="AA1138" s="145">
        <v>2.14</v>
      </c>
      <c r="AB1138" s="149">
        <v>1.0625</v>
      </c>
      <c r="AC1138" s="149">
        <v>1.5893999999999999</v>
      </c>
      <c r="AD1138" s="147">
        <f>VLOOKUP(T1138,'既存・導入予定 (2)'!$E$33:$S$44,13,0)</f>
        <v>0.14799999999999999</v>
      </c>
      <c r="AE1138" s="75">
        <f t="shared" si="50"/>
        <v>1.746</v>
      </c>
    </row>
    <row r="1139" spans="20:31">
      <c r="T1139" s="145">
        <v>10</v>
      </c>
      <c r="U1139" s="145">
        <v>2012</v>
      </c>
      <c r="V1139" s="145" t="s">
        <v>20</v>
      </c>
      <c r="W1139" s="145" t="s">
        <v>619</v>
      </c>
      <c r="X1139" s="145" t="s">
        <v>3363</v>
      </c>
      <c r="Y1139" s="146" t="str">
        <f t="shared" si="49"/>
        <v>102012冷房設備用有り</v>
      </c>
      <c r="Z1139" s="145">
        <v>-0.26</v>
      </c>
      <c r="AA1139" s="145">
        <v>1.26</v>
      </c>
      <c r="AB1139" s="149">
        <v>1.0367999999999999</v>
      </c>
      <c r="AC1139" s="149">
        <v>0.93579999999999997</v>
      </c>
      <c r="AD1139" s="147">
        <f>VLOOKUP(T1139,'既存・導入予定 (2)'!$E$33:$S$44,13,0)</f>
        <v>0.14799999999999999</v>
      </c>
      <c r="AE1139" s="75">
        <f t="shared" si="50"/>
        <v>1.089</v>
      </c>
    </row>
    <row r="1140" spans="20:31">
      <c r="T1140" s="145">
        <v>10</v>
      </c>
      <c r="U1140" s="145">
        <v>2012</v>
      </c>
      <c r="V1140" s="145" t="s">
        <v>20</v>
      </c>
      <c r="W1140" s="145" t="s">
        <v>624</v>
      </c>
      <c r="X1140" s="145" t="s">
        <v>3516</v>
      </c>
      <c r="Y1140" s="146" t="str">
        <f t="shared" si="49"/>
        <v>102012冷房店舗用無し（一定速）</v>
      </c>
      <c r="Z1140" s="145">
        <v>0.25</v>
      </c>
      <c r="AA1140" s="145">
        <v>0.75</v>
      </c>
      <c r="AB1140" s="149">
        <v>0.25</v>
      </c>
      <c r="AC1140" s="149">
        <v>0.75</v>
      </c>
      <c r="AD1140" s="147">
        <f>VLOOKUP(T1140,'既存・導入予定 (2)'!$E$33:$S$44,13,0)</f>
        <v>0.14799999999999999</v>
      </c>
      <c r="AE1140" s="75">
        <f t="shared" si="50"/>
        <v>0.78700000000000003</v>
      </c>
    </row>
    <row r="1141" spans="20:31">
      <c r="T1141" s="145">
        <v>10</v>
      </c>
      <c r="U1141" s="145">
        <v>2012</v>
      </c>
      <c r="V1141" s="145" t="s">
        <v>20</v>
      </c>
      <c r="W1141" s="145" t="s">
        <v>618</v>
      </c>
      <c r="X1141" s="145" t="s">
        <v>3516</v>
      </c>
      <c r="Y1141" s="146" t="str">
        <f t="shared" si="49"/>
        <v>102012冷房ビル用マルチ無し（一定速）</v>
      </c>
      <c r="Z1141" s="145">
        <v>0.25</v>
      </c>
      <c r="AA1141" s="145">
        <v>0.75</v>
      </c>
      <c r="AB1141" s="149">
        <v>0.25</v>
      </c>
      <c r="AC1141" s="149">
        <v>0.75</v>
      </c>
      <c r="AD1141" s="147">
        <f>VLOOKUP(T1141,'既存・導入予定 (2)'!$E$33:$S$44,13,0)</f>
        <v>0.14799999999999999</v>
      </c>
      <c r="AE1141" s="75">
        <f t="shared" si="50"/>
        <v>0.78700000000000003</v>
      </c>
    </row>
    <row r="1142" spans="20:31">
      <c r="T1142" s="145">
        <v>10</v>
      </c>
      <c r="U1142" s="145">
        <v>2012</v>
      </c>
      <c r="V1142" s="145" t="s">
        <v>20</v>
      </c>
      <c r="W1142" s="145" t="s">
        <v>619</v>
      </c>
      <c r="X1142" s="145" t="s">
        <v>3516</v>
      </c>
      <c r="Y1142" s="146" t="str">
        <f t="shared" si="49"/>
        <v>102012冷房設備用無し（一定速）</v>
      </c>
      <c r="Z1142" s="145">
        <v>0.25</v>
      </c>
      <c r="AA1142" s="145">
        <v>0.75</v>
      </c>
      <c r="AB1142" s="149">
        <v>0.25</v>
      </c>
      <c r="AC1142" s="149">
        <v>0.75</v>
      </c>
      <c r="AD1142" s="147">
        <f>VLOOKUP(T1142,'既存・導入予定 (2)'!$E$33:$S$44,13,0)</f>
        <v>0.14799999999999999</v>
      </c>
      <c r="AE1142" s="75">
        <f t="shared" si="50"/>
        <v>0.78700000000000003</v>
      </c>
    </row>
    <row r="1143" spans="20:31">
      <c r="T1143" s="145">
        <v>10</v>
      </c>
      <c r="U1143" s="145">
        <v>2012</v>
      </c>
      <c r="V1143" s="145" t="s">
        <v>21</v>
      </c>
      <c r="W1143" s="145" t="s">
        <v>624</v>
      </c>
      <c r="X1143" s="145" t="s">
        <v>3363</v>
      </c>
      <c r="Y1143" s="146" t="str">
        <f t="shared" si="49"/>
        <v>102012暖房店舗用有り</v>
      </c>
      <c r="Z1143" s="145">
        <v>-0.82</v>
      </c>
      <c r="AA1143" s="145">
        <v>1.82</v>
      </c>
      <c r="AB1143" s="149">
        <v>1.0801000000000001</v>
      </c>
      <c r="AC1143" s="149">
        <v>1.345</v>
      </c>
      <c r="AD1143" s="147">
        <f>VLOOKUP(T1143,'既存・導入予定 (2)'!$E$33:$S$44,13,0)</f>
        <v>0.14799999999999999</v>
      </c>
      <c r="AE1143" s="75">
        <f t="shared" si="50"/>
        <v>1.504</v>
      </c>
    </row>
    <row r="1144" spans="20:31">
      <c r="T1144" s="145">
        <v>10</v>
      </c>
      <c r="U1144" s="145">
        <v>2012</v>
      </c>
      <c r="V1144" s="145" t="s">
        <v>21</v>
      </c>
      <c r="W1144" s="145" t="s">
        <v>618</v>
      </c>
      <c r="X1144" s="145" t="s">
        <v>3363</v>
      </c>
      <c r="Y1144" s="146" t="str">
        <f t="shared" si="49"/>
        <v>102012暖房ビル用マルチ有り</v>
      </c>
      <c r="Z1144" s="145">
        <v>-0.98</v>
      </c>
      <c r="AA1144" s="145">
        <v>1.98</v>
      </c>
      <c r="AB1144" s="149">
        <v>1.042</v>
      </c>
      <c r="AC1144" s="149">
        <v>1.4744999999999999</v>
      </c>
      <c r="AD1144" s="147">
        <f>VLOOKUP(T1144,'既存・導入予定 (2)'!$E$33:$S$44,13,0)</f>
        <v>0.14799999999999999</v>
      </c>
      <c r="AE1144" s="75">
        <f t="shared" si="50"/>
        <v>1.6279999999999999</v>
      </c>
    </row>
    <row r="1145" spans="20:31">
      <c r="T1145" s="145">
        <v>10</v>
      </c>
      <c r="U1145" s="145">
        <v>2012</v>
      </c>
      <c r="V1145" s="145" t="s">
        <v>21</v>
      </c>
      <c r="W1145" s="145" t="s">
        <v>619</v>
      </c>
      <c r="X1145" s="145" t="s">
        <v>3363</v>
      </c>
      <c r="Y1145" s="146" t="str">
        <f t="shared" si="49"/>
        <v>102012暖房設備用有り</v>
      </c>
      <c r="Z1145" s="145">
        <v>-0.26</v>
      </c>
      <c r="AA1145" s="145">
        <v>1.26</v>
      </c>
      <c r="AB1145" s="149">
        <v>1.0266999999999999</v>
      </c>
      <c r="AC1145" s="149">
        <v>0.93830000000000002</v>
      </c>
      <c r="AD1145" s="147">
        <f>VLOOKUP(T1145,'既存・導入予定 (2)'!$E$33:$S$44,13,0)</f>
        <v>0.14799999999999999</v>
      </c>
      <c r="AE1145" s="75">
        <f t="shared" si="50"/>
        <v>1.0900000000000001</v>
      </c>
    </row>
    <row r="1146" spans="20:31">
      <c r="T1146" s="145">
        <v>10</v>
      </c>
      <c r="U1146" s="145">
        <v>2012</v>
      </c>
      <c r="V1146" s="145" t="s">
        <v>21</v>
      </c>
      <c r="W1146" s="145" t="s">
        <v>624</v>
      </c>
      <c r="X1146" s="145" t="s">
        <v>3516</v>
      </c>
      <c r="Y1146" s="146" t="str">
        <f t="shared" si="49"/>
        <v>102012暖房店舗用無し（一定速）</v>
      </c>
      <c r="Z1146" s="145">
        <v>0.25</v>
      </c>
      <c r="AA1146" s="145">
        <v>0.75</v>
      </c>
      <c r="AB1146" s="149">
        <v>0.25</v>
      </c>
      <c r="AC1146" s="149">
        <v>0.75</v>
      </c>
      <c r="AD1146" s="147">
        <f>VLOOKUP(T1146,'既存・導入予定 (2)'!$E$33:$S$44,13,0)</f>
        <v>0.14799999999999999</v>
      </c>
      <c r="AE1146" s="75">
        <f t="shared" si="50"/>
        <v>0.78700000000000003</v>
      </c>
    </row>
    <row r="1147" spans="20:31">
      <c r="T1147" s="145">
        <v>10</v>
      </c>
      <c r="U1147" s="145">
        <v>2012</v>
      </c>
      <c r="V1147" s="145" t="s">
        <v>21</v>
      </c>
      <c r="W1147" s="145" t="s">
        <v>618</v>
      </c>
      <c r="X1147" s="145" t="s">
        <v>3516</v>
      </c>
      <c r="Y1147" s="146" t="str">
        <f t="shared" si="49"/>
        <v>102012暖房ビル用マルチ無し（一定速）</v>
      </c>
      <c r="Z1147" s="145">
        <v>0.25</v>
      </c>
      <c r="AA1147" s="145">
        <v>0.75</v>
      </c>
      <c r="AB1147" s="149">
        <v>0.25</v>
      </c>
      <c r="AC1147" s="149">
        <v>0.75</v>
      </c>
      <c r="AD1147" s="147">
        <f>VLOOKUP(T1147,'既存・導入予定 (2)'!$E$33:$S$44,13,0)</f>
        <v>0.14799999999999999</v>
      </c>
      <c r="AE1147" s="75">
        <f t="shared" si="50"/>
        <v>0.78700000000000003</v>
      </c>
    </row>
    <row r="1148" spans="20:31">
      <c r="T1148" s="145">
        <v>10</v>
      </c>
      <c r="U1148" s="145">
        <v>2012</v>
      </c>
      <c r="V1148" s="145" t="s">
        <v>21</v>
      </c>
      <c r="W1148" s="145" t="s">
        <v>619</v>
      </c>
      <c r="X1148" s="145" t="s">
        <v>3516</v>
      </c>
      <c r="Y1148" s="146" t="str">
        <f t="shared" si="49"/>
        <v>102012暖房設備用無し（一定速）</v>
      </c>
      <c r="Z1148" s="145">
        <v>0.25</v>
      </c>
      <c r="AA1148" s="145">
        <v>0.75</v>
      </c>
      <c r="AB1148" s="149">
        <v>0.25</v>
      </c>
      <c r="AC1148" s="149">
        <v>0.75</v>
      </c>
      <c r="AD1148" s="147">
        <f>VLOOKUP(T1148,'既存・導入予定 (2)'!$E$33:$S$44,13,0)</f>
        <v>0.14799999999999999</v>
      </c>
      <c r="AE1148" s="75">
        <f t="shared" si="50"/>
        <v>0.78700000000000003</v>
      </c>
    </row>
    <row r="1149" spans="20:31">
      <c r="T1149" s="145">
        <v>10</v>
      </c>
      <c r="U1149" s="145">
        <v>2013</v>
      </c>
      <c r="V1149" s="145" t="s">
        <v>20</v>
      </c>
      <c r="W1149" s="145" t="s">
        <v>624</v>
      </c>
      <c r="X1149" s="145" t="s">
        <v>3363</v>
      </c>
      <c r="Y1149" s="146" t="str">
        <f t="shared" si="49"/>
        <v>102013冷房店舗用有り</v>
      </c>
      <c r="Z1149" s="145">
        <v>-1.5</v>
      </c>
      <c r="AA1149" s="145">
        <v>2.5</v>
      </c>
      <c r="AB1149" s="149">
        <v>1.0609999999999999</v>
      </c>
      <c r="AC1149" s="149">
        <v>1.8597999999999999</v>
      </c>
      <c r="AD1149" s="147">
        <f>VLOOKUP(T1149,'既存・導入予定 (2)'!$E$33:$S$44,13,0)</f>
        <v>0.14799999999999999</v>
      </c>
      <c r="AE1149" s="75">
        <f t="shared" si="50"/>
        <v>2.016</v>
      </c>
    </row>
    <row r="1150" spans="20:31">
      <c r="T1150" s="145">
        <v>10</v>
      </c>
      <c r="U1150" s="145">
        <v>2013</v>
      </c>
      <c r="V1150" s="145" t="s">
        <v>20</v>
      </c>
      <c r="W1150" s="145" t="s">
        <v>618</v>
      </c>
      <c r="X1150" s="145" t="s">
        <v>3363</v>
      </c>
      <c r="Y1150" s="146" t="str">
        <f t="shared" si="49"/>
        <v>102013冷房ビル用マルチ有り</v>
      </c>
      <c r="Z1150" s="145">
        <v>-1.1399999999999999</v>
      </c>
      <c r="AA1150" s="145">
        <v>2.14</v>
      </c>
      <c r="AB1150" s="149">
        <v>1.0625</v>
      </c>
      <c r="AC1150" s="149">
        <v>1.5893999999999999</v>
      </c>
      <c r="AD1150" s="147">
        <f>VLOOKUP(T1150,'既存・導入予定 (2)'!$E$33:$S$44,13,0)</f>
        <v>0.14799999999999999</v>
      </c>
      <c r="AE1150" s="75">
        <f t="shared" si="50"/>
        <v>1.746</v>
      </c>
    </row>
    <row r="1151" spans="20:31">
      <c r="T1151" s="145">
        <v>10</v>
      </c>
      <c r="U1151" s="145">
        <v>2013</v>
      </c>
      <c r="V1151" s="145" t="s">
        <v>20</v>
      </c>
      <c r="W1151" s="145" t="s">
        <v>619</v>
      </c>
      <c r="X1151" s="145" t="s">
        <v>3363</v>
      </c>
      <c r="Y1151" s="146" t="str">
        <f t="shared" si="49"/>
        <v>102013冷房設備用有り</v>
      </c>
      <c r="Z1151" s="145">
        <v>-0.26</v>
      </c>
      <c r="AA1151" s="145">
        <v>1.26</v>
      </c>
      <c r="AB1151" s="149">
        <v>1.0367999999999999</v>
      </c>
      <c r="AC1151" s="149">
        <v>0.93579999999999997</v>
      </c>
      <c r="AD1151" s="147">
        <f>VLOOKUP(T1151,'既存・導入予定 (2)'!$E$33:$S$44,13,0)</f>
        <v>0.14799999999999999</v>
      </c>
      <c r="AE1151" s="75">
        <f t="shared" si="50"/>
        <v>1.089</v>
      </c>
    </row>
    <row r="1152" spans="20:31">
      <c r="T1152" s="145">
        <v>10</v>
      </c>
      <c r="U1152" s="145">
        <v>2013</v>
      </c>
      <c r="V1152" s="145" t="s">
        <v>20</v>
      </c>
      <c r="W1152" s="145" t="s">
        <v>624</v>
      </c>
      <c r="X1152" s="145" t="s">
        <v>3516</v>
      </c>
      <c r="Y1152" s="146" t="str">
        <f t="shared" si="49"/>
        <v>102013冷房店舗用無し（一定速）</v>
      </c>
      <c r="Z1152" s="145">
        <v>0.25</v>
      </c>
      <c r="AA1152" s="145">
        <v>0.75</v>
      </c>
      <c r="AB1152" s="149">
        <v>0.25</v>
      </c>
      <c r="AC1152" s="149">
        <v>0.75</v>
      </c>
      <c r="AD1152" s="147">
        <f>VLOOKUP(T1152,'既存・導入予定 (2)'!$E$33:$S$44,13,0)</f>
        <v>0.14799999999999999</v>
      </c>
      <c r="AE1152" s="75">
        <f t="shared" si="50"/>
        <v>0.78700000000000003</v>
      </c>
    </row>
    <row r="1153" spans="20:31">
      <c r="T1153" s="145">
        <v>10</v>
      </c>
      <c r="U1153" s="145">
        <v>2013</v>
      </c>
      <c r="V1153" s="145" t="s">
        <v>20</v>
      </c>
      <c r="W1153" s="145" t="s">
        <v>618</v>
      </c>
      <c r="X1153" s="145" t="s">
        <v>3516</v>
      </c>
      <c r="Y1153" s="146" t="str">
        <f t="shared" si="49"/>
        <v>102013冷房ビル用マルチ無し（一定速）</v>
      </c>
      <c r="Z1153" s="145">
        <v>0.25</v>
      </c>
      <c r="AA1153" s="145">
        <v>0.75</v>
      </c>
      <c r="AB1153" s="149">
        <v>0.25</v>
      </c>
      <c r="AC1153" s="149">
        <v>0.75</v>
      </c>
      <c r="AD1153" s="147">
        <f>VLOOKUP(T1153,'既存・導入予定 (2)'!$E$33:$S$44,13,0)</f>
        <v>0.14799999999999999</v>
      </c>
      <c r="AE1153" s="75">
        <f t="shared" si="50"/>
        <v>0.78700000000000003</v>
      </c>
    </row>
    <row r="1154" spans="20:31">
      <c r="T1154" s="145">
        <v>10</v>
      </c>
      <c r="U1154" s="145">
        <v>2013</v>
      </c>
      <c r="V1154" s="145" t="s">
        <v>20</v>
      </c>
      <c r="W1154" s="145" t="s">
        <v>619</v>
      </c>
      <c r="X1154" s="145" t="s">
        <v>3516</v>
      </c>
      <c r="Y1154" s="146" t="str">
        <f t="shared" si="49"/>
        <v>102013冷房設備用無し（一定速）</v>
      </c>
      <c r="Z1154" s="145">
        <v>0.25</v>
      </c>
      <c r="AA1154" s="145">
        <v>0.75</v>
      </c>
      <c r="AB1154" s="149">
        <v>0.25</v>
      </c>
      <c r="AC1154" s="149">
        <v>0.75</v>
      </c>
      <c r="AD1154" s="147">
        <f>VLOOKUP(T1154,'既存・導入予定 (2)'!$E$33:$S$44,13,0)</f>
        <v>0.14799999999999999</v>
      </c>
      <c r="AE1154" s="75">
        <f t="shared" si="50"/>
        <v>0.78700000000000003</v>
      </c>
    </row>
    <row r="1155" spans="20:31">
      <c r="T1155" s="145">
        <v>10</v>
      </c>
      <c r="U1155" s="145">
        <v>2013</v>
      </c>
      <c r="V1155" s="145" t="s">
        <v>21</v>
      </c>
      <c r="W1155" s="145" t="s">
        <v>624</v>
      </c>
      <c r="X1155" s="145" t="s">
        <v>3363</v>
      </c>
      <c r="Y1155" s="146" t="str">
        <f t="shared" si="49"/>
        <v>102013暖房店舗用有り</v>
      </c>
      <c r="Z1155" s="145">
        <v>-0.94</v>
      </c>
      <c r="AA1155" s="145">
        <v>1.94</v>
      </c>
      <c r="AB1155" s="149">
        <v>1.0853999999999999</v>
      </c>
      <c r="AC1155" s="149">
        <v>1.4337</v>
      </c>
      <c r="AD1155" s="147">
        <f>VLOOKUP(T1155,'既存・導入予定 (2)'!$E$33:$S$44,13,0)</f>
        <v>0.14799999999999999</v>
      </c>
      <c r="AE1155" s="75">
        <f t="shared" si="50"/>
        <v>1.5940000000000001</v>
      </c>
    </row>
    <row r="1156" spans="20:31">
      <c r="T1156" s="145">
        <v>10</v>
      </c>
      <c r="U1156" s="145">
        <v>2013</v>
      </c>
      <c r="V1156" s="145" t="s">
        <v>21</v>
      </c>
      <c r="W1156" s="145" t="s">
        <v>618</v>
      </c>
      <c r="X1156" s="145" t="s">
        <v>3363</v>
      </c>
      <c r="Y1156" s="146" t="str">
        <f t="shared" si="49"/>
        <v>102013暖房ビル用マルチ有り</v>
      </c>
      <c r="Z1156" s="145">
        <v>-0.98</v>
      </c>
      <c r="AA1156" s="145">
        <v>1.98</v>
      </c>
      <c r="AB1156" s="149">
        <v>1.042</v>
      </c>
      <c r="AC1156" s="149">
        <v>1.4744999999999999</v>
      </c>
      <c r="AD1156" s="147">
        <f>VLOOKUP(T1156,'既存・導入予定 (2)'!$E$33:$S$44,13,0)</f>
        <v>0.14799999999999999</v>
      </c>
      <c r="AE1156" s="75">
        <f t="shared" si="50"/>
        <v>1.6279999999999999</v>
      </c>
    </row>
    <row r="1157" spans="20:31">
      <c r="T1157" s="145">
        <v>10</v>
      </c>
      <c r="U1157" s="145">
        <v>2013</v>
      </c>
      <c r="V1157" s="145" t="s">
        <v>21</v>
      </c>
      <c r="W1157" s="145" t="s">
        <v>619</v>
      </c>
      <c r="X1157" s="145" t="s">
        <v>3363</v>
      </c>
      <c r="Y1157" s="146" t="str">
        <f t="shared" si="49"/>
        <v>102013暖房設備用有り</v>
      </c>
      <c r="Z1157" s="145">
        <v>-0.32</v>
      </c>
      <c r="AA1157" s="145">
        <v>1.32</v>
      </c>
      <c r="AB1157" s="149">
        <v>1.028</v>
      </c>
      <c r="AC1157" s="149">
        <v>0.98299999999999998</v>
      </c>
      <c r="AD1157" s="147">
        <f>VLOOKUP(T1157,'既存・導入予定 (2)'!$E$33:$S$44,13,0)</f>
        <v>0.14799999999999999</v>
      </c>
      <c r="AE1157" s="75">
        <f t="shared" si="50"/>
        <v>1.135</v>
      </c>
    </row>
    <row r="1158" spans="20:31">
      <c r="T1158" s="145">
        <v>10</v>
      </c>
      <c r="U1158" s="145">
        <v>2013</v>
      </c>
      <c r="V1158" s="145" t="s">
        <v>21</v>
      </c>
      <c r="W1158" s="145" t="s">
        <v>624</v>
      </c>
      <c r="X1158" s="145" t="s">
        <v>3516</v>
      </c>
      <c r="Y1158" s="146" t="str">
        <f t="shared" si="49"/>
        <v>102013暖房店舗用無し（一定速）</v>
      </c>
      <c r="Z1158" s="145">
        <v>0.25</v>
      </c>
      <c r="AA1158" s="145">
        <v>0.75</v>
      </c>
      <c r="AB1158" s="149">
        <v>0.25</v>
      </c>
      <c r="AC1158" s="149">
        <v>0.75</v>
      </c>
      <c r="AD1158" s="147">
        <f>VLOOKUP(T1158,'既存・導入予定 (2)'!$E$33:$S$44,13,0)</f>
        <v>0.14799999999999999</v>
      </c>
      <c r="AE1158" s="75">
        <f t="shared" si="50"/>
        <v>0.78700000000000003</v>
      </c>
    </row>
    <row r="1159" spans="20:31">
      <c r="T1159" s="145">
        <v>10</v>
      </c>
      <c r="U1159" s="145">
        <v>2013</v>
      </c>
      <c r="V1159" s="145" t="s">
        <v>21</v>
      </c>
      <c r="W1159" s="145" t="s">
        <v>618</v>
      </c>
      <c r="X1159" s="145" t="s">
        <v>3516</v>
      </c>
      <c r="Y1159" s="146" t="str">
        <f t="shared" si="49"/>
        <v>102013暖房ビル用マルチ無し（一定速）</v>
      </c>
      <c r="Z1159" s="145">
        <v>0.25</v>
      </c>
      <c r="AA1159" s="145">
        <v>0.75</v>
      </c>
      <c r="AB1159" s="149">
        <v>0.25</v>
      </c>
      <c r="AC1159" s="149">
        <v>0.75</v>
      </c>
      <c r="AD1159" s="147">
        <f>VLOOKUP(T1159,'既存・導入予定 (2)'!$E$33:$S$44,13,0)</f>
        <v>0.14799999999999999</v>
      </c>
      <c r="AE1159" s="75">
        <f t="shared" si="50"/>
        <v>0.78700000000000003</v>
      </c>
    </row>
    <row r="1160" spans="20:31">
      <c r="T1160" s="145">
        <v>10</v>
      </c>
      <c r="U1160" s="145">
        <v>2013</v>
      </c>
      <c r="V1160" s="145" t="s">
        <v>21</v>
      </c>
      <c r="W1160" s="145" t="s">
        <v>619</v>
      </c>
      <c r="X1160" s="145" t="s">
        <v>3516</v>
      </c>
      <c r="Y1160" s="146" t="str">
        <f t="shared" si="49"/>
        <v>102013暖房設備用無し（一定速）</v>
      </c>
      <c r="Z1160" s="145">
        <v>0.25</v>
      </c>
      <c r="AA1160" s="145">
        <v>0.75</v>
      </c>
      <c r="AB1160" s="149">
        <v>0.25</v>
      </c>
      <c r="AC1160" s="149">
        <v>0.75</v>
      </c>
      <c r="AD1160" s="147">
        <f>VLOOKUP(T1160,'既存・導入予定 (2)'!$E$33:$S$44,13,0)</f>
        <v>0.14799999999999999</v>
      </c>
      <c r="AE1160" s="75">
        <f t="shared" si="50"/>
        <v>0.78700000000000003</v>
      </c>
    </row>
    <row r="1161" spans="20:31">
      <c r="T1161" s="145">
        <v>10</v>
      </c>
      <c r="U1161" s="145">
        <v>2014</v>
      </c>
      <c r="V1161" s="145" t="s">
        <v>20</v>
      </c>
      <c r="W1161" s="145" t="s">
        <v>624</v>
      </c>
      <c r="X1161" s="145" t="s">
        <v>3363</v>
      </c>
      <c r="Y1161" s="146" t="str">
        <f t="shared" si="49"/>
        <v>102014冷房店舗用有り</v>
      </c>
      <c r="Z1161" s="145">
        <v>-1.46</v>
      </c>
      <c r="AA1161" s="145">
        <v>2.46</v>
      </c>
      <c r="AB1161" s="149">
        <v>1.06</v>
      </c>
      <c r="AC1161" s="149">
        <v>1.83</v>
      </c>
      <c r="AD1161" s="147">
        <f>VLOOKUP(T1161,'既存・導入予定 (2)'!$E$33:$S$44,13,0)</f>
        <v>0.14799999999999999</v>
      </c>
      <c r="AE1161" s="75">
        <f t="shared" si="50"/>
        <v>1.986</v>
      </c>
    </row>
    <row r="1162" spans="20:31">
      <c r="T1162" s="145">
        <v>10</v>
      </c>
      <c r="U1162" s="145">
        <v>2014</v>
      </c>
      <c r="V1162" s="145" t="s">
        <v>20</v>
      </c>
      <c r="W1162" s="145" t="s">
        <v>618</v>
      </c>
      <c r="X1162" s="145" t="s">
        <v>3363</v>
      </c>
      <c r="Y1162" s="146" t="str">
        <f t="shared" ref="Y1162:Y1225" si="51">T1162&amp;U1162&amp;V1162&amp;W1162&amp;X1162</f>
        <v>102014冷房ビル用マルチ有り</v>
      </c>
      <c r="Z1162" s="145">
        <v>-1.52</v>
      </c>
      <c r="AA1162" s="145">
        <v>2.52</v>
      </c>
      <c r="AB1162" s="149">
        <v>1.0736000000000001</v>
      </c>
      <c r="AC1162" s="149">
        <v>1.8715999999999999</v>
      </c>
      <c r="AD1162" s="147">
        <f>VLOOKUP(T1162,'既存・導入予定 (2)'!$E$33:$S$44,13,0)</f>
        <v>0.14799999999999999</v>
      </c>
      <c r="AE1162" s="75">
        <f t="shared" si="50"/>
        <v>2.0299999999999998</v>
      </c>
    </row>
    <row r="1163" spans="20:31">
      <c r="T1163" s="145">
        <v>10</v>
      </c>
      <c r="U1163" s="145">
        <v>2014</v>
      </c>
      <c r="V1163" s="145" t="s">
        <v>20</v>
      </c>
      <c r="W1163" s="145" t="s">
        <v>619</v>
      </c>
      <c r="X1163" s="145" t="s">
        <v>3363</v>
      </c>
      <c r="Y1163" s="146" t="str">
        <f t="shared" si="51"/>
        <v>102014冷房設備用有り</v>
      </c>
      <c r="Z1163" s="145">
        <v>-0.32</v>
      </c>
      <c r="AA1163" s="145">
        <v>1.32</v>
      </c>
      <c r="AB1163" s="149">
        <v>1.0385</v>
      </c>
      <c r="AC1163" s="149">
        <v>0.98040000000000005</v>
      </c>
      <c r="AD1163" s="147">
        <f>VLOOKUP(T1163,'既存・導入予定 (2)'!$E$33:$S$44,13,0)</f>
        <v>0.14799999999999999</v>
      </c>
      <c r="AE1163" s="75">
        <f t="shared" si="50"/>
        <v>1.1339999999999999</v>
      </c>
    </row>
    <row r="1164" spans="20:31">
      <c r="T1164" s="145">
        <v>10</v>
      </c>
      <c r="U1164" s="145">
        <v>2014</v>
      </c>
      <c r="V1164" s="145" t="s">
        <v>20</v>
      </c>
      <c r="W1164" s="145" t="s">
        <v>624</v>
      </c>
      <c r="X1164" s="145" t="s">
        <v>3516</v>
      </c>
      <c r="Y1164" s="146" t="str">
        <f t="shared" si="51"/>
        <v>102014冷房店舗用無し（一定速）</v>
      </c>
      <c r="Z1164" s="145">
        <v>0.25</v>
      </c>
      <c r="AA1164" s="145">
        <v>0.75</v>
      </c>
      <c r="AB1164" s="149">
        <v>0.25</v>
      </c>
      <c r="AC1164" s="149">
        <v>0.75</v>
      </c>
      <c r="AD1164" s="147">
        <f>VLOOKUP(T1164,'既存・導入予定 (2)'!$E$33:$S$44,13,0)</f>
        <v>0.14799999999999999</v>
      </c>
      <c r="AE1164" s="75">
        <f t="shared" si="50"/>
        <v>0.78700000000000003</v>
      </c>
    </row>
    <row r="1165" spans="20:31">
      <c r="T1165" s="145">
        <v>10</v>
      </c>
      <c r="U1165" s="145">
        <v>2014</v>
      </c>
      <c r="V1165" s="145" t="s">
        <v>20</v>
      </c>
      <c r="W1165" s="145" t="s">
        <v>618</v>
      </c>
      <c r="X1165" s="145" t="s">
        <v>3516</v>
      </c>
      <c r="Y1165" s="146" t="str">
        <f t="shared" si="51"/>
        <v>102014冷房ビル用マルチ無し（一定速）</v>
      </c>
      <c r="Z1165" s="145">
        <v>0.25</v>
      </c>
      <c r="AA1165" s="145">
        <v>0.75</v>
      </c>
      <c r="AB1165" s="149">
        <v>0.25</v>
      </c>
      <c r="AC1165" s="149">
        <v>0.75</v>
      </c>
      <c r="AD1165" s="147">
        <f>VLOOKUP(T1165,'既存・導入予定 (2)'!$E$33:$S$44,13,0)</f>
        <v>0.14799999999999999</v>
      </c>
      <c r="AE1165" s="75">
        <f t="shared" si="50"/>
        <v>0.78700000000000003</v>
      </c>
    </row>
    <row r="1166" spans="20:31">
      <c r="T1166" s="145">
        <v>10</v>
      </c>
      <c r="U1166" s="145">
        <v>2014</v>
      </c>
      <c r="V1166" s="145" t="s">
        <v>20</v>
      </c>
      <c r="W1166" s="145" t="s">
        <v>619</v>
      </c>
      <c r="X1166" s="145" t="s">
        <v>3516</v>
      </c>
      <c r="Y1166" s="146" t="str">
        <f t="shared" si="51"/>
        <v>102014冷房設備用無し（一定速）</v>
      </c>
      <c r="Z1166" s="145">
        <v>0.25</v>
      </c>
      <c r="AA1166" s="145">
        <v>0.75</v>
      </c>
      <c r="AB1166" s="149">
        <v>0.25</v>
      </c>
      <c r="AC1166" s="149">
        <v>0.75</v>
      </c>
      <c r="AD1166" s="147">
        <f>VLOOKUP(T1166,'既存・導入予定 (2)'!$E$33:$S$44,13,0)</f>
        <v>0.14799999999999999</v>
      </c>
      <c r="AE1166" s="75">
        <f t="shared" si="50"/>
        <v>0.78700000000000003</v>
      </c>
    </row>
    <row r="1167" spans="20:31">
      <c r="T1167" s="145">
        <v>10</v>
      </c>
      <c r="U1167" s="145">
        <v>2014</v>
      </c>
      <c r="V1167" s="145" t="s">
        <v>21</v>
      </c>
      <c r="W1167" s="145" t="s">
        <v>624</v>
      </c>
      <c r="X1167" s="145" t="s">
        <v>3363</v>
      </c>
      <c r="Y1167" s="146" t="str">
        <f t="shared" si="51"/>
        <v>102014暖房店舗用有り</v>
      </c>
      <c r="Z1167" s="145">
        <v>-0.94</v>
      </c>
      <c r="AA1167" s="145">
        <v>1.94</v>
      </c>
      <c r="AB1167" s="149">
        <v>1.0853999999999999</v>
      </c>
      <c r="AC1167" s="149">
        <v>1.4337</v>
      </c>
      <c r="AD1167" s="147">
        <f>VLOOKUP(T1167,'既存・導入予定 (2)'!$E$33:$S$44,13,0)</f>
        <v>0.14799999999999999</v>
      </c>
      <c r="AE1167" s="75">
        <f t="shared" si="50"/>
        <v>1.5940000000000001</v>
      </c>
    </row>
    <row r="1168" spans="20:31">
      <c r="T1168" s="145">
        <v>10</v>
      </c>
      <c r="U1168" s="145">
        <v>2014</v>
      </c>
      <c r="V1168" s="145" t="s">
        <v>21</v>
      </c>
      <c r="W1168" s="145" t="s">
        <v>618</v>
      </c>
      <c r="X1168" s="145" t="s">
        <v>3363</v>
      </c>
      <c r="Y1168" s="146" t="str">
        <f t="shared" si="51"/>
        <v>102014暖房ビル用マルチ有り</v>
      </c>
      <c r="Z1168" s="145">
        <v>-0.96</v>
      </c>
      <c r="AA1168" s="145">
        <v>1.96</v>
      </c>
      <c r="AB1168" s="149">
        <v>1.0416000000000001</v>
      </c>
      <c r="AC1168" s="149">
        <v>1.4596</v>
      </c>
      <c r="AD1168" s="147">
        <f>VLOOKUP(T1168,'既存・導入予定 (2)'!$E$33:$S$44,13,0)</f>
        <v>0.14799999999999999</v>
      </c>
      <c r="AE1168" s="75">
        <f t="shared" si="50"/>
        <v>1.613</v>
      </c>
    </row>
    <row r="1169" spans="20:31">
      <c r="T1169" s="145">
        <v>10</v>
      </c>
      <c r="U1169" s="145">
        <v>2014</v>
      </c>
      <c r="V1169" s="145" t="s">
        <v>21</v>
      </c>
      <c r="W1169" s="145" t="s">
        <v>619</v>
      </c>
      <c r="X1169" s="145" t="s">
        <v>3363</v>
      </c>
      <c r="Y1169" s="146" t="str">
        <f t="shared" si="51"/>
        <v>102014暖房設備用有り</v>
      </c>
      <c r="Z1169" s="145">
        <v>-0.36</v>
      </c>
      <c r="AA1169" s="145">
        <v>1.36</v>
      </c>
      <c r="AB1169" s="149">
        <v>1.0287999999999999</v>
      </c>
      <c r="AC1169" s="149">
        <v>1.0127999999999999</v>
      </c>
      <c r="AD1169" s="147">
        <f>VLOOKUP(T1169,'既存・導入予定 (2)'!$E$33:$S$44,13,0)</f>
        <v>0.14799999999999999</v>
      </c>
      <c r="AE1169" s="75">
        <f t="shared" si="50"/>
        <v>1.165</v>
      </c>
    </row>
    <row r="1170" spans="20:31">
      <c r="T1170" s="145">
        <v>10</v>
      </c>
      <c r="U1170" s="145">
        <v>2014</v>
      </c>
      <c r="V1170" s="145" t="s">
        <v>21</v>
      </c>
      <c r="W1170" s="145" t="s">
        <v>624</v>
      </c>
      <c r="X1170" s="145" t="s">
        <v>3516</v>
      </c>
      <c r="Y1170" s="146" t="str">
        <f t="shared" si="51"/>
        <v>102014暖房店舗用無し（一定速）</v>
      </c>
      <c r="Z1170" s="145">
        <v>0.25</v>
      </c>
      <c r="AA1170" s="145">
        <v>0.75</v>
      </c>
      <c r="AB1170" s="149">
        <v>0.25</v>
      </c>
      <c r="AC1170" s="149">
        <v>0.75</v>
      </c>
      <c r="AD1170" s="147">
        <f>VLOOKUP(T1170,'既存・導入予定 (2)'!$E$33:$S$44,13,0)</f>
        <v>0.14799999999999999</v>
      </c>
      <c r="AE1170" s="75">
        <f t="shared" si="50"/>
        <v>0.78700000000000003</v>
      </c>
    </row>
    <row r="1171" spans="20:31">
      <c r="T1171" s="145">
        <v>10</v>
      </c>
      <c r="U1171" s="145">
        <v>2014</v>
      </c>
      <c r="V1171" s="145" t="s">
        <v>21</v>
      </c>
      <c r="W1171" s="145" t="s">
        <v>618</v>
      </c>
      <c r="X1171" s="145" t="s">
        <v>3516</v>
      </c>
      <c r="Y1171" s="146" t="str">
        <f t="shared" si="51"/>
        <v>102014暖房ビル用マルチ無し（一定速）</v>
      </c>
      <c r="Z1171" s="145">
        <v>0.25</v>
      </c>
      <c r="AA1171" s="145">
        <v>0.75</v>
      </c>
      <c r="AB1171" s="149">
        <v>0.25</v>
      </c>
      <c r="AC1171" s="149">
        <v>0.75</v>
      </c>
      <c r="AD1171" s="147">
        <f>VLOOKUP(T1171,'既存・導入予定 (2)'!$E$33:$S$44,13,0)</f>
        <v>0.14799999999999999</v>
      </c>
      <c r="AE1171" s="75">
        <f t="shared" si="50"/>
        <v>0.78700000000000003</v>
      </c>
    </row>
    <row r="1172" spans="20:31">
      <c r="T1172" s="145">
        <v>10</v>
      </c>
      <c r="U1172" s="145">
        <v>2014</v>
      </c>
      <c r="V1172" s="145" t="s">
        <v>21</v>
      </c>
      <c r="W1172" s="145" t="s">
        <v>619</v>
      </c>
      <c r="X1172" s="145" t="s">
        <v>3516</v>
      </c>
      <c r="Y1172" s="146" t="str">
        <f t="shared" si="51"/>
        <v>102014暖房設備用無し（一定速）</v>
      </c>
      <c r="Z1172" s="145">
        <v>0.25</v>
      </c>
      <c r="AA1172" s="145">
        <v>0.75</v>
      </c>
      <c r="AB1172" s="149">
        <v>0.25</v>
      </c>
      <c r="AC1172" s="149">
        <v>0.75</v>
      </c>
      <c r="AD1172" s="147">
        <f>VLOOKUP(T1172,'既存・導入予定 (2)'!$E$33:$S$44,13,0)</f>
        <v>0.14799999999999999</v>
      </c>
      <c r="AE1172" s="75">
        <f t="shared" si="50"/>
        <v>0.78700000000000003</v>
      </c>
    </row>
    <row r="1173" spans="20:31">
      <c r="T1173" s="65">
        <v>10</v>
      </c>
      <c r="U1173" s="65">
        <v>2015</v>
      </c>
      <c r="V1173" s="65" t="s">
        <v>20</v>
      </c>
      <c r="W1173" s="65" t="s">
        <v>624</v>
      </c>
      <c r="X1173" s="65" t="s">
        <v>3363</v>
      </c>
      <c r="Y1173" s="66" t="str">
        <f t="shared" si="51"/>
        <v>102015冷房店舗用有り</v>
      </c>
      <c r="Z1173" s="65">
        <v>-1.38</v>
      </c>
      <c r="AA1173" s="65">
        <v>2.38</v>
      </c>
      <c r="AB1173" s="68">
        <v>1.0581</v>
      </c>
      <c r="AC1173" s="68">
        <v>1.7705</v>
      </c>
      <c r="AD1173" s="150">
        <f>VLOOKUP(T1173,'既存・導入予定 (2)'!$E$33:$S$44,13,0)</f>
        <v>0.14799999999999999</v>
      </c>
      <c r="AE1173" s="151">
        <f t="shared" si="50"/>
        <v>1.927</v>
      </c>
    </row>
    <row r="1174" spans="20:31">
      <c r="T1174" s="65">
        <v>10</v>
      </c>
      <c r="U1174" s="65">
        <v>2015</v>
      </c>
      <c r="V1174" s="65" t="s">
        <v>20</v>
      </c>
      <c r="W1174" s="65" t="s">
        <v>618</v>
      </c>
      <c r="X1174" s="65" t="s">
        <v>3363</v>
      </c>
      <c r="Y1174" s="66" t="str">
        <f t="shared" si="51"/>
        <v>102015冷房ビル用マルチ有り</v>
      </c>
      <c r="Z1174" s="65">
        <v>-1.5740000000000001</v>
      </c>
      <c r="AA1174" s="65">
        <v>2.5739999999999998</v>
      </c>
      <c r="AB1174" s="68">
        <v>1.0751999999999999</v>
      </c>
      <c r="AC1174" s="68">
        <v>1.9117</v>
      </c>
      <c r="AD1174" s="150">
        <f>VLOOKUP(T1174,'既存・導入予定 (2)'!$E$33:$S$44,13,0)</f>
        <v>0.14799999999999999</v>
      </c>
      <c r="AE1174" s="151">
        <f t="shared" si="50"/>
        <v>2.0699999999999998</v>
      </c>
    </row>
    <row r="1175" spans="20:31">
      <c r="T1175" s="65">
        <v>10</v>
      </c>
      <c r="U1175" s="65">
        <v>2015</v>
      </c>
      <c r="V1175" s="65" t="s">
        <v>20</v>
      </c>
      <c r="W1175" s="65" t="s">
        <v>619</v>
      </c>
      <c r="X1175" s="65" t="s">
        <v>3363</v>
      </c>
      <c r="Y1175" s="66" t="str">
        <f t="shared" si="51"/>
        <v>102015冷房設備用有り</v>
      </c>
      <c r="Z1175" s="65">
        <v>-0.62</v>
      </c>
      <c r="AA1175" s="65">
        <v>1.62</v>
      </c>
      <c r="AB1175" s="68">
        <v>1.0472999999999999</v>
      </c>
      <c r="AC1175" s="68">
        <v>1.2032</v>
      </c>
      <c r="AD1175" s="150">
        <f>VLOOKUP(T1175,'既存・導入予定 (2)'!$E$33:$S$44,13,0)</f>
        <v>0.14799999999999999</v>
      </c>
      <c r="AE1175" s="151">
        <f t="shared" si="50"/>
        <v>1.3580000000000001</v>
      </c>
    </row>
    <row r="1176" spans="20:31">
      <c r="T1176" s="65">
        <v>10</v>
      </c>
      <c r="U1176" s="65">
        <v>2015</v>
      </c>
      <c r="V1176" s="65" t="s">
        <v>20</v>
      </c>
      <c r="W1176" s="65" t="s">
        <v>624</v>
      </c>
      <c r="X1176" s="65" t="s">
        <v>3516</v>
      </c>
      <c r="Y1176" s="66" t="str">
        <f t="shared" si="51"/>
        <v>102015冷房店舗用無し（一定速）</v>
      </c>
      <c r="Z1176" s="65">
        <v>0.25</v>
      </c>
      <c r="AA1176" s="65">
        <v>0.75</v>
      </c>
      <c r="AB1176" s="68">
        <v>0.25</v>
      </c>
      <c r="AC1176" s="68">
        <v>0.75</v>
      </c>
      <c r="AD1176" s="150">
        <f>VLOOKUP(T1176,'既存・導入予定 (2)'!$E$33:$S$44,13,0)</f>
        <v>0.14799999999999999</v>
      </c>
      <c r="AE1176" s="151">
        <f t="shared" si="50"/>
        <v>0.78700000000000003</v>
      </c>
    </row>
    <row r="1177" spans="20:31">
      <c r="T1177" s="65">
        <v>10</v>
      </c>
      <c r="U1177" s="65">
        <v>2015</v>
      </c>
      <c r="V1177" s="65" t="s">
        <v>20</v>
      </c>
      <c r="W1177" s="65" t="s">
        <v>618</v>
      </c>
      <c r="X1177" s="65" t="s">
        <v>3516</v>
      </c>
      <c r="Y1177" s="66" t="str">
        <f t="shared" si="51"/>
        <v>102015冷房ビル用マルチ無し（一定速）</v>
      </c>
      <c r="Z1177" s="65">
        <v>0.25</v>
      </c>
      <c r="AA1177" s="65">
        <v>0.75</v>
      </c>
      <c r="AB1177" s="68">
        <v>0.25</v>
      </c>
      <c r="AC1177" s="68">
        <v>0.75</v>
      </c>
      <c r="AD1177" s="150">
        <f>VLOOKUP(T1177,'既存・導入予定 (2)'!$E$33:$S$44,13,0)</f>
        <v>0.14799999999999999</v>
      </c>
      <c r="AE1177" s="151">
        <f t="shared" ref="AE1177:AE1240" si="52">ROUNDDOWN(IF(AD1177&gt;=0.25,Z1177*AD1177+AA1177,AB1177*AD1177+AC1177),3)</f>
        <v>0.78700000000000003</v>
      </c>
    </row>
    <row r="1178" spans="20:31">
      <c r="T1178" s="65">
        <v>10</v>
      </c>
      <c r="U1178" s="65">
        <v>2015</v>
      </c>
      <c r="V1178" s="65" t="s">
        <v>20</v>
      </c>
      <c r="W1178" s="65" t="s">
        <v>619</v>
      </c>
      <c r="X1178" s="65" t="s">
        <v>3516</v>
      </c>
      <c r="Y1178" s="66" t="str">
        <f t="shared" si="51"/>
        <v>102015冷房設備用無し（一定速）</v>
      </c>
      <c r="Z1178" s="65">
        <v>0.25</v>
      </c>
      <c r="AA1178" s="65">
        <v>0.75</v>
      </c>
      <c r="AB1178" s="68">
        <v>0.25</v>
      </c>
      <c r="AC1178" s="68">
        <v>0.75</v>
      </c>
      <c r="AD1178" s="150">
        <f>VLOOKUP(T1178,'既存・導入予定 (2)'!$E$33:$S$44,13,0)</f>
        <v>0.14799999999999999</v>
      </c>
      <c r="AE1178" s="151">
        <f t="shared" si="52"/>
        <v>0.78700000000000003</v>
      </c>
    </row>
    <row r="1179" spans="20:31">
      <c r="T1179" s="65">
        <v>10</v>
      </c>
      <c r="U1179" s="65">
        <v>2015</v>
      </c>
      <c r="V1179" s="65" t="s">
        <v>21</v>
      </c>
      <c r="W1179" s="65" t="s">
        <v>624</v>
      </c>
      <c r="X1179" s="65" t="s">
        <v>3363</v>
      </c>
      <c r="Y1179" s="66" t="str">
        <f t="shared" si="51"/>
        <v>102015暖房店舗用有り</v>
      </c>
      <c r="Z1179" s="65">
        <v>-0.97</v>
      </c>
      <c r="AA1179" s="65">
        <v>1.97</v>
      </c>
      <c r="AB1179" s="68">
        <v>1.0867</v>
      </c>
      <c r="AC1179" s="68">
        <v>1.4558</v>
      </c>
      <c r="AD1179" s="150">
        <f>VLOOKUP(T1179,'既存・導入予定 (2)'!$E$33:$S$44,13,0)</f>
        <v>0.14799999999999999</v>
      </c>
      <c r="AE1179" s="151">
        <f t="shared" si="52"/>
        <v>1.6160000000000001</v>
      </c>
    </row>
    <row r="1180" spans="20:31">
      <c r="T1180" s="65">
        <v>10</v>
      </c>
      <c r="U1180" s="65">
        <v>2015</v>
      </c>
      <c r="V1180" s="65" t="s">
        <v>21</v>
      </c>
      <c r="W1180" s="65" t="s">
        <v>618</v>
      </c>
      <c r="X1180" s="65" t="s">
        <v>3363</v>
      </c>
      <c r="Y1180" s="66" t="str">
        <f t="shared" si="51"/>
        <v>102015暖房ビル用マルチ有り</v>
      </c>
      <c r="Z1180" s="65">
        <v>-0.876</v>
      </c>
      <c r="AA1180" s="65">
        <v>1.8759999999999999</v>
      </c>
      <c r="AB1180" s="68">
        <v>1.0398000000000001</v>
      </c>
      <c r="AC1180" s="68">
        <v>1.3971</v>
      </c>
      <c r="AD1180" s="150">
        <f>VLOOKUP(T1180,'既存・導入予定 (2)'!$E$33:$S$44,13,0)</f>
        <v>0.14799999999999999</v>
      </c>
      <c r="AE1180" s="151">
        <f t="shared" si="52"/>
        <v>1.55</v>
      </c>
    </row>
    <row r="1181" spans="20:31">
      <c r="T1181" s="65">
        <v>10</v>
      </c>
      <c r="U1181" s="65">
        <v>2015</v>
      </c>
      <c r="V1181" s="65" t="s">
        <v>21</v>
      </c>
      <c r="W1181" s="65" t="s">
        <v>619</v>
      </c>
      <c r="X1181" s="65" t="s">
        <v>3363</v>
      </c>
      <c r="Y1181" s="66" t="str">
        <f t="shared" si="51"/>
        <v>102015暖房設備用有り</v>
      </c>
      <c r="Z1181" s="65">
        <v>-0.59799999999999998</v>
      </c>
      <c r="AA1181" s="65">
        <v>1.5980000000000001</v>
      </c>
      <c r="AB1181" s="68">
        <v>1.0339</v>
      </c>
      <c r="AC1181" s="68">
        <v>1.19</v>
      </c>
      <c r="AD1181" s="150">
        <f>VLOOKUP(T1181,'既存・導入予定 (2)'!$E$33:$S$44,13,0)</f>
        <v>0.14799999999999999</v>
      </c>
      <c r="AE1181" s="151">
        <f t="shared" si="52"/>
        <v>1.343</v>
      </c>
    </row>
    <row r="1182" spans="20:31">
      <c r="T1182" s="65">
        <v>10</v>
      </c>
      <c r="U1182" s="65">
        <v>2015</v>
      </c>
      <c r="V1182" s="65" t="s">
        <v>21</v>
      </c>
      <c r="W1182" s="65" t="s">
        <v>624</v>
      </c>
      <c r="X1182" s="65" t="s">
        <v>3516</v>
      </c>
      <c r="Y1182" s="66" t="str">
        <f t="shared" si="51"/>
        <v>102015暖房店舗用無し（一定速）</v>
      </c>
      <c r="Z1182" s="65">
        <v>0.25</v>
      </c>
      <c r="AA1182" s="65">
        <v>0.75</v>
      </c>
      <c r="AB1182" s="68">
        <v>0.25</v>
      </c>
      <c r="AC1182" s="68">
        <v>0.75</v>
      </c>
      <c r="AD1182" s="150">
        <f>VLOOKUP(T1182,'既存・導入予定 (2)'!$E$33:$S$44,13,0)</f>
        <v>0.14799999999999999</v>
      </c>
      <c r="AE1182" s="151">
        <f t="shared" si="52"/>
        <v>0.78700000000000003</v>
      </c>
    </row>
    <row r="1183" spans="20:31">
      <c r="T1183" s="65">
        <v>10</v>
      </c>
      <c r="U1183" s="65">
        <v>2015</v>
      </c>
      <c r="V1183" s="65" t="s">
        <v>21</v>
      </c>
      <c r="W1183" s="65" t="s">
        <v>618</v>
      </c>
      <c r="X1183" s="65" t="s">
        <v>3516</v>
      </c>
      <c r="Y1183" s="66" t="str">
        <f t="shared" si="51"/>
        <v>102015暖房ビル用マルチ無し（一定速）</v>
      </c>
      <c r="Z1183" s="65">
        <v>0.25</v>
      </c>
      <c r="AA1183" s="65">
        <v>0.75</v>
      </c>
      <c r="AB1183" s="68">
        <v>0.25</v>
      </c>
      <c r="AC1183" s="68">
        <v>0.75</v>
      </c>
      <c r="AD1183" s="150">
        <f>VLOOKUP(T1183,'既存・導入予定 (2)'!$E$33:$S$44,13,0)</f>
        <v>0.14799999999999999</v>
      </c>
      <c r="AE1183" s="151">
        <f t="shared" si="52"/>
        <v>0.78700000000000003</v>
      </c>
    </row>
    <row r="1184" spans="20:31">
      <c r="T1184" s="65">
        <v>10</v>
      </c>
      <c r="U1184" s="65">
        <v>2015</v>
      </c>
      <c r="V1184" s="65" t="s">
        <v>21</v>
      </c>
      <c r="W1184" s="65" t="s">
        <v>619</v>
      </c>
      <c r="X1184" s="65" t="s">
        <v>3516</v>
      </c>
      <c r="Y1184" s="66" t="str">
        <f t="shared" si="51"/>
        <v>102015暖房設備用無し（一定速）</v>
      </c>
      <c r="Z1184" s="65">
        <v>0.25</v>
      </c>
      <c r="AA1184" s="65">
        <v>0.75</v>
      </c>
      <c r="AB1184" s="68">
        <v>0.25</v>
      </c>
      <c r="AC1184" s="68">
        <v>0.75</v>
      </c>
      <c r="AD1184" s="150">
        <f>VLOOKUP(T1184,'既存・導入予定 (2)'!$E$33:$S$44,13,0)</f>
        <v>0.14799999999999999</v>
      </c>
      <c r="AE1184" s="151">
        <f t="shared" si="52"/>
        <v>0.78700000000000003</v>
      </c>
    </row>
    <row r="1185" spans="20:31">
      <c r="T1185" s="65">
        <v>10</v>
      </c>
      <c r="U1185" s="65">
        <v>2020</v>
      </c>
      <c r="V1185" s="65" t="s">
        <v>626</v>
      </c>
      <c r="W1185" s="65" t="s">
        <v>624</v>
      </c>
      <c r="X1185" s="65" t="s">
        <v>3363</v>
      </c>
      <c r="Y1185" s="66" t="str">
        <f t="shared" si="51"/>
        <v>102020冷房店舗用有り</v>
      </c>
      <c r="Z1185" s="65">
        <v>-1.38</v>
      </c>
      <c r="AA1185" s="65">
        <v>2.38</v>
      </c>
      <c r="AB1185" s="68">
        <v>1.0581</v>
      </c>
      <c r="AC1185" s="68">
        <v>1.7705</v>
      </c>
      <c r="AD1185" s="150">
        <f>VLOOKUP(T1185,'既存・導入予定 (2)'!$E$33:$S$44,13,0)</f>
        <v>0.14799999999999999</v>
      </c>
      <c r="AE1185" s="151">
        <f t="shared" si="52"/>
        <v>1.927</v>
      </c>
    </row>
    <row r="1186" spans="20:31">
      <c r="T1186" s="65">
        <v>10</v>
      </c>
      <c r="U1186" s="65">
        <v>2020</v>
      </c>
      <c r="V1186" s="65" t="s">
        <v>626</v>
      </c>
      <c r="W1186" s="65" t="s">
        <v>618</v>
      </c>
      <c r="X1186" s="65" t="s">
        <v>3363</v>
      </c>
      <c r="Y1186" s="66" t="str">
        <f t="shared" si="51"/>
        <v>102020冷房ビル用マルチ有り</v>
      </c>
      <c r="Z1186" s="65">
        <v>-1.68</v>
      </c>
      <c r="AA1186" s="65">
        <v>2.68</v>
      </c>
      <c r="AB1186" s="68">
        <v>1.0788</v>
      </c>
      <c r="AC1186" s="68">
        <v>2.0053000000000001</v>
      </c>
      <c r="AD1186" s="150">
        <f>VLOOKUP(T1186,'既存・導入予定 (2)'!$E$33:$S$44,13,0)</f>
        <v>0.14799999999999999</v>
      </c>
      <c r="AE1186" s="151">
        <f t="shared" si="52"/>
        <v>2.1640000000000001</v>
      </c>
    </row>
    <row r="1187" spans="20:31">
      <c r="T1187" s="65">
        <v>10</v>
      </c>
      <c r="U1187" s="65">
        <v>2020</v>
      </c>
      <c r="V1187" s="65" t="s">
        <v>626</v>
      </c>
      <c r="W1187" s="65" t="s">
        <v>619</v>
      </c>
      <c r="X1187" s="65" t="s">
        <v>3363</v>
      </c>
      <c r="Y1187" s="66" t="str">
        <f t="shared" si="51"/>
        <v>102020冷房設備用有り</v>
      </c>
      <c r="Z1187" s="65">
        <v>-0.62</v>
      </c>
      <c r="AA1187" s="65">
        <v>1.62</v>
      </c>
      <c r="AB1187" s="68">
        <v>1.0472999999999999</v>
      </c>
      <c r="AC1187" s="68">
        <v>1.2032</v>
      </c>
      <c r="AD1187" s="150">
        <f>VLOOKUP(T1187,'既存・導入予定 (2)'!$E$33:$S$44,13,0)</f>
        <v>0.14799999999999999</v>
      </c>
      <c r="AE1187" s="151">
        <f t="shared" si="52"/>
        <v>1.3580000000000001</v>
      </c>
    </row>
    <row r="1188" spans="20:31">
      <c r="T1188" s="65">
        <v>10</v>
      </c>
      <c r="U1188" s="65">
        <v>2020</v>
      </c>
      <c r="V1188" s="65" t="s">
        <v>626</v>
      </c>
      <c r="W1188" s="65" t="s">
        <v>624</v>
      </c>
      <c r="X1188" s="65" t="s">
        <v>3516</v>
      </c>
      <c r="Y1188" s="66" t="str">
        <f t="shared" si="51"/>
        <v>102020冷房店舗用無し（一定速）</v>
      </c>
      <c r="Z1188" s="65">
        <v>0.25</v>
      </c>
      <c r="AA1188" s="65">
        <v>0.75</v>
      </c>
      <c r="AB1188" s="68">
        <v>0.25</v>
      </c>
      <c r="AC1188" s="68">
        <v>0.75</v>
      </c>
      <c r="AD1188" s="150">
        <f>VLOOKUP(T1188,'既存・導入予定 (2)'!$E$33:$S$44,13,0)</f>
        <v>0.14799999999999999</v>
      </c>
      <c r="AE1188" s="151">
        <f t="shared" si="52"/>
        <v>0.78700000000000003</v>
      </c>
    </row>
    <row r="1189" spans="20:31">
      <c r="T1189" s="65">
        <v>10</v>
      </c>
      <c r="U1189" s="65">
        <v>2020</v>
      </c>
      <c r="V1189" s="65" t="s">
        <v>626</v>
      </c>
      <c r="W1189" s="65" t="s">
        <v>618</v>
      </c>
      <c r="X1189" s="65" t="s">
        <v>3516</v>
      </c>
      <c r="Y1189" s="66" t="str">
        <f t="shared" si="51"/>
        <v>102020冷房ビル用マルチ無し（一定速）</v>
      </c>
      <c r="Z1189" s="65">
        <v>0.25</v>
      </c>
      <c r="AA1189" s="65">
        <v>0.75</v>
      </c>
      <c r="AB1189" s="68">
        <v>0.25</v>
      </c>
      <c r="AC1189" s="68">
        <v>0.75</v>
      </c>
      <c r="AD1189" s="150">
        <f>VLOOKUP(T1189,'既存・導入予定 (2)'!$E$33:$S$44,13,0)</f>
        <v>0.14799999999999999</v>
      </c>
      <c r="AE1189" s="151">
        <f t="shared" si="52"/>
        <v>0.78700000000000003</v>
      </c>
    </row>
    <row r="1190" spans="20:31">
      <c r="T1190" s="65">
        <v>10</v>
      </c>
      <c r="U1190" s="65">
        <v>2020</v>
      </c>
      <c r="V1190" s="65" t="s">
        <v>626</v>
      </c>
      <c r="W1190" s="65" t="s">
        <v>619</v>
      </c>
      <c r="X1190" s="65" t="s">
        <v>3516</v>
      </c>
      <c r="Y1190" s="66" t="str">
        <f t="shared" si="51"/>
        <v>102020冷房設備用無し（一定速）</v>
      </c>
      <c r="Z1190" s="65">
        <v>0.25</v>
      </c>
      <c r="AA1190" s="65">
        <v>0.75</v>
      </c>
      <c r="AB1190" s="68">
        <v>0.25</v>
      </c>
      <c r="AC1190" s="68">
        <v>0.75</v>
      </c>
      <c r="AD1190" s="150">
        <f>VLOOKUP(T1190,'既存・導入予定 (2)'!$E$33:$S$44,13,0)</f>
        <v>0.14799999999999999</v>
      </c>
      <c r="AE1190" s="151">
        <f t="shared" si="52"/>
        <v>0.78700000000000003</v>
      </c>
    </row>
    <row r="1191" spans="20:31">
      <c r="T1191" s="65">
        <v>10</v>
      </c>
      <c r="U1191" s="65">
        <v>2020</v>
      </c>
      <c r="V1191" s="65" t="s">
        <v>627</v>
      </c>
      <c r="W1191" s="65" t="s">
        <v>624</v>
      </c>
      <c r="X1191" s="65" t="s">
        <v>3363</v>
      </c>
      <c r="Y1191" s="66" t="str">
        <f t="shared" si="51"/>
        <v>102020暖房店舗用有り</v>
      </c>
      <c r="Z1191" s="65">
        <v>-0.96</v>
      </c>
      <c r="AA1191" s="65">
        <v>1.96</v>
      </c>
      <c r="AB1191" s="68">
        <v>1.0862000000000001</v>
      </c>
      <c r="AC1191" s="68">
        <v>1.4483999999999999</v>
      </c>
      <c r="AD1191" s="150">
        <f>VLOOKUP(T1191,'既存・導入予定 (2)'!$E$33:$S$44,13,0)</f>
        <v>0.14799999999999999</v>
      </c>
      <c r="AE1191" s="151">
        <f t="shared" si="52"/>
        <v>1.609</v>
      </c>
    </row>
    <row r="1192" spans="20:31">
      <c r="T1192" s="65">
        <v>10</v>
      </c>
      <c r="U1192" s="65">
        <v>2020</v>
      </c>
      <c r="V1192" s="65" t="s">
        <v>627</v>
      </c>
      <c r="W1192" s="65" t="s">
        <v>618</v>
      </c>
      <c r="X1192" s="65" t="s">
        <v>3363</v>
      </c>
      <c r="Y1192" s="66" t="str">
        <f t="shared" si="51"/>
        <v>102020暖房ビル用マルチ有り</v>
      </c>
      <c r="Z1192" s="65">
        <v>-1.1000000000000001</v>
      </c>
      <c r="AA1192" s="65">
        <v>2.1</v>
      </c>
      <c r="AB1192" s="68">
        <v>1.0416000000000001</v>
      </c>
      <c r="AC1192" s="68">
        <v>1.4596</v>
      </c>
      <c r="AD1192" s="150">
        <f>VLOOKUP(T1192,'既存・導入予定 (2)'!$E$33:$S$44,13,0)</f>
        <v>0.14799999999999999</v>
      </c>
      <c r="AE1192" s="151">
        <f t="shared" si="52"/>
        <v>1.613</v>
      </c>
    </row>
    <row r="1193" spans="20:31">
      <c r="T1193" s="65">
        <v>10</v>
      </c>
      <c r="U1193" s="65">
        <v>2020</v>
      </c>
      <c r="V1193" s="65" t="s">
        <v>627</v>
      </c>
      <c r="W1193" s="65" t="s">
        <v>619</v>
      </c>
      <c r="X1193" s="65" t="s">
        <v>3363</v>
      </c>
      <c r="Y1193" s="66" t="str">
        <f t="shared" si="51"/>
        <v>102020暖房設備用有り</v>
      </c>
      <c r="Z1193" s="65">
        <v>-0.46</v>
      </c>
      <c r="AA1193" s="65">
        <v>1.46</v>
      </c>
      <c r="AB1193" s="68">
        <v>0.94</v>
      </c>
      <c r="AC1193" s="68">
        <v>1.1100000000000001</v>
      </c>
      <c r="AD1193" s="150">
        <f>VLOOKUP(T1193,'既存・導入予定 (2)'!$E$33:$S$44,13,0)</f>
        <v>0.14799999999999999</v>
      </c>
      <c r="AE1193" s="151">
        <f t="shared" si="52"/>
        <v>1.2490000000000001</v>
      </c>
    </row>
    <row r="1194" spans="20:31">
      <c r="T1194" s="65">
        <v>10</v>
      </c>
      <c r="U1194" s="65">
        <v>2020</v>
      </c>
      <c r="V1194" s="65" t="s">
        <v>627</v>
      </c>
      <c r="W1194" s="65" t="s">
        <v>624</v>
      </c>
      <c r="X1194" s="65" t="s">
        <v>3516</v>
      </c>
      <c r="Y1194" s="66" t="str">
        <f t="shared" si="51"/>
        <v>102020暖房店舗用無し（一定速）</v>
      </c>
      <c r="Z1194" s="65">
        <v>0.25</v>
      </c>
      <c r="AA1194" s="65">
        <v>0.75</v>
      </c>
      <c r="AB1194" s="68">
        <v>0.25</v>
      </c>
      <c r="AC1194" s="68">
        <v>0.75</v>
      </c>
      <c r="AD1194" s="150">
        <f>VLOOKUP(T1194,'既存・導入予定 (2)'!$E$33:$S$44,13,0)</f>
        <v>0.14799999999999999</v>
      </c>
      <c r="AE1194" s="151">
        <f t="shared" si="52"/>
        <v>0.78700000000000003</v>
      </c>
    </row>
    <row r="1195" spans="20:31">
      <c r="T1195" s="65">
        <v>10</v>
      </c>
      <c r="U1195" s="65">
        <v>2020</v>
      </c>
      <c r="V1195" s="65" t="s">
        <v>627</v>
      </c>
      <c r="W1195" s="65" t="s">
        <v>618</v>
      </c>
      <c r="X1195" s="65" t="s">
        <v>3516</v>
      </c>
      <c r="Y1195" s="66" t="str">
        <f t="shared" si="51"/>
        <v>102020暖房ビル用マルチ無し（一定速）</v>
      </c>
      <c r="Z1195" s="65">
        <v>0.25</v>
      </c>
      <c r="AA1195" s="65">
        <v>0.75</v>
      </c>
      <c r="AB1195" s="68">
        <v>0.25</v>
      </c>
      <c r="AC1195" s="68">
        <v>0.75</v>
      </c>
      <c r="AD1195" s="150">
        <f>VLOOKUP(T1195,'既存・導入予定 (2)'!$E$33:$S$44,13,0)</f>
        <v>0.14799999999999999</v>
      </c>
      <c r="AE1195" s="151">
        <f t="shared" si="52"/>
        <v>0.78700000000000003</v>
      </c>
    </row>
    <row r="1196" spans="20:31">
      <c r="T1196" s="65">
        <v>10</v>
      </c>
      <c r="U1196" s="65">
        <v>2020</v>
      </c>
      <c r="V1196" s="65" t="s">
        <v>627</v>
      </c>
      <c r="W1196" s="65" t="s">
        <v>619</v>
      </c>
      <c r="X1196" s="65" t="s">
        <v>3516</v>
      </c>
      <c r="Y1196" s="66" t="str">
        <f t="shared" si="51"/>
        <v>102020暖房設備用無し（一定速）</v>
      </c>
      <c r="Z1196" s="65">
        <v>0.25</v>
      </c>
      <c r="AA1196" s="65">
        <v>0.75</v>
      </c>
      <c r="AB1196" s="68">
        <v>0.25</v>
      </c>
      <c r="AC1196" s="68">
        <v>0.75</v>
      </c>
      <c r="AD1196" s="150">
        <f>VLOOKUP(T1196,'既存・導入予定 (2)'!$E$33:$S$44,13,0)</f>
        <v>0.14799999999999999</v>
      </c>
      <c r="AE1196" s="151">
        <f t="shared" si="52"/>
        <v>0.78700000000000003</v>
      </c>
    </row>
    <row r="1197" spans="20:31">
      <c r="T1197" s="145">
        <v>10</v>
      </c>
      <c r="U1197" s="145">
        <v>2024</v>
      </c>
      <c r="V1197" s="145" t="s">
        <v>626</v>
      </c>
      <c r="W1197" s="145" t="s">
        <v>624</v>
      </c>
      <c r="X1197" s="145" t="s">
        <v>3363</v>
      </c>
      <c r="Y1197" s="146" t="str">
        <f t="shared" si="51"/>
        <v>102024冷房店舗用有り</v>
      </c>
      <c r="Z1197" s="145">
        <v>-1.58</v>
      </c>
      <c r="AA1197" s="145">
        <v>2.58</v>
      </c>
      <c r="AB1197" s="149">
        <v>1.0629999999999999</v>
      </c>
      <c r="AC1197" s="149">
        <v>1.9193</v>
      </c>
      <c r="AD1197" s="147">
        <f>VLOOKUP(T1197,'既存・導入予定 (2)'!$E$33:$S$44,13,0)</f>
        <v>0.14799999999999999</v>
      </c>
      <c r="AE1197" s="75">
        <f t="shared" si="52"/>
        <v>2.0760000000000001</v>
      </c>
    </row>
    <row r="1198" spans="20:31">
      <c r="T1198" s="145">
        <v>10</v>
      </c>
      <c r="U1198" s="145">
        <v>2024</v>
      </c>
      <c r="V1198" s="145" t="s">
        <v>626</v>
      </c>
      <c r="W1198" s="145" t="s">
        <v>618</v>
      </c>
      <c r="X1198" s="145" t="s">
        <v>3363</v>
      </c>
      <c r="Y1198" s="146" t="str">
        <f t="shared" si="51"/>
        <v>102024冷房ビル用マルチ有り</v>
      </c>
      <c r="Z1198" s="145">
        <v>-1.6</v>
      </c>
      <c r="AA1198" s="145">
        <v>2.6</v>
      </c>
      <c r="AB1198" s="149">
        <v>1.0759000000000001</v>
      </c>
      <c r="AC1198" s="149">
        <v>1.931</v>
      </c>
      <c r="AD1198" s="147">
        <f>VLOOKUP(T1198,'既存・導入予定 (2)'!$E$33:$S$44,13,0)</f>
        <v>0.14799999999999999</v>
      </c>
      <c r="AE1198" s="75">
        <f t="shared" si="52"/>
        <v>2.09</v>
      </c>
    </row>
    <row r="1199" spans="20:31">
      <c r="T1199" s="145">
        <v>10</v>
      </c>
      <c r="U1199" s="145">
        <v>2024</v>
      </c>
      <c r="V1199" s="145" t="s">
        <v>626</v>
      </c>
      <c r="W1199" s="145" t="s">
        <v>619</v>
      </c>
      <c r="X1199" s="145" t="s">
        <v>3363</v>
      </c>
      <c r="Y1199" s="146" t="str">
        <f t="shared" si="51"/>
        <v>102024冷房設備用有り</v>
      </c>
      <c r="Z1199" s="145">
        <v>-0.6</v>
      </c>
      <c r="AA1199" s="145">
        <v>1.6</v>
      </c>
      <c r="AB1199" s="149">
        <v>1.0467</v>
      </c>
      <c r="AC1199" s="149">
        <v>1.1882999999999999</v>
      </c>
      <c r="AD1199" s="147">
        <f>VLOOKUP(T1199,'既存・導入予定 (2)'!$E$33:$S$44,13,0)</f>
        <v>0.14799999999999999</v>
      </c>
      <c r="AE1199" s="75">
        <f t="shared" si="52"/>
        <v>1.343</v>
      </c>
    </row>
    <row r="1200" spans="20:31">
      <c r="T1200" s="145">
        <v>10</v>
      </c>
      <c r="U1200" s="145">
        <v>2024</v>
      </c>
      <c r="V1200" s="145" t="s">
        <v>626</v>
      </c>
      <c r="W1200" s="145" t="s">
        <v>624</v>
      </c>
      <c r="X1200" s="145" t="s">
        <v>3516</v>
      </c>
      <c r="Y1200" s="146" t="str">
        <f t="shared" si="51"/>
        <v>102024冷房店舗用無し（一定速）</v>
      </c>
      <c r="Z1200" s="145">
        <v>0.25</v>
      </c>
      <c r="AA1200" s="145">
        <v>0.75</v>
      </c>
      <c r="AB1200" s="149">
        <v>0.25</v>
      </c>
      <c r="AC1200" s="149">
        <v>0.75</v>
      </c>
      <c r="AD1200" s="147">
        <f>VLOOKUP(T1200,'既存・導入予定 (2)'!$E$33:$S$44,13,0)</f>
        <v>0.14799999999999999</v>
      </c>
      <c r="AE1200" s="75">
        <f t="shared" si="52"/>
        <v>0.78700000000000003</v>
      </c>
    </row>
    <row r="1201" spans="20:31">
      <c r="T1201" s="145">
        <v>10</v>
      </c>
      <c r="U1201" s="145">
        <v>2024</v>
      </c>
      <c r="V1201" s="145" t="s">
        <v>626</v>
      </c>
      <c r="W1201" s="145" t="s">
        <v>618</v>
      </c>
      <c r="X1201" s="145" t="s">
        <v>3516</v>
      </c>
      <c r="Y1201" s="146" t="str">
        <f t="shared" si="51"/>
        <v>102024冷房ビル用マルチ無し（一定速）</v>
      </c>
      <c r="Z1201" s="145">
        <v>0.25</v>
      </c>
      <c r="AA1201" s="145">
        <v>0.75</v>
      </c>
      <c r="AB1201" s="149">
        <v>0.25</v>
      </c>
      <c r="AC1201" s="149">
        <v>0.75</v>
      </c>
      <c r="AD1201" s="147">
        <f>VLOOKUP(T1201,'既存・導入予定 (2)'!$E$33:$S$44,13,0)</f>
        <v>0.14799999999999999</v>
      </c>
      <c r="AE1201" s="75">
        <f t="shared" si="52"/>
        <v>0.78700000000000003</v>
      </c>
    </row>
    <row r="1202" spans="20:31">
      <c r="T1202" s="145">
        <v>10</v>
      </c>
      <c r="U1202" s="145">
        <v>2024</v>
      </c>
      <c r="V1202" s="145" t="s">
        <v>626</v>
      </c>
      <c r="W1202" s="145" t="s">
        <v>619</v>
      </c>
      <c r="X1202" s="145" t="s">
        <v>3516</v>
      </c>
      <c r="Y1202" s="146" t="str">
        <f t="shared" si="51"/>
        <v>102024冷房設備用無し（一定速）</v>
      </c>
      <c r="Z1202" s="145">
        <v>0.25</v>
      </c>
      <c r="AA1202" s="145">
        <v>0.75</v>
      </c>
      <c r="AB1202" s="149">
        <v>0.25</v>
      </c>
      <c r="AC1202" s="149">
        <v>0.75</v>
      </c>
      <c r="AD1202" s="147">
        <f>VLOOKUP(T1202,'既存・導入予定 (2)'!$E$33:$S$44,13,0)</f>
        <v>0.14799999999999999</v>
      </c>
      <c r="AE1202" s="75">
        <f t="shared" si="52"/>
        <v>0.78700000000000003</v>
      </c>
    </row>
    <row r="1203" spans="20:31">
      <c r="T1203" s="145">
        <v>10</v>
      </c>
      <c r="U1203" s="145">
        <v>2024</v>
      </c>
      <c r="V1203" s="145" t="s">
        <v>627</v>
      </c>
      <c r="W1203" s="145" t="s">
        <v>624</v>
      </c>
      <c r="X1203" s="145" t="s">
        <v>3363</v>
      </c>
      <c r="Y1203" s="146" t="str">
        <f t="shared" si="51"/>
        <v>102024暖房店舗用有り</v>
      </c>
      <c r="Z1203" s="145">
        <v>-1.04</v>
      </c>
      <c r="AA1203" s="145">
        <v>2.04</v>
      </c>
      <c r="AB1203" s="149">
        <v>1.0898000000000001</v>
      </c>
      <c r="AC1203" s="149">
        <v>1.5076000000000001</v>
      </c>
      <c r="AD1203" s="147">
        <f>VLOOKUP(T1203,'既存・導入予定 (2)'!$E$33:$S$44,13,0)</f>
        <v>0.14799999999999999</v>
      </c>
      <c r="AE1203" s="75">
        <f t="shared" si="52"/>
        <v>1.6679999999999999</v>
      </c>
    </row>
    <row r="1204" spans="20:31">
      <c r="T1204" s="145">
        <v>10</v>
      </c>
      <c r="U1204" s="145">
        <v>2024</v>
      </c>
      <c r="V1204" s="145" t="s">
        <v>627</v>
      </c>
      <c r="W1204" s="145" t="s">
        <v>618</v>
      </c>
      <c r="X1204" s="145" t="s">
        <v>3363</v>
      </c>
      <c r="Y1204" s="146" t="str">
        <f t="shared" si="51"/>
        <v>102024暖房ビル用マルチ有り</v>
      </c>
      <c r="Z1204" s="145">
        <v>-1.1399999999999999</v>
      </c>
      <c r="AA1204" s="145">
        <v>2.14</v>
      </c>
      <c r="AB1204" s="149">
        <v>1.0454000000000001</v>
      </c>
      <c r="AC1204" s="149">
        <v>1.5936999999999999</v>
      </c>
      <c r="AD1204" s="147">
        <f>VLOOKUP(T1204,'既存・導入予定 (2)'!$E$33:$S$44,13,0)</f>
        <v>0.14799999999999999</v>
      </c>
      <c r="AE1204" s="75">
        <f t="shared" si="52"/>
        <v>1.748</v>
      </c>
    </row>
    <row r="1205" spans="20:31">
      <c r="T1205" s="145">
        <v>10</v>
      </c>
      <c r="U1205" s="145">
        <v>2024</v>
      </c>
      <c r="V1205" s="145" t="s">
        <v>627</v>
      </c>
      <c r="W1205" s="145" t="s">
        <v>619</v>
      </c>
      <c r="X1205" s="145" t="s">
        <v>3363</v>
      </c>
      <c r="Y1205" s="146" t="str">
        <f t="shared" si="51"/>
        <v>102024暖房設備用有り</v>
      </c>
      <c r="Z1205" s="145">
        <v>-0.57999999999999996</v>
      </c>
      <c r="AA1205" s="145">
        <v>1.58</v>
      </c>
      <c r="AB1205" s="149">
        <v>1.0335000000000001</v>
      </c>
      <c r="AC1205" s="149">
        <v>1.1766000000000001</v>
      </c>
      <c r="AD1205" s="147">
        <f>VLOOKUP(T1205,'既存・導入予定 (2)'!$E$33:$S$44,13,0)</f>
        <v>0.14799999999999999</v>
      </c>
      <c r="AE1205" s="75">
        <f t="shared" si="52"/>
        <v>1.329</v>
      </c>
    </row>
    <row r="1206" spans="20:31">
      <c r="T1206" s="145">
        <v>10</v>
      </c>
      <c r="U1206" s="145">
        <v>2024</v>
      </c>
      <c r="V1206" s="145" t="s">
        <v>627</v>
      </c>
      <c r="W1206" s="145" t="s">
        <v>624</v>
      </c>
      <c r="X1206" s="145" t="s">
        <v>3516</v>
      </c>
      <c r="Y1206" s="146" t="str">
        <f t="shared" si="51"/>
        <v>102024暖房店舗用無し（一定速）</v>
      </c>
      <c r="Z1206" s="145">
        <v>0.25</v>
      </c>
      <c r="AA1206" s="145">
        <v>0.75</v>
      </c>
      <c r="AB1206" s="149">
        <v>0.25</v>
      </c>
      <c r="AC1206" s="149">
        <v>0.75</v>
      </c>
      <c r="AD1206" s="147">
        <f>VLOOKUP(T1206,'既存・導入予定 (2)'!$E$33:$S$44,13,0)</f>
        <v>0.14799999999999999</v>
      </c>
      <c r="AE1206" s="75">
        <f t="shared" si="52"/>
        <v>0.78700000000000003</v>
      </c>
    </row>
    <row r="1207" spans="20:31">
      <c r="T1207" s="145">
        <v>10</v>
      </c>
      <c r="U1207" s="145">
        <v>2024</v>
      </c>
      <c r="V1207" s="145" t="s">
        <v>627</v>
      </c>
      <c r="W1207" s="145" t="s">
        <v>618</v>
      </c>
      <c r="X1207" s="145" t="s">
        <v>3516</v>
      </c>
      <c r="Y1207" s="146" t="str">
        <f t="shared" si="51"/>
        <v>102024暖房ビル用マルチ無し（一定速）</v>
      </c>
      <c r="Z1207" s="145">
        <v>0.25</v>
      </c>
      <c r="AA1207" s="145">
        <v>0.75</v>
      </c>
      <c r="AB1207" s="149">
        <v>0.25</v>
      </c>
      <c r="AC1207" s="149">
        <v>0.75</v>
      </c>
      <c r="AD1207" s="147">
        <f>VLOOKUP(T1207,'既存・導入予定 (2)'!$E$33:$S$44,13,0)</f>
        <v>0.14799999999999999</v>
      </c>
      <c r="AE1207" s="75">
        <f t="shared" si="52"/>
        <v>0.78700000000000003</v>
      </c>
    </row>
    <row r="1208" spans="20:31">
      <c r="T1208" s="145">
        <v>10</v>
      </c>
      <c r="U1208" s="145">
        <v>2024</v>
      </c>
      <c r="V1208" s="145" t="s">
        <v>627</v>
      </c>
      <c r="W1208" s="145" t="s">
        <v>619</v>
      </c>
      <c r="X1208" s="145" t="s">
        <v>3516</v>
      </c>
      <c r="Y1208" s="146" t="str">
        <f t="shared" si="51"/>
        <v>102024暖房設備用無し（一定速）</v>
      </c>
      <c r="Z1208" s="145">
        <v>0.25</v>
      </c>
      <c r="AA1208" s="145">
        <v>0.75</v>
      </c>
      <c r="AB1208" s="149">
        <v>0.25</v>
      </c>
      <c r="AC1208" s="149">
        <v>0.75</v>
      </c>
      <c r="AD1208" s="147">
        <f>VLOOKUP(T1208,'既存・導入予定 (2)'!$E$33:$S$44,13,0)</f>
        <v>0.14799999999999999</v>
      </c>
      <c r="AE1208" s="75">
        <f t="shared" si="52"/>
        <v>0.78700000000000003</v>
      </c>
    </row>
    <row r="1209" spans="20:31">
      <c r="T1209" s="65">
        <v>11</v>
      </c>
      <c r="U1209" s="65">
        <v>1995</v>
      </c>
      <c r="V1209" s="65" t="s">
        <v>20</v>
      </c>
      <c r="W1209" s="65" t="s">
        <v>624</v>
      </c>
      <c r="X1209" s="65" t="s">
        <v>3363</v>
      </c>
      <c r="Y1209" s="66" t="str">
        <f t="shared" si="51"/>
        <v>111995冷房店舗用有り</v>
      </c>
      <c r="Z1209" s="65">
        <v>0.32</v>
      </c>
      <c r="AA1209" s="65">
        <v>0.68</v>
      </c>
      <c r="AB1209" s="68">
        <v>1.0165999999999999</v>
      </c>
      <c r="AC1209" s="68">
        <v>0.50590000000000002</v>
      </c>
      <c r="AD1209" s="150">
        <f>VLOOKUP(T1209,'既存・導入予定 (2)'!$E$33:$S$44,13,0)</f>
        <v>0.245</v>
      </c>
      <c r="AE1209" s="151">
        <f t="shared" si="52"/>
        <v>0.754</v>
      </c>
    </row>
    <row r="1210" spans="20:31">
      <c r="T1210" s="65">
        <v>11</v>
      </c>
      <c r="U1210" s="65">
        <v>1995</v>
      </c>
      <c r="V1210" s="65" t="s">
        <v>20</v>
      </c>
      <c r="W1210" s="65" t="s">
        <v>618</v>
      </c>
      <c r="X1210" s="65" t="s">
        <v>3363</v>
      </c>
      <c r="Y1210" s="66" t="str">
        <f t="shared" si="51"/>
        <v>111995冷房ビル用マルチ有り</v>
      </c>
      <c r="Z1210" s="65">
        <v>-0.218</v>
      </c>
      <c r="AA1210" s="65">
        <v>1.218</v>
      </c>
      <c r="AB1210" s="68">
        <v>1.0356000000000001</v>
      </c>
      <c r="AC1210" s="68">
        <v>0.90459999999999996</v>
      </c>
      <c r="AD1210" s="150">
        <f>VLOOKUP(T1210,'既存・導入予定 (2)'!$E$33:$S$44,13,0)</f>
        <v>0.245</v>
      </c>
      <c r="AE1210" s="151">
        <f t="shared" si="52"/>
        <v>1.1579999999999999</v>
      </c>
    </row>
    <row r="1211" spans="20:31">
      <c r="T1211" s="65">
        <v>11</v>
      </c>
      <c r="U1211" s="65">
        <v>1995</v>
      </c>
      <c r="V1211" s="65" t="s">
        <v>20</v>
      </c>
      <c r="W1211" s="65" t="s">
        <v>619</v>
      </c>
      <c r="X1211" s="65" t="s">
        <v>3363</v>
      </c>
      <c r="Y1211" s="66" t="str">
        <f t="shared" si="51"/>
        <v>111995冷房設備用有り</v>
      </c>
      <c r="Z1211" s="65">
        <v>0.25</v>
      </c>
      <c r="AA1211" s="65">
        <v>0.75</v>
      </c>
      <c r="AB1211" s="68">
        <v>1.0219</v>
      </c>
      <c r="AC1211" s="68">
        <v>0.55700000000000005</v>
      </c>
      <c r="AD1211" s="150">
        <f>VLOOKUP(T1211,'既存・導入予定 (2)'!$E$33:$S$44,13,0)</f>
        <v>0.245</v>
      </c>
      <c r="AE1211" s="151">
        <f t="shared" si="52"/>
        <v>0.80700000000000005</v>
      </c>
    </row>
    <row r="1212" spans="20:31">
      <c r="T1212" s="65">
        <v>11</v>
      </c>
      <c r="U1212" s="65">
        <v>1995</v>
      </c>
      <c r="V1212" s="65" t="s">
        <v>20</v>
      </c>
      <c r="W1212" s="65" t="s">
        <v>624</v>
      </c>
      <c r="X1212" s="65" t="s">
        <v>3516</v>
      </c>
      <c r="Y1212" s="66" t="str">
        <f t="shared" si="51"/>
        <v>111995冷房店舗用無し（一定速）</v>
      </c>
      <c r="Z1212" s="65">
        <v>0.26</v>
      </c>
      <c r="AA1212" s="65">
        <v>0.74</v>
      </c>
      <c r="AB1212" s="68">
        <v>0.26</v>
      </c>
      <c r="AC1212" s="68">
        <v>0.74</v>
      </c>
      <c r="AD1212" s="150">
        <f>VLOOKUP(T1212,'既存・導入予定 (2)'!$E$33:$S$44,13,0)</f>
        <v>0.245</v>
      </c>
      <c r="AE1212" s="151">
        <f t="shared" si="52"/>
        <v>0.80300000000000005</v>
      </c>
    </row>
    <row r="1213" spans="20:31">
      <c r="T1213" s="65">
        <v>11</v>
      </c>
      <c r="U1213" s="65">
        <v>1995</v>
      </c>
      <c r="V1213" s="65" t="s">
        <v>20</v>
      </c>
      <c r="W1213" s="65" t="s">
        <v>618</v>
      </c>
      <c r="X1213" s="65" t="s">
        <v>3516</v>
      </c>
      <c r="Y1213" s="66" t="str">
        <f t="shared" si="51"/>
        <v>111995冷房ビル用マルチ無し（一定速）</v>
      </c>
      <c r="Z1213" s="65">
        <v>0.26</v>
      </c>
      <c r="AA1213" s="65">
        <v>0.74</v>
      </c>
      <c r="AB1213" s="68">
        <v>0.26</v>
      </c>
      <c r="AC1213" s="68">
        <v>0.74</v>
      </c>
      <c r="AD1213" s="150">
        <f>VLOOKUP(T1213,'既存・導入予定 (2)'!$E$33:$S$44,13,0)</f>
        <v>0.245</v>
      </c>
      <c r="AE1213" s="151">
        <f t="shared" si="52"/>
        <v>0.80300000000000005</v>
      </c>
    </row>
    <row r="1214" spans="20:31">
      <c r="T1214" s="65">
        <v>11</v>
      </c>
      <c r="U1214" s="65">
        <v>1995</v>
      </c>
      <c r="V1214" s="65" t="s">
        <v>20</v>
      </c>
      <c r="W1214" s="65" t="s">
        <v>619</v>
      </c>
      <c r="X1214" s="65" t="s">
        <v>3516</v>
      </c>
      <c r="Y1214" s="66" t="str">
        <f t="shared" si="51"/>
        <v>111995冷房設備用無し（一定速）</v>
      </c>
      <c r="Z1214" s="65">
        <v>0.26</v>
      </c>
      <c r="AA1214" s="65">
        <v>0.74</v>
      </c>
      <c r="AB1214" s="68">
        <v>0.26</v>
      </c>
      <c r="AC1214" s="68">
        <v>0.74</v>
      </c>
      <c r="AD1214" s="150">
        <f>VLOOKUP(T1214,'既存・導入予定 (2)'!$E$33:$S$44,13,0)</f>
        <v>0.245</v>
      </c>
      <c r="AE1214" s="151">
        <f t="shared" si="52"/>
        <v>0.80300000000000005</v>
      </c>
    </row>
    <row r="1215" spans="20:31">
      <c r="T1215" s="65">
        <v>11</v>
      </c>
      <c r="U1215" s="65">
        <v>1995</v>
      </c>
      <c r="V1215" s="65" t="s">
        <v>21</v>
      </c>
      <c r="W1215" s="65" t="s">
        <v>624</v>
      </c>
      <c r="X1215" s="65" t="s">
        <v>3363</v>
      </c>
      <c r="Y1215" s="66" t="str">
        <f t="shared" si="51"/>
        <v>111995暖房店舗用有り</v>
      </c>
      <c r="Z1215" s="65">
        <v>0.374</v>
      </c>
      <c r="AA1215" s="65">
        <v>0.626</v>
      </c>
      <c r="AB1215" s="68">
        <v>1.0275000000000001</v>
      </c>
      <c r="AC1215" s="68">
        <v>0.46260000000000001</v>
      </c>
      <c r="AD1215" s="150">
        <f>VLOOKUP(T1215,'既存・導入予定 (2)'!$E$33:$S$44,13,0)</f>
        <v>0.245</v>
      </c>
      <c r="AE1215" s="151">
        <f t="shared" si="52"/>
        <v>0.71399999999999997</v>
      </c>
    </row>
    <row r="1216" spans="20:31">
      <c r="T1216" s="65">
        <v>11</v>
      </c>
      <c r="U1216" s="65">
        <v>1995</v>
      </c>
      <c r="V1216" s="65" t="s">
        <v>21</v>
      </c>
      <c r="W1216" s="65" t="s">
        <v>618</v>
      </c>
      <c r="X1216" s="65" t="s">
        <v>3363</v>
      </c>
      <c r="Y1216" s="66" t="str">
        <f t="shared" si="51"/>
        <v>111995暖房ビル用マルチ有り</v>
      </c>
      <c r="Z1216" s="65">
        <v>-0.112</v>
      </c>
      <c r="AA1216" s="65">
        <v>1.1120000000000001</v>
      </c>
      <c r="AB1216" s="68">
        <v>1.0236000000000001</v>
      </c>
      <c r="AC1216" s="68">
        <v>0.82809999999999995</v>
      </c>
      <c r="AD1216" s="150">
        <f>VLOOKUP(T1216,'既存・導入予定 (2)'!$E$33:$S$44,13,0)</f>
        <v>0.245</v>
      </c>
      <c r="AE1216" s="151">
        <f t="shared" si="52"/>
        <v>1.0780000000000001</v>
      </c>
    </row>
    <row r="1217" spans="20:31">
      <c r="T1217" s="65">
        <v>11</v>
      </c>
      <c r="U1217" s="65">
        <v>1995</v>
      </c>
      <c r="V1217" s="65" t="s">
        <v>21</v>
      </c>
      <c r="W1217" s="65" t="s">
        <v>619</v>
      </c>
      <c r="X1217" s="65" t="s">
        <v>3363</v>
      </c>
      <c r="Y1217" s="66" t="str">
        <f t="shared" si="51"/>
        <v>111995暖房設備用有り</v>
      </c>
      <c r="Z1217" s="65">
        <v>0.25</v>
      </c>
      <c r="AA1217" s="65">
        <v>0.75</v>
      </c>
      <c r="AB1217" s="68">
        <v>1.0159</v>
      </c>
      <c r="AC1217" s="68">
        <v>0.5585</v>
      </c>
      <c r="AD1217" s="150">
        <f>VLOOKUP(T1217,'既存・導入予定 (2)'!$E$33:$S$44,13,0)</f>
        <v>0.245</v>
      </c>
      <c r="AE1217" s="151">
        <f t="shared" si="52"/>
        <v>0.80700000000000005</v>
      </c>
    </row>
    <row r="1218" spans="20:31">
      <c r="T1218" s="65">
        <v>11</v>
      </c>
      <c r="U1218" s="65">
        <v>1995</v>
      </c>
      <c r="V1218" s="65" t="s">
        <v>21</v>
      </c>
      <c r="W1218" s="65" t="s">
        <v>624</v>
      </c>
      <c r="X1218" s="65" t="s">
        <v>3516</v>
      </c>
      <c r="Y1218" s="66" t="str">
        <f t="shared" si="51"/>
        <v>111995暖房店舗用無し（一定速）</v>
      </c>
      <c r="Z1218" s="65">
        <v>0.26</v>
      </c>
      <c r="AA1218" s="65">
        <v>0.74</v>
      </c>
      <c r="AB1218" s="68">
        <v>0.26</v>
      </c>
      <c r="AC1218" s="68">
        <v>0.74</v>
      </c>
      <c r="AD1218" s="150">
        <f>VLOOKUP(T1218,'既存・導入予定 (2)'!$E$33:$S$44,13,0)</f>
        <v>0.245</v>
      </c>
      <c r="AE1218" s="151">
        <f t="shared" si="52"/>
        <v>0.80300000000000005</v>
      </c>
    </row>
    <row r="1219" spans="20:31">
      <c r="T1219" s="65">
        <v>11</v>
      </c>
      <c r="U1219" s="65">
        <v>1995</v>
      </c>
      <c r="V1219" s="65" t="s">
        <v>21</v>
      </c>
      <c r="W1219" s="65" t="s">
        <v>618</v>
      </c>
      <c r="X1219" s="65" t="s">
        <v>3516</v>
      </c>
      <c r="Y1219" s="66" t="str">
        <f t="shared" si="51"/>
        <v>111995暖房ビル用マルチ無し（一定速）</v>
      </c>
      <c r="Z1219" s="65">
        <v>0.26</v>
      </c>
      <c r="AA1219" s="65">
        <v>0.74</v>
      </c>
      <c r="AB1219" s="68">
        <v>0.26</v>
      </c>
      <c r="AC1219" s="68">
        <v>0.74</v>
      </c>
      <c r="AD1219" s="150">
        <f>VLOOKUP(T1219,'既存・導入予定 (2)'!$E$33:$S$44,13,0)</f>
        <v>0.245</v>
      </c>
      <c r="AE1219" s="151">
        <f t="shared" si="52"/>
        <v>0.80300000000000005</v>
      </c>
    </row>
    <row r="1220" spans="20:31">
      <c r="T1220" s="65">
        <v>11</v>
      </c>
      <c r="U1220" s="65">
        <v>1995</v>
      </c>
      <c r="V1220" s="65" t="s">
        <v>21</v>
      </c>
      <c r="W1220" s="65" t="s">
        <v>619</v>
      </c>
      <c r="X1220" s="65" t="s">
        <v>3516</v>
      </c>
      <c r="Y1220" s="66" t="str">
        <f t="shared" si="51"/>
        <v>111995暖房設備用無し（一定速）</v>
      </c>
      <c r="Z1220" s="65">
        <v>0.26</v>
      </c>
      <c r="AA1220" s="65">
        <v>0.74</v>
      </c>
      <c r="AB1220" s="68">
        <v>0.26</v>
      </c>
      <c r="AC1220" s="68">
        <v>0.74</v>
      </c>
      <c r="AD1220" s="150">
        <f>VLOOKUP(T1220,'既存・導入予定 (2)'!$E$33:$S$44,13,0)</f>
        <v>0.245</v>
      </c>
      <c r="AE1220" s="151">
        <f t="shared" si="52"/>
        <v>0.80300000000000005</v>
      </c>
    </row>
    <row r="1221" spans="20:31">
      <c r="T1221" s="65">
        <v>11</v>
      </c>
      <c r="U1221" s="65">
        <v>2005</v>
      </c>
      <c r="V1221" s="65" t="s">
        <v>20</v>
      </c>
      <c r="W1221" s="65" t="s">
        <v>624</v>
      </c>
      <c r="X1221" s="65" t="s">
        <v>3363</v>
      </c>
      <c r="Y1221" s="66" t="str">
        <f t="shared" si="51"/>
        <v>112005冷房店舗用有り</v>
      </c>
      <c r="Z1221" s="65">
        <v>-0.86599999999999999</v>
      </c>
      <c r="AA1221" s="65">
        <v>1.8660000000000001</v>
      </c>
      <c r="AB1221" s="68">
        <v>1.0455000000000001</v>
      </c>
      <c r="AC1221" s="68">
        <v>1.3880999999999999</v>
      </c>
      <c r="AD1221" s="150">
        <f>VLOOKUP(T1221,'既存・導入予定 (2)'!$E$33:$S$44,13,0)</f>
        <v>0.245</v>
      </c>
      <c r="AE1221" s="151">
        <f t="shared" si="52"/>
        <v>1.6439999999999999</v>
      </c>
    </row>
    <row r="1222" spans="20:31">
      <c r="T1222" s="65">
        <v>11</v>
      </c>
      <c r="U1222" s="65">
        <v>2005</v>
      </c>
      <c r="V1222" s="65" t="s">
        <v>20</v>
      </c>
      <c r="W1222" s="65" t="s">
        <v>618</v>
      </c>
      <c r="X1222" s="65" t="s">
        <v>3363</v>
      </c>
      <c r="Y1222" s="66" t="str">
        <f t="shared" si="51"/>
        <v>112005冷房ビル用マルチ有り</v>
      </c>
      <c r="Z1222" s="65">
        <v>-0.68200000000000005</v>
      </c>
      <c r="AA1222" s="65">
        <v>1.6819999999999999</v>
      </c>
      <c r="AB1222" s="68">
        <v>1.0490999999999999</v>
      </c>
      <c r="AC1222" s="68">
        <v>1.2492000000000001</v>
      </c>
      <c r="AD1222" s="150">
        <f>VLOOKUP(T1222,'既存・導入予定 (2)'!$E$33:$S$44,13,0)</f>
        <v>0.245</v>
      </c>
      <c r="AE1222" s="151">
        <f t="shared" si="52"/>
        <v>1.506</v>
      </c>
    </row>
    <row r="1223" spans="20:31">
      <c r="T1223" s="65">
        <v>11</v>
      </c>
      <c r="U1223" s="65">
        <v>2005</v>
      </c>
      <c r="V1223" s="65" t="s">
        <v>20</v>
      </c>
      <c r="W1223" s="65" t="s">
        <v>619</v>
      </c>
      <c r="X1223" s="65" t="s">
        <v>3363</v>
      </c>
      <c r="Y1223" s="66" t="str">
        <f t="shared" si="51"/>
        <v>112005冷房設備用有り</v>
      </c>
      <c r="Z1223" s="65">
        <v>-0.114</v>
      </c>
      <c r="AA1223" s="65">
        <v>1.1140000000000001</v>
      </c>
      <c r="AB1223" s="68">
        <v>1.0325</v>
      </c>
      <c r="AC1223" s="68">
        <v>0.82740000000000002</v>
      </c>
      <c r="AD1223" s="150">
        <f>VLOOKUP(T1223,'既存・導入予定 (2)'!$E$33:$S$44,13,0)</f>
        <v>0.245</v>
      </c>
      <c r="AE1223" s="151">
        <f t="shared" si="52"/>
        <v>1.08</v>
      </c>
    </row>
    <row r="1224" spans="20:31">
      <c r="T1224" s="65">
        <v>11</v>
      </c>
      <c r="U1224" s="65">
        <v>2005</v>
      </c>
      <c r="V1224" s="65" t="s">
        <v>20</v>
      </c>
      <c r="W1224" s="65" t="s">
        <v>624</v>
      </c>
      <c r="X1224" s="65" t="s">
        <v>3516</v>
      </c>
      <c r="Y1224" s="66" t="str">
        <f t="shared" si="51"/>
        <v>112005冷房店舗用無し（一定速）</v>
      </c>
      <c r="Z1224" s="65">
        <v>0.25</v>
      </c>
      <c r="AA1224" s="65">
        <v>0.75</v>
      </c>
      <c r="AB1224" s="68">
        <v>0.25</v>
      </c>
      <c r="AC1224" s="68">
        <v>0.75</v>
      </c>
      <c r="AD1224" s="150">
        <f>VLOOKUP(T1224,'既存・導入予定 (2)'!$E$33:$S$44,13,0)</f>
        <v>0.245</v>
      </c>
      <c r="AE1224" s="151">
        <f t="shared" si="52"/>
        <v>0.81100000000000005</v>
      </c>
    </row>
    <row r="1225" spans="20:31">
      <c r="T1225" s="65">
        <v>11</v>
      </c>
      <c r="U1225" s="65">
        <v>2005</v>
      </c>
      <c r="V1225" s="65" t="s">
        <v>20</v>
      </c>
      <c r="W1225" s="65" t="s">
        <v>618</v>
      </c>
      <c r="X1225" s="65" t="s">
        <v>3516</v>
      </c>
      <c r="Y1225" s="66" t="str">
        <f t="shared" si="51"/>
        <v>112005冷房ビル用マルチ無し（一定速）</v>
      </c>
      <c r="Z1225" s="65">
        <v>0.25</v>
      </c>
      <c r="AA1225" s="65">
        <v>0.75</v>
      </c>
      <c r="AB1225" s="68">
        <v>0.25</v>
      </c>
      <c r="AC1225" s="68">
        <v>0.75</v>
      </c>
      <c r="AD1225" s="150">
        <f>VLOOKUP(T1225,'既存・導入予定 (2)'!$E$33:$S$44,13,0)</f>
        <v>0.245</v>
      </c>
      <c r="AE1225" s="151">
        <f t="shared" si="52"/>
        <v>0.81100000000000005</v>
      </c>
    </row>
    <row r="1226" spans="20:31">
      <c r="T1226" s="65">
        <v>11</v>
      </c>
      <c r="U1226" s="65">
        <v>2005</v>
      </c>
      <c r="V1226" s="65" t="s">
        <v>20</v>
      </c>
      <c r="W1226" s="65" t="s">
        <v>619</v>
      </c>
      <c r="X1226" s="65" t="s">
        <v>3516</v>
      </c>
      <c r="Y1226" s="66" t="str">
        <f t="shared" ref="Y1226:Y1289" si="53">T1226&amp;U1226&amp;V1226&amp;W1226&amp;X1226</f>
        <v>112005冷房設備用無し（一定速）</v>
      </c>
      <c r="Z1226" s="65">
        <v>0.25</v>
      </c>
      <c r="AA1226" s="65">
        <v>0.75</v>
      </c>
      <c r="AB1226" s="68">
        <v>0.25</v>
      </c>
      <c r="AC1226" s="68">
        <v>0.75</v>
      </c>
      <c r="AD1226" s="150">
        <f>VLOOKUP(T1226,'既存・導入予定 (2)'!$E$33:$S$44,13,0)</f>
        <v>0.245</v>
      </c>
      <c r="AE1226" s="151">
        <f t="shared" si="52"/>
        <v>0.81100000000000005</v>
      </c>
    </row>
    <row r="1227" spans="20:31">
      <c r="T1227" s="65">
        <v>11</v>
      </c>
      <c r="U1227" s="65">
        <v>2005</v>
      </c>
      <c r="V1227" s="65" t="s">
        <v>21</v>
      </c>
      <c r="W1227" s="65" t="s">
        <v>624</v>
      </c>
      <c r="X1227" s="65" t="s">
        <v>3363</v>
      </c>
      <c r="Y1227" s="66" t="str">
        <f t="shared" si="53"/>
        <v>112005暖房店舗用有り</v>
      </c>
      <c r="Z1227" s="65">
        <v>-0.65</v>
      </c>
      <c r="AA1227" s="65">
        <v>1.65</v>
      </c>
      <c r="AB1227" s="68">
        <v>1.0726</v>
      </c>
      <c r="AC1227" s="68">
        <v>1.2194</v>
      </c>
      <c r="AD1227" s="150">
        <f>VLOOKUP(T1227,'既存・導入予定 (2)'!$E$33:$S$44,13,0)</f>
        <v>0.245</v>
      </c>
      <c r="AE1227" s="151">
        <f t="shared" si="52"/>
        <v>1.482</v>
      </c>
    </row>
    <row r="1228" spans="20:31">
      <c r="T1228" s="65">
        <v>11</v>
      </c>
      <c r="U1228" s="65">
        <v>2005</v>
      </c>
      <c r="V1228" s="65" t="s">
        <v>21</v>
      </c>
      <c r="W1228" s="65" t="s">
        <v>618</v>
      </c>
      <c r="X1228" s="65" t="s">
        <v>3363</v>
      </c>
      <c r="Y1228" s="66" t="str">
        <f t="shared" si="53"/>
        <v>112005暖房ビル用マルチ有り</v>
      </c>
      <c r="Z1228" s="65">
        <v>-0.56000000000000005</v>
      </c>
      <c r="AA1228" s="65">
        <v>1.56</v>
      </c>
      <c r="AB1228" s="68">
        <v>1.0330999999999999</v>
      </c>
      <c r="AC1228" s="68">
        <v>1.1617</v>
      </c>
      <c r="AD1228" s="150">
        <f>VLOOKUP(T1228,'既存・導入予定 (2)'!$E$33:$S$44,13,0)</f>
        <v>0.245</v>
      </c>
      <c r="AE1228" s="151">
        <f t="shared" si="52"/>
        <v>1.4139999999999999</v>
      </c>
    </row>
    <row r="1229" spans="20:31">
      <c r="T1229" s="65">
        <v>11</v>
      </c>
      <c r="U1229" s="65">
        <v>2005</v>
      </c>
      <c r="V1229" s="65" t="s">
        <v>21</v>
      </c>
      <c r="W1229" s="65" t="s">
        <v>619</v>
      </c>
      <c r="X1229" s="65" t="s">
        <v>3363</v>
      </c>
      <c r="Y1229" s="66" t="str">
        <f t="shared" si="53"/>
        <v>112005暖房設備用有り</v>
      </c>
      <c r="Z1229" s="65">
        <v>-0.126</v>
      </c>
      <c r="AA1229" s="65">
        <v>1.1259999999999999</v>
      </c>
      <c r="AB1229" s="68">
        <v>1.0239</v>
      </c>
      <c r="AC1229" s="68">
        <v>0.83850000000000002</v>
      </c>
      <c r="AD1229" s="150">
        <f>VLOOKUP(T1229,'既存・導入予定 (2)'!$E$33:$S$44,13,0)</f>
        <v>0.245</v>
      </c>
      <c r="AE1229" s="151">
        <f t="shared" si="52"/>
        <v>1.089</v>
      </c>
    </row>
    <row r="1230" spans="20:31">
      <c r="T1230" s="65">
        <v>11</v>
      </c>
      <c r="U1230" s="65">
        <v>2005</v>
      </c>
      <c r="V1230" s="65" t="s">
        <v>21</v>
      </c>
      <c r="W1230" s="65" t="s">
        <v>624</v>
      </c>
      <c r="X1230" s="65" t="s">
        <v>3516</v>
      </c>
      <c r="Y1230" s="66" t="str">
        <f t="shared" si="53"/>
        <v>112005暖房店舗用無し（一定速）</v>
      </c>
      <c r="Z1230" s="65">
        <v>0.25</v>
      </c>
      <c r="AA1230" s="65">
        <v>0.75</v>
      </c>
      <c r="AB1230" s="68">
        <v>0.25</v>
      </c>
      <c r="AC1230" s="68">
        <v>0.75</v>
      </c>
      <c r="AD1230" s="150">
        <f>VLOOKUP(T1230,'既存・導入予定 (2)'!$E$33:$S$44,13,0)</f>
        <v>0.245</v>
      </c>
      <c r="AE1230" s="151">
        <f t="shared" si="52"/>
        <v>0.81100000000000005</v>
      </c>
    </row>
    <row r="1231" spans="20:31">
      <c r="T1231" s="65">
        <v>11</v>
      </c>
      <c r="U1231" s="65">
        <v>2005</v>
      </c>
      <c r="V1231" s="65" t="s">
        <v>21</v>
      </c>
      <c r="W1231" s="65" t="s">
        <v>618</v>
      </c>
      <c r="X1231" s="65" t="s">
        <v>3516</v>
      </c>
      <c r="Y1231" s="66" t="str">
        <f t="shared" si="53"/>
        <v>112005暖房ビル用マルチ無し（一定速）</v>
      </c>
      <c r="Z1231" s="65">
        <v>0.25</v>
      </c>
      <c r="AA1231" s="65">
        <v>0.75</v>
      </c>
      <c r="AB1231" s="68">
        <v>0.25</v>
      </c>
      <c r="AC1231" s="68">
        <v>0.75</v>
      </c>
      <c r="AD1231" s="150">
        <f>VLOOKUP(T1231,'既存・導入予定 (2)'!$E$33:$S$44,13,0)</f>
        <v>0.245</v>
      </c>
      <c r="AE1231" s="151">
        <f t="shared" si="52"/>
        <v>0.81100000000000005</v>
      </c>
    </row>
    <row r="1232" spans="20:31">
      <c r="T1232" s="65">
        <v>11</v>
      </c>
      <c r="U1232" s="65">
        <v>2005</v>
      </c>
      <c r="V1232" s="65" t="s">
        <v>21</v>
      </c>
      <c r="W1232" s="65" t="s">
        <v>619</v>
      </c>
      <c r="X1232" s="65" t="s">
        <v>3516</v>
      </c>
      <c r="Y1232" s="66" t="str">
        <f t="shared" si="53"/>
        <v>112005暖房設備用無し（一定速）</v>
      </c>
      <c r="Z1232" s="65">
        <v>0.25</v>
      </c>
      <c r="AA1232" s="65">
        <v>0.75</v>
      </c>
      <c r="AB1232" s="68">
        <v>0.25</v>
      </c>
      <c r="AC1232" s="68">
        <v>0.75</v>
      </c>
      <c r="AD1232" s="150">
        <f>VLOOKUP(T1232,'既存・導入予定 (2)'!$E$33:$S$44,13,0)</f>
        <v>0.245</v>
      </c>
      <c r="AE1232" s="151">
        <f t="shared" si="52"/>
        <v>0.81100000000000005</v>
      </c>
    </row>
    <row r="1233" spans="20:31">
      <c r="T1233" s="65">
        <v>11</v>
      </c>
      <c r="U1233" s="65">
        <v>2010</v>
      </c>
      <c r="V1233" s="65" t="s">
        <v>20</v>
      </c>
      <c r="W1233" s="65" t="s">
        <v>624</v>
      </c>
      <c r="X1233" s="65" t="s">
        <v>3363</v>
      </c>
      <c r="Y1233" s="66" t="str">
        <f t="shared" si="53"/>
        <v>112010冷房店舗用有り</v>
      </c>
      <c r="Z1233" s="65">
        <v>-1.1000000000000001</v>
      </c>
      <c r="AA1233" s="65">
        <v>2.1</v>
      </c>
      <c r="AB1233" s="68">
        <v>1.0511999999999999</v>
      </c>
      <c r="AC1233" s="68">
        <v>1.5622</v>
      </c>
      <c r="AD1233" s="150">
        <f>VLOOKUP(T1233,'既存・導入予定 (2)'!$E$33:$S$44,13,0)</f>
        <v>0.245</v>
      </c>
      <c r="AE1233" s="151">
        <f t="shared" si="52"/>
        <v>1.819</v>
      </c>
    </row>
    <row r="1234" spans="20:31">
      <c r="T1234" s="65">
        <v>11</v>
      </c>
      <c r="U1234" s="65">
        <v>2010</v>
      </c>
      <c r="V1234" s="65" t="s">
        <v>20</v>
      </c>
      <c r="W1234" s="65" t="s">
        <v>618</v>
      </c>
      <c r="X1234" s="65" t="s">
        <v>3363</v>
      </c>
      <c r="Y1234" s="66" t="str">
        <f t="shared" si="53"/>
        <v>112010冷房ビル用マルチ有り</v>
      </c>
      <c r="Z1234" s="65">
        <v>-0.88</v>
      </c>
      <c r="AA1234" s="65">
        <v>1.88</v>
      </c>
      <c r="AB1234" s="68">
        <v>1.0548999999999999</v>
      </c>
      <c r="AC1234" s="68">
        <v>1.3963000000000001</v>
      </c>
      <c r="AD1234" s="150">
        <f>VLOOKUP(T1234,'既存・導入予定 (2)'!$E$33:$S$44,13,0)</f>
        <v>0.245</v>
      </c>
      <c r="AE1234" s="151">
        <f t="shared" si="52"/>
        <v>1.6539999999999999</v>
      </c>
    </row>
    <row r="1235" spans="20:31">
      <c r="T1235" s="65">
        <v>11</v>
      </c>
      <c r="U1235" s="65">
        <v>2010</v>
      </c>
      <c r="V1235" s="65" t="s">
        <v>20</v>
      </c>
      <c r="W1235" s="65" t="s">
        <v>619</v>
      </c>
      <c r="X1235" s="65" t="s">
        <v>3363</v>
      </c>
      <c r="Y1235" s="66" t="str">
        <f t="shared" si="53"/>
        <v>112010冷房設備用有り</v>
      </c>
      <c r="Z1235" s="65">
        <v>-0.26</v>
      </c>
      <c r="AA1235" s="65">
        <v>1.26</v>
      </c>
      <c r="AB1235" s="68">
        <v>1.1929000000000001</v>
      </c>
      <c r="AC1235" s="68">
        <v>0.89680000000000004</v>
      </c>
      <c r="AD1235" s="150">
        <f>VLOOKUP(T1235,'既存・導入予定 (2)'!$E$33:$S$44,13,0)</f>
        <v>0.245</v>
      </c>
      <c r="AE1235" s="151">
        <f t="shared" si="52"/>
        <v>1.1890000000000001</v>
      </c>
    </row>
    <row r="1236" spans="20:31">
      <c r="T1236" s="65">
        <v>11</v>
      </c>
      <c r="U1236" s="65">
        <v>2010</v>
      </c>
      <c r="V1236" s="65" t="s">
        <v>20</v>
      </c>
      <c r="W1236" s="65" t="s">
        <v>624</v>
      </c>
      <c r="X1236" s="65" t="s">
        <v>3516</v>
      </c>
      <c r="Y1236" s="66" t="str">
        <f t="shared" si="53"/>
        <v>112010冷房店舗用無し（一定速）</v>
      </c>
      <c r="Z1236" s="65">
        <v>0.25</v>
      </c>
      <c r="AA1236" s="65">
        <v>0.75</v>
      </c>
      <c r="AB1236" s="68">
        <v>0.25</v>
      </c>
      <c r="AC1236" s="68">
        <v>0.75</v>
      </c>
      <c r="AD1236" s="150">
        <f>VLOOKUP(T1236,'既存・導入予定 (2)'!$E$33:$S$44,13,0)</f>
        <v>0.245</v>
      </c>
      <c r="AE1236" s="151">
        <f t="shared" si="52"/>
        <v>0.81100000000000005</v>
      </c>
    </row>
    <row r="1237" spans="20:31">
      <c r="T1237" s="65">
        <v>11</v>
      </c>
      <c r="U1237" s="65">
        <v>2010</v>
      </c>
      <c r="V1237" s="65" t="s">
        <v>20</v>
      </c>
      <c r="W1237" s="65" t="s">
        <v>618</v>
      </c>
      <c r="X1237" s="65" t="s">
        <v>3516</v>
      </c>
      <c r="Y1237" s="66" t="str">
        <f t="shared" si="53"/>
        <v>112010冷房ビル用マルチ無し（一定速）</v>
      </c>
      <c r="Z1237" s="65">
        <v>0.25</v>
      </c>
      <c r="AA1237" s="65">
        <v>0.75</v>
      </c>
      <c r="AB1237" s="68">
        <v>0.25</v>
      </c>
      <c r="AC1237" s="68">
        <v>0.75</v>
      </c>
      <c r="AD1237" s="150">
        <f>VLOOKUP(T1237,'既存・導入予定 (2)'!$E$33:$S$44,13,0)</f>
        <v>0.245</v>
      </c>
      <c r="AE1237" s="151">
        <f t="shared" si="52"/>
        <v>0.81100000000000005</v>
      </c>
    </row>
    <row r="1238" spans="20:31">
      <c r="T1238" s="65">
        <v>11</v>
      </c>
      <c r="U1238" s="65">
        <v>2010</v>
      </c>
      <c r="V1238" s="65" t="s">
        <v>20</v>
      </c>
      <c r="W1238" s="65" t="s">
        <v>619</v>
      </c>
      <c r="X1238" s="65" t="s">
        <v>3516</v>
      </c>
      <c r="Y1238" s="66" t="str">
        <f t="shared" si="53"/>
        <v>112010冷房設備用無し（一定速）</v>
      </c>
      <c r="Z1238" s="65">
        <v>0.25</v>
      </c>
      <c r="AA1238" s="65">
        <v>0.75</v>
      </c>
      <c r="AB1238" s="68">
        <v>0.25</v>
      </c>
      <c r="AC1238" s="68">
        <v>0.75</v>
      </c>
      <c r="AD1238" s="150">
        <f>VLOOKUP(T1238,'既存・導入予定 (2)'!$E$33:$S$44,13,0)</f>
        <v>0.245</v>
      </c>
      <c r="AE1238" s="151">
        <f t="shared" si="52"/>
        <v>0.81100000000000005</v>
      </c>
    </row>
    <row r="1239" spans="20:31">
      <c r="T1239" s="65">
        <v>11</v>
      </c>
      <c r="U1239" s="65">
        <v>2010</v>
      </c>
      <c r="V1239" s="65" t="s">
        <v>21</v>
      </c>
      <c r="W1239" s="65" t="s">
        <v>624</v>
      </c>
      <c r="X1239" s="65" t="s">
        <v>3363</v>
      </c>
      <c r="Y1239" s="66" t="str">
        <f t="shared" si="53"/>
        <v>112010暖房店舗用有り</v>
      </c>
      <c r="Z1239" s="65">
        <v>-0.72</v>
      </c>
      <c r="AA1239" s="65">
        <v>1.72</v>
      </c>
      <c r="AB1239" s="68">
        <v>1.0757000000000001</v>
      </c>
      <c r="AC1239" s="68">
        <v>1.2710999999999999</v>
      </c>
      <c r="AD1239" s="150">
        <f>VLOOKUP(T1239,'既存・導入予定 (2)'!$E$33:$S$44,13,0)</f>
        <v>0.245</v>
      </c>
      <c r="AE1239" s="151">
        <f t="shared" si="52"/>
        <v>1.534</v>
      </c>
    </row>
    <row r="1240" spans="20:31">
      <c r="T1240" s="65">
        <v>11</v>
      </c>
      <c r="U1240" s="65">
        <v>2010</v>
      </c>
      <c r="V1240" s="65" t="s">
        <v>21</v>
      </c>
      <c r="W1240" s="65" t="s">
        <v>618</v>
      </c>
      <c r="X1240" s="65" t="s">
        <v>3363</v>
      </c>
      <c r="Y1240" s="66" t="str">
        <f t="shared" si="53"/>
        <v>112010暖房ビル用マルチ有り</v>
      </c>
      <c r="Z1240" s="65">
        <v>-0.7</v>
      </c>
      <c r="AA1240" s="65">
        <v>1.7</v>
      </c>
      <c r="AB1240" s="68">
        <v>1.036</v>
      </c>
      <c r="AC1240" s="68">
        <v>1.266</v>
      </c>
      <c r="AD1240" s="150">
        <f>VLOOKUP(T1240,'既存・導入予定 (2)'!$E$33:$S$44,13,0)</f>
        <v>0.245</v>
      </c>
      <c r="AE1240" s="151">
        <f t="shared" si="52"/>
        <v>1.5189999999999999</v>
      </c>
    </row>
    <row r="1241" spans="20:31">
      <c r="T1241" s="65">
        <v>11</v>
      </c>
      <c r="U1241" s="65">
        <v>2010</v>
      </c>
      <c r="V1241" s="65" t="s">
        <v>21</v>
      </c>
      <c r="W1241" s="65" t="s">
        <v>619</v>
      </c>
      <c r="X1241" s="65" t="s">
        <v>3363</v>
      </c>
      <c r="Y1241" s="66" t="str">
        <f t="shared" si="53"/>
        <v>112010暖房設備用有り</v>
      </c>
      <c r="Z1241" s="65">
        <v>-0.26</v>
      </c>
      <c r="AA1241" s="65">
        <v>1.26</v>
      </c>
      <c r="AB1241" s="68">
        <v>0.82779999999999998</v>
      </c>
      <c r="AC1241" s="68">
        <v>0.98809999999999998</v>
      </c>
      <c r="AD1241" s="150">
        <f>VLOOKUP(T1241,'既存・導入予定 (2)'!$E$33:$S$44,13,0)</f>
        <v>0.245</v>
      </c>
      <c r="AE1241" s="151">
        <f t="shared" ref="AE1241:AE1304" si="54">ROUNDDOWN(IF(AD1241&gt;=0.25,Z1241*AD1241+AA1241,AB1241*AD1241+AC1241),3)</f>
        <v>1.19</v>
      </c>
    </row>
    <row r="1242" spans="20:31">
      <c r="T1242" s="65">
        <v>11</v>
      </c>
      <c r="U1242" s="65">
        <v>2010</v>
      </c>
      <c r="V1242" s="65" t="s">
        <v>21</v>
      </c>
      <c r="W1242" s="65" t="s">
        <v>624</v>
      </c>
      <c r="X1242" s="65" t="s">
        <v>3516</v>
      </c>
      <c r="Y1242" s="66" t="str">
        <f t="shared" si="53"/>
        <v>112010暖房店舗用無し（一定速）</v>
      </c>
      <c r="Z1242" s="65">
        <v>0.25</v>
      </c>
      <c r="AA1242" s="65">
        <v>0.75</v>
      </c>
      <c r="AB1242" s="68">
        <v>0.25</v>
      </c>
      <c r="AC1242" s="68">
        <v>0.75</v>
      </c>
      <c r="AD1242" s="150">
        <f>VLOOKUP(T1242,'既存・導入予定 (2)'!$E$33:$S$44,13,0)</f>
        <v>0.245</v>
      </c>
      <c r="AE1242" s="151">
        <f t="shared" si="54"/>
        <v>0.81100000000000005</v>
      </c>
    </row>
    <row r="1243" spans="20:31">
      <c r="T1243" s="65">
        <v>11</v>
      </c>
      <c r="U1243" s="65">
        <v>2010</v>
      </c>
      <c r="V1243" s="65" t="s">
        <v>21</v>
      </c>
      <c r="W1243" s="65" t="s">
        <v>618</v>
      </c>
      <c r="X1243" s="65" t="s">
        <v>3516</v>
      </c>
      <c r="Y1243" s="66" t="str">
        <f t="shared" si="53"/>
        <v>112010暖房ビル用マルチ無し（一定速）</v>
      </c>
      <c r="Z1243" s="65">
        <v>0.25</v>
      </c>
      <c r="AA1243" s="65">
        <v>0.75</v>
      </c>
      <c r="AB1243" s="68">
        <v>0.25</v>
      </c>
      <c r="AC1243" s="68">
        <v>0.75</v>
      </c>
      <c r="AD1243" s="150">
        <f>VLOOKUP(T1243,'既存・導入予定 (2)'!$E$33:$S$44,13,0)</f>
        <v>0.245</v>
      </c>
      <c r="AE1243" s="151">
        <f t="shared" si="54"/>
        <v>0.81100000000000005</v>
      </c>
    </row>
    <row r="1244" spans="20:31">
      <c r="T1244" s="65">
        <v>11</v>
      </c>
      <c r="U1244" s="65">
        <v>2010</v>
      </c>
      <c r="V1244" s="65" t="s">
        <v>21</v>
      </c>
      <c r="W1244" s="65" t="s">
        <v>619</v>
      </c>
      <c r="X1244" s="65" t="s">
        <v>3516</v>
      </c>
      <c r="Y1244" s="66" t="str">
        <f t="shared" si="53"/>
        <v>112010暖房設備用無し（一定速）</v>
      </c>
      <c r="Z1244" s="65">
        <v>0.25</v>
      </c>
      <c r="AA1244" s="65">
        <v>0.75</v>
      </c>
      <c r="AB1244" s="68">
        <v>0.25</v>
      </c>
      <c r="AC1244" s="68">
        <v>0.75</v>
      </c>
      <c r="AD1244" s="150">
        <f>VLOOKUP(T1244,'既存・導入予定 (2)'!$E$33:$S$44,13,0)</f>
        <v>0.245</v>
      </c>
      <c r="AE1244" s="151">
        <f t="shared" si="54"/>
        <v>0.81100000000000005</v>
      </c>
    </row>
    <row r="1245" spans="20:31">
      <c r="T1245" s="145">
        <v>11</v>
      </c>
      <c r="U1245" s="145">
        <v>2011</v>
      </c>
      <c r="V1245" s="145" t="s">
        <v>20</v>
      </c>
      <c r="W1245" s="145" t="s">
        <v>624</v>
      </c>
      <c r="X1245" s="145" t="s">
        <v>3363</v>
      </c>
      <c r="Y1245" s="146" t="str">
        <f t="shared" si="53"/>
        <v>112011冷房店舗用有り</v>
      </c>
      <c r="Z1245" s="145">
        <v>-1.1200000000000001</v>
      </c>
      <c r="AA1245" s="145">
        <v>2.12</v>
      </c>
      <c r="AB1245" s="149">
        <v>1.0517000000000001</v>
      </c>
      <c r="AC1245" s="149">
        <v>1.5770999999999999</v>
      </c>
      <c r="AD1245" s="147">
        <f>VLOOKUP(T1245,'既存・導入予定 (2)'!$E$33:$S$44,13,0)</f>
        <v>0.245</v>
      </c>
      <c r="AE1245" s="75">
        <f t="shared" si="54"/>
        <v>1.8340000000000001</v>
      </c>
    </row>
    <row r="1246" spans="20:31">
      <c r="T1246" s="145">
        <v>11</v>
      </c>
      <c r="U1246" s="145">
        <v>2011</v>
      </c>
      <c r="V1246" s="145" t="s">
        <v>20</v>
      </c>
      <c r="W1246" s="145" t="s">
        <v>618</v>
      </c>
      <c r="X1246" s="145" t="s">
        <v>3363</v>
      </c>
      <c r="Y1246" s="146" t="str">
        <f t="shared" si="53"/>
        <v>112011冷房ビル用マルチ有り</v>
      </c>
      <c r="Z1246" s="148">
        <v>-1</v>
      </c>
      <c r="AA1246" s="148">
        <v>2</v>
      </c>
      <c r="AB1246" s="149">
        <v>1.0584</v>
      </c>
      <c r="AC1246" s="149">
        <v>1.4854000000000001</v>
      </c>
      <c r="AD1246" s="147">
        <f>VLOOKUP(T1246,'既存・導入予定 (2)'!$E$33:$S$44,13,0)</f>
        <v>0.245</v>
      </c>
      <c r="AE1246" s="75">
        <f t="shared" si="54"/>
        <v>1.744</v>
      </c>
    </row>
    <row r="1247" spans="20:31">
      <c r="T1247" s="145">
        <v>11</v>
      </c>
      <c r="U1247" s="145">
        <v>2011</v>
      </c>
      <c r="V1247" s="145" t="s">
        <v>20</v>
      </c>
      <c r="W1247" s="145" t="s">
        <v>619</v>
      </c>
      <c r="X1247" s="145" t="s">
        <v>3363</v>
      </c>
      <c r="Y1247" s="146" t="str">
        <f t="shared" si="53"/>
        <v>112011冷房設備用有り</v>
      </c>
      <c r="Z1247" s="145">
        <v>-0.22</v>
      </c>
      <c r="AA1247" s="145">
        <v>1.22</v>
      </c>
      <c r="AB1247" s="149">
        <v>1.0356000000000001</v>
      </c>
      <c r="AC1247" s="149">
        <v>0.90610000000000002</v>
      </c>
      <c r="AD1247" s="147">
        <f>VLOOKUP(T1247,'既存・導入予定 (2)'!$E$33:$S$44,13,0)</f>
        <v>0.245</v>
      </c>
      <c r="AE1247" s="75">
        <f t="shared" si="54"/>
        <v>1.159</v>
      </c>
    </row>
    <row r="1248" spans="20:31">
      <c r="T1248" s="145">
        <v>11</v>
      </c>
      <c r="U1248" s="145">
        <v>2011</v>
      </c>
      <c r="V1248" s="145" t="s">
        <v>20</v>
      </c>
      <c r="W1248" s="145" t="s">
        <v>624</v>
      </c>
      <c r="X1248" s="145" t="s">
        <v>3516</v>
      </c>
      <c r="Y1248" s="146" t="str">
        <f t="shared" si="53"/>
        <v>112011冷房店舗用無し（一定速）</v>
      </c>
      <c r="Z1248" s="145">
        <v>0.25</v>
      </c>
      <c r="AA1248" s="145">
        <v>0.75</v>
      </c>
      <c r="AB1248" s="149">
        <v>0.25</v>
      </c>
      <c r="AC1248" s="149">
        <v>0.75</v>
      </c>
      <c r="AD1248" s="147">
        <f>VLOOKUP(T1248,'既存・導入予定 (2)'!$E$33:$S$44,13,0)</f>
        <v>0.245</v>
      </c>
      <c r="AE1248" s="75">
        <f t="shared" si="54"/>
        <v>0.81100000000000005</v>
      </c>
    </row>
    <row r="1249" spans="20:31">
      <c r="T1249" s="145">
        <v>11</v>
      </c>
      <c r="U1249" s="145">
        <v>2011</v>
      </c>
      <c r="V1249" s="145" t="s">
        <v>20</v>
      </c>
      <c r="W1249" s="145" t="s">
        <v>618</v>
      </c>
      <c r="X1249" s="145" t="s">
        <v>3516</v>
      </c>
      <c r="Y1249" s="146" t="str">
        <f t="shared" si="53"/>
        <v>112011冷房ビル用マルチ無し（一定速）</v>
      </c>
      <c r="Z1249" s="145">
        <v>0.25</v>
      </c>
      <c r="AA1249" s="145">
        <v>0.75</v>
      </c>
      <c r="AB1249" s="149">
        <v>0.25</v>
      </c>
      <c r="AC1249" s="149">
        <v>0.75</v>
      </c>
      <c r="AD1249" s="147">
        <f>VLOOKUP(T1249,'既存・導入予定 (2)'!$E$33:$S$44,13,0)</f>
        <v>0.245</v>
      </c>
      <c r="AE1249" s="75">
        <f t="shared" si="54"/>
        <v>0.81100000000000005</v>
      </c>
    </row>
    <row r="1250" spans="20:31">
      <c r="T1250" s="145">
        <v>11</v>
      </c>
      <c r="U1250" s="145">
        <v>2011</v>
      </c>
      <c r="V1250" s="145" t="s">
        <v>20</v>
      </c>
      <c r="W1250" s="145" t="s">
        <v>619</v>
      </c>
      <c r="X1250" s="145" t="s">
        <v>3516</v>
      </c>
      <c r="Y1250" s="146" t="str">
        <f t="shared" si="53"/>
        <v>112011冷房設備用無し（一定速）</v>
      </c>
      <c r="Z1250" s="145">
        <v>0.25</v>
      </c>
      <c r="AA1250" s="145">
        <v>0.75</v>
      </c>
      <c r="AB1250" s="149">
        <v>0.25</v>
      </c>
      <c r="AC1250" s="149">
        <v>0.75</v>
      </c>
      <c r="AD1250" s="147">
        <f>VLOOKUP(T1250,'既存・導入予定 (2)'!$E$33:$S$44,13,0)</f>
        <v>0.245</v>
      </c>
      <c r="AE1250" s="75">
        <f t="shared" si="54"/>
        <v>0.81100000000000005</v>
      </c>
    </row>
    <row r="1251" spans="20:31">
      <c r="T1251" s="145">
        <v>11</v>
      </c>
      <c r="U1251" s="145">
        <v>2011</v>
      </c>
      <c r="V1251" s="145" t="s">
        <v>21</v>
      </c>
      <c r="W1251" s="145" t="s">
        <v>624</v>
      </c>
      <c r="X1251" s="145" t="s">
        <v>3363</v>
      </c>
      <c r="Y1251" s="146" t="str">
        <f t="shared" si="53"/>
        <v>112011暖房店舗用有り</v>
      </c>
      <c r="Z1251" s="145">
        <v>-0.76</v>
      </c>
      <c r="AA1251" s="145">
        <v>1.76</v>
      </c>
      <c r="AB1251" s="149">
        <v>1.0773999999999999</v>
      </c>
      <c r="AC1251" s="149">
        <v>1.3006</v>
      </c>
      <c r="AD1251" s="147">
        <f>VLOOKUP(T1251,'既存・導入予定 (2)'!$E$33:$S$44,13,0)</f>
        <v>0.245</v>
      </c>
      <c r="AE1251" s="75">
        <f t="shared" si="54"/>
        <v>1.5640000000000001</v>
      </c>
    </row>
    <row r="1252" spans="20:31">
      <c r="T1252" s="145">
        <v>11</v>
      </c>
      <c r="U1252" s="145">
        <v>2011</v>
      </c>
      <c r="V1252" s="145" t="s">
        <v>21</v>
      </c>
      <c r="W1252" s="145" t="s">
        <v>618</v>
      </c>
      <c r="X1252" s="145" t="s">
        <v>3363</v>
      </c>
      <c r="Y1252" s="146" t="str">
        <f t="shared" si="53"/>
        <v>112011暖房ビル用マルチ有り</v>
      </c>
      <c r="Z1252" s="145">
        <v>-0.78</v>
      </c>
      <c r="AA1252" s="145">
        <v>1.78</v>
      </c>
      <c r="AB1252" s="149">
        <v>1.0377000000000001</v>
      </c>
      <c r="AC1252" s="149">
        <v>1.3255999999999999</v>
      </c>
      <c r="AD1252" s="147">
        <f>VLOOKUP(T1252,'既存・導入予定 (2)'!$E$33:$S$44,13,0)</f>
        <v>0.245</v>
      </c>
      <c r="AE1252" s="75">
        <f t="shared" si="54"/>
        <v>1.579</v>
      </c>
    </row>
    <row r="1253" spans="20:31">
      <c r="T1253" s="145">
        <v>11</v>
      </c>
      <c r="U1253" s="145">
        <v>2011</v>
      </c>
      <c r="V1253" s="145" t="s">
        <v>21</v>
      </c>
      <c r="W1253" s="145" t="s">
        <v>619</v>
      </c>
      <c r="X1253" s="145" t="s">
        <v>3363</v>
      </c>
      <c r="Y1253" s="146" t="str">
        <f t="shared" si="53"/>
        <v>112011暖房設備用有り</v>
      </c>
      <c r="Z1253" s="145">
        <v>-0.26</v>
      </c>
      <c r="AA1253" s="145">
        <v>1.26</v>
      </c>
      <c r="AB1253" s="149">
        <v>1.0266999999999999</v>
      </c>
      <c r="AC1253" s="149">
        <v>0.93830000000000002</v>
      </c>
      <c r="AD1253" s="147">
        <f>VLOOKUP(T1253,'既存・導入予定 (2)'!$E$33:$S$44,13,0)</f>
        <v>0.245</v>
      </c>
      <c r="AE1253" s="75">
        <f t="shared" si="54"/>
        <v>1.1890000000000001</v>
      </c>
    </row>
    <row r="1254" spans="20:31">
      <c r="T1254" s="145">
        <v>11</v>
      </c>
      <c r="U1254" s="145">
        <v>2011</v>
      </c>
      <c r="V1254" s="145" t="s">
        <v>21</v>
      </c>
      <c r="W1254" s="145" t="s">
        <v>624</v>
      </c>
      <c r="X1254" s="145" t="s">
        <v>3516</v>
      </c>
      <c r="Y1254" s="146" t="str">
        <f t="shared" si="53"/>
        <v>112011暖房店舗用無し（一定速）</v>
      </c>
      <c r="Z1254" s="145">
        <v>0.25</v>
      </c>
      <c r="AA1254" s="145">
        <v>0.75</v>
      </c>
      <c r="AB1254" s="149">
        <v>0.25</v>
      </c>
      <c r="AC1254" s="149">
        <v>0.75</v>
      </c>
      <c r="AD1254" s="147">
        <f>VLOOKUP(T1254,'既存・導入予定 (2)'!$E$33:$S$44,13,0)</f>
        <v>0.245</v>
      </c>
      <c r="AE1254" s="75">
        <f t="shared" si="54"/>
        <v>0.81100000000000005</v>
      </c>
    </row>
    <row r="1255" spans="20:31">
      <c r="T1255" s="145">
        <v>11</v>
      </c>
      <c r="U1255" s="145">
        <v>2011</v>
      </c>
      <c r="V1255" s="145" t="s">
        <v>21</v>
      </c>
      <c r="W1255" s="145" t="s">
        <v>618</v>
      </c>
      <c r="X1255" s="145" t="s">
        <v>3516</v>
      </c>
      <c r="Y1255" s="146" t="str">
        <f t="shared" si="53"/>
        <v>112011暖房ビル用マルチ無し（一定速）</v>
      </c>
      <c r="Z1255" s="145">
        <v>0.25</v>
      </c>
      <c r="AA1255" s="145">
        <v>0.75</v>
      </c>
      <c r="AB1255" s="149">
        <v>0.25</v>
      </c>
      <c r="AC1255" s="149">
        <v>0.75</v>
      </c>
      <c r="AD1255" s="147">
        <f>VLOOKUP(T1255,'既存・導入予定 (2)'!$E$33:$S$44,13,0)</f>
        <v>0.245</v>
      </c>
      <c r="AE1255" s="75">
        <f t="shared" si="54"/>
        <v>0.81100000000000005</v>
      </c>
    </row>
    <row r="1256" spans="20:31">
      <c r="T1256" s="145">
        <v>11</v>
      </c>
      <c r="U1256" s="145">
        <v>2011</v>
      </c>
      <c r="V1256" s="145" t="s">
        <v>21</v>
      </c>
      <c r="W1256" s="145" t="s">
        <v>619</v>
      </c>
      <c r="X1256" s="145" t="s">
        <v>3516</v>
      </c>
      <c r="Y1256" s="146" t="str">
        <f t="shared" si="53"/>
        <v>112011暖房設備用無し（一定速）</v>
      </c>
      <c r="Z1256" s="145">
        <v>0.25</v>
      </c>
      <c r="AA1256" s="145">
        <v>0.75</v>
      </c>
      <c r="AB1256" s="149">
        <v>0.25</v>
      </c>
      <c r="AC1256" s="149">
        <v>0.75</v>
      </c>
      <c r="AD1256" s="147">
        <f>VLOOKUP(T1256,'既存・導入予定 (2)'!$E$33:$S$44,13,0)</f>
        <v>0.245</v>
      </c>
      <c r="AE1256" s="75">
        <f t="shared" si="54"/>
        <v>0.81100000000000005</v>
      </c>
    </row>
    <row r="1257" spans="20:31">
      <c r="T1257" s="145">
        <v>11</v>
      </c>
      <c r="U1257" s="145">
        <v>2012</v>
      </c>
      <c r="V1257" s="145" t="s">
        <v>20</v>
      </c>
      <c r="W1257" s="145" t="s">
        <v>624</v>
      </c>
      <c r="X1257" s="145" t="s">
        <v>3363</v>
      </c>
      <c r="Y1257" s="146" t="str">
        <f t="shared" si="53"/>
        <v>112012冷房店舗用有り</v>
      </c>
      <c r="Z1257" s="145">
        <v>-1.36</v>
      </c>
      <c r="AA1257" s="145">
        <v>2.36</v>
      </c>
      <c r="AB1257" s="149">
        <v>1.0576000000000001</v>
      </c>
      <c r="AC1257" s="149">
        <v>1.7556</v>
      </c>
      <c r="AD1257" s="147">
        <f>VLOOKUP(T1257,'既存・導入予定 (2)'!$E$33:$S$44,13,0)</f>
        <v>0.245</v>
      </c>
      <c r="AE1257" s="75">
        <f t="shared" si="54"/>
        <v>2.0139999999999998</v>
      </c>
    </row>
    <row r="1258" spans="20:31">
      <c r="T1258" s="145">
        <v>11</v>
      </c>
      <c r="U1258" s="145">
        <v>2012</v>
      </c>
      <c r="V1258" s="145" t="s">
        <v>20</v>
      </c>
      <c r="W1258" s="145" t="s">
        <v>618</v>
      </c>
      <c r="X1258" s="145" t="s">
        <v>3363</v>
      </c>
      <c r="Y1258" s="146" t="str">
        <f t="shared" si="53"/>
        <v>112012冷房ビル用マルチ有り</v>
      </c>
      <c r="Z1258" s="145">
        <v>-1.1399999999999999</v>
      </c>
      <c r="AA1258" s="145">
        <v>2.14</v>
      </c>
      <c r="AB1258" s="149">
        <v>1.0625</v>
      </c>
      <c r="AC1258" s="149">
        <v>1.5893999999999999</v>
      </c>
      <c r="AD1258" s="147">
        <f>VLOOKUP(T1258,'既存・導入予定 (2)'!$E$33:$S$44,13,0)</f>
        <v>0.245</v>
      </c>
      <c r="AE1258" s="75">
        <f t="shared" si="54"/>
        <v>1.849</v>
      </c>
    </row>
    <row r="1259" spans="20:31">
      <c r="T1259" s="145">
        <v>11</v>
      </c>
      <c r="U1259" s="145">
        <v>2012</v>
      </c>
      <c r="V1259" s="145" t="s">
        <v>20</v>
      </c>
      <c r="W1259" s="145" t="s">
        <v>619</v>
      </c>
      <c r="X1259" s="145" t="s">
        <v>3363</v>
      </c>
      <c r="Y1259" s="146" t="str">
        <f t="shared" si="53"/>
        <v>112012冷房設備用有り</v>
      </c>
      <c r="Z1259" s="145">
        <v>-0.26</v>
      </c>
      <c r="AA1259" s="145">
        <v>1.26</v>
      </c>
      <c r="AB1259" s="149">
        <v>1.0367999999999999</v>
      </c>
      <c r="AC1259" s="149">
        <v>0.93579999999999997</v>
      </c>
      <c r="AD1259" s="147">
        <f>VLOOKUP(T1259,'既存・導入予定 (2)'!$E$33:$S$44,13,0)</f>
        <v>0.245</v>
      </c>
      <c r="AE1259" s="75">
        <f t="shared" si="54"/>
        <v>1.1890000000000001</v>
      </c>
    </row>
    <row r="1260" spans="20:31">
      <c r="T1260" s="145">
        <v>11</v>
      </c>
      <c r="U1260" s="145">
        <v>2012</v>
      </c>
      <c r="V1260" s="145" t="s">
        <v>20</v>
      </c>
      <c r="W1260" s="145" t="s">
        <v>624</v>
      </c>
      <c r="X1260" s="145" t="s">
        <v>3516</v>
      </c>
      <c r="Y1260" s="146" t="str">
        <f t="shared" si="53"/>
        <v>112012冷房店舗用無し（一定速）</v>
      </c>
      <c r="Z1260" s="145">
        <v>0.25</v>
      </c>
      <c r="AA1260" s="145">
        <v>0.75</v>
      </c>
      <c r="AB1260" s="149">
        <v>0.25</v>
      </c>
      <c r="AC1260" s="149">
        <v>0.75</v>
      </c>
      <c r="AD1260" s="147">
        <f>VLOOKUP(T1260,'既存・導入予定 (2)'!$E$33:$S$44,13,0)</f>
        <v>0.245</v>
      </c>
      <c r="AE1260" s="75">
        <f t="shared" si="54"/>
        <v>0.81100000000000005</v>
      </c>
    </row>
    <row r="1261" spans="20:31">
      <c r="T1261" s="145">
        <v>11</v>
      </c>
      <c r="U1261" s="145">
        <v>2012</v>
      </c>
      <c r="V1261" s="145" t="s">
        <v>20</v>
      </c>
      <c r="W1261" s="145" t="s">
        <v>618</v>
      </c>
      <c r="X1261" s="145" t="s">
        <v>3516</v>
      </c>
      <c r="Y1261" s="146" t="str">
        <f t="shared" si="53"/>
        <v>112012冷房ビル用マルチ無し（一定速）</v>
      </c>
      <c r="Z1261" s="145">
        <v>0.25</v>
      </c>
      <c r="AA1261" s="145">
        <v>0.75</v>
      </c>
      <c r="AB1261" s="149">
        <v>0.25</v>
      </c>
      <c r="AC1261" s="149">
        <v>0.75</v>
      </c>
      <c r="AD1261" s="147">
        <f>VLOOKUP(T1261,'既存・導入予定 (2)'!$E$33:$S$44,13,0)</f>
        <v>0.245</v>
      </c>
      <c r="AE1261" s="75">
        <f t="shared" si="54"/>
        <v>0.81100000000000005</v>
      </c>
    </row>
    <row r="1262" spans="20:31">
      <c r="T1262" s="145">
        <v>11</v>
      </c>
      <c r="U1262" s="145">
        <v>2012</v>
      </c>
      <c r="V1262" s="145" t="s">
        <v>20</v>
      </c>
      <c r="W1262" s="145" t="s">
        <v>619</v>
      </c>
      <c r="X1262" s="145" t="s">
        <v>3516</v>
      </c>
      <c r="Y1262" s="146" t="str">
        <f t="shared" si="53"/>
        <v>112012冷房設備用無し（一定速）</v>
      </c>
      <c r="Z1262" s="145">
        <v>0.25</v>
      </c>
      <c r="AA1262" s="145">
        <v>0.75</v>
      </c>
      <c r="AB1262" s="149">
        <v>0.25</v>
      </c>
      <c r="AC1262" s="149">
        <v>0.75</v>
      </c>
      <c r="AD1262" s="147">
        <f>VLOOKUP(T1262,'既存・導入予定 (2)'!$E$33:$S$44,13,0)</f>
        <v>0.245</v>
      </c>
      <c r="AE1262" s="75">
        <f t="shared" si="54"/>
        <v>0.81100000000000005</v>
      </c>
    </row>
    <row r="1263" spans="20:31">
      <c r="T1263" s="145">
        <v>11</v>
      </c>
      <c r="U1263" s="145">
        <v>2012</v>
      </c>
      <c r="V1263" s="145" t="s">
        <v>21</v>
      </c>
      <c r="W1263" s="145" t="s">
        <v>624</v>
      </c>
      <c r="X1263" s="145" t="s">
        <v>3363</v>
      </c>
      <c r="Y1263" s="146" t="str">
        <f t="shared" si="53"/>
        <v>112012暖房店舗用有り</v>
      </c>
      <c r="Z1263" s="145">
        <v>-0.82</v>
      </c>
      <c r="AA1263" s="145">
        <v>1.82</v>
      </c>
      <c r="AB1263" s="149">
        <v>1.0801000000000001</v>
      </c>
      <c r="AC1263" s="149">
        <v>1.345</v>
      </c>
      <c r="AD1263" s="147">
        <f>VLOOKUP(T1263,'既存・導入予定 (2)'!$E$33:$S$44,13,0)</f>
        <v>0.245</v>
      </c>
      <c r="AE1263" s="75">
        <f t="shared" si="54"/>
        <v>1.609</v>
      </c>
    </row>
    <row r="1264" spans="20:31">
      <c r="T1264" s="145">
        <v>11</v>
      </c>
      <c r="U1264" s="145">
        <v>2012</v>
      </c>
      <c r="V1264" s="145" t="s">
        <v>21</v>
      </c>
      <c r="W1264" s="145" t="s">
        <v>618</v>
      </c>
      <c r="X1264" s="145" t="s">
        <v>3363</v>
      </c>
      <c r="Y1264" s="146" t="str">
        <f t="shared" si="53"/>
        <v>112012暖房ビル用マルチ有り</v>
      </c>
      <c r="Z1264" s="145">
        <v>-0.98</v>
      </c>
      <c r="AA1264" s="145">
        <v>1.98</v>
      </c>
      <c r="AB1264" s="149">
        <v>1.042</v>
      </c>
      <c r="AC1264" s="149">
        <v>1.4744999999999999</v>
      </c>
      <c r="AD1264" s="147">
        <f>VLOOKUP(T1264,'既存・導入予定 (2)'!$E$33:$S$44,13,0)</f>
        <v>0.245</v>
      </c>
      <c r="AE1264" s="75">
        <f t="shared" si="54"/>
        <v>1.7290000000000001</v>
      </c>
    </row>
    <row r="1265" spans="20:31">
      <c r="T1265" s="145">
        <v>11</v>
      </c>
      <c r="U1265" s="145">
        <v>2012</v>
      </c>
      <c r="V1265" s="145" t="s">
        <v>21</v>
      </c>
      <c r="W1265" s="145" t="s">
        <v>619</v>
      </c>
      <c r="X1265" s="145" t="s">
        <v>3363</v>
      </c>
      <c r="Y1265" s="146" t="str">
        <f t="shared" si="53"/>
        <v>112012暖房設備用有り</v>
      </c>
      <c r="Z1265" s="145">
        <v>-0.26</v>
      </c>
      <c r="AA1265" s="145">
        <v>1.26</v>
      </c>
      <c r="AB1265" s="149">
        <v>1.0266999999999999</v>
      </c>
      <c r="AC1265" s="149">
        <v>0.93830000000000002</v>
      </c>
      <c r="AD1265" s="147">
        <f>VLOOKUP(T1265,'既存・導入予定 (2)'!$E$33:$S$44,13,0)</f>
        <v>0.245</v>
      </c>
      <c r="AE1265" s="75">
        <f t="shared" si="54"/>
        <v>1.1890000000000001</v>
      </c>
    </row>
    <row r="1266" spans="20:31">
      <c r="T1266" s="145">
        <v>11</v>
      </c>
      <c r="U1266" s="145">
        <v>2012</v>
      </c>
      <c r="V1266" s="145" t="s">
        <v>21</v>
      </c>
      <c r="W1266" s="145" t="s">
        <v>624</v>
      </c>
      <c r="X1266" s="145" t="s">
        <v>3516</v>
      </c>
      <c r="Y1266" s="146" t="str">
        <f t="shared" si="53"/>
        <v>112012暖房店舗用無し（一定速）</v>
      </c>
      <c r="Z1266" s="145">
        <v>0.25</v>
      </c>
      <c r="AA1266" s="145">
        <v>0.75</v>
      </c>
      <c r="AB1266" s="149">
        <v>0.25</v>
      </c>
      <c r="AC1266" s="149">
        <v>0.75</v>
      </c>
      <c r="AD1266" s="147">
        <f>VLOOKUP(T1266,'既存・導入予定 (2)'!$E$33:$S$44,13,0)</f>
        <v>0.245</v>
      </c>
      <c r="AE1266" s="75">
        <f t="shared" si="54"/>
        <v>0.81100000000000005</v>
      </c>
    </row>
    <row r="1267" spans="20:31">
      <c r="T1267" s="145">
        <v>11</v>
      </c>
      <c r="U1267" s="145">
        <v>2012</v>
      </c>
      <c r="V1267" s="145" t="s">
        <v>21</v>
      </c>
      <c r="W1267" s="145" t="s">
        <v>618</v>
      </c>
      <c r="X1267" s="145" t="s">
        <v>3516</v>
      </c>
      <c r="Y1267" s="146" t="str">
        <f t="shared" si="53"/>
        <v>112012暖房ビル用マルチ無し（一定速）</v>
      </c>
      <c r="Z1267" s="145">
        <v>0.25</v>
      </c>
      <c r="AA1267" s="145">
        <v>0.75</v>
      </c>
      <c r="AB1267" s="149">
        <v>0.25</v>
      </c>
      <c r="AC1267" s="149">
        <v>0.75</v>
      </c>
      <c r="AD1267" s="147">
        <f>VLOOKUP(T1267,'既存・導入予定 (2)'!$E$33:$S$44,13,0)</f>
        <v>0.245</v>
      </c>
      <c r="AE1267" s="75">
        <f t="shared" si="54"/>
        <v>0.81100000000000005</v>
      </c>
    </row>
    <row r="1268" spans="20:31">
      <c r="T1268" s="145">
        <v>11</v>
      </c>
      <c r="U1268" s="145">
        <v>2012</v>
      </c>
      <c r="V1268" s="145" t="s">
        <v>21</v>
      </c>
      <c r="W1268" s="145" t="s">
        <v>619</v>
      </c>
      <c r="X1268" s="145" t="s">
        <v>3516</v>
      </c>
      <c r="Y1268" s="146" t="str">
        <f t="shared" si="53"/>
        <v>112012暖房設備用無し（一定速）</v>
      </c>
      <c r="Z1268" s="145">
        <v>0.25</v>
      </c>
      <c r="AA1268" s="145">
        <v>0.75</v>
      </c>
      <c r="AB1268" s="149">
        <v>0.25</v>
      </c>
      <c r="AC1268" s="149">
        <v>0.75</v>
      </c>
      <c r="AD1268" s="147">
        <f>VLOOKUP(T1268,'既存・導入予定 (2)'!$E$33:$S$44,13,0)</f>
        <v>0.245</v>
      </c>
      <c r="AE1268" s="75">
        <f t="shared" si="54"/>
        <v>0.81100000000000005</v>
      </c>
    </row>
    <row r="1269" spans="20:31">
      <c r="T1269" s="145">
        <v>11</v>
      </c>
      <c r="U1269" s="145">
        <v>2013</v>
      </c>
      <c r="V1269" s="145" t="s">
        <v>20</v>
      </c>
      <c r="W1269" s="145" t="s">
        <v>624</v>
      </c>
      <c r="X1269" s="145" t="s">
        <v>3363</v>
      </c>
      <c r="Y1269" s="146" t="str">
        <f t="shared" si="53"/>
        <v>112013冷房店舗用有り</v>
      </c>
      <c r="Z1269" s="145">
        <v>-1.5</v>
      </c>
      <c r="AA1269" s="145">
        <v>2.5</v>
      </c>
      <c r="AB1269" s="149">
        <v>1.0609999999999999</v>
      </c>
      <c r="AC1269" s="149">
        <v>1.8597999999999999</v>
      </c>
      <c r="AD1269" s="147">
        <f>VLOOKUP(T1269,'既存・導入予定 (2)'!$E$33:$S$44,13,0)</f>
        <v>0.245</v>
      </c>
      <c r="AE1269" s="75">
        <f t="shared" si="54"/>
        <v>2.1190000000000002</v>
      </c>
    </row>
    <row r="1270" spans="20:31">
      <c r="T1270" s="145">
        <v>11</v>
      </c>
      <c r="U1270" s="145">
        <v>2013</v>
      </c>
      <c r="V1270" s="145" t="s">
        <v>20</v>
      </c>
      <c r="W1270" s="145" t="s">
        <v>618</v>
      </c>
      <c r="X1270" s="145" t="s">
        <v>3363</v>
      </c>
      <c r="Y1270" s="146" t="str">
        <f t="shared" si="53"/>
        <v>112013冷房ビル用マルチ有り</v>
      </c>
      <c r="Z1270" s="145">
        <v>-1.1399999999999999</v>
      </c>
      <c r="AA1270" s="145">
        <v>2.14</v>
      </c>
      <c r="AB1270" s="149">
        <v>1.0625</v>
      </c>
      <c r="AC1270" s="149">
        <v>1.5893999999999999</v>
      </c>
      <c r="AD1270" s="147">
        <f>VLOOKUP(T1270,'既存・導入予定 (2)'!$E$33:$S$44,13,0)</f>
        <v>0.245</v>
      </c>
      <c r="AE1270" s="75">
        <f t="shared" si="54"/>
        <v>1.849</v>
      </c>
    </row>
    <row r="1271" spans="20:31">
      <c r="T1271" s="145">
        <v>11</v>
      </c>
      <c r="U1271" s="145">
        <v>2013</v>
      </c>
      <c r="V1271" s="145" t="s">
        <v>20</v>
      </c>
      <c r="W1271" s="145" t="s">
        <v>619</v>
      </c>
      <c r="X1271" s="145" t="s">
        <v>3363</v>
      </c>
      <c r="Y1271" s="146" t="str">
        <f t="shared" si="53"/>
        <v>112013冷房設備用有り</v>
      </c>
      <c r="Z1271" s="145">
        <v>-0.26</v>
      </c>
      <c r="AA1271" s="145">
        <v>1.26</v>
      </c>
      <c r="AB1271" s="149">
        <v>1.0367999999999999</v>
      </c>
      <c r="AC1271" s="149">
        <v>0.93579999999999997</v>
      </c>
      <c r="AD1271" s="147">
        <f>VLOOKUP(T1271,'既存・導入予定 (2)'!$E$33:$S$44,13,0)</f>
        <v>0.245</v>
      </c>
      <c r="AE1271" s="75">
        <f t="shared" si="54"/>
        <v>1.1890000000000001</v>
      </c>
    </row>
    <row r="1272" spans="20:31">
      <c r="T1272" s="145">
        <v>11</v>
      </c>
      <c r="U1272" s="145">
        <v>2013</v>
      </c>
      <c r="V1272" s="145" t="s">
        <v>20</v>
      </c>
      <c r="W1272" s="145" t="s">
        <v>624</v>
      </c>
      <c r="X1272" s="145" t="s">
        <v>3516</v>
      </c>
      <c r="Y1272" s="146" t="str">
        <f t="shared" si="53"/>
        <v>112013冷房店舗用無し（一定速）</v>
      </c>
      <c r="Z1272" s="145">
        <v>0.25</v>
      </c>
      <c r="AA1272" s="145">
        <v>0.75</v>
      </c>
      <c r="AB1272" s="149">
        <v>0.25</v>
      </c>
      <c r="AC1272" s="149">
        <v>0.75</v>
      </c>
      <c r="AD1272" s="147">
        <f>VLOOKUP(T1272,'既存・導入予定 (2)'!$E$33:$S$44,13,0)</f>
        <v>0.245</v>
      </c>
      <c r="AE1272" s="75">
        <f t="shared" si="54"/>
        <v>0.81100000000000005</v>
      </c>
    </row>
    <row r="1273" spans="20:31">
      <c r="T1273" s="145">
        <v>11</v>
      </c>
      <c r="U1273" s="145">
        <v>2013</v>
      </c>
      <c r="V1273" s="145" t="s">
        <v>20</v>
      </c>
      <c r="W1273" s="145" t="s">
        <v>618</v>
      </c>
      <c r="X1273" s="145" t="s">
        <v>3516</v>
      </c>
      <c r="Y1273" s="146" t="str">
        <f t="shared" si="53"/>
        <v>112013冷房ビル用マルチ無し（一定速）</v>
      </c>
      <c r="Z1273" s="145">
        <v>0.25</v>
      </c>
      <c r="AA1273" s="145">
        <v>0.75</v>
      </c>
      <c r="AB1273" s="149">
        <v>0.25</v>
      </c>
      <c r="AC1273" s="149">
        <v>0.75</v>
      </c>
      <c r="AD1273" s="147">
        <f>VLOOKUP(T1273,'既存・導入予定 (2)'!$E$33:$S$44,13,0)</f>
        <v>0.245</v>
      </c>
      <c r="AE1273" s="75">
        <f t="shared" si="54"/>
        <v>0.81100000000000005</v>
      </c>
    </row>
    <row r="1274" spans="20:31">
      <c r="T1274" s="145">
        <v>11</v>
      </c>
      <c r="U1274" s="145">
        <v>2013</v>
      </c>
      <c r="V1274" s="145" t="s">
        <v>20</v>
      </c>
      <c r="W1274" s="145" t="s">
        <v>619</v>
      </c>
      <c r="X1274" s="145" t="s">
        <v>3516</v>
      </c>
      <c r="Y1274" s="146" t="str">
        <f t="shared" si="53"/>
        <v>112013冷房設備用無し（一定速）</v>
      </c>
      <c r="Z1274" s="145">
        <v>0.25</v>
      </c>
      <c r="AA1274" s="145">
        <v>0.75</v>
      </c>
      <c r="AB1274" s="149">
        <v>0.25</v>
      </c>
      <c r="AC1274" s="149">
        <v>0.75</v>
      </c>
      <c r="AD1274" s="147">
        <f>VLOOKUP(T1274,'既存・導入予定 (2)'!$E$33:$S$44,13,0)</f>
        <v>0.245</v>
      </c>
      <c r="AE1274" s="75">
        <f t="shared" si="54"/>
        <v>0.81100000000000005</v>
      </c>
    </row>
    <row r="1275" spans="20:31">
      <c r="T1275" s="145">
        <v>11</v>
      </c>
      <c r="U1275" s="145">
        <v>2013</v>
      </c>
      <c r="V1275" s="145" t="s">
        <v>21</v>
      </c>
      <c r="W1275" s="145" t="s">
        <v>624</v>
      </c>
      <c r="X1275" s="145" t="s">
        <v>3363</v>
      </c>
      <c r="Y1275" s="146" t="str">
        <f t="shared" si="53"/>
        <v>112013暖房店舗用有り</v>
      </c>
      <c r="Z1275" s="145">
        <v>-0.94</v>
      </c>
      <c r="AA1275" s="145">
        <v>1.94</v>
      </c>
      <c r="AB1275" s="149">
        <v>1.0853999999999999</v>
      </c>
      <c r="AC1275" s="149">
        <v>1.4337</v>
      </c>
      <c r="AD1275" s="147">
        <f>VLOOKUP(T1275,'既存・導入予定 (2)'!$E$33:$S$44,13,0)</f>
        <v>0.245</v>
      </c>
      <c r="AE1275" s="75">
        <f t="shared" si="54"/>
        <v>1.6990000000000001</v>
      </c>
    </row>
    <row r="1276" spans="20:31">
      <c r="T1276" s="145">
        <v>11</v>
      </c>
      <c r="U1276" s="145">
        <v>2013</v>
      </c>
      <c r="V1276" s="145" t="s">
        <v>21</v>
      </c>
      <c r="W1276" s="145" t="s">
        <v>618</v>
      </c>
      <c r="X1276" s="145" t="s">
        <v>3363</v>
      </c>
      <c r="Y1276" s="146" t="str">
        <f t="shared" si="53"/>
        <v>112013暖房ビル用マルチ有り</v>
      </c>
      <c r="Z1276" s="145">
        <v>-0.98</v>
      </c>
      <c r="AA1276" s="145">
        <v>1.98</v>
      </c>
      <c r="AB1276" s="149">
        <v>1.042</v>
      </c>
      <c r="AC1276" s="149">
        <v>1.4744999999999999</v>
      </c>
      <c r="AD1276" s="147">
        <f>VLOOKUP(T1276,'既存・導入予定 (2)'!$E$33:$S$44,13,0)</f>
        <v>0.245</v>
      </c>
      <c r="AE1276" s="75">
        <f t="shared" si="54"/>
        <v>1.7290000000000001</v>
      </c>
    </row>
    <row r="1277" spans="20:31">
      <c r="T1277" s="145">
        <v>11</v>
      </c>
      <c r="U1277" s="145">
        <v>2013</v>
      </c>
      <c r="V1277" s="145" t="s">
        <v>21</v>
      </c>
      <c r="W1277" s="145" t="s">
        <v>619</v>
      </c>
      <c r="X1277" s="145" t="s">
        <v>3363</v>
      </c>
      <c r="Y1277" s="146" t="str">
        <f t="shared" si="53"/>
        <v>112013暖房設備用有り</v>
      </c>
      <c r="Z1277" s="145">
        <v>-0.32</v>
      </c>
      <c r="AA1277" s="145">
        <v>1.32</v>
      </c>
      <c r="AB1277" s="149">
        <v>1.028</v>
      </c>
      <c r="AC1277" s="149">
        <v>0.98299999999999998</v>
      </c>
      <c r="AD1277" s="147">
        <f>VLOOKUP(T1277,'既存・導入予定 (2)'!$E$33:$S$44,13,0)</f>
        <v>0.245</v>
      </c>
      <c r="AE1277" s="75">
        <f t="shared" si="54"/>
        <v>1.234</v>
      </c>
    </row>
    <row r="1278" spans="20:31">
      <c r="T1278" s="145">
        <v>11</v>
      </c>
      <c r="U1278" s="145">
        <v>2013</v>
      </c>
      <c r="V1278" s="145" t="s">
        <v>21</v>
      </c>
      <c r="W1278" s="145" t="s">
        <v>624</v>
      </c>
      <c r="X1278" s="145" t="s">
        <v>3516</v>
      </c>
      <c r="Y1278" s="146" t="str">
        <f t="shared" si="53"/>
        <v>112013暖房店舗用無し（一定速）</v>
      </c>
      <c r="Z1278" s="145">
        <v>0.25</v>
      </c>
      <c r="AA1278" s="145">
        <v>0.75</v>
      </c>
      <c r="AB1278" s="149">
        <v>0.25</v>
      </c>
      <c r="AC1278" s="149">
        <v>0.75</v>
      </c>
      <c r="AD1278" s="147">
        <f>VLOOKUP(T1278,'既存・導入予定 (2)'!$E$33:$S$44,13,0)</f>
        <v>0.245</v>
      </c>
      <c r="AE1278" s="75">
        <f t="shared" si="54"/>
        <v>0.81100000000000005</v>
      </c>
    </row>
    <row r="1279" spans="20:31">
      <c r="T1279" s="145">
        <v>11</v>
      </c>
      <c r="U1279" s="145">
        <v>2013</v>
      </c>
      <c r="V1279" s="145" t="s">
        <v>21</v>
      </c>
      <c r="W1279" s="145" t="s">
        <v>618</v>
      </c>
      <c r="X1279" s="145" t="s">
        <v>3516</v>
      </c>
      <c r="Y1279" s="146" t="str">
        <f t="shared" si="53"/>
        <v>112013暖房ビル用マルチ無し（一定速）</v>
      </c>
      <c r="Z1279" s="145">
        <v>0.25</v>
      </c>
      <c r="AA1279" s="145">
        <v>0.75</v>
      </c>
      <c r="AB1279" s="149">
        <v>0.25</v>
      </c>
      <c r="AC1279" s="149">
        <v>0.75</v>
      </c>
      <c r="AD1279" s="147">
        <f>VLOOKUP(T1279,'既存・導入予定 (2)'!$E$33:$S$44,13,0)</f>
        <v>0.245</v>
      </c>
      <c r="AE1279" s="75">
        <f t="shared" si="54"/>
        <v>0.81100000000000005</v>
      </c>
    </row>
    <row r="1280" spans="20:31">
      <c r="T1280" s="145">
        <v>11</v>
      </c>
      <c r="U1280" s="145">
        <v>2013</v>
      </c>
      <c r="V1280" s="145" t="s">
        <v>21</v>
      </c>
      <c r="W1280" s="145" t="s">
        <v>619</v>
      </c>
      <c r="X1280" s="145" t="s">
        <v>3516</v>
      </c>
      <c r="Y1280" s="146" t="str">
        <f t="shared" si="53"/>
        <v>112013暖房設備用無し（一定速）</v>
      </c>
      <c r="Z1280" s="145">
        <v>0.25</v>
      </c>
      <c r="AA1280" s="145">
        <v>0.75</v>
      </c>
      <c r="AB1280" s="149">
        <v>0.25</v>
      </c>
      <c r="AC1280" s="149">
        <v>0.75</v>
      </c>
      <c r="AD1280" s="147">
        <f>VLOOKUP(T1280,'既存・導入予定 (2)'!$E$33:$S$44,13,0)</f>
        <v>0.245</v>
      </c>
      <c r="AE1280" s="75">
        <f t="shared" si="54"/>
        <v>0.81100000000000005</v>
      </c>
    </row>
    <row r="1281" spans="20:31">
      <c r="T1281" s="145">
        <v>11</v>
      </c>
      <c r="U1281" s="145">
        <v>2014</v>
      </c>
      <c r="V1281" s="145" t="s">
        <v>20</v>
      </c>
      <c r="W1281" s="145" t="s">
        <v>624</v>
      </c>
      <c r="X1281" s="145" t="s">
        <v>3363</v>
      </c>
      <c r="Y1281" s="146" t="str">
        <f t="shared" si="53"/>
        <v>112014冷房店舗用有り</v>
      </c>
      <c r="Z1281" s="145">
        <v>-1.46</v>
      </c>
      <c r="AA1281" s="145">
        <v>2.46</v>
      </c>
      <c r="AB1281" s="149">
        <v>1.06</v>
      </c>
      <c r="AC1281" s="149">
        <v>1.83</v>
      </c>
      <c r="AD1281" s="147">
        <f>VLOOKUP(T1281,'既存・導入予定 (2)'!$E$33:$S$44,13,0)</f>
        <v>0.245</v>
      </c>
      <c r="AE1281" s="75">
        <f t="shared" si="54"/>
        <v>2.089</v>
      </c>
    </row>
    <row r="1282" spans="20:31">
      <c r="T1282" s="145">
        <v>11</v>
      </c>
      <c r="U1282" s="145">
        <v>2014</v>
      </c>
      <c r="V1282" s="145" t="s">
        <v>20</v>
      </c>
      <c r="W1282" s="145" t="s">
        <v>618</v>
      </c>
      <c r="X1282" s="145" t="s">
        <v>3363</v>
      </c>
      <c r="Y1282" s="146" t="str">
        <f t="shared" si="53"/>
        <v>112014冷房ビル用マルチ有り</v>
      </c>
      <c r="Z1282" s="145">
        <v>-1.52</v>
      </c>
      <c r="AA1282" s="145">
        <v>2.52</v>
      </c>
      <c r="AB1282" s="149">
        <v>1.0736000000000001</v>
      </c>
      <c r="AC1282" s="149">
        <v>1.8715999999999999</v>
      </c>
      <c r="AD1282" s="147">
        <f>VLOOKUP(T1282,'既存・導入予定 (2)'!$E$33:$S$44,13,0)</f>
        <v>0.245</v>
      </c>
      <c r="AE1282" s="75">
        <f t="shared" si="54"/>
        <v>2.1339999999999999</v>
      </c>
    </row>
    <row r="1283" spans="20:31">
      <c r="T1283" s="145">
        <v>11</v>
      </c>
      <c r="U1283" s="145">
        <v>2014</v>
      </c>
      <c r="V1283" s="145" t="s">
        <v>20</v>
      </c>
      <c r="W1283" s="145" t="s">
        <v>619</v>
      </c>
      <c r="X1283" s="145" t="s">
        <v>3363</v>
      </c>
      <c r="Y1283" s="146" t="str">
        <f t="shared" si="53"/>
        <v>112014冷房設備用有り</v>
      </c>
      <c r="Z1283" s="145">
        <v>-0.32</v>
      </c>
      <c r="AA1283" s="145">
        <v>1.32</v>
      </c>
      <c r="AB1283" s="149">
        <v>1.0385</v>
      </c>
      <c r="AC1283" s="149">
        <v>0.98040000000000005</v>
      </c>
      <c r="AD1283" s="147">
        <f>VLOOKUP(T1283,'既存・導入予定 (2)'!$E$33:$S$44,13,0)</f>
        <v>0.245</v>
      </c>
      <c r="AE1283" s="75">
        <f t="shared" si="54"/>
        <v>1.234</v>
      </c>
    </row>
    <row r="1284" spans="20:31">
      <c r="T1284" s="145">
        <v>11</v>
      </c>
      <c r="U1284" s="145">
        <v>2014</v>
      </c>
      <c r="V1284" s="145" t="s">
        <v>20</v>
      </c>
      <c r="W1284" s="145" t="s">
        <v>624</v>
      </c>
      <c r="X1284" s="145" t="s">
        <v>3516</v>
      </c>
      <c r="Y1284" s="146" t="str">
        <f t="shared" si="53"/>
        <v>112014冷房店舗用無し（一定速）</v>
      </c>
      <c r="Z1284" s="145">
        <v>0.25</v>
      </c>
      <c r="AA1284" s="145">
        <v>0.75</v>
      </c>
      <c r="AB1284" s="149">
        <v>0.25</v>
      </c>
      <c r="AC1284" s="149">
        <v>0.75</v>
      </c>
      <c r="AD1284" s="147">
        <f>VLOOKUP(T1284,'既存・導入予定 (2)'!$E$33:$S$44,13,0)</f>
        <v>0.245</v>
      </c>
      <c r="AE1284" s="75">
        <f t="shared" si="54"/>
        <v>0.81100000000000005</v>
      </c>
    </row>
    <row r="1285" spans="20:31">
      <c r="T1285" s="145">
        <v>11</v>
      </c>
      <c r="U1285" s="145">
        <v>2014</v>
      </c>
      <c r="V1285" s="145" t="s">
        <v>20</v>
      </c>
      <c r="W1285" s="145" t="s">
        <v>618</v>
      </c>
      <c r="X1285" s="145" t="s">
        <v>3516</v>
      </c>
      <c r="Y1285" s="146" t="str">
        <f t="shared" si="53"/>
        <v>112014冷房ビル用マルチ無し（一定速）</v>
      </c>
      <c r="Z1285" s="145">
        <v>0.25</v>
      </c>
      <c r="AA1285" s="145">
        <v>0.75</v>
      </c>
      <c r="AB1285" s="149">
        <v>0.25</v>
      </c>
      <c r="AC1285" s="149">
        <v>0.75</v>
      </c>
      <c r="AD1285" s="147">
        <f>VLOOKUP(T1285,'既存・導入予定 (2)'!$E$33:$S$44,13,0)</f>
        <v>0.245</v>
      </c>
      <c r="AE1285" s="75">
        <f t="shared" si="54"/>
        <v>0.81100000000000005</v>
      </c>
    </row>
    <row r="1286" spans="20:31">
      <c r="T1286" s="145">
        <v>11</v>
      </c>
      <c r="U1286" s="145">
        <v>2014</v>
      </c>
      <c r="V1286" s="145" t="s">
        <v>20</v>
      </c>
      <c r="W1286" s="145" t="s">
        <v>619</v>
      </c>
      <c r="X1286" s="145" t="s">
        <v>3516</v>
      </c>
      <c r="Y1286" s="146" t="str">
        <f t="shared" si="53"/>
        <v>112014冷房設備用無し（一定速）</v>
      </c>
      <c r="Z1286" s="145">
        <v>0.25</v>
      </c>
      <c r="AA1286" s="145">
        <v>0.75</v>
      </c>
      <c r="AB1286" s="149">
        <v>0.25</v>
      </c>
      <c r="AC1286" s="149">
        <v>0.75</v>
      </c>
      <c r="AD1286" s="147">
        <f>VLOOKUP(T1286,'既存・導入予定 (2)'!$E$33:$S$44,13,0)</f>
        <v>0.245</v>
      </c>
      <c r="AE1286" s="75">
        <f t="shared" si="54"/>
        <v>0.81100000000000005</v>
      </c>
    </row>
    <row r="1287" spans="20:31">
      <c r="T1287" s="145">
        <v>11</v>
      </c>
      <c r="U1287" s="145">
        <v>2014</v>
      </c>
      <c r="V1287" s="145" t="s">
        <v>21</v>
      </c>
      <c r="W1287" s="145" t="s">
        <v>624</v>
      </c>
      <c r="X1287" s="145" t="s">
        <v>3363</v>
      </c>
      <c r="Y1287" s="146" t="str">
        <f t="shared" si="53"/>
        <v>112014暖房店舗用有り</v>
      </c>
      <c r="Z1287" s="145">
        <v>-0.94</v>
      </c>
      <c r="AA1287" s="145">
        <v>1.94</v>
      </c>
      <c r="AB1287" s="149">
        <v>1.0853999999999999</v>
      </c>
      <c r="AC1287" s="149">
        <v>1.4337</v>
      </c>
      <c r="AD1287" s="147">
        <f>VLOOKUP(T1287,'既存・導入予定 (2)'!$E$33:$S$44,13,0)</f>
        <v>0.245</v>
      </c>
      <c r="AE1287" s="75">
        <f t="shared" si="54"/>
        <v>1.6990000000000001</v>
      </c>
    </row>
    <row r="1288" spans="20:31">
      <c r="T1288" s="145">
        <v>11</v>
      </c>
      <c r="U1288" s="145">
        <v>2014</v>
      </c>
      <c r="V1288" s="145" t="s">
        <v>21</v>
      </c>
      <c r="W1288" s="145" t="s">
        <v>618</v>
      </c>
      <c r="X1288" s="145" t="s">
        <v>3363</v>
      </c>
      <c r="Y1288" s="146" t="str">
        <f t="shared" si="53"/>
        <v>112014暖房ビル用マルチ有り</v>
      </c>
      <c r="Z1288" s="145">
        <v>-0.96</v>
      </c>
      <c r="AA1288" s="145">
        <v>1.96</v>
      </c>
      <c r="AB1288" s="149">
        <v>1.0416000000000001</v>
      </c>
      <c r="AC1288" s="149">
        <v>1.4596</v>
      </c>
      <c r="AD1288" s="147">
        <f>VLOOKUP(T1288,'既存・導入予定 (2)'!$E$33:$S$44,13,0)</f>
        <v>0.245</v>
      </c>
      <c r="AE1288" s="75">
        <f t="shared" si="54"/>
        <v>1.714</v>
      </c>
    </row>
    <row r="1289" spans="20:31">
      <c r="T1289" s="145">
        <v>11</v>
      </c>
      <c r="U1289" s="145">
        <v>2014</v>
      </c>
      <c r="V1289" s="145" t="s">
        <v>21</v>
      </c>
      <c r="W1289" s="145" t="s">
        <v>619</v>
      </c>
      <c r="X1289" s="145" t="s">
        <v>3363</v>
      </c>
      <c r="Y1289" s="146" t="str">
        <f t="shared" si="53"/>
        <v>112014暖房設備用有り</v>
      </c>
      <c r="Z1289" s="145">
        <v>-0.36</v>
      </c>
      <c r="AA1289" s="145">
        <v>1.36</v>
      </c>
      <c r="AB1289" s="149">
        <v>1.0287999999999999</v>
      </c>
      <c r="AC1289" s="149">
        <v>1.0127999999999999</v>
      </c>
      <c r="AD1289" s="147">
        <f>VLOOKUP(T1289,'既存・導入予定 (2)'!$E$33:$S$44,13,0)</f>
        <v>0.245</v>
      </c>
      <c r="AE1289" s="75">
        <f t="shared" si="54"/>
        <v>1.264</v>
      </c>
    </row>
    <row r="1290" spans="20:31">
      <c r="T1290" s="145">
        <v>11</v>
      </c>
      <c r="U1290" s="145">
        <v>2014</v>
      </c>
      <c r="V1290" s="145" t="s">
        <v>21</v>
      </c>
      <c r="W1290" s="145" t="s">
        <v>624</v>
      </c>
      <c r="X1290" s="145" t="s">
        <v>3516</v>
      </c>
      <c r="Y1290" s="146" t="str">
        <f t="shared" ref="Y1290:Y1353" si="55">T1290&amp;U1290&amp;V1290&amp;W1290&amp;X1290</f>
        <v>112014暖房店舗用無し（一定速）</v>
      </c>
      <c r="Z1290" s="145">
        <v>0.25</v>
      </c>
      <c r="AA1290" s="145">
        <v>0.75</v>
      </c>
      <c r="AB1290" s="149">
        <v>0.25</v>
      </c>
      <c r="AC1290" s="149">
        <v>0.75</v>
      </c>
      <c r="AD1290" s="147">
        <f>VLOOKUP(T1290,'既存・導入予定 (2)'!$E$33:$S$44,13,0)</f>
        <v>0.245</v>
      </c>
      <c r="AE1290" s="75">
        <f t="shared" si="54"/>
        <v>0.81100000000000005</v>
      </c>
    </row>
    <row r="1291" spans="20:31">
      <c r="T1291" s="145">
        <v>11</v>
      </c>
      <c r="U1291" s="145">
        <v>2014</v>
      </c>
      <c r="V1291" s="145" t="s">
        <v>21</v>
      </c>
      <c r="W1291" s="145" t="s">
        <v>618</v>
      </c>
      <c r="X1291" s="145" t="s">
        <v>3516</v>
      </c>
      <c r="Y1291" s="146" t="str">
        <f t="shared" si="55"/>
        <v>112014暖房ビル用マルチ無し（一定速）</v>
      </c>
      <c r="Z1291" s="145">
        <v>0.25</v>
      </c>
      <c r="AA1291" s="145">
        <v>0.75</v>
      </c>
      <c r="AB1291" s="149">
        <v>0.25</v>
      </c>
      <c r="AC1291" s="149">
        <v>0.75</v>
      </c>
      <c r="AD1291" s="147">
        <f>VLOOKUP(T1291,'既存・導入予定 (2)'!$E$33:$S$44,13,0)</f>
        <v>0.245</v>
      </c>
      <c r="AE1291" s="75">
        <f t="shared" si="54"/>
        <v>0.81100000000000005</v>
      </c>
    </row>
    <row r="1292" spans="20:31">
      <c r="T1292" s="145">
        <v>11</v>
      </c>
      <c r="U1292" s="145">
        <v>2014</v>
      </c>
      <c r="V1292" s="145" t="s">
        <v>21</v>
      </c>
      <c r="W1292" s="145" t="s">
        <v>619</v>
      </c>
      <c r="X1292" s="145" t="s">
        <v>3516</v>
      </c>
      <c r="Y1292" s="146" t="str">
        <f t="shared" si="55"/>
        <v>112014暖房設備用無し（一定速）</v>
      </c>
      <c r="Z1292" s="145">
        <v>0.25</v>
      </c>
      <c r="AA1292" s="145">
        <v>0.75</v>
      </c>
      <c r="AB1292" s="149">
        <v>0.25</v>
      </c>
      <c r="AC1292" s="149">
        <v>0.75</v>
      </c>
      <c r="AD1292" s="147">
        <f>VLOOKUP(T1292,'既存・導入予定 (2)'!$E$33:$S$44,13,0)</f>
        <v>0.245</v>
      </c>
      <c r="AE1292" s="75">
        <f t="shared" si="54"/>
        <v>0.81100000000000005</v>
      </c>
    </row>
    <row r="1293" spans="20:31">
      <c r="T1293" s="65">
        <v>11</v>
      </c>
      <c r="U1293" s="65">
        <v>2015</v>
      </c>
      <c r="V1293" s="65" t="s">
        <v>20</v>
      </c>
      <c r="W1293" s="65" t="s">
        <v>624</v>
      </c>
      <c r="X1293" s="65" t="s">
        <v>3363</v>
      </c>
      <c r="Y1293" s="66" t="str">
        <f t="shared" si="55"/>
        <v>112015冷房店舗用有り</v>
      </c>
      <c r="Z1293" s="65">
        <v>-1.38</v>
      </c>
      <c r="AA1293" s="65">
        <v>2.38</v>
      </c>
      <c r="AB1293" s="68">
        <v>1.0581</v>
      </c>
      <c r="AC1293" s="68">
        <v>1.7705</v>
      </c>
      <c r="AD1293" s="150">
        <f>VLOOKUP(T1293,'既存・導入予定 (2)'!$E$33:$S$44,13,0)</f>
        <v>0.245</v>
      </c>
      <c r="AE1293" s="151">
        <f t="shared" si="54"/>
        <v>2.0289999999999999</v>
      </c>
    </row>
    <row r="1294" spans="20:31">
      <c r="T1294" s="65">
        <v>11</v>
      </c>
      <c r="U1294" s="65">
        <v>2015</v>
      </c>
      <c r="V1294" s="65" t="s">
        <v>20</v>
      </c>
      <c r="W1294" s="65" t="s">
        <v>618</v>
      </c>
      <c r="X1294" s="65" t="s">
        <v>3363</v>
      </c>
      <c r="Y1294" s="66" t="str">
        <f t="shared" si="55"/>
        <v>112015冷房ビル用マルチ有り</v>
      </c>
      <c r="Z1294" s="65">
        <v>-1.5740000000000001</v>
      </c>
      <c r="AA1294" s="65">
        <v>2.5739999999999998</v>
      </c>
      <c r="AB1294" s="68">
        <v>1.0751999999999999</v>
      </c>
      <c r="AC1294" s="68">
        <v>1.9117</v>
      </c>
      <c r="AD1294" s="150">
        <f>VLOOKUP(T1294,'既存・導入予定 (2)'!$E$33:$S$44,13,0)</f>
        <v>0.245</v>
      </c>
      <c r="AE1294" s="151">
        <f t="shared" si="54"/>
        <v>2.1749999999999998</v>
      </c>
    </row>
    <row r="1295" spans="20:31">
      <c r="T1295" s="65">
        <v>11</v>
      </c>
      <c r="U1295" s="65">
        <v>2015</v>
      </c>
      <c r="V1295" s="65" t="s">
        <v>20</v>
      </c>
      <c r="W1295" s="65" t="s">
        <v>619</v>
      </c>
      <c r="X1295" s="65" t="s">
        <v>3363</v>
      </c>
      <c r="Y1295" s="66" t="str">
        <f t="shared" si="55"/>
        <v>112015冷房設備用有り</v>
      </c>
      <c r="Z1295" s="65">
        <v>-0.62</v>
      </c>
      <c r="AA1295" s="65">
        <v>1.62</v>
      </c>
      <c r="AB1295" s="68">
        <v>1.0472999999999999</v>
      </c>
      <c r="AC1295" s="68">
        <v>1.2032</v>
      </c>
      <c r="AD1295" s="150">
        <f>VLOOKUP(T1295,'既存・導入予定 (2)'!$E$33:$S$44,13,0)</f>
        <v>0.245</v>
      </c>
      <c r="AE1295" s="151">
        <f t="shared" si="54"/>
        <v>1.4590000000000001</v>
      </c>
    </row>
    <row r="1296" spans="20:31">
      <c r="T1296" s="65">
        <v>11</v>
      </c>
      <c r="U1296" s="65">
        <v>2015</v>
      </c>
      <c r="V1296" s="65" t="s">
        <v>20</v>
      </c>
      <c r="W1296" s="65" t="s">
        <v>624</v>
      </c>
      <c r="X1296" s="65" t="s">
        <v>3516</v>
      </c>
      <c r="Y1296" s="66" t="str">
        <f t="shared" si="55"/>
        <v>112015冷房店舗用無し（一定速）</v>
      </c>
      <c r="Z1296" s="65">
        <v>0.25</v>
      </c>
      <c r="AA1296" s="65">
        <v>0.75</v>
      </c>
      <c r="AB1296" s="68">
        <v>0.25</v>
      </c>
      <c r="AC1296" s="68">
        <v>0.75</v>
      </c>
      <c r="AD1296" s="150">
        <f>VLOOKUP(T1296,'既存・導入予定 (2)'!$E$33:$S$44,13,0)</f>
        <v>0.245</v>
      </c>
      <c r="AE1296" s="151">
        <f t="shared" si="54"/>
        <v>0.81100000000000005</v>
      </c>
    </row>
    <row r="1297" spans="20:31">
      <c r="T1297" s="65">
        <v>11</v>
      </c>
      <c r="U1297" s="65">
        <v>2015</v>
      </c>
      <c r="V1297" s="65" t="s">
        <v>20</v>
      </c>
      <c r="W1297" s="65" t="s">
        <v>618</v>
      </c>
      <c r="X1297" s="65" t="s">
        <v>3516</v>
      </c>
      <c r="Y1297" s="66" t="str">
        <f t="shared" si="55"/>
        <v>112015冷房ビル用マルチ無し（一定速）</v>
      </c>
      <c r="Z1297" s="65">
        <v>0.25</v>
      </c>
      <c r="AA1297" s="65">
        <v>0.75</v>
      </c>
      <c r="AB1297" s="68">
        <v>0.25</v>
      </c>
      <c r="AC1297" s="68">
        <v>0.75</v>
      </c>
      <c r="AD1297" s="150">
        <f>VLOOKUP(T1297,'既存・導入予定 (2)'!$E$33:$S$44,13,0)</f>
        <v>0.245</v>
      </c>
      <c r="AE1297" s="151">
        <f t="shared" si="54"/>
        <v>0.81100000000000005</v>
      </c>
    </row>
    <row r="1298" spans="20:31">
      <c r="T1298" s="65">
        <v>11</v>
      </c>
      <c r="U1298" s="65">
        <v>2015</v>
      </c>
      <c r="V1298" s="65" t="s">
        <v>20</v>
      </c>
      <c r="W1298" s="65" t="s">
        <v>619</v>
      </c>
      <c r="X1298" s="65" t="s">
        <v>3516</v>
      </c>
      <c r="Y1298" s="66" t="str">
        <f t="shared" si="55"/>
        <v>112015冷房設備用無し（一定速）</v>
      </c>
      <c r="Z1298" s="65">
        <v>0.25</v>
      </c>
      <c r="AA1298" s="65">
        <v>0.75</v>
      </c>
      <c r="AB1298" s="68">
        <v>0.25</v>
      </c>
      <c r="AC1298" s="68">
        <v>0.75</v>
      </c>
      <c r="AD1298" s="150">
        <f>VLOOKUP(T1298,'既存・導入予定 (2)'!$E$33:$S$44,13,0)</f>
        <v>0.245</v>
      </c>
      <c r="AE1298" s="151">
        <f t="shared" si="54"/>
        <v>0.81100000000000005</v>
      </c>
    </row>
    <row r="1299" spans="20:31">
      <c r="T1299" s="65">
        <v>11</v>
      </c>
      <c r="U1299" s="65">
        <v>2015</v>
      </c>
      <c r="V1299" s="65" t="s">
        <v>21</v>
      </c>
      <c r="W1299" s="65" t="s">
        <v>624</v>
      </c>
      <c r="X1299" s="65" t="s">
        <v>3363</v>
      </c>
      <c r="Y1299" s="66" t="str">
        <f t="shared" si="55"/>
        <v>112015暖房店舗用有り</v>
      </c>
      <c r="Z1299" s="65">
        <v>-0.97</v>
      </c>
      <c r="AA1299" s="65">
        <v>1.97</v>
      </c>
      <c r="AB1299" s="68">
        <v>1.0867</v>
      </c>
      <c r="AC1299" s="68">
        <v>1.4558</v>
      </c>
      <c r="AD1299" s="150">
        <f>VLOOKUP(T1299,'既存・導入予定 (2)'!$E$33:$S$44,13,0)</f>
        <v>0.245</v>
      </c>
      <c r="AE1299" s="151">
        <f t="shared" si="54"/>
        <v>1.722</v>
      </c>
    </row>
    <row r="1300" spans="20:31">
      <c r="T1300" s="65">
        <v>11</v>
      </c>
      <c r="U1300" s="65">
        <v>2015</v>
      </c>
      <c r="V1300" s="65" t="s">
        <v>21</v>
      </c>
      <c r="W1300" s="65" t="s">
        <v>618</v>
      </c>
      <c r="X1300" s="65" t="s">
        <v>3363</v>
      </c>
      <c r="Y1300" s="66" t="str">
        <f t="shared" si="55"/>
        <v>112015暖房ビル用マルチ有り</v>
      </c>
      <c r="Z1300" s="65">
        <v>-0.876</v>
      </c>
      <c r="AA1300" s="65">
        <v>1.8759999999999999</v>
      </c>
      <c r="AB1300" s="68">
        <v>1.0398000000000001</v>
      </c>
      <c r="AC1300" s="68">
        <v>1.3971</v>
      </c>
      <c r="AD1300" s="150">
        <f>VLOOKUP(T1300,'既存・導入予定 (2)'!$E$33:$S$44,13,0)</f>
        <v>0.245</v>
      </c>
      <c r="AE1300" s="151">
        <f t="shared" si="54"/>
        <v>1.651</v>
      </c>
    </row>
    <row r="1301" spans="20:31">
      <c r="T1301" s="65">
        <v>11</v>
      </c>
      <c r="U1301" s="65">
        <v>2015</v>
      </c>
      <c r="V1301" s="65" t="s">
        <v>21</v>
      </c>
      <c r="W1301" s="65" t="s">
        <v>619</v>
      </c>
      <c r="X1301" s="65" t="s">
        <v>3363</v>
      </c>
      <c r="Y1301" s="66" t="str">
        <f t="shared" si="55"/>
        <v>112015暖房設備用有り</v>
      </c>
      <c r="Z1301" s="65">
        <v>-0.59799999999999998</v>
      </c>
      <c r="AA1301" s="65">
        <v>1.5980000000000001</v>
      </c>
      <c r="AB1301" s="68">
        <v>1.0339</v>
      </c>
      <c r="AC1301" s="68">
        <v>1.19</v>
      </c>
      <c r="AD1301" s="150">
        <f>VLOOKUP(T1301,'既存・導入予定 (2)'!$E$33:$S$44,13,0)</f>
        <v>0.245</v>
      </c>
      <c r="AE1301" s="151">
        <f t="shared" si="54"/>
        <v>1.4430000000000001</v>
      </c>
    </row>
    <row r="1302" spans="20:31">
      <c r="T1302" s="65">
        <v>11</v>
      </c>
      <c r="U1302" s="65">
        <v>2015</v>
      </c>
      <c r="V1302" s="65" t="s">
        <v>21</v>
      </c>
      <c r="W1302" s="65" t="s">
        <v>624</v>
      </c>
      <c r="X1302" s="65" t="s">
        <v>3516</v>
      </c>
      <c r="Y1302" s="66" t="str">
        <f t="shared" si="55"/>
        <v>112015暖房店舗用無し（一定速）</v>
      </c>
      <c r="Z1302" s="65">
        <v>0.25</v>
      </c>
      <c r="AA1302" s="65">
        <v>0.75</v>
      </c>
      <c r="AB1302" s="68">
        <v>0.25</v>
      </c>
      <c r="AC1302" s="68">
        <v>0.75</v>
      </c>
      <c r="AD1302" s="150">
        <f>VLOOKUP(T1302,'既存・導入予定 (2)'!$E$33:$S$44,13,0)</f>
        <v>0.245</v>
      </c>
      <c r="AE1302" s="151">
        <f t="shared" si="54"/>
        <v>0.81100000000000005</v>
      </c>
    </row>
    <row r="1303" spans="20:31">
      <c r="T1303" s="65">
        <v>11</v>
      </c>
      <c r="U1303" s="65">
        <v>2015</v>
      </c>
      <c r="V1303" s="65" t="s">
        <v>21</v>
      </c>
      <c r="W1303" s="65" t="s">
        <v>618</v>
      </c>
      <c r="X1303" s="65" t="s">
        <v>3516</v>
      </c>
      <c r="Y1303" s="66" t="str">
        <f t="shared" si="55"/>
        <v>112015暖房ビル用マルチ無し（一定速）</v>
      </c>
      <c r="Z1303" s="65">
        <v>0.25</v>
      </c>
      <c r="AA1303" s="65">
        <v>0.75</v>
      </c>
      <c r="AB1303" s="68">
        <v>0.25</v>
      </c>
      <c r="AC1303" s="68">
        <v>0.75</v>
      </c>
      <c r="AD1303" s="150">
        <f>VLOOKUP(T1303,'既存・導入予定 (2)'!$E$33:$S$44,13,0)</f>
        <v>0.245</v>
      </c>
      <c r="AE1303" s="151">
        <f t="shared" si="54"/>
        <v>0.81100000000000005</v>
      </c>
    </row>
    <row r="1304" spans="20:31">
      <c r="T1304" s="65">
        <v>11</v>
      </c>
      <c r="U1304" s="65">
        <v>2015</v>
      </c>
      <c r="V1304" s="65" t="s">
        <v>21</v>
      </c>
      <c r="W1304" s="65" t="s">
        <v>619</v>
      </c>
      <c r="X1304" s="65" t="s">
        <v>3516</v>
      </c>
      <c r="Y1304" s="66" t="str">
        <f t="shared" si="55"/>
        <v>112015暖房設備用無し（一定速）</v>
      </c>
      <c r="Z1304" s="65">
        <v>0.25</v>
      </c>
      <c r="AA1304" s="65">
        <v>0.75</v>
      </c>
      <c r="AB1304" s="68">
        <v>0.25</v>
      </c>
      <c r="AC1304" s="68">
        <v>0.75</v>
      </c>
      <c r="AD1304" s="150">
        <f>VLOOKUP(T1304,'既存・導入予定 (2)'!$E$33:$S$44,13,0)</f>
        <v>0.245</v>
      </c>
      <c r="AE1304" s="151">
        <f t="shared" si="54"/>
        <v>0.81100000000000005</v>
      </c>
    </row>
    <row r="1305" spans="20:31">
      <c r="T1305" s="65">
        <v>11</v>
      </c>
      <c r="U1305" s="65">
        <v>2020</v>
      </c>
      <c r="V1305" s="65" t="s">
        <v>626</v>
      </c>
      <c r="W1305" s="65" t="s">
        <v>624</v>
      </c>
      <c r="X1305" s="65" t="s">
        <v>3363</v>
      </c>
      <c r="Y1305" s="66" t="str">
        <f t="shared" si="55"/>
        <v>112020冷房店舗用有り</v>
      </c>
      <c r="Z1305" s="65">
        <v>-1.38</v>
      </c>
      <c r="AA1305" s="65">
        <v>2.38</v>
      </c>
      <c r="AB1305" s="68">
        <v>1.0581</v>
      </c>
      <c r="AC1305" s="68">
        <v>1.7705</v>
      </c>
      <c r="AD1305" s="150">
        <f>VLOOKUP(T1305,'既存・導入予定 (2)'!$E$33:$S$44,13,0)</f>
        <v>0.245</v>
      </c>
      <c r="AE1305" s="151">
        <f t="shared" ref="AE1305:AE1368" si="56">ROUNDDOWN(IF(AD1305&gt;=0.25,Z1305*AD1305+AA1305,AB1305*AD1305+AC1305),3)</f>
        <v>2.0289999999999999</v>
      </c>
    </row>
    <row r="1306" spans="20:31">
      <c r="T1306" s="65">
        <v>11</v>
      </c>
      <c r="U1306" s="65">
        <v>2020</v>
      </c>
      <c r="V1306" s="65" t="s">
        <v>626</v>
      </c>
      <c r="W1306" s="65" t="s">
        <v>618</v>
      </c>
      <c r="X1306" s="65" t="s">
        <v>3363</v>
      </c>
      <c r="Y1306" s="66" t="str">
        <f t="shared" si="55"/>
        <v>112020冷房ビル用マルチ有り</v>
      </c>
      <c r="Z1306" s="65">
        <v>-1.68</v>
      </c>
      <c r="AA1306" s="65">
        <v>2.68</v>
      </c>
      <c r="AB1306" s="68">
        <v>1.0788</v>
      </c>
      <c r="AC1306" s="68">
        <v>2.0053000000000001</v>
      </c>
      <c r="AD1306" s="150">
        <f>VLOOKUP(T1306,'既存・導入予定 (2)'!$E$33:$S$44,13,0)</f>
        <v>0.245</v>
      </c>
      <c r="AE1306" s="151">
        <f t="shared" si="56"/>
        <v>2.2690000000000001</v>
      </c>
    </row>
    <row r="1307" spans="20:31">
      <c r="T1307" s="65">
        <v>11</v>
      </c>
      <c r="U1307" s="65">
        <v>2020</v>
      </c>
      <c r="V1307" s="65" t="s">
        <v>626</v>
      </c>
      <c r="W1307" s="65" t="s">
        <v>619</v>
      </c>
      <c r="X1307" s="65" t="s">
        <v>3363</v>
      </c>
      <c r="Y1307" s="66" t="str">
        <f t="shared" si="55"/>
        <v>112020冷房設備用有り</v>
      </c>
      <c r="Z1307" s="65">
        <v>-0.62</v>
      </c>
      <c r="AA1307" s="65">
        <v>1.62</v>
      </c>
      <c r="AB1307" s="68">
        <v>1.0472999999999999</v>
      </c>
      <c r="AC1307" s="68">
        <v>1.2032</v>
      </c>
      <c r="AD1307" s="150">
        <f>VLOOKUP(T1307,'既存・導入予定 (2)'!$E$33:$S$44,13,0)</f>
        <v>0.245</v>
      </c>
      <c r="AE1307" s="151">
        <f t="shared" si="56"/>
        <v>1.4590000000000001</v>
      </c>
    </row>
    <row r="1308" spans="20:31">
      <c r="T1308" s="65">
        <v>11</v>
      </c>
      <c r="U1308" s="65">
        <v>2020</v>
      </c>
      <c r="V1308" s="65" t="s">
        <v>626</v>
      </c>
      <c r="W1308" s="65" t="s">
        <v>624</v>
      </c>
      <c r="X1308" s="65" t="s">
        <v>3516</v>
      </c>
      <c r="Y1308" s="66" t="str">
        <f t="shared" si="55"/>
        <v>112020冷房店舗用無し（一定速）</v>
      </c>
      <c r="Z1308" s="65">
        <v>0.25</v>
      </c>
      <c r="AA1308" s="65">
        <v>0.75</v>
      </c>
      <c r="AB1308" s="68">
        <v>0.25</v>
      </c>
      <c r="AC1308" s="68">
        <v>0.75</v>
      </c>
      <c r="AD1308" s="150">
        <f>VLOOKUP(T1308,'既存・導入予定 (2)'!$E$33:$S$44,13,0)</f>
        <v>0.245</v>
      </c>
      <c r="AE1308" s="151">
        <f t="shared" si="56"/>
        <v>0.81100000000000005</v>
      </c>
    </row>
    <row r="1309" spans="20:31">
      <c r="T1309" s="65">
        <v>11</v>
      </c>
      <c r="U1309" s="65">
        <v>2020</v>
      </c>
      <c r="V1309" s="65" t="s">
        <v>626</v>
      </c>
      <c r="W1309" s="65" t="s">
        <v>618</v>
      </c>
      <c r="X1309" s="65" t="s">
        <v>3516</v>
      </c>
      <c r="Y1309" s="66" t="str">
        <f t="shared" si="55"/>
        <v>112020冷房ビル用マルチ無し（一定速）</v>
      </c>
      <c r="Z1309" s="65">
        <v>0.25</v>
      </c>
      <c r="AA1309" s="65">
        <v>0.75</v>
      </c>
      <c r="AB1309" s="68">
        <v>0.25</v>
      </c>
      <c r="AC1309" s="68">
        <v>0.75</v>
      </c>
      <c r="AD1309" s="150">
        <f>VLOOKUP(T1309,'既存・導入予定 (2)'!$E$33:$S$44,13,0)</f>
        <v>0.245</v>
      </c>
      <c r="AE1309" s="151">
        <f t="shared" si="56"/>
        <v>0.81100000000000005</v>
      </c>
    </row>
    <row r="1310" spans="20:31">
      <c r="T1310" s="65">
        <v>11</v>
      </c>
      <c r="U1310" s="65">
        <v>2020</v>
      </c>
      <c r="V1310" s="65" t="s">
        <v>626</v>
      </c>
      <c r="W1310" s="65" t="s">
        <v>619</v>
      </c>
      <c r="X1310" s="65" t="s">
        <v>3516</v>
      </c>
      <c r="Y1310" s="66" t="str">
        <f t="shared" si="55"/>
        <v>112020冷房設備用無し（一定速）</v>
      </c>
      <c r="Z1310" s="65">
        <v>0.25</v>
      </c>
      <c r="AA1310" s="65">
        <v>0.75</v>
      </c>
      <c r="AB1310" s="68">
        <v>0.25</v>
      </c>
      <c r="AC1310" s="68">
        <v>0.75</v>
      </c>
      <c r="AD1310" s="150">
        <f>VLOOKUP(T1310,'既存・導入予定 (2)'!$E$33:$S$44,13,0)</f>
        <v>0.245</v>
      </c>
      <c r="AE1310" s="151">
        <f t="shared" si="56"/>
        <v>0.81100000000000005</v>
      </c>
    </row>
    <row r="1311" spans="20:31">
      <c r="T1311" s="65">
        <v>11</v>
      </c>
      <c r="U1311" s="65">
        <v>2020</v>
      </c>
      <c r="V1311" s="65" t="s">
        <v>627</v>
      </c>
      <c r="W1311" s="65" t="s">
        <v>624</v>
      </c>
      <c r="X1311" s="65" t="s">
        <v>3363</v>
      </c>
      <c r="Y1311" s="66" t="str">
        <f t="shared" si="55"/>
        <v>112020暖房店舗用有り</v>
      </c>
      <c r="Z1311" s="65">
        <v>-0.96</v>
      </c>
      <c r="AA1311" s="65">
        <v>1.96</v>
      </c>
      <c r="AB1311" s="68">
        <v>1.0862000000000001</v>
      </c>
      <c r="AC1311" s="68">
        <v>1.4483999999999999</v>
      </c>
      <c r="AD1311" s="150">
        <f>VLOOKUP(T1311,'既存・導入予定 (2)'!$E$33:$S$44,13,0)</f>
        <v>0.245</v>
      </c>
      <c r="AE1311" s="151">
        <f t="shared" si="56"/>
        <v>1.714</v>
      </c>
    </row>
    <row r="1312" spans="20:31">
      <c r="T1312" s="65">
        <v>11</v>
      </c>
      <c r="U1312" s="65">
        <v>2020</v>
      </c>
      <c r="V1312" s="65" t="s">
        <v>627</v>
      </c>
      <c r="W1312" s="65" t="s">
        <v>618</v>
      </c>
      <c r="X1312" s="65" t="s">
        <v>3363</v>
      </c>
      <c r="Y1312" s="66" t="str">
        <f t="shared" si="55"/>
        <v>112020暖房ビル用マルチ有り</v>
      </c>
      <c r="Z1312" s="65">
        <v>-1.1000000000000001</v>
      </c>
      <c r="AA1312" s="65">
        <v>2.1</v>
      </c>
      <c r="AB1312" s="68">
        <v>1.0416000000000001</v>
      </c>
      <c r="AC1312" s="68">
        <v>1.4596</v>
      </c>
      <c r="AD1312" s="150">
        <f>VLOOKUP(T1312,'既存・導入予定 (2)'!$E$33:$S$44,13,0)</f>
        <v>0.245</v>
      </c>
      <c r="AE1312" s="151">
        <f t="shared" si="56"/>
        <v>1.714</v>
      </c>
    </row>
    <row r="1313" spans="20:31">
      <c r="T1313" s="65">
        <v>11</v>
      </c>
      <c r="U1313" s="65">
        <v>2020</v>
      </c>
      <c r="V1313" s="65" t="s">
        <v>627</v>
      </c>
      <c r="W1313" s="65" t="s">
        <v>619</v>
      </c>
      <c r="X1313" s="65" t="s">
        <v>3363</v>
      </c>
      <c r="Y1313" s="66" t="str">
        <f t="shared" si="55"/>
        <v>112020暖房設備用有り</v>
      </c>
      <c r="Z1313" s="65">
        <v>-0.46</v>
      </c>
      <c r="AA1313" s="65">
        <v>1.46</v>
      </c>
      <c r="AB1313" s="68">
        <v>0.94</v>
      </c>
      <c r="AC1313" s="68">
        <v>1.1100000000000001</v>
      </c>
      <c r="AD1313" s="150">
        <f>VLOOKUP(T1313,'既存・導入予定 (2)'!$E$33:$S$44,13,0)</f>
        <v>0.245</v>
      </c>
      <c r="AE1313" s="151">
        <f t="shared" si="56"/>
        <v>1.34</v>
      </c>
    </row>
    <row r="1314" spans="20:31">
      <c r="T1314" s="65">
        <v>11</v>
      </c>
      <c r="U1314" s="65">
        <v>2020</v>
      </c>
      <c r="V1314" s="65" t="s">
        <v>627</v>
      </c>
      <c r="W1314" s="65" t="s">
        <v>624</v>
      </c>
      <c r="X1314" s="65" t="s">
        <v>3516</v>
      </c>
      <c r="Y1314" s="66" t="str">
        <f t="shared" si="55"/>
        <v>112020暖房店舗用無し（一定速）</v>
      </c>
      <c r="Z1314" s="65">
        <v>0.25</v>
      </c>
      <c r="AA1314" s="65">
        <v>0.75</v>
      </c>
      <c r="AB1314" s="68">
        <v>0.25</v>
      </c>
      <c r="AC1314" s="68">
        <v>0.75</v>
      </c>
      <c r="AD1314" s="150">
        <f>VLOOKUP(T1314,'既存・導入予定 (2)'!$E$33:$S$44,13,0)</f>
        <v>0.245</v>
      </c>
      <c r="AE1314" s="151">
        <f t="shared" si="56"/>
        <v>0.81100000000000005</v>
      </c>
    </row>
    <row r="1315" spans="20:31">
      <c r="T1315" s="65">
        <v>11</v>
      </c>
      <c r="U1315" s="65">
        <v>2020</v>
      </c>
      <c r="V1315" s="65" t="s">
        <v>627</v>
      </c>
      <c r="W1315" s="65" t="s">
        <v>618</v>
      </c>
      <c r="X1315" s="65" t="s">
        <v>3516</v>
      </c>
      <c r="Y1315" s="66" t="str">
        <f t="shared" si="55"/>
        <v>112020暖房ビル用マルチ無し（一定速）</v>
      </c>
      <c r="Z1315" s="65">
        <v>0.25</v>
      </c>
      <c r="AA1315" s="65">
        <v>0.75</v>
      </c>
      <c r="AB1315" s="68">
        <v>0.25</v>
      </c>
      <c r="AC1315" s="68">
        <v>0.75</v>
      </c>
      <c r="AD1315" s="150">
        <f>VLOOKUP(T1315,'既存・導入予定 (2)'!$E$33:$S$44,13,0)</f>
        <v>0.245</v>
      </c>
      <c r="AE1315" s="151">
        <f t="shared" si="56"/>
        <v>0.81100000000000005</v>
      </c>
    </row>
    <row r="1316" spans="20:31">
      <c r="T1316" s="65">
        <v>11</v>
      </c>
      <c r="U1316" s="65">
        <v>2020</v>
      </c>
      <c r="V1316" s="65" t="s">
        <v>627</v>
      </c>
      <c r="W1316" s="65" t="s">
        <v>619</v>
      </c>
      <c r="X1316" s="65" t="s">
        <v>3516</v>
      </c>
      <c r="Y1316" s="66" t="str">
        <f t="shared" si="55"/>
        <v>112020暖房設備用無し（一定速）</v>
      </c>
      <c r="Z1316" s="65">
        <v>0.25</v>
      </c>
      <c r="AA1316" s="65">
        <v>0.75</v>
      </c>
      <c r="AB1316" s="68">
        <v>0.25</v>
      </c>
      <c r="AC1316" s="68">
        <v>0.75</v>
      </c>
      <c r="AD1316" s="150">
        <f>VLOOKUP(T1316,'既存・導入予定 (2)'!$E$33:$S$44,13,0)</f>
        <v>0.245</v>
      </c>
      <c r="AE1316" s="151">
        <f t="shared" si="56"/>
        <v>0.81100000000000005</v>
      </c>
    </row>
    <row r="1317" spans="20:31">
      <c r="T1317" s="145">
        <v>11</v>
      </c>
      <c r="U1317" s="145">
        <v>2024</v>
      </c>
      <c r="V1317" s="145" t="s">
        <v>626</v>
      </c>
      <c r="W1317" s="145" t="s">
        <v>624</v>
      </c>
      <c r="X1317" s="145" t="s">
        <v>3363</v>
      </c>
      <c r="Y1317" s="146" t="str">
        <f t="shared" si="55"/>
        <v>112024冷房店舗用有り</v>
      </c>
      <c r="Z1317" s="145">
        <v>-1.58</v>
      </c>
      <c r="AA1317" s="145">
        <v>2.58</v>
      </c>
      <c r="AB1317" s="149">
        <v>1.0629999999999999</v>
      </c>
      <c r="AC1317" s="149">
        <v>1.9193</v>
      </c>
      <c r="AD1317" s="147">
        <f>VLOOKUP(T1317,'既存・導入予定 (2)'!$E$33:$S$44,13,0)</f>
        <v>0.245</v>
      </c>
      <c r="AE1317" s="75">
        <f t="shared" si="56"/>
        <v>2.1789999999999998</v>
      </c>
    </row>
    <row r="1318" spans="20:31">
      <c r="T1318" s="145">
        <v>11</v>
      </c>
      <c r="U1318" s="145">
        <v>2024</v>
      </c>
      <c r="V1318" s="145" t="s">
        <v>626</v>
      </c>
      <c r="W1318" s="145" t="s">
        <v>618</v>
      </c>
      <c r="X1318" s="145" t="s">
        <v>3363</v>
      </c>
      <c r="Y1318" s="146" t="str">
        <f t="shared" si="55"/>
        <v>112024冷房ビル用マルチ有り</v>
      </c>
      <c r="Z1318" s="145">
        <v>-1.6</v>
      </c>
      <c r="AA1318" s="145">
        <v>2.6</v>
      </c>
      <c r="AB1318" s="149">
        <v>1.0759000000000001</v>
      </c>
      <c r="AC1318" s="149">
        <v>1.931</v>
      </c>
      <c r="AD1318" s="147">
        <f>VLOOKUP(T1318,'既存・導入予定 (2)'!$E$33:$S$44,13,0)</f>
        <v>0.245</v>
      </c>
      <c r="AE1318" s="75">
        <f t="shared" si="56"/>
        <v>2.194</v>
      </c>
    </row>
    <row r="1319" spans="20:31">
      <c r="T1319" s="145">
        <v>11</v>
      </c>
      <c r="U1319" s="145">
        <v>2024</v>
      </c>
      <c r="V1319" s="145" t="s">
        <v>626</v>
      </c>
      <c r="W1319" s="145" t="s">
        <v>619</v>
      </c>
      <c r="X1319" s="145" t="s">
        <v>3363</v>
      </c>
      <c r="Y1319" s="146" t="str">
        <f t="shared" si="55"/>
        <v>112024冷房設備用有り</v>
      </c>
      <c r="Z1319" s="145">
        <v>-0.6</v>
      </c>
      <c r="AA1319" s="145">
        <v>1.6</v>
      </c>
      <c r="AB1319" s="149">
        <v>1.0467</v>
      </c>
      <c r="AC1319" s="149">
        <v>1.1882999999999999</v>
      </c>
      <c r="AD1319" s="147">
        <f>VLOOKUP(T1319,'既存・導入予定 (2)'!$E$33:$S$44,13,0)</f>
        <v>0.245</v>
      </c>
      <c r="AE1319" s="75">
        <f t="shared" si="56"/>
        <v>1.444</v>
      </c>
    </row>
    <row r="1320" spans="20:31">
      <c r="T1320" s="145">
        <v>11</v>
      </c>
      <c r="U1320" s="145">
        <v>2024</v>
      </c>
      <c r="V1320" s="145" t="s">
        <v>626</v>
      </c>
      <c r="W1320" s="145" t="s">
        <v>624</v>
      </c>
      <c r="X1320" s="145" t="s">
        <v>3516</v>
      </c>
      <c r="Y1320" s="146" t="str">
        <f t="shared" si="55"/>
        <v>112024冷房店舗用無し（一定速）</v>
      </c>
      <c r="Z1320" s="145">
        <v>0.25</v>
      </c>
      <c r="AA1320" s="145">
        <v>0.75</v>
      </c>
      <c r="AB1320" s="149">
        <v>0.25</v>
      </c>
      <c r="AC1320" s="149">
        <v>0.75</v>
      </c>
      <c r="AD1320" s="147">
        <f>VLOOKUP(T1320,'既存・導入予定 (2)'!$E$33:$S$44,13,0)</f>
        <v>0.245</v>
      </c>
      <c r="AE1320" s="75">
        <f t="shared" si="56"/>
        <v>0.81100000000000005</v>
      </c>
    </row>
    <row r="1321" spans="20:31">
      <c r="T1321" s="145">
        <v>11</v>
      </c>
      <c r="U1321" s="145">
        <v>2024</v>
      </c>
      <c r="V1321" s="145" t="s">
        <v>626</v>
      </c>
      <c r="W1321" s="145" t="s">
        <v>618</v>
      </c>
      <c r="X1321" s="145" t="s">
        <v>3516</v>
      </c>
      <c r="Y1321" s="146" t="str">
        <f t="shared" si="55"/>
        <v>112024冷房ビル用マルチ無し（一定速）</v>
      </c>
      <c r="Z1321" s="145">
        <v>0.25</v>
      </c>
      <c r="AA1321" s="145">
        <v>0.75</v>
      </c>
      <c r="AB1321" s="149">
        <v>0.25</v>
      </c>
      <c r="AC1321" s="149">
        <v>0.75</v>
      </c>
      <c r="AD1321" s="147">
        <f>VLOOKUP(T1321,'既存・導入予定 (2)'!$E$33:$S$44,13,0)</f>
        <v>0.245</v>
      </c>
      <c r="AE1321" s="75">
        <f t="shared" si="56"/>
        <v>0.81100000000000005</v>
      </c>
    </row>
    <row r="1322" spans="20:31">
      <c r="T1322" s="145">
        <v>11</v>
      </c>
      <c r="U1322" s="145">
        <v>2024</v>
      </c>
      <c r="V1322" s="145" t="s">
        <v>626</v>
      </c>
      <c r="W1322" s="145" t="s">
        <v>619</v>
      </c>
      <c r="X1322" s="145" t="s">
        <v>3516</v>
      </c>
      <c r="Y1322" s="146" t="str">
        <f t="shared" si="55"/>
        <v>112024冷房設備用無し（一定速）</v>
      </c>
      <c r="Z1322" s="145">
        <v>0.25</v>
      </c>
      <c r="AA1322" s="145">
        <v>0.75</v>
      </c>
      <c r="AB1322" s="149">
        <v>0.25</v>
      </c>
      <c r="AC1322" s="149">
        <v>0.75</v>
      </c>
      <c r="AD1322" s="147">
        <f>VLOOKUP(T1322,'既存・導入予定 (2)'!$E$33:$S$44,13,0)</f>
        <v>0.245</v>
      </c>
      <c r="AE1322" s="75">
        <f t="shared" si="56"/>
        <v>0.81100000000000005</v>
      </c>
    </row>
    <row r="1323" spans="20:31">
      <c r="T1323" s="145">
        <v>11</v>
      </c>
      <c r="U1323" s="145">
        <v>2024</v>
      </c>
      <c r="V1323" s="145" t="s">
        <v>627</v>
      </c>
      <c r="W1323" s="145" t="s">
        <v>624</v>
      </c>
      <c r="X1323" s="145" t="s">
        <v>3363</v>
      </c>
      <c r="Y1323" s="146" t="str">
        <f t="shared" si="55"/>
        <v>112024暖房店舗用有り</v>
      </c>
      <c r="Z1323" s="145">
        <v>-1.04</v>
      </c>
      <c r="AA1323" s="145">
        <v>2.04</v>
      </c>
      <c r="AB1323" s="149">
        <v>1.0898000000000001</v>
      </c>
      <c r="AC1323" s="149">
        <v>1.5076000000000001</v>
      </c>
      <c r="AD1323" s="147">
        <f>VLOOKUP(T1323,'既存・導入予定 (2)'!$E$33:$S$44,13,0)</f>
        <v>0.245</v>
      </c>
      <c r="AE1323" s="75">
        <f t="shared" si="56"/>
        <v>1.774</v>
      </c>
    </row>
    <row r="1324" spans="20:31">
      <c r="T1324" s="145">
        <v>11</v>
      </c>
      <c r="U1324" s="145">
        <v>2024</v>
      </c>
      <c r="V1324" s="145" t="s">
        <v>627</v>
      </c>
      <c r="W1324" s="145" t="s">
        <v>618</v>
      </c>
      <c r="X1324" s="145" t="s">
        <v>3363</v>
      </c>
      <c r="Y1324" s="146" t="str">
        <f t="shared" si="55"/>
        <v>112024暖房ビル用マルチ有り</v>
      </c>
      <c r="Z1324" s="145">
        <v>-1.1399999999999999</v>
      </c>
      <c r="AA1324" s="145">
        <v>2.14</v>
      </c>
      <c r="AB1324" s="149">
        <v>1.0454000000000001</v>
      </c>
      <c r="AC1324" s="149">
        <v>1.5936999999999999</v>
      </c>
      <c r="AD1324" s="147">
        <f>VLOOKUP(T1324,'既存・導入予定 (2)'!$E$33:$S$44,13,0)</f>
        <v>0.245</v>
      </c>
      <c r="AE1324" s="75">
        <f t="shared" si="56"/>
        <v>1.849</v>
      </c>
    </row>
    <row r="1325" spans="20:31">
      <c r="T1325" s="145">
        <v>11</v>
      </c>
      <c r="U1325" s="145">
        <v>2024</v>
      </c>
      <c r="V1325" s="145" t="s">
        <v>627</v>
      </c>
      <c r="W1325" s="145" t="s">
        <v>619</v>
      </c>
      <c r="X1325" s="145" t="s">
        <v>3363</v>
      </c>
      <c r="Y1325" s="146" t="str">
        <f t="shared" si="55"/>
        <v>112024暖房設備用有り</v>
      </c>
      <c r="Z1325" s="145">
        <v>-0.57999999999999996</v>
      </c>
      <c r="AA1325" s="145">
        <v>1.58</v>
      </c>
      <c r="AB1325" s="149">
        <v>1.0335000000000001</v>
      </c>
      <c r="AC1325" s="149">
        <v>1.1766000000000001</v>
      </c>
      <c r="AD1325" s="147">
        <f>VLOOKUP(T1325,'既存・導入予定 (2)'!$E$33:$S$44,13,0)</f>
        <v>0.245</v>
      </c>
      <c r="AE1325" s="75">
        <f t="shared" si="56"/>
        <v>1.429</v>
      </c>
    </row>
    <row r="1326" spans="20:31">
      <c r="T1326" s="145">
        <v>11</v>
      </c>
      <c r="U1326" s="145">
        <v>2024</v>
      </c>
      <c r="V1326" s="145" t="s">
        <v>627</v>
      </c>
      <c r="W1326" s="145" t="s">
        <v>624</v>
      </c>
      <c r="X1326" s="145" t="s">
        <v>3516</v>
      </c>
      <c r="Y1326" s="146" t="str">
        <f t="shared" si="55"/>
        <v>112024暖房店舗用無し（一定速）</v>
      </c>
      <c r="Z1326" s="145">
        <v>0.25</v>
      </c>
      <c r="AA1326" s="145">
        <v>0.75</v>
      </c>
      <c r="AB1326" s="149">
        <v>0.25</v>
      </c>
      <c r="AC1326" s="149">
        <v>0.75</v>
      </c>
      <c r="AD1326" s="147">
        <f>VLOOKUP(T1326,'既存・導入予定 (2)'!$E$33:$S$44,13,0)</f>
        <v>0.245</v>
      </c>
      <c r="AE1326" s="75">
        <f t="shared" si="56"/>
        <v>0.81100000000000005</v>
      </c>
    </row>
    <row r="1327" spans="20:31">
      <c r="T1327" s="145">
        <v>11</v>
      </c>
      <c r="U1327" s="145">
        <v>2024</v>
      </c>
      <c r="V1327" s="145" t="s">
        <v>627</v>
      </c>
      <c r="W1327" s="145" t="s">
        <v>618</v>
      </c>
      <c r="X1327" s="145" t="s">
        <v>3516</v>
      </c>
      <c r="Y1327" s="146" t="str">
        <f t="shared" si="55"/>
        <v>112024暖房ビル用マルチ無し（一定速）</v>
      </c>
      <c r="Z1327" s="145">
        <v>0.25</v>
      </c>
      <c r="AA1327" s="145">
        <v>0.75</v>
      </c>
      <c r="AB1327" s="149">
        <v>0.25</v>
      </c>
      <c r="AC1327" s="149">
        <v>0.75</v>
      </c>
      <c r="AD1327" s="147">
        <f>VLOOKUP(T1327,'既存・導入予定 (2)'!$E$33:$S$44,13,0)</f>
        <v>0.245</v>
      </c>
      <c r="AE1327" s="75">
        <f t="shared" si="56"/>
        <v>0.81100000000000005</v>
      </c>
    </row>
    <row r="1328" spans="20:31">
      <c r="T1328" s="145">
        <v>11</v>
      </c>
      <c r="U1328" s="145">
        <v>2024</v>
      </c>
      <c r="V1328" s="145" t="s">
        <v>627</v>
      </c>
      <c r="W1328" s="145" t="s">
        <v>619</v>
      </c>
      <c r="X1328" s="145" t="s">
        <v>3516</v>
      </c>
      <c r="Y1328" s="146" t="str">
        <f t="shared" si="55"/>
        <v>112024暖房設備用無し（一定速）</v>
      </c>
      <c r="Z1328" s="145">
        <v>0.25</v>
      </c>
      <c r="AA1328" s="145">
        <v>0.75</v>
      </c>
      <c r="AB1328" s="149">
        <v>0.25</v>
      </c>
      <c r="AC1328" s="149">
        <v>0.75</v>
      </c>
      <c r="AD1328" s="147">
        <f>VLOOKUP(T1328,'既存・導入予定 (2)'!$E$33:$S$44,13,0)</f>
        <v>0.245</v>
      </c>
      <c r="AE1328" s="75">
        <f t="shared" si="56"/>
        <v>0.81100000000000005</v>
      </c>
    </row>
    <row r="1329" spans="20:31">
      <c r="T1329" s="65">
        <v>12</v>
      </c>
      <c r="U1329" s="65">
        <v>1995</v>
      </c>
      <c r="V1329" s="65" t="s">
        <v>20</v>
      </c>
      <c r="W1329" s="65" t="s">
        <v>624</v>
      </c>
      <c r="X1329" s="65" t="s">
        <v>3363</v>
      </c>
      <c r="Y1329" s="66" t="str">
        <f t="shared" si="55"/>
        <v>121995冷房店舗用有り</v>
      </c>
      <c r="Z1329" s="65">
        <v>0.32</v>
      </c>
      <c r="AA1329" s="65">
        <v>0.68</v>
      </c>
      <c r="AB1329" s="68">
        <v>1.0165999999999999</v>
      </c>
      <c r="AC1329" s="68">
        <v>0.50590000000000002</v>
      </c>
      <c r="AD1329" s="150">
        <f>VLOOKUP(T1329,'既存・導入予定 (2)'!$E$33:$S$44,13,0)</f>
        <v>0.45</v>
      </c>
      <c r="AE1329" s="151">
        <f t="shared" si="56"/>
        <v>0.82399999999999995</v>
      </c>
    </row>
    <row r="1330" spans="20:31">
      <c r="T1330" s="65">
        <v>12</v>
      </c>
      <c r="U1330" s="65">
        <v>1995</v>
      </c>
      <c r="V1330" s="65" t="s">
        <v>20</v>
      </c>
      <c r="W1330" s="65" t="s">
        <v>618</v>
      </c>
      <c r="X1330" s="65" t="s">
        <v>3363</v>
      </c>
      <c r="Y1330" s="66" t="str">
        <f t="shared" si="55"/>
        <v>121995冷房ビル用マルチ有り</v>
      </c>
      <c r="Z1330" s="65">
        <v>-0.218</v>
      </c>
      <c r="AA1330" s="65">
        <v>1.218</v>
      </c>
      <c r="AB1330" s="68">
        <v>1.0356000000000001</v>
      </c>
      <c r="AC1330" s="68">
        <v>0.90459999999999996</v>
      </c>
      <c r="AD1330" s="150">
        <f>VLOOKUP(T1330,'既存・導入予定 (2)'!$E$33:$S$44,13,0)</f>
        <v>0.45</v>
      </c>
      <c r="AE1330" s="151">
        <f t="shared" si="56"/>
        <v>1.119</v>
      </c>
    </row>
    <row r="1331" spans="20:31">
      <c r="T1331" s="65">
        <v>12</v>
      </c>
      <c r="U1331" s="65">
        <v>1995</v>
      </c>
      <c r="V1331" s="65" t="s">
        <v>20</v>
      </c>
      <c r="W1331" s="65" t="s">
        <v>619</v>
      </c>
      <c r="X1331" s="65" t="s">
        <v>3363</v>
      </c>
      <c r="Y1331" s="66" t="str">
        <f t="shared" si="55"/>
        <v>121995冷房設備用有り</v>
      </c>
      <c r="Z1331" s="65">
        <v>0.25</v>
      </c>
      <c r="AA1331" s="65">
        <v>0.75</v>
      </c>
      <c r="AB1331" s="68">
        <v>1.0219</v>
      </c>
      <c r="AC1331" s="68">
        <v>0.55700000000000005</v>
      </c>
      <c r="AD1331" s="150">
        <f>VLOOKUP(T1331,'既存・導入予定 (2)'!$E$33:$S$44,13,0)</f>
        <v>0.45</v>
      </c>
      <c r="AE1331" s="151">
        <f t="shared" si="56"/>
        <v>0.86199999999999999</v>
      </c>
    </row>
    <row r="1332" spans="20:31">
      <c r="T1332" s="65">
        <v>12</v>
      </c>
      <c r="U1332" s="65">
        <v>1995</v>
      </c>
      <c r="V1332" s="65" t="s">
        <v>20</v>
      </c>
      <c r="W1332" s="65" t="s">
        <v>624</v>
      </c>
      <c r="X1332" s="65" t="s">
        <v>3516</v>
      </c>
      <c r="Y1332" s="66" t="str">
        <f t="shared" si="55"/>
        <v>121995冷房店舗用無し（一定速）</v>
      </c>
      <c r="Z1332" s="65">
        <v>0.26</v>
      </c>
      <c r="AA1332" s="65">
        <v>0.74</v>
      </c>
      <c r="AB1332" s="68">
        <v>0.26</v>
      </c>
      <c r="AC1332" s="68">
        <v>0.74</v>
      </c>
      <c r="AD1332" s="150">
        <f>VLOOKUP(T1332,'既存・導入予定 (2)'!$E$33:$S$44,13,0)</f>
        <v>0.45</v>
      </c>
      <c r="AE1332" s="151">
        <f t="shared" si="56"/>
        <v>0.85699999999999998</v>
      </c>
    </row>
    <row r="1333" spans="20:31">
      <c r="T1333" s="65">
        <v>12</v>
      </c>
      <c r="U1333" s="65">
        <v>1995</v>
      </c>
      <c r="V1333" s="65" t="s">
        <v>20</v>
      </c>
      <c r="W1333" s="65" t="s">
        <v>618</v>
      </c>
      <c r="X1333" s="65" t="s">
        <v>3516</v>
      </c>
      <c r="Y1333" s="66" t="str">
        <f t="shared" si="55"/>
        <v>121995冷房ビル用マルチ無し（一定速）</v>
      </c>
      <c r="Z1333" s="65">
        <v>0.26</v>
      </c>
      <c r="AA1333" s="65">
        <v>0.74</v>
      </c>
      <c r="AB1333" s="68">
        <v>0.26</v>
      </c>
      <c r="AC1333" s="68">
        <v>0.74</v>
      </c>
      <c r="AD1333" s="150">
        <f>VLOOKUP(T1333,'既存・導入予定 (2)'!$E$33:$S$44,13,0)</f>
        <v>0.45</v>
      </c>
      <c r="AE1333" s="151">
        <f t="shared" si="56"/>
        <v>0.85699999999999998</v>
      </c>
    </row>
    <row r="1334" spans="20:31">
      <c r="T1334" s="65">
        <v>12</v>
      </c>
      <c r="U1334" s="65">
        <v>1995</v>
      </c>
      <c r="V1334" s="65" t="s">
        <v>20</v>
      </c>
      <c r="W1334" s="65" t="s">
        <v>619</v>
      </c>
      <c r="X1334" s="65" t="s">
        <v>3516</v>
      </c>
      <c r="Y1334" s="66" t="str">
        <f t="shared" si="55"/>
        <v>121995冷房設備用無し（一定速）</v>
      </c>
      <c r="Z1334" s="65">
        <v>0.26</v>
      </c>
      <c r="AA1334" s="65">
        <v>0.74</v>
      </c>
      <c r="AB1334" s="68">
        <v>0.26</v>
      </c>
      <c r="AC1334" s="68">
        <v>0.74</v>
      </c>
      <c r="AD1334" s="150">
        <f>VLOOKUP(T1334,'既存・導入予定 (2)'!$E$33:$S$44,13,0)</f>
        <v>0.45</v>
      </c>
      <c r="AE1334" s="151">
        <f t="shared" si="56"/>
        <v>0.85699999999999998</v>
      </c>
    </row>
    <row r="1335" spans="20:31">
      <c r="T1335" s="65">
        <v>12</v>
      </c>
      <c r="U1335" s="65">
        <v>1995</v>
      </c>
      <c r="V1335" s="65" t="s">
        <v>21</v>
      </c>
      <c r="W1335" s="65" t="s">
        <v>624</v>
      </c>
      <c r="X1335" s="65" t="s">
        <v>3363</v>
      </c>
      <c r="Y1335" s="66" t="str">
        <f t="shared" si="55"/>
        <v>121995暖房店舗用有り</v>
      </c>
      <c r="Z1335" s="65">
        <v>0.374</v>
      </c>
      <c r="AA1335" s="65">
        <v>0.626</v>
      </c>
      <c r="AB1335" s="68">
        <v>1.0275000000000001</v>
      </c>
      <c r="AC1335" s="68">
        <v>0.46260000000000001</v>
      </c>
      <c r="AD1335" s="150">
        <f>VLOOKUP(T1335,'既存・導入予定 (2)'!$E$33:$S$44,13,0)</f>
        <v>0.45</v>
      </c>
      <c r="AE1335" s="151">
        <f t="shared" si="56"/>
        <v>0.79400000000000004</v>
      </c>
    </row>
    <row r="1336" spans="20:31">
      <c r="T1336" s="65">
        <v>12</v>
      </c>
      <c r="U1336" s="65">
        <v>1995</v>
      </c>
      <c r="V1336" s="65" t="s">
        <v>21</v>
      </c>
      <c r="W1336" s="65" t="s">
        <v>618</v>
      </c>
      <c r="X1336" s="65" t="s">
        <v>3363</v>
      </c>
      <c r="Y1336" s="66" t="str">
        <f t="shared" si="55"/>
        <v>121995暖房ビル用マルチ有り</v>
      </c>
      <c r="Z1336" s="65">
        <v>-0.112</v>
      </c>
      <c r="AA1336" s="65">
        <v>1.1120000000000001</v>
      </c>
      <c r="AB1336" s="68">
        <v>1.0236000000000001</v>
      </c>
      <c r="AC1336" s="68">
        <v>0.82809999999999995</v>
      </c>
      <c r="AD1336" s="150">
        <f>VLOOKUP(T1336,'既存・導入予定 (2)'!$E$33:$S$44,13,0)</f>
        <v>0.45</v>
      </c>
      <c r="AE1336" s="151">
        <f t="shared" si="56"/>
        <v>1.0609999999999999</v>
      </c>
    </row>
    <row r="1337" spans="20:31">
      <c r="T1337" s="65">
        <v>12</v>
      </c>
      <c r="U1337" s="65">
        <v>1995</v>
      </c>
      <c r="V1337" s="65" t="s">
        <v>21</v>
      </c>
      <c r="W1337" s="65" t="s">
        <v>619</v>
      </c>
      <c r="X1337" s="65" t="s">
        <v>3363</v>
      </c>
      <c r="Y1337" s="66" t="str">
        <f t="shared" si="55"/>
        <v>121995暖房設備用有り</v>
      </c>
      <c r="Z1337" s="65">
        <v>0.25</v>
      </c>
      <c r="AA1337" s="65">
        <v>0.75</v>
      </c>
      <c r="AB1337" s="68">
        <v>1.0159</v>
      </c>
      <c r="AC1337" s="68">
        <v>0.5585</v>
      </c>
      <c r="AD1337" s="150">
        <f>VLOOKUP(T1337,'既存・導入予定 (2)'!$E$33:$S$44,13,0)</f>
        <v>0.45</v>
      </c>
      <c r="AE1337" s="151">
        <f t="shared" si="56"/>
        <v>0.86199999999999999</v>
      </c>
    </row>
    <row r="1338" spans="20:31">
      <c r="T1338" s="65">
        <v>12</v>
      </c>
      <c r="U1338" s="65">
        <v>1995</v>
      </c>
      <c r="V1338" s="65" t="s">
        <v>21</v>
      </c>
      <c r="W1338" s="65" t="s">
        <v>624</v>
      </c>
      <c r="X1338" s="65" t="s">
        <v>3516</v>
      </c>
      <c r="Y1338" s="66" t="str">
        <f t="shared" si="55"/>
        <v>121995暖房店舗用無し（一定速）</v>
      </c>
      <c r="Z1338" s="65">
        <v>0.26</v>
      </c>
      <c r="AA1338" s="65">
        <v>0.74</v>
      </c>
      <c r="AB1338" s="68">
        <v>0.26</v>
      </c>
      <c r="AC1338" s="68">
        <v>0.74</v>
      </c>
      <c r="AD1338" s="150">
        <f>VLOOKUP(T1338,'既存・導入予定 (2)'!$E$33:$S$44,13,0)</f>
        <v>0.45</v>
      </c>
      <c r="AE1338" s="151">
        <f t="shared" si="56"/>
        <v>0.85699999999999998</v>
      </c>
    </row>
    <row r="1339" spans="20:31">
      <c r="T1339" s="65">
        <v>12</v>
      </c>
      <c r="U1339" s="65">
        <v>1995</v>
      </c>
      <c r="V1339" s="65" t="s">
        <v>21</v>
      </c>
      <c r="W1339" s="65" t="s">
        <v>618</v>
      </c>
      <c r="X1339" s="65" t="s">
        <v>3516</v>
      </c>
      <c r="Y1339" s="66" t="str">
        <f t="shared" si="55"/>
        <v>121995暖房ビル用マルチ無し（一定速）</v>
      </c>
      <c r="Z1339" s="65">
        <v>0.26</v>
      </c>
      <c r="AA1339" s="65">
        <v>0.74</v>
      </c>
      <c r="AB1339" s="68">
        <v>0.26</v>
      </c>
      <c r="AC1339" s="68">
        <v>0.74</v>
      </c>
      <c r="AD1339" s="150">
        <f>VLOOKUP(T1339,'既存・導入予定 (2)'!$E$33:$S$44,13,0)</f>
        <v>0.45</v>
      </c>
      <c r="AE1339" s="151">
        <f t="shared" si="56"/>
        <v>0.85699999999999998</v>
      </c>
    </row>
    <row r="1340" spans="20:31">
      <c r="T1340" s="65">
        <v>12</v>
      </c>
      <c r="U1340" s="65">
        <v>1995</v>
      </c>
      <c r="V1340" s="65" t="s">
        <v>21</v>
      </c>
      <c r="W1340" s="65" t="s">
        <v>619</v>
      </c>
      <c r="X1340" s="65" t="s">
        <v>3516</v>
      </c>
      <c r="Y1340" s="66" t="str">
        <f t="shared" si="55"/>
        <v>121995暖房設備用無し（一定速）</v>
      </c>
      <c r="Z1340" s="65">
        <v>0.26</v>
      </c>
      <c r="AA1340" s="65">
        <v>0.74</v>
      </c>
      <c r="AB1340" s="68">
        <v>0.26</v>
      </c>
      <c r="AC1340" s="68">
        <v>0.74</v>
      </c>
      <c r="AD1340" s="150">
        <f>VLOOKUP(T1340,'既存・導入予定 (2)'!$E$33:$S$44,13,0)</f>
        <v>0.45</v>
      </c>
      <c r="AE1340" s="151">
        <f t="shared" si="56"/>
        <v>0.85699999999999998</v>
      </c>
    </row>
    <row r="1341" spans="20:31">
      <c r="T1341" s="65">
        <v>12</v>
      </c>
      <c r="U1341" s="65">
        <v>2005</v>
      </c>
      <c r="V1341" s="65" t="s">
        <v>20</v>
      </c>
      <c r="W1341" s="65" t="s">
        <v>624</v>
      </c>
      <c r="X1341" s="65" t="s">
        <v>3363</v>
      </c>
      <c r="Y1341" s="66" t="str">
        <f t="shared" si="55"/>
        <v>122005冷房店舗用有り</v>
      </c>
      <c r="Z1341" s="65">
        <v>-0.86599999999999999</v>
      </c>
      <c r="AA1341" s="65">
        <v>1.8660000000000001</v>
      </c>
      <c r="AB1341" s="68">
        <v>1.0455000000000001</v>
      </c>
      <c r="AC1341" s="68">
        <v>1.3880999999999999</v>
      </c>
      <c r="AD1341" s="150">
        <f>VLOOKUP(T1341,'既存・導入予定 (2)'!$E$33:$S$44,13,0)</f>
        <v>0.45</v>
      </c>
      <c r="AE1341" s="151">
        <f t="shared" si="56"/>
        <v>1.476</v>
      </c>
    </row>
    <row r="1342" spans="20:31">
      <c r="T1342" s="65">
        <v>12</v>
      </c>
      <c r="U1342" s="65">
        <v>2005</v>
      </c>
      <c r="V1342" s="65" t="s">
        <v>20</v>
      </c>
      <c r="W1342" s="65" t="s">
        <v>618</v>
      </c>
      <c r="X1342" s="65" t="s">
        <v>3363</v>
      </c>
      <c r="Y1342" s="66" t="str">
        <f t="shared" si="55"/>
        <v>122005冷房ビル用マルチ有り</v>
      </c>
      <c r="Z1342" s="65">
        <v>-0.68200000000000005</v>
      </c>
      <c r="AA1342" s="65">
        <v>1.6819999999999999</v>
      </c>
      <c r="AB1342" s="68">
        <v>1.0490999999999999</v>
      </c>
      <c r="AC1342" s="68">
        <v>1.2492000000000001</v>
      </c>
      <c r="AD1342" s="150">
        <f>VLOOKUP(T1342,'既存・導入予定 (2)'!$E$33:$S$44,13,0)</f>
        <v>0.45</v>
      </c>
      <c r="AE1342" s="151">
        <f t="shared" si="56"/>
        <v>1.375</v>
      </c>
    </row>
    <row r="1343" spans="20:31">
      <c r="T1343" s="65">
        <v>12</v>
      </c>
      <c r="U1343" s="65">
        <v>2005</v>
      </c>
      <c r="V1343" s="65" t="s">
        <v>20</v>
      </c>
      <c r="W1343" s="65" t="s">
        <v>619</v>
      </c>
      <c r="X1343" s="65" t="s">
        <v>3363</v>
      </c>
      <c r="Y1343" s="66" t="str">
        <f t="shared" si="55"/>
        <v>122005冷房設備用有り</v>
      </c>
      <c r="Z1343" s="65">
        <v>-0.114</v>
      </c>
      <c r="AA1343" s="65">
        <v>1.1140000000000001</v>
      </c>
      <c r="AB1343" s="68">
        <v>1.0325</v>
      </c>
      <c r="AC1343" s="68">
        <v>0.82740000000000002</v>
      </c>
      <c r="AD1343" s="150">
        <f>VLOOKUP(T1343,'既存・導入予定 (2)'!$E$33:$S$44,13,0)</f>
        <v>0.45</v>
      </c>
      <c r="AE1343" s="151">
        <f t="shared" si="56"/>
        <v>1.0620000000000001</v>
      </c>
    </row>
    <row r="1344" spans="20:31">
      <c r="T1344" s="65">
        <v>12</v>
      </c>
      <c r="U1344" s="65">
        <v>2005</v>
      </c>
      <c r="V1344" s="65" t="s">
        <v>20</v>
      </c>
      <c r="W1344" s="65" t="s">
        <v>624</v>
      </c>
      <c r="X1344" s="65" t="s">
        <v>3516</v>
      </c>
      <c r="Y1344" s="66" t="str">
        <f t="shared" si="55"/>
        <v>122005冷房店舗用無し（一定速）</v>
      </c>
      <c r="Z1344" s="65">
        <v>0.25</v>
      </c>
      <c r="AA1344" s="65">
        <v>0.75</v>
      </c>
      <c r="AB1344" s="68">
        <v>0.25</v>
      </c>
      <c r="AC1344" s="68">
        <v>0.75</v>
      </c>
      <c r="AD1344" s="150">
        <f>VLOOKUP(T1344,'既存・導入予定 (2)'!$E$33:$S$44,13,0)</f>
        <v>0.45</v>
      </c>
      <c r="AE1344" s="151">
        <f t="shared" si="56"/>
        <v>0.86199999999999999</v>
      </c>
    </row>
    <row r="1345" spans="20:31">
      <c r="T1345" s="65">
        <v>12</v>
      </c>
      <c r="U1345" s="65">
        <v>2005</v>
      </c>
      <c r="V1345" s="65" t="s">
        <v>20</v>
      </c>
      <c r="W1345" s="65" t="s">
        <v>618</v>
      </c>
      <c r="X1345" s="65" t="s">
        <v>3516</v>
      </c>
      <c r="Y1345" s="66" t="str">
        <f t="shared" si="55"/>
        <v>122005冷房ビル用マルチ無し（一定速）</v>
      </c>
      <c r="Z1345" s="65">
        <v>0.25</v>
      </c>
      <c r="AA1345" s="65">
        <v>0.75</v>
      </c>
      <c r="AB1345" s="68">
        <v>0.25</v>
      </c>
      <c r="AC1345" s="68">
        <v>0.75</v>
      </c>
      <c r="AD1345" s="150">
        <f>VLOOKUP(T1345,'既存・導入予定 (2)'!$E$33:$S$44,13,0)</f>
        <v>0.45</v>
      </c>
      <c r="AE1345" s="151">
        <f t="shared" si="56"/>
        <v>0.86199999999999999</v>
      </c>
    </row>
    <row r="1346" spans="20:31">
      <c r="T1346" s="65">
        <v>12</v>
      </c>
      <c r="U1346" s="65">
        <v>2005</v>
      </c>
      <c r="V1346" s="65" t="s">
        <v>20</v>
      </c>
      <c r="W1346" s="65" t="s">
        <v>619</v>
      </c>
      <c r="X1346" s="65" t="s">
        <v>3516</v>
      </c>
      <c r="Y1346" s="66" t="str">
        <f t="shared" si="55"/>
        <v>122005冷房設備用無し（一定速）</v>
      </c>
      <c r="Z1346" s="65">
        <v>0.25</v>
      </c>
      <c r="AA1346" s="65">
        <v>0.75</v>
      </c>
      <c r="AB1346" s="68">
        <v>0.25</v>
      </c>
      <c r="AC1346" s="68">
        <v>0.75</v>
      </c>
      <c r="AD1346" s="150">
        <f>VLOOKUP(T1346,'既存・導入予定 (2)'!$E$33:$S$44,13,0)</f>
        <v>0.45</v>
      </c>
      <c r="AE1346" s="151">
        <f t="shared" si="56"/>
        <v>0.86199999999999999</v>
      </c>
    </row>
    <row r="1347" spans="20:31">
      <c r="T1347" s="65">
        <v>12</v>
      </c>
      <c r="U1347" s="65">
        <v>2005</v>
      </c>
      <c r="V1347" s="65" t="s">
        <v>21</v>
      </c>
      <c r="W1347" s="65" t="s">
        <v>624</v>
      </c>
      <c r="X1347" s="65" t="s">
        <v>3363</v>
      </c>
      <c r="Y1347" s="66" t="str">
        <f t="shared" si="55"/>
        <v>122005暖房店舗用有り</v>
      </c>
      <c r="Z1347" s="65">
        <v>-0.65</v>
      </c>
      <c r="AA1347" s="65">
        <v>1.65</v>
      </c>
      <c r="AB1347" s="68">
        <v>1.0726</v>
      </c>
      <c r="AC1347" s="68">
        <v>1.2194</v>
      </c>
      <c r="AD1347" s="150">
        <f>VLOOKUP(T1347,'既存・導入予定 (2)'!$E$33:$S$44,13,0)</f>
        <v>0.45</v>
      </c>
      <c r="AE1347" s="151">
        <f t="shared" si="56"/>
        <v>1.357</v>
      </c>
    </row>
    <row r="1348" spans="20:31">
      <c r="T1348" s="65">
        <v>12</v>
      </c>
      <c r="U1348" s="65">
        <v>2005</v>
      </c>
      <c r="V1348" s="65" t="s">
        <v>21</v>
      </c>
      <c r="W1348" s="65" t="s">
        <v>618</v>
      </c>
      <c r="X1348" s="65" t="s">
        <v>3363</v>
      </c>
      <c r="Y1348" s="66" t="str">
        <f t="shared" si="55"/>
        <v>122005暖房ビル用マルチ有り</v>
      </c>
      <c r="Z1348" s="65">
        <v>-0.56000000000000005</v>
      </c>
      <c r="AA1348" s="65">
        <v>1.56</v>
      </c>
      <c r="AB1348" s="68">
        <v>1.0330999999999999</v>
      </c>
      <c r="AC1348" s="68">
        <v>1.1617</v>
      </c>
      <c r="AD1348" s="150">
        <f>VLOOKUP(T1348,'既存・導入予定 (2)'!$E$33:$S$44,13,0)</f>
        <v>0.45</v>
      </c>
      <c r="AE1348" s="151">
        <f t="shared" si="56"/>
        <v>1.3080000000000001</v>
      </c>
    </row>
    <row r="1349" spans="20:31">
      <c r="T1349" s="65">
        <v>12</v>
      </c>
      <c r="U1349" s="65">
        <v>2005</v>
      </c>
      <c r="V1349" s="65" t="s">
        <v>21</v>
      </c>
      <c r="W1349" s="65" t="s">
        <v>619</v>
      </c>
      <c r="X1349" s="65" t="s">
        <v>3363</v>
      </c>
      <c r="Y1349" s="66" t="str">
        <f t="shared" si="55"/>
        <v>122005暖房設備用有り</v>
      </c>
      <c r="Z1349" s="65">
        <v>-0.126</v>
      </c>
      <c r="AA1349" s="65">
        <v>1.1259999999999999</v>
      </c>
      <c r="AB1349" s="68">
        <v>1.0239</v>
      </c>
      <c r="AC1349" s="68">
        <v>0.83850000000000002</v>
      </c>
      <c r="AD1349" s="150">
        <f>VLOOKUP(T1349,'既存・導入予定 (2)'!$E$33:$S$44,13,0)</f>
        <v>0.45</v>
      </c>
      <c r="AE1349" s="151">
        <f t="shared" si="56"/>
        <v>1.069</v>
      </c>
    </row>
    <row r="1350" spans="20:31">
      <c r="T1350" s="65">
        <v>12</v>
      </c>
      <c r="U1350" s="65">
        <v>2005</v>
      </c>
      <c r="V1350" s="65" t="s">
        <v>21</v>
      </c>
      <c r="W1350" s="65" t="s">
        <v>624</v>
      </c>
      <c r="X1350" s="65" t="s">
        <v>3516</v>
      </c>
      <c r="Y1350" s="66" t="str">
        <f t="shared" si="55"/>
        <v>122005暖房店舗用無し（一定速）</v>
      </c>
      <c r="Z1350" s="65">
        <v>0.25</v>
      </c>
      <c r="AA1350" s="65">
        <v>0.75</v>
      </c>
      <c r="AB1350" s="68">
        <v>0.25</v>
      </c>
      <c r="AC1350" s="68">
        <v>0.75</v>
      </c>
      <c r="AD1350" s="150">
        <f>VLOOKUP(T1350,'既存・導入予定 (2)'!$E$33:$S$44,13,0)</f>
        <v>0.45</v>
      </c>
      <c r="AE1350" s="151">
        <f t="shared" si="56"/>
        <v>0.86199999999999999</v>
      </c>
    </row>
    <row r="1351" spans="20:31">
      <c r="T1351" s="65">
        <v>12</v>
      </c>
      <c r="U1351" s="65">
        <v>2005</v>
      </c>
      <c r="V1351" s="65" t="s">
        <v>21</v>
      </c>
      <c r="W1351" s="65" t="s">
        <v>618</v>
      </c>
      <c r="X1351" s="65" t="s">
        <v>3516</v>
      </c>
      <c r="Y1351" s="66" t="str">
        <f t="shared" si="55"/>
        <v>122005暖房ビル用マルチ無し（一定速）</v>
      </c>
      <c r="Z1351" s="65">
        <v>0.25</v>
      </c>
      <c r="AA1351" s="65">
        <v>0.75</v>
      </c>
      <c r="AB1351" s="68">
        <v>0.25</v>
      </c>
      <c r="AC1351" s="68">
        <v>0.75</v>
      </c>
      <c r="AD1351" s="150">
        <f>VLOOKUP(T1351,'既存・導入予定 (2)'!$E$33:$S$44,13,0)</f>
        <v>0.45</v>
      </c>
      <c r="AE1351" s="151">
        <f t="shared" si="56"/>
        <v>0.86199999999999999</v>
      </c>
    </row>
    <row r="1352" spans="20:31">
      <c r="T1352" s="65">
        <v>12</v>
      </c>
      <c r="U1352" s="65">
        <v>2005</v>
      </c>
      <c r="V1352" s="65" t="s">
        <v>21</v>
      </c>
      <c r="W1352" s="65" t="s">
        <v>619</v>
      </c>
      <c r="X1352" s="65" t="s">
        <v>3516</v>
      </c>
      <c r="Y1352" s="66" t="str">
        <f t="shared" si="55"/>
        <v>122005暖房設備用無し（一定速）</v>
      </c>
      <c r="Z1352" s="65">
        <v>0.25</v>
      </c>
      <c r="AA1352" s="65">
        <v>0.75</v>
      </c>
      <c r="AB1352" s="68">
        <v>0.25</v>
      </c>
      <c r="AC1352" s="68">
        <v>0.75</v>
      </c>
      <c r="AD1352" s="150">
        <f>VLOOKUP(T1352,'既存・導入予定 (2)'!$E$33:$S$44,13,0)</f>
        <v>0.45</v>
      </c>
      <c r="AE1352" s="151">
        <f t="shared" si="56"/>
        <v>0.86199999999999999</v>
      </c>
    </row>
    <row r="1353" spans="20:31">
      <c r="T1353" s="65">
        <v>12</v>
      </c>
      <c r="U1353" s="65">
        <v>2010</v>
      </c>
      <c r="V1353" s="65" t="s">
        <v>20</v>
      </c>
      <c r="W1353" s="65" t="s">
        <v>624</v>
      </c>
      <c r="X1353" s="65" t="s">
        <v>3363</v>
      </c>
      <c r="Y1353" s="66" t="str">
        <f t="shared" si="55"/>
        <v>122010冷房店舗用有り</v>
      </c>
      <c r="Z1353" s="65">
        <v>-1.1000000000000001</v>
      </c>
      <c r="AA1353" s="65">
        <v>2.1</v>
      </c>
      <c r="AB1353" s="68">
        <v>1.0511999999999999</v>
      </c>
      <c r="AC1353" s="68">
        <v>1.5622</v>
      </c>
      <c r="AD1353" s="150">
        <f>VLOOKUP(T1353,'既存・導入予定 (2)'!$E$33:$S$44,13,0)</f>
        <v>0.45</v>
      </c>
      <c r="AE1353" s="151">
        <f t="shared" si="56"/>
        <v>1.605</v>
      </c>
    </row>
    <row r="1354" spans="20:31">
      <c r="T1354" s="65">
        <v>12</v>
      </c>
      <c r="U1354" s="65">
        <v>2010</v>
      </c>
      <c r="V1354" s="65" t="s">
        <v>20</v>
      </c>
      <c r="W1354" s="65" t="s">
        <v>618</v>
      </c>
      <c r="X1354" s="65" t="s">
        <v>3363</v>
      </c>
      <c r="Y1354" s="66" t="str">
        <f t="shared" ref="Y1354:Y1417" si="57">T1354&amp;U1354&amp;V1354&amp;W1354&amp;X1354</f>
        <v>122010冷房ビル用マルチ有り</v>
      </c>
      <c r="Z1354" s="65">
        <v>-0.88</v>
      </c>
      <c r="AA1354" s="65">
        <v>1.88</v>
      </c>
      <c r="AB1354" s="68">
        <v>1.0548999999999999</v>
      </c>
      <c r="AC1354" s="68">
        <v>1.3963000000000001</v>
      </c>
      <c r="AD1354" s="150">
        <f>VLOOKUP(T1354,'既存・導入予定 (2)'!$E$33:$S$44,13,0)</f>
        <v>0.45</v>
      </c>
      <c r="AE1354" s="151">
        <f t="shared" si="56"/>
        <v>1.484</v>
      </c>
    </row>
    <row r="1355" spans="20:31">
      <c r="T1355" s="65">
        <v>12</v>
      </c>
      <c r="U1355" s="65">
        <v>2010</v>
      </c>
      <c r="V1355" s="65" t="s">
        <v>20</v>
      </c>
      <c r="W1355" s="65" t="s">
        <v>619</v>
      </c>
      <c r="X1355" s="65" t="s">
        <v>3363</v>
      </c>
      <c r="Y1355" s="66" t="str">
        <f t="shared" si="57"/>
        <v>122010冷房設備用有り</v>
      </c>
      <c r="Z1355" s="65">
        <v>-0.26</v>
      </c>
      <c r="AA1355" s="65">
        <v>1.26</v>
      </c>
      <c r="AB1355" s="68">
        <v>1.1929000000000001</v>
      </c>
      <c r="AC1355" s="68">
        <v>0.89680000000000004</v>
      </c>
      <c r="AD1355" s="150">
        <f>VLOOKUP(T1355,'既存・導入予定 (2)'!$E$33:$S$44,13,0)</f>
        <v>0.45</v>
      </c>
      <c r="AE1355" s="151">
        <f t="shared" si="56"/>
        <v>1.143</v>
      </c>
    </row>
    <row r="1356" spans="20:31">
      <c r="T1356" s="65">
        <v>12</v>
      </c>
      <c r="U1356" s="65">
        <v>2010</v>
      </c>
      <c r="V1356" s="65" t="s">
        <v>20</v>
      </c>
      <c r="W1356" s="65" t="s">
        <v>624</v>
      </c>
      <c r="X1356" s="65" t="s">
        <v>3516</v>
      </c>
      <c r="Y1356" s="66" t="str">
        <f t="shared" si="57"/>
        <v>122010冷房店舗用無し（一定速）</v>
      </c>
      <c r="Z1356" s="65">
        <v>0.25</v>
      </c>
      <c r="AA1356" s="65">
        <v>0.75</v>
      </c>
      <c r="AB1356" s="68">
        <v>0.25</v>
      </c>
      <c r="AC1356" s="68">
        <v>0.75</v>
      </c>
      <c r="AD1356" s="150">
        <f>VLOOKUP(T1356,'既存・導入予定 (2)'!$E$33:$S$44,13,0)</f>
        <v>0.45</v>
      </c>
      <c r="AE1356" s="151">
        <f t="shared" si="56"/>
        <v>0.86199999999999999</v>
      </c>
    </row>
    <row r="1357" spans="20:31">
      <c r="T1357" s="65">
        <v>12</v>
      </c>
      <c r="U1357" s="65">
        <v>2010</v>
      </c>
      <c r="V1357" s="65" t="s">
        <v>20</v>
      </c>
      <c r="W1357" s="65" t="s">
        <v>618</v>
      </c>
      <c r="X1357" s="65" t="s">
        <v>3516</v>
      </c>
      <c r="Y1357" s="66" t="str">
        <f t="shared" si="57"/>
        <v>122010冷房ビル用マルチ無し（一定速）</v>
      </c>
      <c r="Z1357" s="65">
        <v>0.25</v>
      </c>
      <c r="AA1357" s="65">
        <v>0.75</v>
      </c>
      <c r="AB1357" s="68">
        <v>0.25</v>
      </c>
      <c r="AC1357" s="68">
        <v>0.75</v>
      </c>
      <c r="AD1357" s="150">
        <f>VLOOKUP(T1357,'既存・導入予定 (2)'!$E$33:$S$44,13,0)</f>
        <v>0.45</v>
      </c>
      <c r="AE1357" s="151">
        <f t="shared" si="56"/>
        <v>0.86199999999999999</v>
      </c>
    </row>
    <row r="1358" spans="20:31">
      <c r="T1358" s="65">
        <v>12</v>
      </c>
      <c r="U1358" s="65">
        <v>2010</v>
      </c>
      <c r="V1358" s="65" t="s">
        <v>20</v>
      </c>
      <c r="W1358" s="65" t="s">
        <v>619</v>
      </c>
      <c r="X1358" s="65" t="s">
        <v>3516</v>
      </c>
      <c r="Y1358" s="66" t="str">
        <f t="shared" si="57"/>
        <v>122010冷房設備用無し（一定速）</v>
      </c>
      <c r="Z1358" s="65">
        <v>0.25</v>
      </c>
      <c r="AA1358" s="65">
        <v>0.75</v>
      </c>
      <c r="AB1358" s="68">
        <v>0.25</v>
      </c>
      <c r="AC1358" s="68">
        <v>0.75</v>
      </c>
      <c r="AD1358" s="150">
        <f>VLOOKUP(T1358,'既存・導入予定 (2)'!$E$33:$S$44,13,0)</f>
        <v>0.45</v>
      </c>
      <c r="AE1358" s="151">
        <f t="shared" si="56"/>
        <v>0.86199999999999999</v>
      </c>
    </row>
    <row r="1359" spans="20:31">
      <c r="T1359" s="65">
        <v>12</v>
      </c>
      <c r="U1359" s="65">
        <v>2010</v>
      </c>
      <c r="V1359" s="65" t="s">
        <v>21</v>
      </c>
      <c r="W1359" s="65" t="s">
        <v>624</v>
      </c>
      <c r="X1359" s="65" t="s">
        <v>3363</v>
      </c>
      <c r="Y1359" s="66" t="str">
        <f t="shared" si="57"/>
        <v>122010暖房店舗用有り</v>
      </c>
      <c r="Z1359" s="65">
        <v>-0.72</v>
      </c>
      <c r="AA1359" s="65">
        <v>1.72</v>
      </c>
      <c r="AB1359" s="68">
        <v>1.0757000000000001</v>
      </c>
      <c r="AC1359" s="68">
        <v>1.2710999999999999</v>
      </c>
      <c r="AD1359" s="150">
        <f>VLOOKUP(T1359,'既存・導入予定 (2)'!$E$33:$S$44,13,0)</f>
        <v>0.45</v>
      </c>
      <c r="AE1359" s="151">
        <f t="shared" si="56"/>
        <v>1.3959999999999999</v>
      </c>
    </row>
    <row r="1360" spans="20:31">
      <c r="T1360" s="65">
        <v>12</v>
      </c>
      <c r="U1360" s="65">
        <v>2010</v>
      </c>
      <c r="V1360" s="65" t="s">
        <v>21</v>
      </c>
      <c r="W1360" s="65" t="s">
        <v>618</v>
      </c>
      <c r="X1360" s="65" t="s">
        <v>3363</v>
      </c>
      <c r="Y1360" s="66" t="str">
        <f t="shared" si="57"/>
        <v>122010暖房ビル用マルチ有り</v>
      </c>
      <c r="Z1360" s="65">
        <v>-0.7</v>
      </c>
      <c r="AA1360" s="65">
        <v>1.7</v>
      </c>
      <c r="AB1360" s="68">
        <v>1.036</v>
      </c>
      <c r="AC1360" s="68">
        <v>1.266</v>
      </c>
      <c r="AD1360" s="150">
        <f>VLOOKUP(T1360,'既存・導入予定 (2)'!$E$33:$S$44,13,0)</f>
        <v>0.45</v>
      </c>
      <c r="AE1360" s="151">
        <f t="shared" si="56"/>
        <v>1.385</v>
      </c>
    </row>
    <row r="1361" spans="20:31">
      <c r="T1361" s="65">
        <v>12</v>
      </c>
      <c r="U1361" s="65">
        <v>2010</v>
      </c>
      <c r="V1361" s="65" t="s">
        <v>21</v>
      </c>
      <c r="W1361" s="65" t="s">
        <v>619</v>
      </c>
      <c r="X1361" s="65" t="s">
        <v>3363</v>
      </c>
      <c r="Y1361" s="66" t="str">
        <f t="shared" si="57"/>
        <v>122010暖房設備用有り</v>
      </c>
      <c r="Z1361" s="65">
        <v>-0.26</v>
      </c>
      <c r="AA1361" s="65">
        <v>1.26</v>
      </c>
      <c r="AB1361" s="68">
        <v>0.82779999999999998</v>
      </c>
      <c r="AC1361" s="68">
        <v>0.98809999999999998</v>
      </c>
      <c r="AD1361" s="150">
        <f>VLOOKUP(T1361,'既存・導入予定 (2)'!$E$33:$S$44,13,0)</f>
        <v>0.45</v>
      </c>
      <c r="AE1361" s="151">
        <f t="shared" si="56"/>
        <v>1.143</v>
      </c>
    </row>
    <row r="1362" spans="20:31">
      <c r="T1362" s="65">
        <v>12</v>
      </c>
      <c r="U1362" s="65">
        <v>2010</v>
      </c>
      <c r="V1362" s="65" t="s">
        <v>21</v>
      </c>
      <c r="W1362" s="65" t="s">
        <v>624</v>
      </c>
      <c r="X1362" s="65" t="s">
        <v>3516</v>
      </c>
      <c r="Y1362" s="66" t="str">
        <f t="shared" si="57"/>
        <v>122010暖房店舗用無し（一定速）</v>
      </c>
      <c r="Z1362" s="65">
        <v>0.25</v>
      </c>
      <c r="AA1362" s="65">
        <v>0.75</v>
      </c>
      <c r="AB1362" s="68">
        <v>0.25</v>
      </c>
      <c r="AC1362" s="68">
        <v>0.75</v>
      </c>
      <c r="AD1362" s="150">
        <f>VLOOKUP(T1362,'既存・導入予定 (2)'!$E$33:$S$44,13,0)</f>
        <v>0.45</v>
      </c>
      <c r="AE1362" s="151">
        <f t="shared" si="56"/>
        <v>0.86199999999999999</v>
      </c>
    </row>
    <row r="1363" spans="20:31">
      <c r="T1363" s="65">
        <v>12</v>
      </c>
      <c r="U1363" s="65">
        <v>2010</v>
      </c>
      <c r="V1363" s="65" t="s">
        <v>21</v>
      </c>
      <c r="W1363" s="65" t="s">
        <v>618</v>
      </c>
      <c r="X1363" s="65" t="s">
        <v>3516</v>
      </c>
      <c r="Y1363" s="66" t="str">
        <f t="shared" si="57"/>
        <v>122010暖房ビル用マルチ無し（一定速）</v>
      </c>
      <c r="Z1363" s="65">
        <v>0.25</v>
      </c>
      <c r="AA1363" s="65">
        <v>0.75</v>
      </c>
      <c r="AB1363" s="68">
        <v>0.25</v>
      </c>
      <c r="AC1363" s="68">
        <v>0.75</v>
      </c>
      <c r="AD1363" s="150">
        <f>VLOOKUP(T1363,'既存・導入予定 (2)'!$E$33:$S$44,13,0)</f>
        <v>0.45</v>
      </c>
      <c r="AE1363" s="151">
        <f t="shared" si="56"/>
        <v>0.86199999999999999</v>
      </c>
    </row>
    <row r="1364" spans="20:31">
      <c r="T1364" s="65">
        <v>12</v>
      </c>
      <c r="U1364" s="65">
        <v>2010</v>
      </c>
      <c r="V1364" s="65" t="s">
        <v>21</v>
      </c>
      <c r="W1364" s="65" t="s">
        <v>619</v>
      </c>
      <c r="X1364" s="65" t="s">
        <v>3516</v>
      </c>
      <c r="Y1364" s="66" t="str">
        <f t="shared" si="57"/>
        <v>122010暖房設備用無し（一定速）</v>
      </c>
      <c r="Z1364" s="65">
        <v>0.25</v>
      </c>
      <c r="AA1364" s="65">
        <v>0.75</v>
      </c>
      <c r="AB1364" s="68">
        <v>0.25</v>
      </c>
      <c r="AC1364" s="68">
        <v>0.75</v>
      </c>
      <c r="AD1364" s="150">
        <f>VLOOKUP(T1364,'既存・導入予定 (2)'!$E$33:$S$44,13,0)</f>
        <v>0.45</v>
      </c>
      <c r="AE1364" s="151">
        <f t="shared" si="56"/>
        <v>0.86199999999999999</v>
      </c>
    </row>
    <row r="1365" spans="20:31">
      <c r="T1365" s="145">
        <v>12</v>
      </c>
      <c r="U1365" s="145">
        <v>2011</v>
      </c>
      <c r="V1365" s="145" t="s">
        <v>20</v>
      </c>
      <c r="W1365" s="145" t="s">
        <v>624</v>
      </c>
      <c r="X1365" s="145" t="s">
        <v>3363</v>
      </c>
      <c r="Y1365" s="146" t="str">
        <f t="shared" si="57"/>
        <v>122011冷房店舗用有り</v>
      </c>
      <c r="Z1365" s="145">
        <v>-1.1200000000000001</v>
      </c>
      <c r="AA1365" s="145">
        <v>2.12</v>
      </c>
      <c r="AB1365" s="149">
        <v>1.0517000000000001</v>
      </c>
      <c r="AC1365" s="149">
        <v>1.5770999999999999</v>
      </c>
      <c r="AD1365" s="147">
        <f>VLOOKUP(T1365,'既存・導入予定 (2)'!$E$33:$S$44,13,0)</f>
        <v>0.45</v>
      </c>
      <c r="AE1365" s="75">
        <f t="shared" si="56"/>
        <v>1.6160000000000001</v>
      </c>
    </row>
    <row r="1366" spans="20:31">
      <c r="T1366" s="145">
        <v>12</v>
      </c>
      <c r="U1366" s="145">
        <v>2011</v>
      </c>
      <c r="V1366" s="145" t="s">
        <v>20</v>
      </c>
      <c r="W1366" s="145" t="s">
        <v>618</v>
      </c>
      <c r="X1366" s="145" t="s">
        <v>3363</v>
      </c>
      <c r="Y1366" s="146" t="str">
        <f t="shared" si="57"/>
        <v>122011冷房ビル用マルチ有り</v>
      </c>
      <c r="Z1366" s="148">
        <v>-1</v>
      </c>
      <c r="AA1366" s="148">
        <v>2</v>
      </c>
      <c r="AB1366" s="149">
        <v>1.0584</v>
      </c>
      <c r="AC1366" s="149">
        <v>1.4854000000000001</v>
      </c>
      <c r="AD1366" s="147">
        <f>VLOOKUP(T1366,'既存・導入予定 (2)'!$E$33:$S$44,13,0)</f>
        <v>0.45</v>
      </c>
      <c r="AE1366" s="75">
        <f t="shared" si="56"/>
        <v>1.55</v>
      </c>
    </row>
    <row r="1367" spans="20:31">
      <c r="T1367" s="145">
        <v>12</v>
      </c>
      <c r="U1367" s="145">
        <v>2011</v>
      </c>
      <c r="V1367" s="145" t="s">
        <v>20</v>
      </c>
      <c r="W1367" s="145" t="s">
        <v>619</v>
      </c>
      <c r="X1367" s="145" t="s">
        <v>3363</v>
      </c>
      <c r="Y1367" s="146" t="str">
        <f t="shared" si="57"/>
        <v>122011冷房設備用有り</v>
      </c>
      <c r="Z1367" s="145">
        <v>-0.22</v>
      </c>
      <c r="AA1367" s="145">
        <v>1.22</v>
      </c>
      <c r="AB1367" s="149">
        <v>1.0356000000000001</v>
      </c>
      <c r="AC1367" s="149">
        <v>0.90610000000000002</v>
      </c>
      <c r="AD1367" s="147">
        <f>VLOOKUP(T1367,'既存・導入予定 (2)'!$E$33:$S$44,13,0)</f>
        <v>0.45</v>
      </c>
      <c r="AE1367" s="75">
        <f t="shared" si="56"/>
        <v>1.121</v>
      </c>
    </row>
    <row r="1368" spans="20:31">
      <c r="T1368" s="145">
        <v>12</v>
      </c>
      <c r="U1368" s="145">
        <v>2011</v>
      </c>
      <c r="V1368" s="145" t="s">
        <v>20</v>
      </c>
      <c r="W1368" s="145" t="s">
        <v>624</v>
      </c>
      <c r="X1368" s="145" t="s">
        <v>3516</v>
      </c>
      <c r="Y1368" s="146" t="str">
        <f t="shared" si="57"/>
        <v>122011冷房店舗用無し（一定速）</v>
      </c>
      <c r="Z1368" s="145">
        <v>0.25</v>
      </c>
      <c r="AA1368" s="145">
        <v>0.75</v>
      </c>
      <c r="AB1368" s="149">
        <v>0.25</v>
      </c>
      <c r="AC1368" s="149">
        <v>0.75</v>
      </c>
      <c r="AD1368" s="147">
        <f>VLOOKUP(T1368,'既存・導入予定 (2)'!$E$33:$S$44,13,0)</f>
        <v>0.45</v>
      </c>
      <c r="AE1368" s="75">
        <f t="shared" si="56"/>
        <v>0.86199999999999999</v>
      </c>
    </row>
    <row r="1369" spans="20:31">
      <c r="T1369" s="145">
        <v>12</v>
      </c>
      <c r="U1369" s="145">
        <v>2011</v>
      </c>
      <c r="V1369" s="145" t="s">
        <v>20</v>
      </c>
      <c r="W1369" s="145" t="s">
        <v>618</v>
      </c>
      <c r="X1369" s="145" t="s">
        <v>3516</v>
      </c>
      <c r="Y1369" s="146" t="str">
        <f t="shared" si="57"/>
        <v>122011冷房ビル用マルチ無し（一定速）</v>
      </c>
      <c r="Z1369" s="145">
        <v>0.25</v>
      </c>
      <c r="AA1369" s="145">
        <v>0.75</v>
      </c>
      <c r="AB1369" s="149">
        <v>0.25</v>
      </c>
      <c r="AC1369" s="149">
        <v>0.75</v>
      </c>
      <c r="AD1369" s="147">
        <f>VLOOKUP(T1369,'既存・導入予定 (2)'!$E$33:$S$44,13,0)</f>
        <v>0.45</v>
      </c>
      <c r="AE1369" s="75">
        <f t="shared" ref="AE1369:AE1432" si="58">ROUNDDOWN(IF(AD1369&gt;=0.25,Z1369*AD1369+AA1369,AB1369*AD1369+AC1369),3)</f>
        <v>0.86199999999999999</v>
      </c>
    </row>
    <row r="1370" spans="20:31">
      <c r="T1370" s="145">
        <v>12</v>
      </c>
      <c r="U1370" s="145">
        <v>2011</v>
      </c>
      <c r="V1370" s="145" t="s">
        <v>20</v>
      </c>
      <c r="W1370" s="145" t="s">
        <v>619</v>
      </c>
      <c r="X1370" s="145" t="s">
        <v>3516</v>
      </c>
      <c r="Y1370" s="146" t="str">
        <f t="shared" si="57"/>
        <v>122011冷房設備用無し（一定速）</v>
      </c>
      <c r="Z1370" s="145">
        <v>0.25</v>
      </c>
      <c r="AA1370" s="145">
        <v>0.75</v>
      </c>
      <c r="AB1370" s="149">
        <v>0.25</v>
      </c>
      <c r="AC1370" s="149">
        <v>0.75</v>
      </c>
      <c r="AD1370" s="147">
        <f>VLOOKUP(T1370,'既存・導入予定 (2)'!$E$33:$S$44,13,0)</f>
        <v>0.45</v>
      </c>
      <c r="AE1370" s="75">
        <f t="shared" si="58"/>
        <v>0.86199999999999999</v>
      </c>
    </row>
    <row r="1371" spans="20:31">
      <c r="T1371" s="145">
        <v>12</v>
      </c>
      <c r="U1371" s="145">
        <v>2011</v>
      </c>
      <c r="V1371" s="145" t="s">
        <v>21</v>
      </c>
      <c r="W1371" s="145" t="s">
        <v>624</v>
      </c>
      <c r="X1371" s="145" t="s">
        <v>3363</v>
      </c>
      <c r="Y1371" s="146" t="str">
        <f t="shared" si="57"/>
        <v>122011暖房店舗用有り</v>
      </c>
      <c r="Z1371" s="145">
        <v>-0.76</v>
      </c>
      <c r="AA1371" s="145">
        <v>1.76</v>
      </c>
      <c r="AB1371" s="149">
        <v>1.0773999999999999</v>
      </c>
      <c r="AC1371" s="149">
        <v>1.3006</v>
      </c>
      <c r="AD1371" s="147">
        <f>VLOOKUP(T1371,'既存・導入予定 (2)'!$E$33:$S$44,13,0)</f>
        <v>0.45</v>
      </c>
      <c r="AE1371" s="75">
        <f t="shared" si="58"/>
        <v>1.4179999999999999</v>
      </c>
    </row>
    <row r="1372" spans="20:31">
      <c r="T1372" s="145">
        <v>12</v>
      </c>
      <c r="U1372" s="145">
        <v>2011</v>
      </c>
      <c r="V1372" s="145" t="s">
        <v>21</v>
      </c>
      <c r="W1372" s="145" t="s">
        <v>618</v>
      </c>
      <c r="X1372" s="145" t="s">
        <v>3363</v>
      </c>
      <c r="Y1372" s="146" t="str">
        <f t="shared" si="57"/>
        <v>122011暖房ビル用マルチ有り</v>
      </c>
      <c r="Z1372" s="145">
        <v>-0.78</v>
      </c>
      <c r="AA1372" s="145">
        <v>1.78</v>
      </c>
      <c r="AB1372" s="149">
        <v>1.0377000000000001</v>
      </c>
      <c r="AC1372" s="149">
        <v>1.3255999999999999</v>
      </c>
      <c r="AD1372" s="147">
        <f>VLOOKUP(T1372,'既存・導入予定 (2)'!$E$33:$S$44,13,0)</f>
        <v>0.45</v>
      </c>
      <c r="AE1372" s="75">
        <f t="shared" si="58"/>
        <v>1.429</v>
      </c>
    </row>
    <row r="1373" spans="20:31">
      <c r="T1373" s="145">
        <v>12</v>
      </c>
      <c r="U1373" s="145">
        <v>2011</v>
      </c>
      <c r="V1373" s="145" t="s">
        <v>21</v>
      </c>
      <c r="W1373" s="145" t="s">
        <v>619</v>
      </c>
      <c r="X1373" s="145" t="s">
        <v>3363</v>
      </c>
      <c r="Y1373" s="146" t="str">
        <f t="shared" si="57"/>
        <v>122011暖房設備用有り</v>
      </c>
      <c r="Z1373" s="145">
        <v>-0.26</v>
      </c>
      <c r="AA1373" s="145">
        <v>1.26</v>
      </c>
      <c r="AB1373" s="149">
        <v>1.0266999999999999</v>
      </c>
      <c r="AC1373" s="149">
        <v>0.93830000000000002</v>
      </c>
      <c r="AD1373" s="147">
        <f>VLOOKUP(T1373,'既存・導入予定 (2)'!$E$33:$S$44,13,0)</f>
        <v>0.45</v>
      </c>
      <c r="AE1373" s="75">
        <f t="shared" si="58"/>
        <v>1.143</v>
      </c>
    </row>
    <row r="1374" spans="20:31">
      <c r="T1374" s="145">
        <v>12</v>
      </c>
      <c r="U1374" s="145">
        <v>2011</v>
      </c>
      <c r="V1374" s="145" t="s">
        <v>21</v>
      </c>
      <c r="W1374" s="145" t="s">
        <v>624</v>
      </c>
      <c r="X1374" s="145" t="s">
        <v>3516</v>
      </c>
      <c r="Y1374" s="146" t="str">
        <f t="shared" si="57"/>
        <v>122011暖房店舗用無し（一定速）</v>
      </c>
      <c r="Z1374" s="145">
        <v>0.25</v>
      </c>
      <c r="AA1374" s="145">
        <v>0.75</v>
      </c>
      <c r="AB1374" s="149">
        <v>0.25</v>
      </c>
      <c r="AC1374" s="149">
        <v>0.75</v>
      </c>
      <c r="AD1374" s="147">
        <f>VLOOKUP(T1374,'既存・導入予定 (2)'!$E$33:$S$44,13,0)</f>
        <v>0.45</v>
      </c>
      <c r="AE1374" s="75">
        <f t="shared" si="58"/>
        <v>0.86199999999999999</v>
      </c>
    </row>
    <row r="1375" spans="20:31">
      <c r="T1375" s="145">
        <v>12</v>
      </c>
      <c r="U1375" s="145">
        <v>2011</v>
      </c>
      <c r="V1375" s="145" t="s">
        <v>21</v>
      </c>
      <c r="W1375" s="145" t="s">
        <v>618</v>
      </c>
      <c r="X1375" s="145" t="s">
        <v>3516</v>
      </c>
      <c r="Y1375" s="146" t="str">
        <f t="shared" si="57"/>
        <v>122011暖房ビル用マルチ無し（一定速）</v>
      </c>
      <c r="Z1375" s="145">
        <v>0.25</v>
      </c>
      <c r="AA1375" s="145">
        <v>0.75</v>
      </c>
      <c r="AB1375" s="149">
        <v>0.25</v>
      </c>
      <c r="AC1375" s="149">
        <v>0.75</v>
      </c>
      <c r="AD1375" s="147">
        <f>VLOOKUP(T1375,'既存・導入予定 (2)'!$E$33:$S$44,13,0)</f>
        <v>0.45</v>
      </c>
      <c r="AE1375" s="75">
        <f t="shared" si="58"/>
        <v>0.86199999999999999</v>
      </c>
    </row>
    <row r="1376" spans="20:31">
      <c r="T1376" s="145">
        <v>12</v>
      </c>
      <c r="U1376" s="145">
        <v>2011</v>
      </c>
      <c r="V1376" s="145" t="s">
        <v>21</v>
      </c>
      <c r="W1376" s="145" t="s">
        <v>619</v>
      </c>
      <c r="X1376" s="145" t="s">
        <v>3516</v>
      </c>
      <c r="Y1376" s="146" t="str">
        <f t="shared" si="57"/>
        <v>122011暖房設備用無し（一定速）</v>
      </c>
      <c r="Z1376" s="145">
        <v>0.25</v>
      </c>
      <c r="AA1376" s="145">
        <v>0.75</v>
      </c>
      <c r="AB1376" s="149">
        <v>0.25</v>
      </c>
      <c r="AC1376" s="149">
        <v>0.75</v>
      </c>
      <c r="AD1376" s="147">
        <f>VLOOKUP(T1376,'既存・導入予定 (2)'!$E$33:$S$44,13,0)</f>
        <v>0.45</v>
      </c>
      <c r="AE1376" s="75">
        <f t="shared" si="58"/>
        <v>0.86199999999999999</v>
      </c>
    </row>
    <row r="1377" spans="20:31">
      <c r="T1377" s="145">
        <v>12</v>
      </c>
      <c r="U1377" s="145">
        <v>2012</v>
      </c>
      <c r="V1377" s="145" t="s">
        <v>20</v>
      </c>
      <c r="W1377" s="145" t="s">
        <v>624</v>
      </c>
      <c r="X1377" s="145" t="s">
        <v>3363</v>
      </c>
      <c r="Y1377" s="146" t="str">
        <f t="shared" si="57"/>
        <v>122012冷房店舗用有り</v>
      </c>
      <c r="Z1377" s="145">
        <v>-1.36</v>
      </c>
      <c r="AA1377" s="145">
        <v>2.36</v>
      </c>
      <c r="AB1377" s="149">
        <v>1.0576000000000001</v>
      </c>
      <c r="AC1377" s="149">
        <v>1.7556</v>
      </c>
      <c r="AD1377" s="147">
        <f>VLOOKUP(T1377,'既存・導入予定 (2)'!$E$33:$S$44,13,0)</f>
        <v>0.45</v>
      </c>
      <c r="AE1377" s="75">
        <f t="shared" si="58"/>
        <v>1.748</v>
      </c>
    </row>
    <row r="1378" spans="20:31">
      <c r="T1378" s="145">
        <v>12</v>
      </c>
      <c r="U1378" s="145">
        <v>2012</v>
      </c>
      <c r="V1378" s="145" t="s">
        <v>20</v>
      </c>
      <c r="W1378" s="145" t="s">
        <v>618</v>
      </c>
      <c r="X1378" s="145" t="s">
        <v>3363</v>
      </c>
      <c r="Y1378" s="146" t="str">
        <f t="shared" si="57"/>
        <v>122012冷房ビル用マルチ有り</v>
      </c>
      <c r="Z1378" s="145">
        <v>-1.1399999999999999</v>
      </c>
      <c r="AA1378" s="145">
        <v>2.14</v>
      </c>
      <c r="AB1378" s="149">
        <v>1.0625</v>
      </c>
      <c r="AC1378" s="149">
        <v>1.5893999999999999</v>
      </c>
      <c r="AD1378" s="147">
        <f>VLOOKUP(T1378,'既存・導入予定 (2)'!$E$33:$S$44,13,0)</f>
        <v>0.45</v>
      </c>
      <c r="AE1378" s="75">
        <f t="shared" si="58"/>
        <v>1.627</v>
      </c>
    </row>
    <row r="1379" spans="20:31">
      <c r="T1379" s="145">
        <v>12</v>
      </c>
      <c r="U1379" s="145">
        <v>2012</v>
      </c>
      <c r="V1379" s="145" t="s">
        <v>20</v>
      </c>
      <c r="W1379" s="145" t="s">
        <v>619</v>
      </c>
      <c r="X1379" s="145" t="s">
        <v>3363</v>
      </c>
      <c r="Y1379" s="146" t="str">
        <f t="shared" si="57"/>
        <v>122012冷房設備用有り</v>
      </c>
      <c r="Z1379" s="145">
        <v>-0.26</v>
      </c>
      <c r="AA1379" s="145">
        <v>1.26</v>
      </c>
      <c r="AB1379" s="149">
        <v>1.0367999999999999</v>
      </c>
      <c r="AC1379" s="149">
        <v>0.93579999999999997</v>
      </c>
      <c r="AD1379" s="147">
        <f>VLOOKUP(T1379,'既存・導入予定 (2)'!$E$33:$S$44,13,0)</f>
        <v>0.45</v>
      </c>
      <c r="AE1379" s="75">
        <f t="shared" si="58"/>
        <v>1.143</v>
      </c>
    </row>
    <row r="1380" spans="20:31">
      <c r="T1380" s="145">
        <v>12</v>
      </c>
      <c r="U1380" s="145">
        <v>2012</v>
      </c>
      <c r="V1380" s="145" t="s">
        <v>20</v>
      </c>
      <c r="W1380" s="145" t="s">
        <v>624</v>
      </c>
      <c r="X1380" s="145" t="s">
        <v>3516</v>
      </c>
      <c r="Y1380" s="146" t="str">
        <f t="shared" si="57"/>
        <v>122012冷房店舗用無し（一定速）</v>
      </c>
      <c r="Z1380" s="145">
        <v>0.25</v>
      </c>
      <c r="AA1380" s="145">
        <v>0.75</v>
      </c>
      <c r="AB1380" s="149">
        <v>0.25</v>
      </c>
      <c r="AC1380" s="149">
        <v>0.75</v>
      </c>
      <c r="AD1380" s="147">
        <f>VLOOKUP(T1380,'既存・導入予定 (2)'!$E$33:$S$44,13,0)</f>
        <v>0.45</v>
      </c>
      <c r="AE1380" s="75">
        <f t="shared" si="58"/>
        <v>0.86199999999999999</v>
      </c>
    </row>
    <row r="1381" spans="20:31">
      <c r="T1381" s="145">
        <v>12</v>
      </c>
      <c r="U1381" s="145">
        <v>2012</v>
      </c>
      <c r="V1381" s="145" t="s">
        <v>20</v>
      </c>
      <c r="W1381" s="145" t="s">
        <v>618</v>
      </c>
      <c r="X1381" s="145" t="s">
        <v>3516</v>
      </c>
      <c r="Y1381" s="146" t="str">
        <f t="shared" si="57"/>
        <v>122012冷房ビル用マルチ無し（一定速）</v>
      </c>
      <c r="Z1381" s="145">
        <v>0.25</v>
      </c>
      <c r="AA1381" s="145">
        <v>0.75</v>
      </c>
      <c r="AB1381" s="149">
        <v>0.25</v>
      </c>
      <c r="AC1381" s="149">
        <v>0.75</v>
      </c>
      <c r="AD1381" s="147">
        <f>VLOOKUP(T1381,'既存・導入予定 (2)'!$E$33:$S$44,13,0)</f>
        <v>0.45</v>
      </c>
      <c r="AE1381" s="75">
        <f t="shared" si="58"/>
        <v>0.86199999999999999</v>
      </c>
    </row>
    <row r="1382" spans="20:31">
      <c r="T1382" s="145">
        <v>12</v>
      </c>
      <c r="U1382" s="145">
        <v>2012</v>
      </c>
      <c r="V1382" s="145" t="s">
        <v>20</v>
      </c>
      <c r="W1382" s="145" t="s">
        <v>619</v>
      </c>
      <c r="X1382" s="145" t="s">
        <v>3516</v>
      </c>
      <c r="Y1382" s="146" t="str">
        <f t="shared" si="57"/>
        <v>122012冷房設備用無し（一定速）</v>
      </c>
      <c r="Z1382" s="145">
        <v>0.25</v>
      </c>
      <c r="AA1382" s="145">
        <v>0.75</v>
      </c>
      <c r="AB1382" s="149">
        <v>0.25</v>
      </c>
      <c r="AC1382" s="149">
        <v>0.75</v>
      </c>
      <c r="AD1382" s="147">
        <f>VLOOKUP(T1382,'既存・導入予定 (2)'!$E$33:$S$44,13,0)</f>
        <v>0.45</v>
      </c>
      <c r="AE1382" s="75">
        <f t="shared" si="58"/>
        <v>0.86199999999999999</v>
      </c>
    </row>
    <row r="1383" spans="20:31">
      <c r="T1383" s="145">
        <v>12</v>
      </c>
      <c r="U1383" s="145">
        <v>2012</v>
      </c>
      <c r="V1383" s="145" t="s">
        <v>21</v>
      </c>
      <c r="W1383" s="145" t="s">
        <v>624</v>
      </c>
      <c r="X1383" s="145" t="s">
        <v>3363</v>
      </c>
      <c r="Y1383" s="146" t="str">
        <f t="shared" si="57"/>
        <v>122012暖房店舗用有り</v>
      </c>
      <c r="Z1383" s="145">
        <v>-0.82</v>
      </c>
      <c r="AA1383" s="145">
        <v>1.82</v>
      </c>
      <c r="AB1383" s="149">
        <v>1.0801000000000001</v>
      </c>
      <c r="AC1383" s="149">
        <v>1.345</v>
      </c>
      <c r="AD1383" s="147">
        <f>VLOOKUP(T1383,'既存・導入予定 (2)'!$E$33:$S$44,13,0)</f>
        <v>0.45</v>
      </c>
      <c r="AE1383" s="75">
        <f t="shared" si="58"/>
        <v>1.4510000000000001</v>
      </c>
    </row>
    <row r="1384" spans="20:31">
      <c r="T1384" s="145">
        <v>12</v>
      </c>
      <c r="U1384" s="145">
        <v>2012</v>
      </c>
      <c r="V1384" s="145" t="s">
        <v>21</v>
      </c>
      <c r="W1384" s="145" t="s">
        <v>618</v>
      </c>
      <c r="X1384" s="145" t="s">
        <v>3363</v>
      </c>
      <c r="Y1384" s="146" t="str">
        <f t="shared" si="57"/>
        <v>122012暖房ビル用マルチ有り</v>
      </c>
      <c r="Z1384" s="145">
        <v>-0.98</v>
      </c>
      <c r="AA1384" s="145">
        <v>1.98</v>
      </c>
      <c r="AB1384" s="149">
        <v>1.042</v>
      </c>
      <c r="AC1384" s="149">
        <v>1.4744999999999999</v>
      </c>
      <c r="AD1384" s="147">
        <f>VLOOKUP(T1384,'既存・導入予定 (2)'!$E$33:$S$44,13,0)</f>
        <v>0.45</v>
      </c>
      <c r="AE1384" s="75">
        <f t="shared" si="58"/>
        <v>1.5389999999999999</v>
      </c>
    </row>
    <row r="1385" spans="20:31">
      <c r="T1385" s="145">
        <v>12</v>
      </c>
      <c r="U1385" s="145">
        <v>2012</v>
      </c>
      <c r="V1385" s="145" t="s">
        <v>21</v>
      </c>
      <c r="W1385" s="145" t="s">
        <v>619</v>
      </c>
      <c r="X1385" s="145" t="s">
        <v>3363</v>
      </c>
      <c r="Y1385" s="146" t="str">
        <f t="shared" si="57"/>
        <v>122012暖房設備用有り</v>
      </c>
      <c r="Z1385" s="145">
        <v>-0.26</v>
      </c>
      <c r="AA1385" s="145">
        <v>1.26</v>
      </c>
      <c r="AB1385" s="149">
        <v>1.0266999999999999</v>
      </c>
      <c r="AC1385" s="149">
        <v>0.93830000000000002</v>
      </c>
      <c r="AD1385" s="147">
        <f>VLOOKUP(T1385,'既存・導入予定 (2)'!$E$33:$S$44,13,0)</f>
        <v>0.45</v>
      </c>
      <c r="AE1385" s="75">
        <f t="shared" si="58"/>
        <v>1.143</v>
      </c>
    </row>
    <row r="1386" spans="20:31">
      <c r="T1386" s="145">
        <v>12</v>
      </c>
      <c r="U1386" s="145">
        <v>2012</v>
      </c>
      <c r="V1386" s="145" t="s">
        <v>21</v>
      </c>
      <c r="W1386" s="145" t="s">
        <v>624</v>
      </c>
      <c r="X1386" s="145" t="s">
        <v>3516</v>
      </c>
      <c r="Y1386" s="146" t="str">
        <f t="shared" si="57"/>
        <v>122012暖房店舗用無し（一定速）</v>
      </c>
      <c r="Z1386" s="145">
        <v>0.25</v>
      </c>
      <c r="AA1386" s="145">
        <v>0.75</v>
      </c>
      <c r="AB1386" s="149">
        <v>0.25</v>
      </c>
      <c r="AC1386" s="149">
        <v>0.75</v>
      </c>
      <c r="AD1386" s="147">
        <f>VLOOKUP(T1386,'既存・導入予定 (2)'!$E$33:$S$44,13,0)</f>
        <v>0.45</v>
      </c>
      <c r="AE1386" s="75">
        <f t="shared" si="58"/>
        <v>0.86199999999999999</v>
      </c>
    </row>
    <row r="1387" spans="20:31">
      <c r="T1387" s="145">
        <v>12</v>
      </c>
      <c r="U1387" s="145">
        <v>2012</v>
      </c>
      <c r="V1387" s="145" t="s">
        <v>21</v>
      </c>
      <c r="W1387" s="145" t="s">
        <v>618</v>
      </c>
      <c r="X1387" s="145" t="s">
        <v>3516</v>
      </c>
      <c r="Y1387" s="146" t="str">
        <f t="shared" si="57"/>
        <v>122012暖房ビル用マルチ無し（一定速）</v>
      </c>
      <c r="Z1387" s="145">
        <v>0.25</v>
      </c>
      <c r="AA1387" s="145">
        <v>0.75</v>
      </c>
      <c r="AB1387" s="149">
        <v>0.25</v>
      </c>
      <c r="AC1387" s="149">
        <v>0.75</v>
      </c>
      <c r="AD1387" s="147">
        <f>VLOOKUP(T1387,'既存・導入予定 (2)'!$E$33:$S$44,13,0)</f>
        <v>0.45</v>
      </c>
      <c r="AE1387" s="75">
        <f t="shared" si="58"/>
        <v>0.86199999999999999</v>
      </c>
    </row>
    <row r="1388" spans="20:31">
      <c r="T1388" s="145">
        <v>12</v>
      </c>
      <c r="U1388" s="145">
        <v>2012</v>
      </c>
      <c r="V1388" s="145" t="s">
        <v>21</v>
      </c>
      <c r="W1388" s="145" t="s">
        <v>619</v>
      </c>
      <c r="X1388" s="145" t="s">
        <v>3516</v>
      </c>
      <c r="Y1388" s="146" t="str">
        <f t="shared" si="57"/>
        <v>122012暖房設備用無し（一定速）</v>
      </c>
      <c r="Z1388" s="145">
        <v>0.25</v>
      </c>
      <c r="AA1388" s="145">
        <v>0.75</v>
      </c>
      <c r="AB1388" s="149">
        <v>0.25</v>
      </c>
      <c r="AC1388" s="149">
        <v>0.75</v>
      </c>
      <c r="AD1388" s="147">
        <f>VLOOKUP(T1388,'既存・導入予定 (2)'!$E$33:$S$44,13,0)</f>
        <v>0.45</v>
      </c>
      <c r="AE1388" s="75">
        <f t="shared" si="58"/>
        <v>0.86199999999999999</v>
      </c>
    </row>
    <row r="1389" spans="20:31">
      <c r="T1389" s="145">
        <v>12</v>
      </c>
      <c r="U1389" s="145">
        <v>2013</v>
      </c>
      <c r="V1389" s="145" t="s">
        <v>20</v>
      </c>
      <c r="W1389" s="145" t="s">
        <v>624</v>
      </c>
      <c r="X1389" s="145" t="s">
        <v>3363</v>
      </c>
      <c r="Y1389" s="146" t="str">
        <f t="shared" si="57"/>
        <v>122013冷房店舗用有り</v>
      </c>
      <c r="Z1389" s="145">
        <v>-1.5</v>
      </c>
      <c r="AA1389" s="145">
        <v>2.5</v>
      </c>
      <c r="AB1389" s="149">
        <v>1.0609999999999999</v>
      </c>
      <c r="AC1389" s="149">
        <v>1.8597999999999999</v>
      </c>
      <c r="AD1389" s="147">
        <f>VLOOKUP(T1389,'既存・導入予定 (2)'!$E$33:$S$44,13,0)</f>
        <v>0.45</v>
      </c>
      <c r="AE1389" s="75">
        <f t="shared" si="58"/>
        <v>1.825</v>
      </c>
    </row>
    <row r="1390" spans="20:31">
      <c r="T1390" s="145">
        <v>12</v>
      </c>
      <c r="U1390" s="145">
        <v>2013</v>
      </c>
      <c r="V1390" s="145" t="s">
        <v>20</v>
      </c>
      <c r="W1390" s="145" t="s">
        <v>618</v>
      </c>
      <c r="X1390" s="145" t="s">
        <v>3363</v>
      </c>
      <c r="Y1390" s="146" t="str">
        <f t="shared" si="57"/>
        <v>122013冷房ビル用マルチ有り</v>
      </c>
      <c r="Z1390" s="145">
        <v>-1.1399999999999999</v>
      </c>
      <c r="AA1390" s="145">
        <v>2.14</v>
      </c>
      <c r="AB1390" s="149">
        <v>1.0625</v>
      </c>
      <c r="AC1390" s="149">
        <v>1.5893999999999999</v>
      </c>
      <c r="AD1390" s="147">
        <f>VLOOKUP(T1390,'既存・導入予定 (2)'!$E$33:$S$44,13,0)</f>
        <v>0.45</v>
      </c>
      <c r="AE1390" s="75">
        <f t="shared" si="58"/>
        <v>1.627</v>
      </c>
    </row>
    <row r="1391" spans="20:31">
      <c r="T1391" s="145">
        <v>12</v>
      </c>
      <c r="U1391" s="145">
        <v>2013</v>
      </c>
      <c r="V1391" s="145" t="s">
        <v>20</v>
      </c>
      <c r="W1391" s="145" t="s">
        <v>619</v>
      </c>
      <c r="X1391" s="145" t="s">
        <v>3363</v>
      </c>
      <c r="Y1391" s="146" t="str">
        <f t="shared" si="57"/>
        <v>122013冷房設備用有り</v>
      </c>
      <c r="Z1391" s="145">
        <v>-0.26</v>
      </c>
      <c r="AA1391" s="145">
        <v>1.26</v>
      </c>
      <c r="AB1391" s="149">
        <v>1.0367999999999999</v>
      </c>
      <c r="AC1391" s="149">
        <v>0.93579999999999997</v>
      </c>
      <c r="AD1391" s="147">
        <f>VLOOKUP(T1391,'既存・導入予定 (2)'!$E$33:$S$44,13,0)</f>
        <v>0.45</v>
      </c>
      <c r="AE1391" s="75">
        <f t="shared" si="58"/>
        <v>1.143</v>
      </c>
    </row>
    <row r="1392" spans="20:31">
      <c r="T1392" s="145">
        <v>12</v>
      </c>
      <c r="U1392" s="145">
        <v>2013</v>
      </c>
      <c r="V1392" s="145" t="s">
        <v>20</v>
      </c>
      <c r="W1392" s="145" t="s">
        <v>624</v>
      </c>
      <c r="X1392" s="145" t="s">
        <v>3516</v>
      </c>
      <c r="Y1392" s="146" t="str">
        <f t="shared" si="57"/>
        <v>122013冷房店舗用無し（一定速）</v>
      </c>
      <c r="Z1392" s="145">
        <v>0.25</v>
      </c>
      <c r="AA1392" s="145">
        <v>0.75</v>
      </c>
      <c r="AB1392" s="149">
        <v>0.25</v>
      </c>
      <c r="AC1392" s="149">
        <v>0.75</v>
      </c>
      <c r="AD1392" s="147">
        <f>VLOOKUP(T1392,'既存・導入予定 (2)'!$E$33:$S$44,13,0)</f>
        <v>0.45</v>
      </c>
      <c r="AE1392" s="75">
        <f t="shared" si="58"/>
        <v>0.86199999999999999</v>
      </c>
    </row>
    <row r="1393" spans="20:31">
      <c r="T1393" s="145">
        <v>12</v>
      </c>
      <c r="U1393" s="145">
        <v>2013</v>
      </c>
      <c r="V1393" s="145" t="s">
        <v>20</v>
      </c>
      <c r="W1393" s="145" t="s">
        <v>618</v>
      </c>
      <c r="X1393" s="145" t="s">
        <v>3516</v>
      </c>
      <c r="Y1393" s="146" t="str">
        <f t="shared" si="57"/>
        <v>122013冷房ビル用マルチ無し（一定速）</v>
      </c>
      <c r="Z1393" s="145">
        <v>0.25</v>
      </c>
      <c r="AA1393" s="145">
        <v>0.75</v>
      </c>
      <c r="AB1393" s="149">
        <v>0.25</v>
      </c>
      <c r="AC1393" s="149">
        <v>0.75</v>
      </c>
      <c r="AD1393" s="147">
        <f>VLOOKUP(T1393,'既存・導入予定 (2)'!$E$33:$S$44,13,0)</f>
        <v>0.45</v>
      </c>
      <c r="AE1393" s="75">
        <f t="shared" si="58"/>
        <v>0.86199999999999999</v>
      </c>
    </row>
    <row r="1394" spans="20:31">
      <c r="T1394" s="145">
        <v>12</v>
      </c>
      <c r="U1394" s="145">
        <v>2013</v>
      </c>
      <c r="V1394" s="145" t="s">
        <v>20</v>
      </c>
      <c r="W1394" s="145" t="s">
        <v>619</v>
      </c>
      <c r="X1394" s="145" t="s">
        <v>3516</v>
      </c>
      <c r="Y1394" s="146" t="str">
        <f t="shared" si="57"/>
        <v>122013冷房設備用無し（一定速）</v>
      </c>
      <c r="Z1394" s="145">
        <v>0.25</v>
      </c>
      <c r="AA1394" s="145">
        <v>0.75</v>
      </c>
      <c r="AB1394" s="149">
        <v>0.25</v>
      </c>
      <c r="AC1394" s="149">
        <v>0.75</v>
      </c>
      <c r="AD1394" s="147">
        <f>VLOOKUP(T1394,'既存・導入予定 (2)'!$E$33:$S$44,13,0)</f>
        <v>0.45</v>
      </c>
      <c r="AE1394" s="75">
        <f t="shared" si="58"/>
        <v>0.86199999999999999</v>
      </c>
    </row>
    <row r="1395" spans="20:31">
      <c r="T1395" s="145">
        <v>12</v>
      </c>
      <c r="U1395" s="145">
        <v>2013</v>
      </c>
      <c r="V1395" s="145" t="s">
        <v>21</v>
      </c>
      <c r="W1395" s="145" t="s">
        <v>624</v>
      </c>
      <c r="X1395" s="145" t="s">
        <v>3363</v>
      </c>
      <c r="Y1395" s="146" t="str">
        <f t="shared" si="57"/>
        <v>122013暖房店舗用有り</v>
      </c>
      <c r="Z1395" s="145">
        <v>-0.94</v>
      </c>
      <c r="AA1395" s="145">
        <v>1.94</v>
      </c>
      <c r="AB1395" s="149">
        <v>1.0853999999999999</v>
      </c>
      <c r="AC1395" s="149">
        <v>1.4337</v>
      </c>
      <c r="AD1395" s="147">
        <f>VLOOKUP(T1395,'既存・導入予定 (2)'!$E$33:$S$44,13,0)</f>
        <v>0.45</v>
      </c>
      <c r="AE1395" s="75">
        <f t="shared" si="58"/>
        <v>1.5169999999999999</v>
      </c>
    </row>
    <row r="1396" spans="20:31">
      <c r="T1396" s="145">
        <v>12</v>
      </c>
      <c r="U1396" s="145">
        <v>2013</v>
      </c>
      <c r="V1396" s="145" t="s">
        <v>21</v>
      </c>
      <c r="W1396" s="145" t="s">
        <v>618</v>
      </c>
      <c r="X1396" s="145" t="s">
        <v>3363</v>
      </c>
      <c r="Y1396" s="146" t="str">
        <f t="shared" si="57"/>
        <v>122013暖房ビル用マルチ有り</v>
      </c>
      <c r="Z1396" s="145">
        <v>-0.98</v>
      </c>
      <c r="AA1396" s="145">
        <v>1.98</v>
      </c>
      <c r="AB1396" s="149">
        <v>1.042</v>
      </c>
      <c r="AC1396" s="149">
        <v>1.4744999999999999</v>
      </c>
      <c r="AD1396" s="147">
        <f>VLOOKUP(T1396,'既存・導入予定 (2)'!$E$33:$S$44,13,0)</f>
        <v>0.45</v>
      </c>
      <c r="AE1396" s="75">
        <f t="shared" si="58"/>
        <v>1.5389999999999999</v>
      </c>
    </row>
    <row r="1397" spans="20:31">
      <c r="T1397" s="145">
        <v>12</v>
      </c>
      <c r="U1397" s="145">
        <v>2013</v>
      </c>
      <c r="V1397" s="145" t="s">
        <v>21</v>
      </c>
      <c r="W1397" s="145" t="s">
        <v>619</v>
      </c>
      <c r="X1397" s="145" t="s">
        <v>3363</v>
      </c>
      <c r="Y1397" s="146" t="str">
        <f t="shared" si="57"/>
        <v>122013暖房設備用有り</v>
      </c>
      <c r="Z1397" s="145">
        <v>-0.32</v>
      </c>
      <c r="AA1397" s="145">
        <v>1.32</v>
      </c>
      <c r="AB1397" s="149">
        <v>1.028</v>
      </c>
      <c r="AC1397" s="149">
        <v>0.98299999999999998</v>
      </c>
      <c r="AD1397" s="147">
        <f>VLOOKUP(T1397,'既存・導入予定 (2)'!$E$33:$S$44,13,0)</f>
        <v>0.45</v>
      </c>
      <c r="AE1397" s="75">
        <f t="shared" si="58"/>
        <v>1.1759999999999999</v>
      </c>
    </row>
    <row r="1398" spans="20:31">
      <c r="T1398" s="145">
        <v>12</v>
      </c>
      <c r="U1398" s="145">
        <v>2013</v>
      </c>
      <c r="V1398" s="145" t="s">
        <v>21</v>
      </c>
      <c r="W1398" s="145" t="s">
        <v>624</v>
      </c>
      <c r="X1398" s="145" t="s">
        <v>3516</v>
      </c>
      <c r="Y1398" s="146" t="str">
        <f t="shared" si="57"/>
        <v>122013暖房店舗用無し（一定速）</v>
      </c>
      <c r="Z1398" s="145">
        <v>0.25</v>
      </c>
      <c r="AA1398" s="145">
        <v>0.75</v>
      </c>
      <c r="AB1398" s="149">
        <v>0.25</v>
      </c>
      <c r="AC1398" s="149">
        <v>0.75</v>
      </c>
      <c r="AD1398" s="147">
        <f>VLOOKUP(T1398,'既存・導入予定 (2)'!$E$33:$S$44,13,0)</f>
        <v>0.45</v>
      </c>
      <c r="AE1398" s="75">
        <f t="shared" si="58"/>
        <v>0.86199999999999999</v>
      </c>
    </row>
    <row r="1399" spans="20:31">
      <c r="T1399" s="145">
        <v>12</v>
      </c>
      <c r="U1399" s="145">
        <v>2013</v>
      </c>
      <c r="V1399" s="145" t="s">
        <v>21</v>
      </c>
      <c r="W1399" s="145" t="s">
        <v>618</v>
      </c>
      <c r="X1399" s="145" t="s">
        <v>3516</v>
      </c>
      <c r="Y1399" s="146" t="str">
        <f t="shared" si="57"/>
        <v>122013暖房ビル用マルチ無し（一定速）</v>
      </c>
      <c r="Z1399" s="145">
        <v>0.25</v>
      </c>
      <c r="AA1399" s="145">
        <v>0.75</v>
      </c>
      <c r="AB1399" s="149">
        <v>0.25</v>
      </c>
      <c r="AC1399" s="149">
        <v>0.75</v>
      </c>
      <c r="AD1399" s="147">
        <f>VLOOKUP(T1399,'既存・導入予定 (2)'!$E$33:$S$44,13,0)</f>
        <v>0.45</v>
      </c>
      <c r="AE1399" s="75">
        <f t="shared" si="58"/>
        <v>0.86199999999999999</v>
      </c>
    </row>
    <row r="1400" spans="20:31">
      <c r="T1400" s="145">
        <v>12</v>
      </c>
      <c r="U1400" s="145">
        <v>2013</v>
      </c>
      <c r="V1400" s="145" t="s">
        <v>21</v>
      </c>
      <c r="W1400" s="145" t="s">
        <v>619</v>
      </c>
      <c r="X1400" s="145" t="s">
        <v>3516</v>
      </c>
      <c r="Y1400" s="146" t="str">
        <f t="shared" si="57"/>
        <v>122013暖房設備用無し（一定速）</v>
      </c>
      <c r="Z1400" s="145">
        <v>0.25</v>
      </c>
      <c r="AA1400" s="145">
        <v>0.75</v>
      </c>
      <c r="AB1400" s="149">
        <v>0.25</v>
      </c>
      <c r="AC1400" s="149">
        <v>0.75</v>
      </c>
      <c r="AD1400" s="147">
        <f>VLOOKUP(T1400,'既存・導入予定 (2)'!$E$33:$S$44,13,0)</f>
        <v>0.45</v>
      </c>
      <c r="AE1400" s="75">
        <f t="shared" si="58"/>
        <v>0.86199999999999999</v>
      </c>
    </row>
    <row r="1401" spans="20:31">
      <c r="T1401" s="145">
        <v>12</v>
      </c>
      <c r="U1401" s="145">
        <v>2014</v>
      </c>
      <c r="V1401" s="145" t="s">
        <v>20</v>
      </c>
      <c r="W1401" s="145" t="s">
        <v>624</v>
      </c>
      <c r="X1401" s="145" t="s">
        <v>3363</v>
      </c>
      <c r="Y1401" s="146" t="str">
        <f t="shared" si="57"/>
        <v>122014冷房店舗用有り</v>
      </c>
      <c r="Z1401" s="145">
        <v>-1.46</v>
      </c>
      <c r="AA1401" s="145">
        <v>2.46</v>
      </c>
      <c r="AB1401" s="149">
        <v>1.06</v>
      </c>
      <c r="AC1401" s="149">
        <v>1.83</v>
      </c>
      <c r="AD1401" s="147">
        <f>VLOOKUP(T1401,'既存・導入予定 (2)'!$E$33:$S$44,13,0)</f>
        <v>0.45</v>
      </c>
      <c r="AE1401" s="75">
        <f t="shared" si="58"/>
        <v>1.8029999999999999</v>
      </c>
    </row>
    <row r="1402" spans="20:31">
      <c r="T1402" s="145">
        <v>12</v>
      </c>
      <c r="U1402" s="145">
        <v>2014</v>
      </c>
      <c r="V1402" s="145" t="s">
        <v>20</v>
      </c>
      <c r="W1402" s="145" t="s">
        <v>618</v>
      </c>
      <c r="X1402" s="145" t="s">
        <v>3363</v>
      </c>
      <c r="Y1402" s="146" t="str">
        <f t="shared" si="57"/>
        <v>122014冷房ビル用マルチ有り</v>
      </c>
      <c r="Z1402" s="145">
        <v>-1.52</v>
      </c>
      <c r="AA1402" s="145">
        <v>2.52</v>
      </c>
      <c r="AB1402" s="149">
        <v>1.0736000000000001</v>
      </c>
      <c r="AC1402" s="149">
        <v>1.8715999999999999</v>
      </c>
      <c r="AD1402" s="147">
        <f>VLOOKUP(T1402,'既存・導入予定 (2)'!$E$33:$S$44,13,0)</f>
        <v>0.45</v>
      </c>
      <c r="AE1402" s="75">
        <f t="shared" si="58"/>
        <v>1.8360000000000001</v>
      </c>
    </row>
    <row r="1403" spans="20:31">
      <c r="T1403" s="145">
        <v>12</v>
      </c>
      <c r="U1403" s="145">
        <v>2014</v>
      </c>
      <c r="V1403" s="145" t="s">
        <v>20</v>
      </c>
      <c r="W1403" s="145" t="s">
        <v>619</v>
      </c>
      <c r="X1403" s="145" t="s">
        <v>3363</v>
      </c>
      <c r="Y1403" s="146" t="str">
        <f t="shared" si="57"/>
        <v>122014冷房設備用有り</v>
      </c>
      <c r="Z1403" s="145">
        <v>-0.32</v>
      </c>
      <c r="AA1403" s="145">
        <v>1.32</v>
      </c>
      <c r="AB1403" s="149">
        <v>1.0385</v>
      </c>
      <c r="AC1403" s="149">
        <v>0.98040000000000005</v>
      </c>
      <c r="AD1403" s="147">
        <f>VLOOKUP(T1403,'既存・導入予定 (2)'!$E$33:$S$44,13,0)</f>
        <v>0.45</v>
      </c>
      <c r="AE1403" s="75">
        <f t="shared" si="58"/>
        <v>1.1759999999999999</v>
      </c>
    </row>
    <row r="1404" spans="20:31">
      <c r="T1404" s="145">
        <v>12</v>
      </c>
      <c r="U1404" s="145">
        <v>2014</v>
      </c>
      <c r="V1404" s="145" t="s">
        <v>20</v>
      </c>
      <c r="W1404" s="145" t="s">
        <v>624</v>
      </c>
      <c r="X1404" s="145" t="s">
        <v>3516</v>
      </c>
      <c r="Y1404" s="146" t="str">
        <f t="shared" si="57"/>
        <v>122014冷房店舗用無し（一定速）</v>
      </c>
      <c r="Z1404" s="145">
        <v>0.25</v>
      </c>
      <c r="AA1404" s="145">
        <v>0.75</v>
      </c>
      <c r="AB1404" s="149">
        <v>0.25</v>
      </c>
      <c r="AC1404" s="149">
        <v>0.75</v>
      </c>
      <c r="AD1404" s="147">
        <f>VLOOKUP(T1404,'既存・導入予定 (2)'!$E$33:$S$44,13,0)</f>
        <v>0.45</v>
      </c>
      <c r="AE1404" s="75">
        <f t="shared" si="58"/>
        <v>0.86199999999999999</v>
      </c>
    </row>
    <row r="1405" spans="20:31">
      <c r="T1405" s="145">
        <v>12</v>
      </c>
      <c r="U1405" s="145">
        <v>2014</v>
      </c>
      <c r="V1405" s="145" t="s">
        <v>20</v>
      </c>
      <c r="W1405" s="145" t="s">
        <v>618</v>
      </c>
      <c r="X1405" s="145" t="s">
        <v>3516</v>
      </c>
      <c r="Y1405" s="146" t="str">
        <f t="shared" si="57"/>
        <v>122014冷房ビル用マルチ無し（一定速）</v>
      </c>
      <c r="Z1405" s="145">
        <v>0.25</v>
      </c>
      <c r="AA1405" s="145">
        <v>0.75</v>
      </c>
      <c r="AB1405" s="149">
        <v>0.25</v>
      </c>
      <c r="AC1405" s="149">
        <v>0.75</v>
      </c>
      <c r="AD1405" s="147">
        <f>VLOOKUP(T1405,'既存・導入予定 (2)'!$E$33:$S$44,13,0)</f>
        <v>0.45</v>
      </c>
      <c r="AE1405" s="75">
        <f t="shared" si="58"/>
        <v>0.86199999999999999</v>
      </c>
    </row>
    <row r="1406" spans="20:31">
      <c r="T1406" s="145">
        <v>12</v>
      </c>
      <c r="U1406" s="145">
        <v>2014</v>
      </c>
      <c r="V1406" s="145" t="s">
        <v>20</v>
      </c>
      <c r="W1406" s="145" t="s">
        <v>619</v>
      </c>
      <c r="X1406" s="145" t="s">
        <v>3516</v>
      </c>
      <c r="Y1406" s="146" t="str">
        <f t="shared" si="57"/>
        <v>122014冷房設備用無し（一定速）</v>
      </c>
      <c r="Z1406" s="145">
        <v>0.25</v>
      </c>
      <c r="AA1406" s="145">
        <v>0.75</v>
      </c>
      <c r="AB1406" s="149">
        <v>0.25</v>
      </c>
      <c r="AC1406" s="149">
        <v>0.75</v>
      </c>
      <c r="AD1406" s="147">
        <f>VLOOKUP(T1406,'既存・導入予定 (2)'!$E$33:$S$44,13,0)</f>
        <v>0.45</v>
      </c>
      <c r="AE1406" s="75">
        <f t="shared" si="58"/>
        <v>0.86199999999999999</v>
      </c>
    </row>
    <row r="1407" spans="20:31">
      <c r="T1407" s="145">
        <v>12</v>
      </c>
      <c r="U1407" s="145">
        <v>2014</v>
      </c>
      <c r="V1407" s="145" t="s">
        <v>21</v>
      </c>
      <c r="W1407" s="145" t="s">
        <v>624</v>
      </c>
      <c r="X1407" s="145" t="s">
        <v>3363</v>
      </c>
      <c r="Y1407" s="146" t="str">
        <f t="shared" si="57"/>
        <v>122014暖房店舗用有り</v>
      </c>
      <c r="Z1407" s="145">
        <v>-0.94</v>
      </c>
      <c r="AA1407" s="145">
        <v>1.94</v>
      </c>
      <c r="AB1407" s="149">
        <v>1.0853999999999999</v>
      </c>
      <c r="AC1407" s="149">
        <v>1.4337</v>
      </c>
      <c r="AD1407" s="147">
        <f>VLOOKUP(T1407,'既存・導入予定 (2)'!$E$33:$S$44,13,0)</f>
        <v>0.45</v>
      </c>
      <c r="AE1407" s="75">
        <f t="shared" si="58"/>
        <v>1.5169999999999999</v>
      </c>
    </row>
    <row r="1408" spans="20:31">
      <c r="T1408" s="145">
        <v>12</v>
      </c>
      <c r="U1408" s="145">
        <v>2014</v>
      </c>
      <c r="V1408" s="145" t="s">
        <v>21</v>
      </c>
      <c r="W1408" s="145" t="s">
        <v>618</v>
      </c>
      <c r="X1408" s="145" t="s">
        <v>3363</v>
      </c>
      <c r="Y1408" s="146" t="str">
        <f t="shared" si="57"/>
        <v>122014暖房ビル用マルチ有り</v>
      </c>
      <c r="Z1408" s="145">
        <v>-0.96</v>
      </c>
      <c r="AA1408" s="145">
        <v>1.96</v>
      </c>
      <c r="AB1408" s="149">
        <v>1.0416000000000001</v>
      </c>
      <c r="AC1408" s="149">
        <v>1.4596</v>
      </c>
      <c r="AD1408" s="147">
        <f>VLOOKUP(T1408,'既存・導入予定 (2)'!$E$33:$S$44,13,0)</f>
        <v>0.45</v>
      </c>
      <c r="AE1408" s="75">
        <f t="shared" si="58"/>
        <v>1.528</v>
      </c>
    </row>
    <row r="1409" spans="20:31">
      <c r="T1409" s="145">
        <v>12</v>
      </c>
      <c r="U1409" s="145">
        <v>2014</v>
      </c>
      <c r="V1409" s="145" t="s">
        <v>21</v>
      </c>
      <c r="W1409" s="145" t="s">
        <v>619</v>
      </c>
      <c r="X1409" s="145" t="s">
        <v>3363</v>
      </c>
      <c r="Y1409" s="146" t="str">
        <f t="shared" si="57"/>
        <v>122014暖房設備用有り</v>
      </c>
      <c r="Z1409" s="145">
        <v>-0.36</v>
      </c>
      <c r="AA1409" s="145">
        <v>1.36</v>
      </c>
      <c r="AB1409" s="149">
        <v>1.0287999999999999</v>
      </c>
      <c r="AC1409" s="149">
        <v>1.0127999999999999</v>
      </c>
      <c r="AD1409" s="147">
        <f>VLOOKUP(T1409,'既存・導入予定 (2)'!$E$33:$S$44,13,0)</f>
        <v>0.45</v>
      </c>
      <c r="AE1409" s="75">
        <f t="shared" si="58"/>
        <v>1.198</v>
      </c>
    </row>
    <row r="1410" spans="20:31">
      <c r="T1410" s="145">
        <v>12</v>
      </c>
      <c r="U1410" s="145">
        <v>2014</v>
      </c>
      <c r="V1410" s="145" t="s">
        <v>21</v>
      </c>
      <c r="W1410" s="145" t="s">
        <v>624</v>
      </c>
      <c r="X1410" s="145" t="s">
        <v>3516</v>
      </c>
      <c r="Y1410" s="146" t="str">
        <f t="shared" si="57"/>
        <v>122014暖房店舗用無し（一定速）</v>
      </c>
      <c r="Z1410" s="145">
        <v>0.25</v>
      </c>
      <c r="AA1410" s="145">
        <v>0.75</v>
      </c>
      <c r="AB1410" s="149">
        <v>0.25</v>
      </c>
      <c r="AC1410" s="149">
        <v>0.75</v>
      </c>
      <c r="AD1410" s="147">
        <f>VLOOKUP(T1410,'既存・導入予定 (2)'!$E$33:$S$44,13,0)</f>
        <v>0.45</v>
      </c>
      <c r="AE1410" s="75">
        <f t="shared" si="58"/>
        <v>0.86199999999999999</v>
      </c>
    </row>
    <row r="1411" spans="20:31">
      <c r="T1411" s="145">
        <v>12</v>
      </c>
      <c r="U1411" s="145">
        <v>2014</v>
      </c>
      <c r="V1411" s="145" t="s">
        <v>21</v>
      </c>
      <c r="W1411" s="145" t="s">
        <v>618</v>
      </c>
      <c r="X1411" s="145" t="s">
        <v>3516</v>
      </c>
      <c r="Y1411" s="146" t="str">
        <f t="shared" si="57"/>
        <v>122014暖房ビル用マルチ無し（一定速）</v>
      </c>
      <c r="Z1411" s="145">
        <v>0.25</v>
      </c>
      <c r="AA1411" s="145">
        <v>0.75</v>
      </c>
      <c r="AB1411" s="149">
        <v>0.25</v>
      </c>
      <c r="AC1411" s="149">
        <v>0.75</v>
      </c>
      <c r="AD1411" s="147">
        <f>VLOOKUP(T1411,'既存・導入予定 (2)'!$E$33:$S$44,13,0)</f>
        <v>0.45</v>
      </c>
      <c r="AE1411" s="75">
        <f t="shared" si="58"/>
        <v>0.86199999999999999</v>
      </c>
    </row>
    <row r="1412" spans="20:31">
      <c r="T1412" s="145">
        <v>12</v>
      </c>
      <c r="U1412" s="145">
        <v>2014</v>
      </c>
      <c r="V1412" s="145" t="s">
        <v>21</v>
      </c>
      <c r="W1412" s="145" t="s">
        <v>619</v>
      </c>
      <c r="X1412" s="145" t="s">
        <v>3516</v>
      </c>
      <c r="Y1412" s="146" t="str">
        <f t="shared" si="57"/>
        <v>122014暖房設備用無し（一定速）</v>
      </c>
      <c r="Z1412" s="145">
        <v>0.25</v>
      </c>
      <c r="AA1412" s="145">
        <v>0.75</v>
      </c>
      <c r="AB1412" s="149">
        <v>0.25</v>
      </c>
      <c r="AC1412" s="149">
        <v>0.75</v>
      </c>
      <c r="AD1412" s="147">
        <f>VLOOKUP(T1412,'既存・導入予定 (2)'!$E$33:$S$44,13,0)</f>
        <v>0.45</v>
      </c>
      <c r="AE1412" s="75">
        <f t="shared" si="58"/>
        <v>0.86199999999999999</v>
      </c>
    </row>
    <row r="1413" spans="20:31">
      <c r="T1413" s="65">
        <v>12</v>
      </c>
      <c r="U1413" s="65">
        <v>2015</v>
      </c>
      <c r="V1413" s="65" t="s">
        <v>20</v>
      </c>
      <c r="W1413" s="65" t="s">
        <v>624</v>
      </c>
      <c r="X1413" s="65" t="s">
        <v>3363</v>
      </c>
      <c r="Y1413" s="66" t="str">
        <f t="shared" si="57"/>
        <v>122015冷房店舗用有り</v>
      </c>
      <c r="Z1413" s="65">
        <v>-1.38</v>
      </c>
      <c r="AA1413" s="65">
        <v>2.38</v>
      </c>
      <c r="AB1413" s="68">
        <v>1.0581</v>
      </c>
      <c r="AC1413" s="68">
        <v>1.7705</v>
      </c>
      <c r="AD1413" s="150">
        <f>VLOOKUP(T1413,'既存・導入予定 (2)'!$E$33:$S$44,13,0)</f>
        <v>0.45</v>
      </c>
      <c r="AE1413" s="151">
        <f t="shared" si="58"/>
        <v>1.7589999999999999</v>
      </c>
    </row>
    <row r="1414" spans="20:31">
      <c r="T1414" s="65">
        <v>12</v>
      </c>
      <c r="U1414" s="65">
        <v>2015</v>
      </c>
      <c r="V1414" s="65" t="s">
        <v>20</v>
      </c>
      <c r="W1414" s="65" t="s">
        <v>618</v>
      </c>
      <c r="X1414" s="65" t="s">
        <v>3363</v>
      </c>
      <c r="Y1414" s="66" t="str">
        <f t="shared" si="57"/>
        <v>122015冷房ビル用マルチ有り</v>
      </c>
      <c r="Z1414" s="65">
        <v>-1.5740000000000001</v>
      </c>
      <c r="AA1414" s="65">
        <v>2.5739999999999998</v>
      </c>
      <c r="AB1414" s="68">
        <v>1.0751999999999999</v>
      </c>
      <c r="AC1414" s="68">
        <v>1.9117</v>
      </c>
      <c r="AD1414" s="150">
        <f>VLOOKUP(T1414,'既存・導入予定 (2)'!$E$33:$S$44,13,0)</f>
        <v>0.45</v>
      </c>
      <c r="AE1414" s="151">
        <f t="shared" si="58"/>
        <v>1.865</v>
      </c>
    </row>
    <row r="1415" spans="20:31">
      <c r="T1415" s="65">
        <v>12</v>
      </c>
      <c r="U1415" s="65">
        <v>2015</v>
      </c>
      <c r="V1415" s="65" t="s">
        <v>20</v>
      </c>
      <c r="W1415" s="65" t="s">
        <v>619</v>
      </c>
      <c r="X1415" s="65" t="s">
        <v>3363</v>
      </c>
      <c r="Y1415" s="66" t="str">
        <f t="shared" si="57"/>
        <v>122015冷房設備用有り</v>
      </c>
      <c r="Z1415" s="65">
        <v>-0.62</v>
      </c>
      <c r="AA1415" s="65">
        <v>1.62</v>
      </c>
      <c r="AB1415" s="68">
        <v>1.0472999999999999</v>
      </c>
      <c r="AC1415" s="68">
        <v>1.2032</v>
      </c>
      <c r="AD1415" s="150">
        <f>VLOOKUP(T1415,'既存・導入予定 (2)'!$E$33:$S$44,13,0)</f>
        <v>0.45</v>
      </c>
      <c r="AE1415" s="151">
        <f t="shared" si="58"/>
        <v>1.341</v>
      </c>
    </row>
    <row r="1416" spans="20:31">
      <c r="T1416" s="65">
        <v>12</v>
      </c>
      <c r="U1416" s="65">
        <v>2015</v>
      </c>
      <c r="V1416" s="65" t="s">
        <v>20</v>
      </c>
      <c r="W1416" s="65" t="s">
        <v>624</v>
      </c>
      <c r="X1416" s="65" t="s">
        <v>3516</v>
      </c>
      <c r="Y1416" s="66" t="str">
        <f t="shared" si="57"/>
        <v>122015冷房店舗用無し（一定速）</v>
      </c>
      <c r="Z1416" s="65">
        <v>0.25</v>
      </c>
      <c r="AA1416" s="65">
        <v>0.75</v>
      </c>
      <c r="AB1416" s="68">
        <v>0.25</v>
      </c>
      <c r="AC1416" s="68">
        <v>0.75</v>
      </c>
      <c r="AD1416" s="150">
        <f>VLOOKUP(T1416,'既存・導入予定 (2)'!$E$33:$S$44,13,0)</f>
        <v>0.45</v>
      </c>
      <c r="AE1416" s="151">
        <f t="shared" si="58"/>
        <v>0.86199999999999999</v>
      </c>
    </row>
    <row r="1417" spans="20:31">
      <c r="T1417" s="65">
        <v>12</v>
      </c>
      <c r="U1417" s="65">
        <v>2015</v>
      </c>
      <c r="V1417" s="65" t="s">
        <v>20</v>
      </c>
      <c r="W1417" s="65" t="s">
        <v>618</v>
      </c>
      <c r="X1417" s="65" t="s">
        <v>3516</v>
      </c>
      <c r="Y1417" s="66" t="str">
        <f t="shared" si="57"/>
        <v>122015冷房ビル用マルチ無し（一定速）</v>
      </c>
      <c r="Z1417" s="65">
        <v>0.25</v>
      </c>
      <c r="AA1417" s="65">
        <v>0.75</v>
      </c>
      <c r="AB1417" s="68">
        <v>0.25</v>
      </c>
      <c r="AC1417" s="68">
        <v>0.75</v>
      </c>
      <c r="AD1417" s="150">
        <f>VLOOKUP(T1417,'既存・導入予定 (2)'!$E$33:$S$44,13,0)</f>
        <v>0.45</v>
      </c>
      <c r="AE1417" s="151">
        <f t="shared" si="58"/>
        <v>0.86199999999999999</v>
      </c>
    </row>
    <row r="1418" spans="20:31">
      <c r="T1418" s="65">
        <v>12</v>
      </c>
      <c r="U1418" s="65">
        <v>2015</v>
      </c>
      <c r="V1418" s="65" t="s">
        <v>20</v>
      </c>
      <c r="W1418" s="65" t="s">
        <v>619</v>
      </c>
      <c r="X1418" s="65" t="s">
        <v>3516</v>
      </c>
      <c r="Y1418" s="66" t="str">
        <f t="shared" ref="Y1418:Y1448" si="59">T1418&amp;U1418&amp;V1418&amp;W1418&amp;X1418</f>
        <v>122015冷房設備用無し（一定速）</v>
      </c>
      <c r="Z1418" s="65">
        <v>0.25</v>
      </c>
      <c r="AA1418" s="65">
        <v>0.75</v>
      </c>
      <c r="AB1418" s="68">
        <v>0.25</v>
      </c>
      <c r="AC1418" s="68">
        <v>0.75</v>
      </c>
      <c r="AD1418" s="150">
        <f>VLOOKUP(T1418,'既存・導入予定 (2)'!$E$33:$S$44,13,0)</f>
        <v>0.45</v>
      </c>
      <c r="AE1418" s="151">
        <f t="shared" si="58"/>
        <v>0.86199999999999999</v>
      </c>
    </row>
    <row r="1419" spans="20:31">
      <c r="T1419" s="65">
        <v>12</v>
      </c>
      <c r="U1419" s="65">
        <v>2015</v>
      </c>
      <c r="V1419" s="65" t="s">
        <v>21</v>
      </c>
      <c r="W1419" s="65" t="s">
        <v>624</v>
      </c>
      <c r="X1419" s="65" t="s">
        <v>3363</v>
      </c>
      <c r="Y1419" s="66" t="str">
        <f t="shared" si="59"/>
        <v>122015暖房店舗用有り</v>
      </c>
      <c r="Z1419" s="65">
        <v>-0.97</v>
      </c>
      <c r="AA1419" s="65">
        <v>1.97</v>
      </c>
      <c r="AB1419" s="68">
        <v>1.0867</v>
      </c>
      <c r="AC1419" s="68">
        <v>1.4558</v>
      </c>
      <c r="AD1419" s="150">
        <f>VLOOKUP(T1419,'既存・導入予定 (2)'!$E$33:$S$44,13,0)</f>
        <v>0.45</v>
      </c>
      <c r="AE1419" s="151">
        <f t="shared" si="58"/>
        <v>1.5329999999999999</v>
      </c>
    </row>
    <row r="1420" spans="20:31">
      <c r="T1420" s="65">
        <v>12</v>
      </c>
      <c r="U1420" s="65">
        <v>2015</v>
      </c>
      <c r="V1420" s="65" t="s">
        <v>21</v>
      </c>
      <c r="W1420" s="65" t="s">
        <v>618</v>
      </c>
      <c r="X1420" s="65" t="s">
        <v>3363</v>
      </c>
      <c r="Y1420" s="66" t="str">
        <f t="shared" si="59"/>
        <v>122015暖房ビル用マルチ有り</v>
      </c>
      <c r="Z1420" s="65">
        <v>-0.876</v>
      </c>
      <c r="AA1420" s="65">
        <v>1.8759999999999999</v>
      </c>
      <c r="AB1420" s="68">
        <v>1.0398000000000001</v>
      </c>
      <c r="AC1420" s="68">
        <v>1.3971</v>
      </c>
      <c r="AD1420" s="150">
        <f>VLOOKUP(T1420,'既存・導入予定 (2)'!$E$33:$S$44,13,0)</f>
        <v>0.45</v>
      </c>
      <c r="AE1420" s="151">
        <f t="shared" si="58"/>
        <v>1.4810000000000001</v>
      </c>
    </row>
    <row r="1421" spans="20:31">
      <c r="T1421" s="65">
        <v>12</v>
      </c>
      <c r="U1421" s="65">
        <v>2015</v>
      </c>
      <c r="V1421" s="65" t="s">
        <v>21</v>
      </c>
      <c r="W1421" s="65" t="s">
        <v>619</v>
      </c>
      <c r="X1421" s="65" t="s">
        <v>3363</v>
      </c>
      <c r="Y1421" s="66" t="str">
        <f t="shared" si="59"/>
        <v>122015暖房設備用有り</v>
      </c>
      <c r="Z1421" s="65">
        <v>-0.59799999999999998</v>
      </c>
      <c r="AA1421" s="65">
        <v>1.5980000000000001</v>
      </c>
      <c r="AB1421" s="68">
        <v>1.0339</v>
      </c>
      <c r="AC1421" s="68">
        <v>1.19</v>
      </c>
      <c r="AD1421" s="150">
        <f>VLOOKUP(T1421,'既存・導入予定 (2)'!$E$33:$S$44,13,0)</f>
        <v>0.45</v>
      </c>
      <c r="AE1421" s="151">
        <f t="shared" si="58"/>
        <v>1.3280000000000001</v>
      </c>
    </row>
    <row r="1422" spans="20:31">
      <c r="T1422" s="65">
        <v>12</v>
      </c>
      <c r="U1422" s="65">
        <v>2015</v>
      </c>
      <c r="V1422" s="65" t="s">
        <v>21</v>
      </c>
      <c r="W1422" s="65" t="s">
        <v>624</v>
      </c>
      <c r="X1422" s="65" t="s">
        <v>3516</v>
      </c>
      <c r="Y1422" s="66" t="str">
        <f t="shared" si="59"/>
        <v>122015暖房店舗用無し（一定速）</v>
      </c>
      <c r="Z1422" s="65">
        <v>0.25</v>
      </c>
      <c r="AA1422" s="65">
        <v>0.75</v>
      </c>
      <c r="AB1422" s="68">
        <v>0.25</v>
      </c>
      <c r="AC1422" s="68">
        <v>0.75</v>
      </c>
      <c r="AD1422" s="150">
        <f>VLOOKUP(T1422,'既存・導入予定 (2)'!$E$33:$S$44,13,0)</f>
        <v>0.45</v>
      </c>
      <c r="AE1422" s="151">
        <f t="shared" si="58"/>
        <v>0.86199999999999999</v>
      </c>
    </row>
    <row r="1423" spans="20:31">
      <c r="T1423" s="65">
        <v>12</v>
      </c>
      <c r="U1423" s="65">
        <v>2015</v>
      </c>
      <c r="V1423" s="65" t="s">
        <v>21</v>
      </c>
      <c r="W1423" s="65" t="s">
        <v>618</v>
      </c>
      <c r="X1423" s="65" t="s">
        <v>3516</v>
      </c>
      <c r="Y1423" s="66" t="str">
        <f t="shared" si="59"/>
        <v>122015暖房ビル用マルチ無し（一定速）</v>
      </c>
      <c r="Z1423" s="65">
        <v>0.25</v>
      </c>
      <c r="AA1423" s="65">
        <v>0.75</v>
      </c>
      <c r="AB1423" s="68">
        <v>0.25</v>
      </c>
      <c r="AC1423" s="68">
        <v>0.75</v>
      </c>
      <c r="AD1423" s="150">
        <f>VLOOKUP(T1423,'既存・導入予定 (2)'!$E$33:$S$44,13,0)</f>
        <v>0.45</v>
      </c>
      <c r="AE1423" s="151">
        <f t="shared" si="58"/>
        <v>0.86199999999999999</v>
      </c>
    </row>
    <row r="1424" spans="20:31">
      <c r="T1424" s="65">
        <v>12</v>
      </c>
      <c r="U1424" s="65">
        <v>2015</v>
      </c>
      <c r="V1424" s="65" t="s">
        <v>21</v>
      </c>
      <c r="W1424" s="65" t="s">
        <v>619</v>
      </c>
      <c r="X1424" s="65" t="s">
        <v>3516</v>
      </c>
      <c r="Y1424" s="66" t="str">
        <f t="shared" si="59"/>
        <v>122015暖房設備用無し（一定速）</v>
      </c>
      <c r="Z1424" s="65">
        <v>0.25</v>
      </c>
      <c r="AA1424" s="65">
        <v>0.75</v>
      </c>
      <c r="AB1424" s="68">
        <v>0.25</v>
      </c>
      <c r="AC1424" s="68">
        <v>0.75</v>
      </c>
      <c r="AD1424" s="150">
        <f>VLOOKUP(T1424,'既存・導入予定 (2)'!$E$33:$S$44,13,0)</f>
        <v>0.45</v>
      </c>
      <c r="AE1424" s="151">
        <f t="shared" si="58"/>
        <v>0.86199999999999999</v>
      </c>
    </row>
    <row r="1425" spans="20:31">
      <c r="T1425" s="65">
        <v>12</v>
      </c>
      <c r="U1425" s="65">
        <v>2020</v>
      </c>
      <c r="V1425" s="65" t="s">
        <v>626</v>
      </c>
      <c r="W1425" s="65" t="s">
        <v>624</v>
      </c>
      <c r="X1425" s="65" t="s">
        <v>3363</v>
      </c>
      <c r="Y1425" s="66" t="str">
        <f t="shared" si="59"/>
        <v>122020冷房店舗用有り</v>
      </c>
      <c r="Z1425" s="65">
        <v>-1.38</v>
      </c>
      <c r="AA1425" s="65">
        <v>2.38</v>
      </c>
      <c r="AB1425" s="68">
        <v>1.0581</v>
      </c>
      <c r="AC1425" s="68">
        <v>1.7705</v>
      </c>
      <c r="AD1425" s="150">
        <f>VLOOKUP(T1425,'既存・導入予定 (2)'!$E$33:$S$44,13,0)</f>
        <v>0.45</v>
      </c>
      <c r="AE1425" s="151">
        <f t="shared" si="58"/>
        <v>1.7589999999999999</v>
      </c>
    </row>
    <row r="1426" spans="20:31">
      <c r="T1426" s="65">
        <v>12</v>
      </c>
      <c r="U1426" s="65">
        <v>2020</v>
      </c>
      <c r="V1426" s="65" t="s">
        <v>626</v>
      </c>
      <c r="W1426" s="65" t="s">
        <v>618</v>
      </c>
      <c r="X1426" s="65" t="s">
        <v>3363</v>
      </c>
      <c r="Y1426" s="66" t="str">
        <f t="shared" si="59"/>
        <v>122020冷房ビル用マルチ有り</v>
      </c>
      <c r="Z1426" s="65">
        <v>-1.68</v>
      </c>
      <c r="AA1426" s="65">
        <v>2.68</v>
      </c>
      <c r="AB1426" s="68">
        <v>1.0788</v>
      </c>
      <c r="AC1426" s="68">
        <v>2.0053000000000001</v>
      </c>
      <c r="AD1426" s="150">
        <f>VLOOKUP(T1426,'既存・導入予定 (2)'!$E$33:$S$44,13,0)</f>
        <v>0.45</v>
      </c>
      <c r="AE1426" s="151">
        <f t="shared" si="58"/>
        <v>1.9239999999999999</v>
      </c>
    </row>
    <row r="1427" spans="20:31">
      <c r="T1427" s="65">
        <v>12</v>
      </c>
      <c r="U1427" s="65">
        <v>2020</v>
      </c>
      <c r="V1427" s="65" t="s">
        <v>626</v>
      </c>
      <c r="W1427" s="65" t="s">
        <v>619</v>
      </c>
      <c r="X1427" s="65" t="s">
        <v>3363</v>
      </c>
      <c r="Y1427" s="66" t="str">
        <f t="shared" si="59"/>
        <v>122020冷房設備用有り</v>
      </c>
      <c r="Z1427" s="65">
        <v>-0.62</v>
      </c>
      <c r="AA1427" s="65">
        <v>1.62</v>
      </c>
      <c r="AB1427" s="68">
        <v>1.0472999999999999</v>
      </c>
      <c r="AC1427" s="68">
        <v>1.2032</v>
      </c>
      <c r="AD1427" s="150">
        <f>VLOOKUP(T1427,'既存・導入予定 (2)'!$E$33:$S$44,13,0)</f>
        <v>0.45</v>
      </c>
      <c r="AE1427" s="151">
        <f t="shared" si="58"/>
        <v>1.341</v>
      </c>
    </row>
    <row r="1428" spans="20:31">
      <c r="T1428" s="65">
        <v>12</v>
      </c>
      <c r="U1428" s="65">
        <v>2020</v>
      </c>
      <c r="V1428" s="65" t="s">
        <v>626</v>
      </c>
      <c r="W1428" s="65" t="s">
        <v>624</v>
      </c>
      <c r="X1428" s="65" t="s">
        <v>3516</v>
      </c>
      <c r="Y1428" s="66" t="str">
        <f t="shared" si="59"/>
        <v>122020冷房店舗用無し（一定速）</v>
      </c>
      <c r="Z1428" s="65">
        <v>0.25</v>
      </c>
      <c r="AA1428" s="65">
        <v>0.75</v>
      </c>
      <c r="AB1428" s="68">
        <v>0.25</v>
      </c>
      <c r="AC1428" s="68">
        <v>0.75</v>
      </c>
      <c r="AD1428" s="150">
        <f>VLOOKUP(T1428,'既存・導入予定 (2)'!$E$33:$S$44,13,0)</f>
        <v>0.45</v>
      </c>
      <c r="AE1428" s="151">
        <f t="shared" si="58"/>
        <v>0.86199999999999999</v>
      </c>
    </row>
    <row r="1429" spans="20:31">
      <c r="T1429" s="65">
        <v>12</v>
      </c>
      <c r="U1429" s="65">
        <v>2020</v>
      </c>
      <c r="V1429" s="65" t="s">
        <v>626</v>
      </c>
      <c r="W1429" s="65" t="s">
        <v>618</v>
      </c>
      <c r="X1429" s="65" t="s">
        <v>3516</v>
      </c>
      <c r="Y1429" s="66" t="str">
        <f t="shared" si="59"/>
        <v>122020冷房ビル用マルチ無し（一定速）</v>
      </c>
      <c r="Z1429" s="65">
        <v>0.25</v>
      </c>
      <c r="AA1429" s="65">
        <v>0.75</v>
      </c>
      <c r="AB1429" s="68">
        <v>0.25</v>
      </c>
      <c r="AC1429" s="68">
        <v>0.75</v>
      </c>
      <c r="AD1429" s="150">
        <f>VLOOKUP(T1429,'既存・導入予定 (2)'!$E$33:$S$44,13,0)</f>
        <v>0.45</v>
      </c>
      <c r="AE1429" s="151">
        <f t="shared" si="58"/>
        <v>0.86199999999999999</v>
      </c>
    </row>
    <row r="1430" spans="20:31">
      <c r="T1430" s="65">
        <v>12</v>
      </c>
      <c r="U1430" s="65">
        <v>2020</v>
      </c>
      <c r="V1430" s="65" t="s">
        <v>626</v>
      </c>
      <c r="W1430" s="65" t="s">
        <v>619</v>
      </c>
      <c r="X1430" s="65" t="s">
        <v>3516</v>
      </c>
      <c r="Y1430" s="66" t="str">
        <f t="shared" si="59"/>
        <v>122020冷房設備用無し（一定速）</v>
      </c>
      <c r="Z1430" s="65">
        <v>0.25</v>
      </c>
      <c r="AA1430" s="65">
        <v>0.75</v>
      </c>
      <c r="AB1430" s="68">
        <v>0.25</v>
      </c>
      <c r="AC1430" s="68">
        <v>0.75</v>
      </c>
      <c r="AD1430" s="150">
        <f>VLOOKUP(T1430,'既存・導入予定 (2)'!$E$33:$S$44,13,0)</f>
        <v>0.45</v>
      </c>
      <c r="AE1430" s="151">
        <f t="shared" si="58"/>
        <v>0.86199999999999999</v>
      </c>
    </row>
    <row r="1431" spans="20:31">
      <c r="T1431" s="65">
        <v>12</v>
      </c>
      <c r="U1431" s="65">
        <v>2020</v>
      </c>
      <c r="V1431" s="65" t="s">
        <v>627</v>
      </c>
      <c r="W1431" s="65" t="s">
        <v>624</v>
      </c>
      <c r="X1431" s="65" t="s">
        <v>3363</v>
      </c>
      <c r="Y1431" s="66" t="str">
        <f t="shared" si="59"/>
        <v>122020暖房店舗用有り</v>
      </c>
      <c r="Z1431" s="65">
        <v>-0.96</v>
      </c>
      <c r="AA1431" s="65">
        <v>1.96</v>
      </c>
      <c r="AB1431" s="68">
        <v>1.0862000000000001</v>
      </c>
      <c r="AC1431" s="68">
        <v>1.4483999999999999</v>
      </c>
      <c r="AD1431" s="150">
        <f>VLOOKUP(T1431,'既存・導入予定 (2)'!$E$33:$S$44,13,0)</f>
        <v>0.45</v>
      </c>
      <c r="AE1431" s="151">
        <f t="shared" si="58"/>
        <v>1.528</v>
      </c>
    </row>
    <row r="1432" spans="20:31">
      <c r="T1432" s="65">
        <v>12</v>
      </c>
      <c r="U1432" s="65">
        <v>2020</v>
      </c>
      <c r="V1432" s="65" t="s">
        <v>627</v>
      </c>
      <c r="W1432" s="65" t="s">
        <v>618</v>
      </c>
      <c r="X1432" s="65" t="s">
        <v>3363</v>
      </c>
      <c r="Y1432" s="66" t="str">
        <f t="shared" si="59"/>
        <v>122020暖房ビル用マルチ有り</v>
      </c>
      <c r="Z1432" s="65">
        <v>-1.1000000000000001</v>
      </c>
      <c r="AA1432" s="65">
        <v>2.1</v>
      </c>
      <c r="AB1432" s="68">
        <v>1.0416000000000001</v>
      </c>
      <c r="AC1432" s="68">
        <v>1.4596</v>
      </c>
      <c r="AD1432" s="150">
        <f>VLOOKUP(T1432,'既存・導入予定 (2)'!$E$33:$S$44,13,0)</f>
        <v>0.45</v>
      </c>
      <c r="AE1432" s="151">
        <f t="shared" si="58"/>
        <v>1.605</v>
      </c>
    </row>
    <row r="1433" spans="20:31">
      <c r="T1433" s="65">
        <v>12</v>
      </c>
      <c r="U1433" s="65">
        <v>2020</v>
      </c>
      <c r="V1433" s="65" t="s">
        <v>627</v>
      </c>
      <c r="W1433" s="65" t="s">
        <v>619</v>
      </c>
      <c r="X1433" s="65" t="s">
        <v>3363</v>
      </c>
      <c r="Y1433" s="66" t="str">
        <f t="shared" si="59"/>
        <v>122020暖房設備用有り</v>
      </c>
      <c r="Z1433" s="65">
        <v>-0.46</v>
      </c>
      <c r="AA1433" s="65">
        <v>1.46</v>
      </c>
      <c r="AB1433" s="68">
        <v>0.94</v>
      </c>
      <c r="AC1433" s="68">
        <v>1.1100000000000001</v>
      </c>
      <c r="AD1433" s="150">
        <f>VLOOKUP(T1433,'既存・導入予定 (2)'!$E$33:$S$44,13,0)</f>
        <v>0.45</v>
      </c>
      <c r="AE1433" s="151">
        <f t="shared" ref="AE1433:AE1448" si="60">ROUNDDOWN(IF(AD1433&gt;=0.25,Z1433*AD1433+AA1433,AB1433*AD1433+AC1433),3)</f>
        <v>1.2529999999999999</v>
      </c>
    </row>
    <row r="1434" spans="20:31">
      <c r="T1434" s="65">
        <v>12</v>
      </c>
      <c r="U1434" s="65">
        <v>2020</v>
      </c>
      <c r="V1434" s="65" t="s">
        <v>627</v>
      </c>
      <c r="W1434" s="65" t="s">
        <v>624</v>
      </c>
      <c r="X1434" s="65" t="s">
        <v>3516</v>
      </c>
      <c r="Y1434" s="66" t="str">
        <f t="shared" si="59"/>
        <v>122020暖房店舗用無し（一定速）</v>
      </c>
      <c r="Z1434" s="65">
        <v>0.25</v>
      </c>
      <c r="AA1434" s="65">
        <v>0.75</v>
      </c>
      <c r="AB1434" s="68">
        <v>0.25</v>
      </c>
      <c r="AC1434" s="68">
        <v>0.75</v>
      </c>
      <c r="AD1434" s="150">
        <f>VLOOKUP(T1434,'既存・導入予定 (2)'!$E$33:$S$44,13,0)</f>
        <v>0.45</v>
      </c>
      <c r="AE1434" s="151">
        <f t="shared" si="60"/>
        <v>0.86199999999999999</v>
      </c>
    </row>
    <row r="1435" spans="20:31">
      <c r="T1435" s="65">
        <v>12</v>
      </c>
      <c r="U1435" s="65">
        <v>2020</v>
      </c>
      <c r="V1435" s="65" t="s">
        <v>627</v>
      </c>
      <c r="W1435" s="65" t="s">
        <v>618</v>
      </c>
      <c r="X1435" s="65" t="s">
        <v>3516</v>
      </c>
      <c r="Y1435" s="66" t="str">
        <f t="shared" si="59"/>
        <v>122020暖房ビル用マルチ無し（一定速）</v>
      </c>
      <c r="Z1435" s="65">
        <v>0.25</v>
      </c>
      <c r="AA1435" s="65">
        <v>0.75</v>
      </c>
      <c r="AB1435" s="68">
        <v>0.25</v>
      </c>
      <c r="AC1435" s="68">
        <v>0.75</v>
      </c>
      <c r="AD1435" s="150">
        <f>VLOOKUP(T1435,'既存・導入予定 (2)'!$E$33:$S$44,13,0)</f>
        <v>0.45</v>
      </c>
      <c r="AE1435" s="151">
        <f t="shared" si="60"/>
        <v>0.86199999999999999</v>
      </c>
    </row>
    <row r="1436" spans="20:31">
      <c r="T1436" s="65">
        <v>12</v>
      </c>
      <c r="U1436" s="65">
        <v>2020</v>
      </c>
      <c r="V1436" s="65" t="s">
        <v>627</v>
      </c>
      <c r="W1436" s="65" t="s">
        <v>619</v>
      </c>
      <c r="X1436" s="65" t="s">
        <v>3516</v>
      </c>
      <c r="Y1436" s="66" t="str">
        <f t="shared" si="59"/>
        <v>122020暖房設備用無し（一定速）</v>
      </c>
      <c r="Z1436" s="65">
        <v>0.25</v>
      </c>
      <c r="AA1436" s="65">
        <v>0.75</v>
      </c>
      <c r="AB1436" s="68">
        <v>0.25</v>
      </c>
      <c r="AC1436" s="68">
        <v>0.75</v>
      </c>
      <c r="AD1436" s="150">
        <f>VLOOKUP(T1436,'既存・導入予定 (2)'!$E$33:$S$44,13,0)</f>
        <v>0.45</v>
      </c>
      <c r="AE1436" s="151">
        <f t="shared" si="60"/>
        <v>0.86199999999999999</v>
      </c>
    </row>
    <row r="1437" spans="20:31">
      <c r="T1437" s="145">
        <v>12</v>
      </c>
      <c r="U1437" s="145">
        <v>2024</v>
      </c>
      <c r="V1437" s="145" t="s">
        <v>626</v>
      </c>
      <c r="W1437" s="145" t="s">
        <v>624</v>
      </c>
      <c r="X1437" s="145" t="s">
        <v>3363</v>
      </c>
      <c r="Y1437" s="146" t="str">
        <f t="shared" si="59"/>
        <v>122024冷房店舗用有り</v>
      </c>
      <c r="Z1437" s="145">
        <v>-1.58</v>
      </c>
      <c r="AA1437" s="145">
        <v>2.58</v>
      </c>
      <c r="AB1437" s="149">
        <v>1.0629999999999999</v>
      </c>
      <c r="AC1437" s="149">
        <v>1.9193</v>
      </c>
      <c r="AD1437" s="147">
        <f>VLOOKUP(T1437,'既存・導入予定 (2)'!$E$33:$S$44,13,0)</f>
        <v>0.45</v>
      </c>
      <c r="AE1437" s="75">
        <f t="shared" si="60"/>
        <v>1.869</v>
      </c>
    </row>
    <row r="1438" spans="20:31">
      <c r="T1438" s="145">
        <v>12</v>
      </c>
      <c r="U1438" s="145">
        <v>2024</v>
      </c>
      <c r="V1438" s="145" t="s">
        <v>626</v>
      </c>
      <c r="W1438" s="145" t="s">
        <v>618</v>
      </c>
      <c r="X1438" s="145" t="s">
        <v>3363</v>
      </c>
      <c r="Y1438" s="146" t="str">
        <f t="shared" si="59"/>
        <v>122024冷房ビル用マルチ有り</v>
      </c>
      <c r="Z1438" s="145">
        <v>-1.6</v>
      </c>
      <c r="AA1438" s="145">
        <v>2.6</v>
      </c>
      <c r="AB1438" s="149">
        <v>1.0759000000000001</v>
      </c>
      <c r="AC1438" s="149">
        <v>1.931</v>
      </c>
      <c r="AD1438" s="147">
        <f>VLOOKUP(T1438,'既存・導入予定 (2)'!$E$33:$S$44,13,0)</f>
        <v>0.45</v>
      </c>
      <c r="AE1438" s="75">
        <f t="shared" si="60"/>
        <v>1.88</v>
      </c>
    </row>
    <row r="1439" spans="20:31">
      <c r="T1439" s="145">
        <v>12</v>
      </c>
      <c r="U1439" s="145">
        <v>2024</v>
      </c>
      <c r="V1439" s="145" t="s">
        <v>626</v>
      </c>
      <c r="W1439" s="145" t="s">
        <v>619</v>
      </c>
      <c r="X1439" s="145" t="s">
        <v>3363</v>
      </c>
      <c r="Y1439" s="146" t="str">
        <f t="shared" si="59"/>
        <v>122024冷房設備用有り</v>
      </c>
      <c r="Z1439" s="145">
        <v>-0.6</v>
      </c>
      <c r="AA1439" s="145">
        <v>1.6</v>
      </c>
      <c r="AB1439" s="149">
        <v>1.0467</v>
      </c>
      <c r="AC1439" s="149">
        <v>1.1882999999999999</v>
      </c>
      <c r="AD1439" s="147">
        <f>VLOOKUP(T1439,'既存・導入予定 (2)'!$E$33:$S$44,13,0)</f>
        <v>0.45</v>
      </c>
      <c r="AE1439" s="75">
        <f t="shared" si="60"/>
        <v>1.33</v>
      </c>
    </row>
    <row r="1440" spans="20:31">
      <c r="T1440" s="145">
        <v>12</v>
      </c>
      <c r="U1440" s="145">
        <v>2024</v>
      </c>
      <c r="V1440" s="145" t="s">
        <v>626</v>
      </c>
      <c r="W1440" s="145" t="s">
        <v>624</v>
      </c>
      <c r="X1440" s="145" t="s">
        <v>3516</v>
      </c>
      <c r="Y1440" s="146" t="str">
        <f t="shared" si="59"/>
        <v>122024冷房店舗用無し（一定速）</v>
      </c>
      <c r="Z1440" s="145">
        <v>0.25</v>
      </c>
      <c r="AA1440" s="145">
        <v>0.75</v>
      </c>
      <c r="AB1440" s="149">
        <v>0.25</v>
      </c>
      <c r="AC1440" s="149">
        <v>0.75</v>
      </c>
      <c r="AD1440" s="147">
        <f>VLOOKUP(T1440,'既存・導入予定 (2)'!$E$33:$S$44,13,0)</f>
        <v>0.45</v>
      </c>
      <c r="AE1440" s="75">
        <f t="shared" si="60"/>
        <v>0.86199999999999999</v>
      </c>
    </row>
    <row r="1441" spans="20:31">
      <c r="T1441" s="145">
        <v>12</v>
      </c>
      <c r="U1441" s="145">
        <v>2024</v>
      </c>
      <c r="V1441" s="145" t="s">
        <v>626</v>
      </c>
      <c r="W1441" s="145" t="s">
        <v>618</v>
      </c>
      <c r="X1441" s="145" t="s">
        <v>3516</v>
      </c>
      <c r="Y1441" s="146" t="str">
        <f t="shared" si="59"/>
        <v>122024冷房ビル用マルチ無し（一定速）</v>
      </c>
      <c r="Z1441" s="145">
        <v>0.25</v>
      </c>
      <c r="AA1441" s="145">
        <v>0.75</v>
      </c>
      <c r="AB1441" s="149">
        <v>0.25</v>
      </c>
      <c r="AC1441" s="149">
        <v>0.75</v>
      </c>
      <c r="AD1441" s="147">
        <f>VLOOKUP(T1441,'既存・導入予定 (2)'!$E$33:$S$44,13,0)</f>
        <v>0.45</v>
      </c>
      <c r="AE1441" s="75">
        <f t="shared" si="60"/>
        <v>0.86199999999999999</v>
      </c>
    </row>
    <row r="1442" spans="20:31">
      <c r="T1442" s="145">
        <v>12</v>
      </c>
      <c r="U1442" s="145">
        <v>2024</v>
      </c>
      <c r="V1442" s="145" t="s">
        <v>626</v>
      </c>
      <c r="W1442" s="145" t="s">
        <v>619</v>
      </c>
      <c r="X1442" s="145" t="s">
        <v>3516</v>
      </c>
      <c r="Y1442" s="146" t="str">
        <f t="shared" si="59"/>
        <v>122024冷房設備用無し（一定速）</v>
      </c>
      <c r="Z1442" s="145">
        <v>0.25</v>
      </c>
      <c r="AA1442" s="145">
        <v>0.75</v>
      </c>
      <c r="AB1442" s="149">
        <v>0.25</v>
      </c>
      <c r="AC1442" s="149">
        <v>0.75</v>
      </c>
      <c r="AD1442" s="147">
        <f>VLOOKUP(T1442,'既存・導入予定 (2)'!$E$33:$S$44,13,0)</f>
        <v>0.45</v>
      </c>
      <c r="AE1442" s="75">
        <f t="shared" si="60"/>
        <v>0.86199999999999999</v>
      </c>
    </row>
    <row r="1443" spans="20:31">
      <c r="T1443" s="145">
        <v>12</v>
      </c>
      <c r="U1443" s="145">
        <v>2024</v>
      </c>
      <c r="V1443" s="145" t="s">
        <v>627</v>
      </c>
      <c r="W1443" s="145" t="s">
        <v>624</v>
      </c>
      <c r="X1443" s="145" t="s">
        <v>3363</v>
      </c>
      <c r="Y1443" s="146" t="str">
        <f t="shared" si="59"/>
        <v>122024暖房店舗用有り</v>
      </c>
      <c r="Z1443" s="145">
        <v>-1.04</v>
      </c>
      <c r="AA1443" s="145">
        <v>2.04</v>
      </c>
      <c r="AB1443" s="149">
        <v>1.0898000000000001</v>
      </c>
      <c r="AC1443" s="149">
        <v>1.5076000000000001</v>
      </c>
      <c r="AD1443" s="147">
        <f>VLOOKUP(T1443,'既存・導入予定 (2)'!$E$33:$S$44,13,0)</f>
        <v>0.45</v>
      </c>
      <c r="AE1443" s="75">
        <f t="shared" si="60"/>
        <v>1.5720000000000001</v>
      </c>
    </row>
    <row r="1444" spans="20:31">
      <c r="T1444" s="145">
        <v>12</v>
      </c>
      <c r="U1444" s="145">
        <v>2024</v>
      </c>
      <c r="V1444" s="145" t="s">
        <v>627</v>
      </c>
      <c r="W1444" s="145" t="s">
        <v>618</v>
      </c>
      <c r="X1444" s="145" t="s">
        <v>3363</v>
      </c>
      <c r="Y1444" s="146" t="str">
        <f t="shared" si="59"/>
        <v>122024暖房ビル用マルチ有り</v>
      </c>
      <c r="Z1444" s="145">
        <v>-1.1399999999999999</v>
      </c>
      <c r="AA1444" s="145">
        <v>2.14</v>
      </c>
      <c r="AB1444" s="149">
        <v>1.0454000000000001</v>
      </c>
      <c r="AC1444" s="149">
        <v>1.5936999999999999</v>
      </c>
      <c r="AD1444" s="147">
        <f>VLOOKUP(T1444,'既存・導入予定 (2)'!$E$33:$S$44,13,0)</f>
        <v>0.45</v>
      </c>
      <c r="AE1444" s="75">
        <f t="shared" si="60"/>
        <v>1.627</v>
      </c>
    </row>
    <row r="1445" spans="20:31">
      <c r="T1445" s="145">
        <v>12</v>
      </c>
      <c r="U1445" s="145">
        <v>2024</v>
      </c>
      <c r="V1445" s="145" t="s">
        <v>627</v>
      </c>
      <c r="W1445" s="145" t="s">
        <v>619</v>
      </c>
      <c r="X1445" s="145" t="s">
        <v>3363</v>
      </c>
      <c r="Y1445" s="146" t="str">
        <f t="shared" si="59"/>
        <v>122024暖房設備用有り</v>
      </c>
      <c r="Z1445" s="145">
        <v>-0.57999999999999996</v>
      </c>
      <c r="AA1445" s="145">
        <v>1.58</v>
      </c>
      <c r="AB1445" s="149">
        <v>1.0335000000000001</v>
      </c>
      <c r="AC1445" s="149">
        <v>1.1766000000000001</v>
      </c>
      <c r="AD1445" s="147">
        <f>VLOOKUP(T1445,'既存・導入予定 (2)'!$E$33:$S$44,13,0)</f>
        <v>0.45</v>
      </c>
      <c r="AE1445" s="75">
        <f t="shared" si="60"/>
        <v>1.319</v>
      </c>
    </row>
    <row r="1446" spans="20:31">
      <c r="T1446" s="145">
        <v>12</v>
      </c>
      <c r="U1446" s="145">
        <v>2024</v>
      </c>
      <c r="V1446" s="145" t="s">
        <v>627</v>
      </c>
      <c r="W1446" s="145" t="s">
        <v>624</v>
      </c>
      <c r="X1446" s="145" t="s">
        <v>3516</v>
      </c>
      <c r="Y1446" s="146" t="str">
        <f t="shared" si="59"/>
        <v>122024暖房店舗用無し（一定速）</v>
      </c>
      <c r="Z1446" s="145">
        <v>0.25</v>
      </c>
      <c r="AA1446" s="145">
        <v>0.75</v>
      </c>
      <c r="AB1446" s="149">
        <v>0.25</v>
      </c>
      <c r="AC1446" s="149">
        <v>0.75</v>
      </c>
      <c r="AD1446" s="147">
        <f>VLOOKUP(T1446,'既存・導入予定 (2)'!$E$33:$S$44,13,0)</f>
        <v>0.45</v>
      </c>
      <c r="AE1446" s="75">
        <f t="shared" si="60"/>
        <v>0.86199999999999999</v>
      </c>
    </row>
    <row r="1447" spans="20:31">
      <c r="T1447" s="145">
        <v>12</v>
      </c>
      <c r="U1447" s="145">
        <v>2024</v>
      </c>
      <c r="V1447" s="145" t="s">
        <v>627</v>
      </c>
      <c r="W1447" s="145" t="s">
        <v>618</v>
      </c>
      <c r="X1447" s="145" t="s">
        <v>3516</v>
      </c>
      <c r="Y1447" s="146" t="str">
        <f t="shared" si="59"/>
        <v>122024暖房ビル用マルチ無し（一定速）</v>
      </c>
      <c r="Z1447" s="145">
        <v>0.25</v>
      </c>
      <c r="AA1447" s="145">
        <v>0.75</v>
      </c>
      <c r="AB1447" s="149">
        <v>0.25</v>
      </c>
      <c r="AC1447" s="149">
        <v>0.75</v>
      </c>
      <c r="AD1447" s="147">
        <f>VLOOKUP(T1447,'既存・導入予定 (2)'!$E$33:$S$44,13,0)</f>
        <v>0.45</v>
      </c>
      <c r="AE1447" s="75">
        <f t="shared" si="60"/>
        <v>0.86199999999999999</v>
      </c>
    </row>
    <row r="1448" spans="20:31">
      <c r="T1448" s="145">
        <v>12</v>
      </c>
      <c r="U1448" s="145">
        <v>2024</v>
      </c>
      <c r="V1448" s="145" t="s">
        <v>627</v>
      </c>
      <c r="W1448" s="145" t="s">
        <v>619</v>
      </c>
      <c r="X1448" s="145" t="s">
        <v>3516</v>
      </c>
      <c r="Y1448" s="146" t="str">
        <f t="shared" si="59"/>
        <v>122024暖房設備用無し（一定速）</v>
      </c>
      <c r="Z1448" s="145">
        <v>0.25</v>
      </c>
      <c r="AA1448" s="145">
        <v>0.75</v>
      </c>
      <c r="AB1448" s="149">
        <v>0.25</v>
      </c>
      <c r="AC1448" s="149">
        <v>0.75</v>
      </c>
      <c r="AD1448" s="147">
        <f>VLOOKUP(T1448,'既存・導入予定 (2)'!$E$33:$S$44,13,0)</f>
        <v>0.45</v>
      </c>
      <c r="AE1448" s="75">
        <f t="shared" si="60"/>
        <v>0.86199999999999999</v>
      </c>
    </row>
  </sheetData>
  <sheetProtection selectLockedCells="1"/>
  <autoFilter ref="T8:AE1448" xr:uid="{6355F429-E6BD-4CFF-9FDC-F640E7D3FF20}"/>
  <phoneticPr fontId="1"/>
  <pageMargins left="0.31496062992125984" right="0.31496062992125984" top="0" bottom="0" header="0.31496062992125984" footer="0.31496062992125984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D7979-3FFA-46BA-B70D-473B7A7F56DC}">
  <sheetPr>
    <pageSetUpPr fitToPage="1"/>
  </sheetPr>
  <dimension ref="A1:AS57"/>
  <sheetViews>
    <sheetView showGridLines="0" view="pageBreakPreview" zoomScaleNormal="85" zoomScaleSheetLayoutView="100" workbookViewId="0">
      <selection activeCell="I6" sqref="I6:R6"/>
    </sheetView>
  </sheetViews>
  <sheetFormatPr defaultColWidth="9" defaultRowHeight="13"/>
  <cols>
    <col min="1" max="32" width="2.90625" style="24" customWidth="1"/>
    <col min="33" max="33" width="3" style="24" customWidth="1"/>
    <col min="34" max="34" width="3.453125" style="25" customWidth="1"/>
    <col min="35" max="35" width="15.1796875" style="99" hidden="1" customWidth="1"/>
    <col min="36" max="36" width="13.81640625" style="99" hidden="1" customWidth="1"/>
    <col min="37" max="37" width="15.08984375" style="99" hidden="1" customWidth="1"/>
    <col min="38" max="38" width="14" style="99" hidden="1" customWidth="1"/>
    <col min="39" max="42" width="9" style="99" hidden="1" customWidth="1"/>
    <col min="43" max="57" width="9" style="25"/>
    <col min="58" max="58" width="13.6328125" style="25" customWidth="1"/>
    <col min="59" max="61" width="9" style="25"/>
    <col min="62" max="62" width="5.1796875" style="25" customWidth="1"/>
    <col min="63" max="65" width="9" style="25"/>
    <col min="66" max="66" width="2.90625" style="25" customWidth="1"/>
    <col min="67" max="16384" width="9" style="25"/>
  </cols>
  <sheetData>
    <row r="1" spans="1:38" ht="34.5" customHeight="1">
      <c r="A1" s="267" t="s">
        <v>3474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93"/>
    </row>
    <row r="2" spans="1:38" ht="34.5" customHeight="1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</row>
    <row r="3" spans="1:38" ht="62" customHeight="1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</row>
    <row r="4" spans="1:38" ht="15" customHeight="1">
      <c r="A4" s="76"/>
      <c r="B4" s="207"/>
      <c r="C4" s="208"/>
      <c r="D4" s="208"/>
      <c r="E4" s="209"/>
      <c r="F4" s="205" t="s">
        <v>3464</v>
      </c>
      <c r="G4" s="206"/>
      <c r="H4" s="206"/>
      <c r="I4" s="206"/>
      <c r="J4" s="206"/>
      <c r="K4" s="206"/>
      <c r="L4" s="77"/>
      <c r="M4" s="77"/>
      <c r="N4" s="77"/>
      <c r="O4" s="77"/>
      <c r="P4" s="77"/>
      <c r="Q4" s="77"/>
      <c r="R4" s="77"/>
      <c r="S4" s="77"/>
    </row>
    <row r="5" spans="1:38" ht="15" customHeight="1">
      <c r="A5" s="24" t="s">
        <v>3367</v>
      </c>
      <c r="AI5" s="25"/>
      <c r="AJ5" s="25"/>
      <c r="AK5" s="25"/>
      <c r="AL5" s="25"/>
    </row>
    <row r="6" spans="1:38" ht="15" customHeight="1">
      <c r="B6" s="269" t="s">
        <v>3361</v>
      </c>
      <c r="C6" s="270"/>
      <c r="D6" s="270"/>
      <c r="E6" s="270"/>
      <c r="F6" s="270"/>
      <c r="G6" s="270"/>
      <c r="H6" s="271"/>
      <c r="I6" s="220"/>
      <c r="J6" s="221"/>
      <c r="K6" s="221"/>
      <c r="L6" s="221"/>
      <c r="M6" s="221"/>
      <c r="N6" s="221"/>
      <c r="O6" s="221"/>
      <c r="P6" s="221"/>
      <c r="Q6" s="221"/>
      <c r="R6" s="222"/>
      <c r="S6" s="78"/>
      <c r="T6" s="259" t="s">
        <v>3445</v>
      </c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I6" s="25"/>
      <c r="AJ6" s="25"/>
      <c r="AK6" s="25"/>
      <c r="AL6" s="25"/>
    </row>
    <row r="7" spans="1:38" ht="15" customHeight="1">
      <c r="B7" s="269" t="s">
        <v>3517</v>
      </c>
      <c r="C7" s="270"/>
      <c r="D7" s="270"/>
      <c r="E7" s="270"/>
      <c r="F7" s="270"/>
      <c r="G7" s="270"/>
      <c r="H7" s="271"/>
      <c r="I7" s="220"/>
      <c r="J7" s="221"/>
      <c r="K7" s="221"/>
      <c r="L7" s="221"/>
      <c r="M7" s="221"/>
      <c r="N7" s="221"/>
      <c r="O7" s="221"/>
      <c r="P7" s="221"/>
      <c r="Q7" s="221"/>
      <c r="R7" s="222"/>
      <c r="S7" s="78"/>
      <c r="T7" s="259" t="s">
        <v>3446</v>
      </c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I7" s="25"/>
      <c r="AJ7" s="25"/>
      <c r="AK7" s="25"/>
      <c r="AL7" s="25"/>
    </row>
    <row r="8" spans="1:38" ht="3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I8" s="25"/>
      <c r="AJ8" s="25"/>
      <c r="AK8" s="25"/>
      <c r="AL8" s="25"/>
    </row>
    <row r="9" spans="1:38" ht="15" customHeight="1">
      <c r="A9" s="24" t="s">
        <v>612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I9" s="25"/>
      <c r="AJ9" s="25"/>
      <c r="AK9" s="25"/>
      <c r="AL9" s="25"/>
    </row>
    <row r="10" spans="1:38" ht="15" customHeight="1">
      <c r="B10" s="216" t="s">
        <v>3475</v>
      </c>
      <c r="C10" s="216"/>
      <c r="D10" s="216"/>
      <c r="E10" s="216"/>
      <c r="F10" s="216"/>
      <c r="G10" s="216"/>
      <c r="H10" s="216"/>
      <c r="I10" s="220" t="s">
        <v>3468</v>
      </c>
      <c r="J10" s="221"/>
      <c r="K10" s="221"/>
      <c r="L10" s="221"/>
      <c r="M10" s="221"/>
      <c r="N10" s="221"/>
      <c r="O10" s="221"/>
      <c r="P10" s="221"/>
      <c r="Q10" s="221"/>
      <c r="R10" s="222"/>
      <c r="S10" s="78"/>
      <c r="T10" s="259" t="s">
        <v>3476</v>
      </c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I10" s="100"/>
      <c r="AJ10" s="101"/>
      <c r="AK10" s="102"/>
      <c r="AL10" s="100"/>
    </row>
    <row r="11" spans="1:38" ht="30" customHeight="1">
      <c r="B11" s="216" t="s">
        <v>613</v>
      </c>
      <c r="C11" s="216"/>
      <c r="D11" s="216"/>
      <c r="E11" s="216"/>
      <c r="F11" s="216"/>
      <c r="G11" s="216"/>
      <c r="H11" s="216"/>
      <c r="I11" s="220" t="s">
        <v>3469</v>
      </c>
      <c r="J11" s="221"/>
      <c r="K11" s="221"/>
      <c r="L11" s="221"/>
      <c r="M11" s="221"/>
      <c r="N11" s="221"/>
      <c r="O11" s="221"/>
      <c r="P11" s="221"/>
      <c r="Q11" s="221"/>
      <c r="R11" s="222"/>
      <c r="S11" s="78"/>
      <c r="T11" s="259" t="s">
        <v>3447</v>
      </c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I11" s="100"/>
      <c r="AJ11" s="100"/>
      <c r="AK11" s="100"/>
      <c r="AL11" s="100"/>
    </row>
    <row r="12" spans="1:38" ht="15" customHeight="1">
      <c r="B12" s="216" t="s">
        <v>3368</v>
      </c>
      <c r="C12" s="216"/>
      <c r="D12" s="216"/>
      <c r="E12" s="216"/>
      <c r="F12" s="216"/>
      <c r="G12" s="216"/>
      <c r="H12" s="216"/>
      <c r="I12" s="220" t="s">
        <v>3487</v>
      </c>
      <c r="J12" s="221"/>
      <c r="K12" s="221"/>
      <c r="L12" s="221"/>
      <c r="M12" s="221"/>
      <c r="N12" s="221"/>
      <c r="O12" s="221"/>
      <c r="P12" s="221"/>
      <c r="Q12" s="221"/>
      <c r="R12" s="222"/>
      <c r="S12" s="78"/>
      <c r="T12" s="259" t="s">
        <v>3448</v>
      </c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I12" s="100"/>
      <c r="AJ12" s="100"/>
      <c r="AK12" s="100"/>
      <c r="AL12" s="100"/>
    </row>
    <row r="13" spans="1:38" ht="15" customHeight="1">
      <c r="B13" s="37"/>
      <c r="C13" s="37"/>
      <c r="D13" s="37"/>
      <c r="E13" s="37"/>
      <c r="F13" s="37"/>
      <c r="G13" s="37"/>
      <c r="H13" s="37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I13" s="100"/>
      <c r="AJ13" s="100"/>
      <c r="AK13" s="100"/>
      <c r="AL13" s="100"/>
    </row>
    <row r="14" spans="1:38" ht="12" customHeight="1">
      <c r="B14" s="258" t="s">
        <v>3444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I14" s="100"/>
      <c r="AJ14" s="100"/>
      <c r="AK14" s="100"/>
      <c r="AL14" s="100"/>
    </row>
    <row r="15" spans="1:38" ht="9" customHeight="1">
      <c r="B15" s="28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7"/>
      <c r="AF15" s="27"/>
      <c r="AI15" s="100"/>
      <c r="AJ15" s="100"/>
      <c r="AK15" s="100"/>
      <c r="AL15" s="100"/>
    </row>
    <row r="16" spans="1:38" ht="12" customHeight="1">
      <c r="A16" s="24" t="s">
        <v>3441</v>
      </c>
      <c r="B16" s="2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7"/>
      <c r="AF16" s="27"/>
      <c r="AI16" s="100"/>
      <c r="AJ16" s="100"/>
      <c r="AK16" s="100"/>
      <c r="AL16" s="100"/>
    </row>
    <row r="17" spans="1:45" ht="14.25" customHeight="1">
      <c r="B17" s="216" t="s">
        <v>3362</v>
      </c>
      <c r="C17" s="216"/>
      <c r="D17" s="216"/>
      <c r="E17" s="216"/>
      <c r="F17" s="216"/>
      <c r="G17" s="216"/>
      <c r="H17" s="216"/>
      <c r="I17" s="217" t="s">
        <v>616</v>
      </c>
      <c r="J17" s="217"/>
      <c r="K17" s="217"/>
      <c r="L17" s="217"/>
      <c r="M17" s="217"/>
      <c r="N17" s="217"/>
      <c r="O17" s="217"/>
      <c r="P17" s="217"/>
      <c r="Q17" s="217"/>
      <c r="R17" s="217"/>
      <c r="S17" s="78"/>
      <c r="T17" s="259" t="s">
        <v>3449</v>
      </c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I17" s="100"/>
      <c r="AJ17" s="103"/>
      <c r="AK17" s="103"/>
      <c r="AL17" s="100"/>
    </row>
    <row r="18" spans="1:45" ht="14.25" customHeight="1">
      <c r="B18" s="218" t="s">
        <v>634</v>
      </c>
      <c r="C18" s="218"/>
      <c r="D18" s="218"/>
      <c r="E18" s="218"/>
      <c r="F18" s="218"/>
      <c r="G18" s="218"/>
      <c r="H18" s="218"/>
      <c r="I18" s="217" t="s">
        <v>3470</v>
      </c>
      <c r="J18" s="217"/>
      <c r="K18" s="217"/>
      <c r="L18" s="217"/>
      <c r="M18" s="217"/>
      <c r="N18" s="217"/>
      <c r="O18" s="217"/>
      <c r="P18" s="217"/>
      <c r="Q18" s="217"/>
      <c r="R18" s="217"/>
      <c r="S18" s="79"/>
      <c r="T18" s="259" t="s">
        <v>3450</v>
      </c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I18" s="100"/>
      <c r="AJ18" s="103"/>
      <c r="AK18" s="103"/>
      <c r="AL18" s="100"/>
    </row>
    <row r="19" spans="1:45" ht="15" customHeight="1">
      <c r="B19" s="216" t="s">
        <v>3425</v>
      </c>
      <c r="C19" s="216"/>
      <c r="D19" s="216"/>
      <c r="E19" s="216" t="s">
        <v>20</v>
      </c>
      <c r="F19" s="216"/>
      <c r="G19" s="216"/>
      <c r="H19" s="216"/>
      <c r="I19" s="229">
        <v>6</v>
      </c>
      <c r="J19" s="229"/>
      <c r="K19" s="229"/>
      <c r="L19" s="229"/>
      <c r="M19" s="229"/>
      <c r="N19" s="229"/>
      <c r="O19" s="229"/>
      <c r="P19" s="227" t="s">
        <v>3471</v>
      </c>
      <c r="Q19" s="227"/>
      <c r="R19" s="227"/>
      <c r="S19" s="80"/>
      <c r="T19" s="259" t="s">
        <v>3451</v>
      </c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I19" s="100" t="s">
        <v>28</v>
      </c>
      <c r="AJ19" s="104">
        <f>ROUNDDOWN(IF(P19="kW",I19,I19/860),1)</f>
        <v>6</v>
      </c>
      <c r="AK19" s="103" t="s">
        <v>626</v>
      </c>
      <c r="AL19" s="105"/>
    </row>
    <row r="20" spans="1:45" ht="15" customHeight="1">
      <c r="B20" s="216"/>
      <c r="C20" s="216"/>
      <c r="D20" s="216"/>
      <c r="E20" s="216" t="s">
        <v>21</v>
      </c>
      <c r="F20" s="216"/>
      <c r="G20" s="216"/>
      <c r="H20" s="216"/>
      <c r="I20" s="229">
        <v>6.3</v>
      </c>
      <c r="J20" s="229"/>
      <c r="K20" s="229"/>
      <c r="L20" s="229"/>
      <c r="M20" s="229"/>
      <c r="N20" s="229"/>
      <c r="O20" s="229"/>
      <c r="P20" s="227" t="s">
        <v>27</v>
      </c>
      <c r="Q20" s="227"/>
      <c r="R20" s="227"/>
      <c r="S20" s="80"/>
      <c r="T20" s="259" t="s">
        <v>3451</v>
      </c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I20" s="100"/>
      <c r="AJ20" s="104">
        <f>ROUNDDOWN(IF(P20="kW",I20,I20/860),1)</f>
        <v>6.3</v>
      </c>
      <c r="AK20" s="103" t="s">
        <v>627</v>
      </c>
      <c r="AL20" s="105"/>
    </row>
    <row r="21" spans="1:45" ht="15" customHeight="1">
      <c r="B21" s="216" t="s">
        <v>3426</v>
      </c>
      <c r="C21" s="216"/>
      <c r="D21" s="216"/>
      <c r="E21" s="216" t="s">
        <v>20</v>
      </c>
      <c r="F21" s="216"/>
      <c r="G21" s="216"/>
      <c r="H21" s="216"/>
      <c r="I21" s="229">
        <v>1.8</v>
      </c>
      <c r="J21" s="229"/>
      <c r="K21" s="229"/>
      <c r="L21" s="229"/>
      <c r="M21" s="229"/>
      <c r="N21" s="229"/>
      <c r="O21" s="229"/>
      <c r="P21" s="228" t="s">
        <v>625</v>
      </c>
      <c r="Q21" s="228"/>
      <c r="R21" s="228"/>
      <c r="S21" s="80"/>
      <c r="T21" s="259" t="s">
        <v>3451</v>
      </c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I21" s="100" t="s">
        <v>635</v>
      </c>
      <c r="AJ21" s="106">
        <f>ROUNDDOWN(AJ19/I21,2)</f>
        <v>3.33</v>
      </c>
      <c r="AK21" s="103" t="s">
        <v>626</v>
      </c>
      <c r="AL21" s="105"/>
    </row>
    <row r="22" spans="1:45" ht="15" customHeight="1">
      <c r="B22" s="216"/>
      <c r="C22" s="216"/>
      <c r="D22" s="216"/>
      <c r="E22" s="216" t="s">
        <v>21</v>
      </c>
      <c r="F22" s="216"/>
      <c r="G22" s="216"/>
      <c r="H22" s="216"/>
      <c r="I22" s="229">
        <v>1.8</v>
      </c>
      <c r="J22" s="229"/>
      <c r="K22" s="229"/>
      <c r="L22" s="229"/>
      <c r="M22" s="229"/>
      <c r="N22" s="229"/>
      <c r="O22" s="229"/>
      <c r="P22" s="228" t="s">
        <v>625</v>
      </c>
      <c r="Q22" s="228"/>
      <c r="R22" s="228"/>
      <c r="S22" s="80"/>
      <c r="T22" s="259" t="s">
        <v>3451</v>
      </c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I22" s="100"/>
      <c r="AJ22" s="106">
        <f>ROUNDDOWN(AJ20/I22,2)</f>
        <v>3.5</v>
      </c>
      <c r="AK22" s="103" t="s">
        <v>627</v>
      </c>
      <c r="AL22" s="105"/>
    </row>
    <row r="23" spans="1:45" ht="15" customHeight="1">
      <c r="B23" s="29"/>
      <c r="C23" s="29"/>
      <c r="D23" s="29"/>
      <c r="E23" s="29"/>
      <c r="F23" s="29"/>
      <c r="G23" s="29"/>
      <c r="H23" s="29"/>
      <c r="I23" s="30"/>
      <c r="J23" s="30"/>
      <c r="K23" s="30"/>
      <c r="L23" s="30"/>
      <c r="M23" s="30"/>
      <c r="N23" s="30"/>
      <c r="O23" s="30"/>
      <c r="P23" s="31"/>
      <c r="Q23" s="31"/>
      <c r="R23" s="31"/>
      <c r="S23" s="32"/>
      <c r="T23" s="37"/>
      <c r="U23" s="37"/>
      <c r="V23" s="37"/>
      <c r="W23" s="33"/>
      <c r="X23" s="33"/>
      <c r="Y23" s="33"/>
      <c r="Z23" s="33"/>
      <c r="AA23" s="33"/>
      <c r="AB23" s="33"/>
      <c r="AC23" s="33"/>
      <c r="AD23" s="27"/>
      <c r="AE23" s="27"/>
      <c r="AF23" s="27"/>
      <c r="AI23" s="100"/>
      <c r="AJ23" s="106"/>
      <c r="AK23" s="103"/>
      <c r="AL23" s="105"/>
    </row>
    <row r="24" spans="1:45" ht="15" customHeight="1">
      <c r="A24" s="24" t="s">
        <v>3442</v>
      </c>
      <c r="B24" s="34"/>
      <c r="C24" s="34"/>
      <c r="D24" s="34"/>
      <c r="E24" s="34"/>
      <c r="F24" s="34"/>
      <c r="G24" s="34"/>
      <c r="H24" s="34"/>
      <c r="I24" s="35"/>
      <c r="J24" s="35"/>
      <c r="K24" s="35"/>
      <c r="L24" s="35"/>
      <c r="M24" s="35"/>
      <c r="N24" s="35"/>
      <c r="O24" s="35"/>
      <c r="P24" s="36"/>
      <c r="Q24" s="36"/>
      <c r="R24" s="36"/>
      <c r="S24" s="37"/>
      <c r="T24" s="37"/>
      <c r="U24" s="37"/>
      <c r="V24" s="37"/>
      <c r="W24" s="33"/>
      <c r="X24" s="33"/>
      <c r="Y24" s="33"/>
      <c r="Z24" s="33"/>
      <c r="AA24" s="33"/>
      <c r="AB24" s="33"/>
      <c r="AC24" s="33"/>
      <c r="AD24" s="27"/>
      <c r="AE24" s="27"/>
      <c r="AF24" s="27"/>
      <c r="AI24" s="100"/>
      <c r="AJ24" s="100"/>
      <c r="AK24" s="100"/>
      <c r="AL24" s="105"/>
    </row>
    <row r="25" spans="1:45" ht="15" customHeight="1">
      <c r="B25" s="216" t="s">
        <v>3427</v>
      </c>
      <c r="C25" s="216"/>
      <c r="D25" s="216"/>
      <c r="E25" s="216"/>
      <c r="F25" s="216"/>
      <c r="G25" s="216"/>
      <c r="H25" s="216"/>
      <c r="I25" s="282" t="str">
        <f>'既存・導入予定 (1)'!I25:R25</f>
        <v>石川県</v>
      </c>
      <c r="J25" s="282"/>
      <c r="K25" s="282"/>
      <c r="L25" s="282"/>
      <c r="M25" s="282"/>
      <c r="N25" s="282"/>
      <c r="O25" s="282"/>
      <c r="P25" s="282"/>
      <c r="Q25" s="282"/>
      <c r="R25" s="282"/>
      <c r="S25" s="80"/>
      <c r="T25" s="259" t="s">
        <v>3454</v>
      </c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I25" s="100" t="s">
        <v>3440</v>
      </c>
      <c r="AJ25" s="107" t="str">
        <f>VLOOKUP(I25,'&lt;PAC&gt;マスタ (3)'!B:C,2,0)</f>
        <v>前橋</v>
      </c>
      <c r="AK25" s="107"/>
      <c r="AL25" s="107"/>
      <c r="AM25" s="107"/>
      <c r="AN25" s="107"/>
      <c r="AO25" s="107"/>
      <c r="AP25" s="107"/>
      <c r="AQ25" s="27"/>
      <c r="AR25" s="27"/>
      <c r="AS25" s="27"/>
    </row>
    <row r="26" spans="1:45" ht="15" customHeight="1">
      <c r="B26" s="210" t="s">
        <v>633</v>
      </c>
      <c r="C26" s="211"/>
      <c r="D26" s="212"/>
      <c r="E26" s="216" t="s">
        <v>3366</v>
      </c>
      <c r="F26" s="216"/>
      <c r="G26" s="216"/>
      <c r="H26" s="216"/>
      <c r="I26" s="219">
        <v>2025</v>
      </c>
      <c r="J26" s="219"/>
      <c r="K26" s="219"/>
      <c r="L26" s="219"/>
      <c r="M26" s="219"/>
      <c r="N26" s="219"/>
      <c r="O26" s="219"/>
      <c r="P26" s="219"/>
      <c r="Q26" s="219"/>
      <c r="R26" s="219"/>
      <c r="S26" s="80"/>
      <c r="T26" s="259" t="s">
        <v>3453</v>
      </c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I26" s="100" t="s">
        <v>25</v>
      </c>
      <c r="AJ26" s="108">
        <f>VLOOKUP(I26,'&lt;PAC&gt;マスタ (3)'!E:F,2,0)</f>
        <v>2024</v>
      </c>
      <c r="AK26" s="102"/>
      <c r="AL26" s="105"/>
    </row>
    <row r="27" spans="1:45" ht="30" customHeight="1">
      <c r="B27" s="223"/>
      <c r="C27" s="224"/>
      <c r="D27" s="225"/>
      <c r="E27" s="218" t="s">
        <v>637</v>
      </c>
      <c r="F27" s="218"/>
      <c r="G27" s="218"/>
      <c r="H27" s="218"/>
      <c r="I27" s="227" t="s">
        <v>3472</v>
      </c>
      <c r="J27" s="227"/>
      <c r="K27" s="227"/>
      <c r="L27" s="227"/>
      <c r="M27" s="227"/>
      <c r="N27" s="227"/>
      <c r="O27" s="227"/>
      <c r="P27" s="227"/>
      <c r="Q27" s="227"/>
      <c r="R27" s="227"/>
      <c r="S27" s="78"/>
      <c r="T27" s="260" t="s">
        <v>3463</v>
      </c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</row>
    <row r="28" spans="1:45" ht="18" customHeight="1">
      <c r="B28" s="213"/>
      <c r="C28" s="214"/>
      <c r="D28" s="215"/>
      <c r="E28" s="216" t="s">
        <v>3360</v>
      </c>
      <c r="F28" s="216"/>
      <c r="G28" s="216"/>
      <c r="H28" s="216"/>
      <c r="I28" s="272">
        <v>1</v>
      </c>
      <c r="J28" s="273"/>
      <c r="K28" s="273"/>
      <c r="L28" s="273"/>
      <c r="M28" s="273"/>
      <c r="N28" s="273"/>
      <c r="O28" s="273"/>
      <c r="P28" s="274" t="s">
        <v>3473</v>
      </c>
      <c r="Q28" s="274"/>
      <c r="R28" s="274"/>
      <c r="S28" s="78"/>
      <c r="T28" s="259" t="s">
        <v>3452</v>
      </c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</row>
    <row r="29" spans="1:45" ht="3" customHeight="1">
      <c r="B29" s="37"/>
      <c r="C29" s="37"/>
      <c r="D29" s="37"/>
      <c r="E29" s="37"/>
      <c r="F29" s="37"/>
      <c r="G29" s="37"/>
      <c r="H29" s="37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81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</row>
    <row r="30" spans="1:45" ht="18" customHeight="1">
      <c r="A30" s="24" t="s">
        <v>3443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7"/>
      <c r="AF30" s="37"/>
    </row>
    <row r="31" spans="1:45" ht="15" customHeight="1">
      <c r="B31" s="265" t="s">
        <v>636</v>
      </c>
      <c r="C31" s="265"/>
      <c r="D31" s="265"/>
      <c r="E31" s="216" t="s">
        <v>30</v>
      </c>
      <c r="F31" s="216"/>
      <c r="G31" s="216"/>
      <c r="H31" s="210" t="s">
        <v>33</v>
      </c>
      <c r="I31" s="211"/>
      <c r="J31" s="212"/>
      <c r="K31" s="210" t="s">
        <v>0</v>
      </c>
      <c r="L31" s="211"/>
      <c r="M31" s="212"/>
      <c r="N31" s="210" t="s">
        <v>3365</v>
      </c>
      <c r="O31" s="211"/>
      <c r="P31" s="212"/>
      <c r="Q31" s="210" t="s">
        <v>3364</v>
      </c>
      <c r="R31" s="211"/>
      <c r="S31" s="212"/>
      <c r="T31" s="210" t="s">
        <v>3369</v>
      </c>
      <c r="U31" s="211"/>
      <c r="V31" s="212"/>
      <c r="W31" s="210" t="s">
        <v>614</v>
      </c>
      <c r="X31" s="211"/>
      <c r="Y31" s="211"/>
      <c r="Z31" s="211"/>
      <c r="AA31" s="212"/>
      <c r="AB31" s="277"/>
      <c r="AC31" s="278"/>
      <c r="AD31" s="278"/>
      <c r="AE31" s="278"/>
      <c r="AF31" s="278"/>
      <c r="AK31" s="110"/>
    </row>
    <row r="32" spans="1:45" ht="15" customHeight="1" thickBot="1">
      <c r="B32" s="265"/>
      <c r="C32" s="265"/>
      <c r="D32" s="265"/>
      <c r="E32" s="216"/>
      <c r="F32" s="216"/>
      <c r="G32" s="216"/>
      <c r="H32" s="213"/>
      <c r="I32" s="214"/>
      <c r="J32" s="215"/>
      <c r="K32" s="255" t="s">
        <v>625</v>
      </c>
      <c r="L32" s="256"/>
      <c r="M32" s="257"/>
      <c r="N32" s="213"/>
      <c r="O32" s="214"/>
      <c r="P32" s="215"/>
      <c r="Q32" s="255" t="s">
        <v>629</v>
      </c>
      <c r="R32" s="256"/>
      <c r="S32" s="257"/>
      <c r="T32" s="255" t="s">
        <v>630</v>
      </c>
      <c r="U32" s="256"/>
      <c r="V32" s="257"/>
      <c r="W32" s="232" t="s">
        <v>628</v>
      </c>
      <c r="X32" s="233"/>
      <c r="Y32" s="233"/>
      <c r="Z32" s="233"/>
      <c r="AA32" s="234"/>
      <c r="AB32" s="275"/>
      <c r="AC32" s="276"/>
      <c r="AD32" s="276"/>
      <c r="AE32" s="276"/>
      <c r="AF32" s="276"/>
      <c r="AJ32" s="111" t="s">
        <v>31</v>
      </c>
      <c r="AL32" s="99" t="s">
        <v>3467</v>
      </c>
    </row>
    <row r="33" spans="2:41" ht="17.25" customHeight="1" thickTop="1">
      <c r="B33" s="265"/>
      <c r="C33" s="265"/>
      <c r="D33" s="265"/>
      <c r="E33" s="261">
        <v>4</v>
      </c>
      <c r="F33" s="261"/>
      <c r="G33" s="261"/>
      <c r="H33" s="235" t="s">
        <v>34</v>
      </c>
      <c r="I33" s="235"/>
      <c r="J33" s="235"/>
      <c r="K33" s="239">
        <f t="shared" ref="K33:K44" si="0">IF(H33="冷房",$AJ$19,$AJ$20)</f>
        <v>6</v>
      </c>
      <c r="L33" s="239"/>
      <c r="M33" s="239"/>
      <c r="N33" s="241">
        <f t="shared" ref="N33:N44" si="1">ROUNDDOWN(IF(H33="冷房",$AJ$21*AJ33,$AJ$22*AJ33),2)</f>
        <v>6.9</v>
      </c>
      <c r="O33" s="241"/>
      <c r="P33" s="241"/>
      <c r="Q33" s="240">
        <f>IF(I$27="その他","",VLOOKUP(E33&amp;$AJ$25&amp;$I$27&amp;H33,'&lt;PAC&gt;マスタ (3)'!$Q$8:$R$583,2,0))</f>
        <v>0.14699999999999999</v>
      </c>
      <c r="R33" s="240"/>
      <c r="S33" s="240"/>
      <c r="T33" s="242">
        <v>450</v>
      </c>
      <c r="U33" s="242"/>
      <c r="V33" s="243"/>
      <c r="W33" s="279">
        <f t="shared" ref="W33:W44" si="2">ROUNDDOWN(AL33*Q33*T33*$I$28,1)</f>
        <v>56.8</v>
      </c>
      <c r="X33" s="280"/>
      <c r="Y33" s="280"/>
      <c r="Z33" s="280"/>
      <c r="AA33" s="281"/>
      <c r="AB33" s="203" t="s">
        <v>3462</v>
      </c>
      <c r="AC33" s="204"/>
      <c r="AD33" s="204"/>
      <c r="AE33" s="204"/>
      <c r="AF33" s="204"/>
      <c r="AG33" s="204"/>
      <c r="AH33" s="204"/>
      <c r="AI33" s="112" t="s">
        <v>3428</v>
      </c>
      <c r="AJ33" s="113">
        <f>VLOOKUP(E33&amp;$AJ$26&amp;H33&amp;$I$17&amp;$I$18,'&lt;PAC&gt;マスタ (3)'!$Y:$AE,7,0)</f>
        <v>2.0750000000000002</v>
      </c>
      <c r="AL33" s="114">
        <f>ROUNDDOWN(K33/N33,2)</f>
        <v>0.86</v>
      </c>
      <c r="AN33" s="110">
        <f>VLOOKUP(E33&amp;$AJ$25&amp;$I$27&amp;H33,'&lt;PAC&gt;マスタ (3)'!$Q$8:$R$583,2,0)</f>
        <v>0.14699999999999999</v>
      </c>
      <c r="AO33" s="115" t="str">
        <f>IF(Q33=AN33,"○","×")</f>
        <v>○</v>
      </c>
    </row>
    <row r="34" spans="2:41" ht="15" customHeight="1">
      <c r="B34" s="265"/>
      <c r="C34" s="265"/>
      <c r="D34" s="265"/>
      <c r="E34" s="261">
        <v>5</v>
      </c>
      <c r="F34" s="261"/>
      <c r="G34" s="261"/>
      <c r="H34" s="235" t="s">
        <v>34</v>
      </c>
      <c r="I34" s="235"/>
      <c r="J34" s="235"/>
      <c r="K34" s="239">
        <f t="shared" si="0"/>
        <v>6</v>
      </c>
      <c r="L34" s="239"/>
      <c r="M34" s="239"/>
      <c r="N34" s="241">
        <f t="shared" si="1"/>
        <v>7.26</v>
      </c>
      <c r="O34" s="241"/>
      <c r="P34" s="241"/>
      <c r="Q34" s="240">
        <f>IF(I$27="その他","",VLOOKUP(E34&amp;$AJ$25&amp;$I$27&amp;H34,'&lt;PAC&gt;マスタ (3)'!$Q$8:$R$583,2,0))</f>
        <v>0.248</v>
      </c>
      <c r="R34" s="240"/>
      <c r="S34" s="240"/>
      <c r="T34" s="242">
        <v>450</v>
      </c>
      <c r="U34" s="242"/>
      <c r="V34" s="243"/>
      <c r="W34" s="236">
        <f t="shared" si="2"/>
        <v>91.5</v>
      </c>
      <c r="X34" s="237"/>
      <c r="Y34" s="237"/>
      <c r="Z34" s="237"/>
      <c r="AA34" s="238"/>
      <c r="AB34" s="203"/>
      <c r="AC34" s="204"/>
      <c r="AD34" s="204"/>
      <c r="AE34" s="204"/>
      <c r="AF34" s="204"/>
      <c r="AG34" s="204"/>
      <c r="AH34" s="204"/>
      <c r="AI34" s="112" t="s">
        <v>3429</v>
      </c>
      <c r="AJ34" s="113">
        <f>VLOOKUP(E34&amp;$AJ$26&amp;H34&amp;$I$17&amp;$I$18,'&lt;PAC&gt;マスタ (3)'!$Y:$AE,7,0)</f>
        <v>2.1819999999999999</v>
      </c>
      <c r="AL34" s="114">
        <f t="shared" ref="AL34:AL44" si="3">ROUNDDOWN(K34/N34,2)</f>
        <v>0.82</v>
      </c>
      <c r="AN34" s="110">
        <f>VLOOKUP(E34&amp;$AJ$25&amp;$I$27&amp;H34,'&lt;PAC&gt;マスタ (3)'!$Q$8:$R$583,2,0)</f>
        <v>0.248</v>
      </c>
      <c r="AO34" s="115" t="str">
        <f t="shared" ref="AO34:AO44" si="4">IF(Q34=AN34,"○","×")</f>
        <v>○</v>
      </c>
    </row>
    <row r="35" spans="2:41" ht="15" customHeight="1">
      <c r="B35" s="265"/>
      <c r="C35" s="265"/>
      <c r="D35" s="265"/>
      <c r="E35" s="261">
        <v>6</v>
      </c>
      <c r="F35" s="261"/>
      <c r="G35" s="261"/>
      <c r="H35" s="235" t="s">
        <v>34</v>
      </c>
      <c r="I35" s="235"/>
      <c r="J35" s="235"/>
      <c r="K35" s="239">
        <f t="shared" si="0"/>
        <v>6</v>
      </c>
      <c r="L35" s="239"/>
      <c r="M35" s="239"/>
      <c r="N35" s="241">
        <f t="shared" si="1"/>
        <v>6.98</v>
      </c>
      <c r="O35" s="241"/>
      <c r="P35" s="241"/>
      <c r="Q35" s="240">
        <f>IF(I$27="その他","",VLOOKUP(E35&amp;$AJ$25&amp;$I$27&amp;H35,'&lt;PAC&gt;マスタ (3)'!$Q$8:$R$583,2,0))</f>
        <v>0.30499999999999999</v>
      </c>
      <c r="R35" s="240"/>
      <c r="S35" s="240"/>
      <c r="T35" s="242">
        <v>450</v>
      </c>
      <c r="U35" s="242"/>
      <c r="V35" s="243"/>
      <c r="W35" s="236">
        <f t="shared" si="2"/>
        <v>116.6</v>
      </c>
      <c r="X35" s="237"/>
      <c r="Y35" s="237"/>
      <c r="Z35" s="237"/>
      <c r="AA35" s="238"/>
      <c r="AB35" s="85"/>
      <c r="AC35" s="84"/>
      <c r="AD35" s="84"/>
      <c r="AE35" s="84"/>
      <c r="AF35" s="84"/>
      <c r="AG35" s="32"/>
      <c r="AH35" s="86"/>
      <c r="AI35" s="112" t="s">
        <v>3430</v>
      </c>
      <c r="AJ35" s="113">
        <f>VLOOKUP(E35&amp;$AJ$26&amp;H35&amp;$I$17&amp;$I$18,'&lt;PAC&gt;マスタ (3)'!$Y:$AE,7,0)</f>
        <v>2.0979999999999999</v>
      </c>
      <c r="AL35" s="114">
        <f t="shared" si="3"/>
        <v>0.85</v>
      </c>
      <c r="AN35" s="110">
        <f>VLOOKUP(E35&amp;$AJ$25&amp;$I$27&amp;H35,'&lt;PAC&gt;マスタ (3)'!$Q$8:$R$583,2,0)</f>
        <v>0.30499999999999999</v>
      </c>
      <c r="AO35" s="115" t="str">
        <f t="shared" si="4"/>
        <v>○</v>
      </c>
    </row>
    <row r="36" spans="2:41" ht="15" customHeight="1">
      <c r="B36" s="265"/>
      <c r="C36" s="265"/>
      <c r="D36" s="265"/>
      <c r="E36" s="261">
        <v>7</v>
      </c>
      <c r="F36" s="261"/>
      <c r="G36" s="261"/>
      <c r="H36" s="235" t="s">
        <v>34</v>
      </c>
      <c r="I36" s="235"/>
      <c r="J36" s="235"/>
      <c r="K36" s="239">
        <f t="shared" si="0"/>
        <v>6</v>
      </c>
      <c r="L36" s="239"/>
      <c r="M36" s="239"/>
      <c r="N36" s="241">
        <f t="shared" si="1"/>
        <v>5.71</v>
      </c>
      <c r="O36" s="241"/>
      <c r="P36" s="241"/>
      <c r="Q36" s="240">
        <f>IF(I$27="その他","",VLOOKUP(E36&amp;$AJ$25&amp;$I$27&amp;H36,'&lt;PAC&gt;マスタ (3)'!$Q$8:$R$583,2,0))</f>
        <v>0.54600000000000004</v>
      </c>
      <c r="R36" s="240"/>
      <c r="S36" s="240"/>
      <c r="T36" s="242">
        <v>450</v>
      </c>
      <c r="U36" s="242"/>
      <c r="V36" s="243"/>
      <c r="W36" s="236">
        <f t="shared" si="2"/>
        <v>257.89999999999998</v>
      </c>
      <c r="X36" s="237"/>
      <c r="Y36" s="237"/>
      <c r="Z36" s="237"/>
      <c r="AA36" s="238"/>
      <c r="AB36" s="203" t="s">
        <v>3515</v>
      </c>
      <c r="AC36" s="204"/>
      <c r="AD36" s="204"/>
      <c r="AE36" s="204"/>
      <c r="AF36" s="204"/>
      <c r="AG36" s="204"/>
      <c r="AH36" s="204"/>
      <c r="AI36" s="112" t="s">
        <v>3431</v>
      </c>
      <c r="AJ36" s="113">
        <f>VLOOKUP(E36&amp;$AJ$26&amp;H36&amp;$I$17&amp;$I$18,'&lt;PAC&gt;マスタ (3)'!$Y:$AE,7,0)</f>
        <v>1.7170000000000001</v>
      </c>
      <c r="AL36" s="114">
        <f t="shared" si="3"/>
        <v>1.05</v>
      </c>
      <c r="AN36" s="110">
        <f>VLOOKUP(E36&amp;$AJ$25&amp;$I$27&amp;H36,'&lt;PAC&gt;マスタ (3)'!$Q$8:$R$583,2,0)</f>
        <v>0.54600000000000004</v>
      </c>
      <c r="AO36" s="115" t="str">
        <f t="shared" si="4"/>
        <v>○</v>
      </c>
    </row>
    <row r="37" spans="2:41" ht="15" customHeight="1">
      <c r="B37" s="265"/>
      <c r="C37" s="265"/>
      <c r="D37" s="265"/>
      <c r="E37" s="261">
        <v>8</v>
      </c>
      <c r="F37" s="261"/>
      <c r="G37" s="261"/>
      <c r="H37" s="235" t="s">
        <v>34</v>
      </c>
      <c r="I37" s="235"/>
      <c r="J37" s="235"/>
      <c r="K37" s="239">
        <f t="shared" si="0"/>
        <v>6</v>
      </c>
      <c r="L37" s="239"/>
      <c r="M37" s="239"/>
      <c r="N37" s="241">
        <f t="shared" si="1"/>
        <v>5.5</v>
      </c>
      <c r="O37" s="241"/>
      <c r="P37" s="241"/>
      <c r="Q37" s="240">
        <f>IF(I$27="その他","",VLOOKUP(E37&amp;$AJ$25&amp;$I$27&amp;H37,'&lt;PAC&gt;マスタ (3)'!$Q$8:$R$583,2,0))</f>
        <v>0.58699999999999997</v>
      </c>
      <c r="R37" s="240"/>
      <c r="S37" s="240"/>
      <c r="T37" s="242">
        <v>450</v>
      </c>
      <c r="U37" s="242"/>
      <c r="V37" s="243"/>
      <c r="W37" s="236">
        <f t="shared" si="2"/>
        <v>287.89999999999998</v>
      </c>
      <c r="X37" s="237"/>
      <c r="Y37" s="237"/>
      <c r="Z37" s="237"/>
      <c r="AA37" s="238"/>
      <c r="AB37" s="203"/>
      <c r="AC37" s="204"/>
      <c r="AD37" s="204"/>
      <c r="AE37" s="204"/>
      <c r="AF37" s="204"/>
      <c r="AG37" s="204"/>
      <c r="AH37" s="204"/>
      <c r="AI37" s="112" t="s">
        <v>3432</v>
      </c>
      <c r="AJ37" s="113">
        <f>VLOOKUP(E37&amp;$AJ$26&amp;H37&amp;$I$17&amp;$I$18,'&lt;PAC&gt;マスタ (3)'!$Y:$AE,7,0)</f>
        <v>1.6519999999999999</v>
      </c>
      <c r="AL37" s="114">
        <f t="shared" si="3"/>
        <v>1.0900000000000001</v>
      </c>
      <c r="AM37" s="116"/>
      <c r="AN37" s="110">
        <f>VLOOKUP(E37&amp;$AJ$25&amp;$I$27&amp;H37,'&lt;PAC&gt;マスタ (3)'!$Q$8:$R$583,2,0)</f>
        <v>0.58699999999999997</v>
      </c>
      <c r="AO37" s="115" t="str">
        <f t="shared" si="4"/>
        <v>○</v>
      </c>
    </row>
    <row r="38" spans="2:41" ht="15" customHeight="1">
      <c r="B38" s="265"/>
      <c r="C38" s="265"/>
      <c r="D38" s="265"/>
      <c r="E38" s="261">
        <v>9</v>
      </c>
      <c r="F38" s="261"/>
      <c r="G38" s="261"/>
      <c r="H38" s="235" t="s">
        <v>34</v>
      </c>
      <c r="I38" s="235"/>
      <c r="J38" s="235"/>
      <c r="K38" s="239">
        <f t="shared" si="0"/>
        <v>6</v>
      </c>
      <c r="L38" s="239"/>
      <c r="M38" s="239"/>
      <c r="N38" s="241">
        <f t="shared" si="1"/>
        <v>6.63</v>
      </c>
      <c r="O38" s="241"/>
      <c r="P38" s="241"/>
      <c r="Q38" s="240">
        <f>IF(I$27="その他","",VLOOKUP(E38&amp;$AJ$25&amp;$I$27&amp;H38,'&lt;PAC&gt;マスタ (3)'!$Q$8:$R$583,2,0))</f>
        <v>0.372</v>
      </c>
      <c r="R38" s="240"/>
      <c r="S38" s="240"/>
      <c r="T38" s="242">
        <v>450</v>
      </c>
      <c r="U38" s="242"/>
      <c r="V38" s="243"/>
      <c r="W38" s="236">
        <f t="shared" si="2"/>
        <v>150.6</v>
      </c>
      <c r="X38" s="237"/>
      <c r="Y38" s="237"/>
      <c r="Z38" s="237"/>
      <c r="AA38" s="238"/>
      <c r="AB38" s="203"/>
      <c r="AC38" s="204"/>
      <c r="AD38" s="204"/>
      <c r="AE38" s="204"/>
      <c r="AF38" s="204"/>
      <c r="AG38" s="204"/>
      <c r="AH38" s="204"/>
      <c r="AI38" s="112" t="s">
        <v>3433</v>
      </c>
      <c r="AJ38" s="113">
        <f>VLOOKUP(E38&amp;$AJ$26&amp;H38&amp;$I$17&amp;$I$18,'&lt;PAC&gt;マスタ (3)'!$Y:$AE,7,0)</f>
        <v>1.992</v>
      </c>
      <c r="AL38" s="114">
        <f t="shared" si="3"/>
        <v>0.9</v>
      </c>
      <c r="AM38" s="116"/>
      <c r="AN38" s="110">
        <f>VLOOKUP(E38&amp;$AJ$25&amp;$I$27&amp;H38,'&lt;PAC&gt;マスタ (3)'!$Q$8:$R$583,2,0)</f>
        <v>0.372</v>
      </c>
      <c r="AO38" s="115" t="str">
        <f t="shared" si="4"/>
        <v>○</v>
      </c>
    </row>
    <row r="39" spans="2:41" ht="15" customHeight="1">
      <c r="B39" s="265"/>
      <c r="C39" s="265"/>
      <c r="D39" s="265"/>
      <c r="E39" s="261">
        <v>10</v>
      </c>
      <c r="F39" s="261"/>
      <c r="G39" s="261"/>
      <c r="H39" s="235" t="s">
        <v>32</v>
      </c>
      <c r="I39" s="235"/>
      <c r="J39" s="235"/>
      <c r="K39" s="239">
        <f t="shared" si="0"/>
        <v>6.3</v>
      </c>
      <c r="L39" s="239"/>
      <c r="M39" s="239"/>
      <c r="N39" s="241">
        <f t="shared" si="1"/>
        <v>5.83</v>
      </c>
      <c r="O39" s="241"/>
      <c r="P39" s="241"/>
      <c r="Q39" s="240">
        <f>IF(I$27="その他","",VLOOKUP(E39&amp;$AJ$25&amp;$I$27&amp;H39,'&lt;PAC&gt;マスタ (3)'!$Q$8:$R$583,2,0))</f>
        <v>0.14799999999999999</v>
      </c>
      <c r="R39" s="240"/>
      <c r="S39" s="240"/>
      <c r="T39" s="242">
        <v>450</v>
      </c>
      <c r="U39" s="242"/>
      <c r="V39" s="243"/>
      <c r="W39" s="236">
        <f t="shared" si="2"/>
        <v>71.900000000000006</v>
      </c>
      <c r="X39" s="237"/>
      <c r="Y39" s="237"/>
      <c r="Z39" s="237"/>
      <c r="AA39" s="238"/>
      <c r="AB39" s="203"/>
      <c r="AC39" s="204"/>
      <c r="AD39" s="204"/>
      <c r="AE39" s="204"/>
      <c r="AF39" s="204"/>
      <c r="AG39" s="204"/>
      <c r="AH39" s="204"/>
      <c r="AI39" s="112" t="s">
        <v>3434</v>
      </c>
      <c r="AJ39" s="113">
        <f>VLOOKUP(E39&amp;$AJ$26&amp;H39&amp;$I$17&amp;$I$18,'&lt;PAC&gt;マスタ (3)'!$Y:$AE,7,0)</f>
        <v>1.6679999999999999</v>
      </c>
      <c r="AL39" s="114">
        <f t="shared" si="3"/>
        <v>1.08</v>
      </c>
      <c r="AM39" s="116"/>
      <c r="AN39" s="110">
        <f>VLOOKUP(E39&amp;$AJ$25&amp;$I$27&amp;H39,'&lt;PAC&gt;マスタ (3)'!$Q$8:$R$583,2,0)</f>
        <v>0.14799999999999999</v>
      </c>
      <c r="AO39" s="115" t="str">
        <f t="shared" si="4"/>
        <v>○</v>
      </c>
    </row>
    <row r="40" spans="2:41" ht="15" customHeight="1">
      <c r="B40" s="265"/>
      <c r="C40" s="265"/>
      <c r="D40" s="265"/>
      <c r="E40" s="261">
        <v>11</v>
      </c>
      <c r="F40" s="261"/>
      <c r="G40" s="261"/>
      <c r="H40" s="235" t="s">
        <v>32</v>
      </c>
      <c r="I40" s="235"/>
      <c r="J40" s="235"/>
      <c r="K40" s="239">
        <f t="shared" si="0"/>
        <v>6.3</v>
      </c>
      <c r="L40" s="239"/>
      <c r="M40" s="239"/>
      <c r="N40" s="241">
        <f t="shared" si="1"/>
        <v>6.2</v>
      </c>
      <c r="O40" s="241"/>
      <c r="P40" s="241"/>
      <c r="Q40" s="240">
        <f>IF(I$27="その他","",VLOOKUP(E40&amp;$AJ$25&amp;$I$27&amp;H40,'&lt;PAC&gt;マスタ (3)'!$Q$8:$R$583,2,0))</f>
        <v>0.245</v>
      </c>
      <c r="R40" s="240"/>
      <c r="S40" s="240"/>
      <c r="T40" s="242">
        <v>450</v>
      </c>
      <c r="U40" s="242"/>
      <c r="V40" s="243"/>
      <c r="W40" s="236">
        <f t="shared" si="2"/>
        <v>111.3</v>
      </c>
      <c r="X40" s="237"/>
      <c r="Y40" s="237"/>
      <c r="Z40" s="237"/>
      <c r="AA40" s="238"/>
      <c r="AB40" s="82"/>
      <c r="AC40" s="83"/>
      <c r="AD40" s="83"/>
      <c r="AE40" s="83"/>
      <c r="AF40" s="83"/>
      <c r="AI40" s="112" t="s">
        <v>3435</v>
      </c>
      <c r="AJ40" s="113">
        <f>VLOOKUP(E40&amp;$AJ$26&amp;H40&amp;$I$17&amp;$I$18,'&lt;PAC&gt;マスタ (3)'!$Y:$AE,7,0)</f>
        <v>1.774</v>
      </c>
      <c r="AL40" s="114">
        <f t="shared" si="3"/>
        <v>1.01</v>
      </c>
      <c r="AM40" s="116"/>
      <c r="AN40" s="110">
        <f>VLOOKUP(E40&amp;$AJ$25&amp;$I$27&amp;H40,'&lt;PAC&gt;マスタ (3)'!$Q$8:$R$583,2,0)</f>
        <v>0.245</v>
      </c>
      <c r="AO40" s="115" t="str">
        <f t="shared" si="4"/>
        <v>○</v>
      </c>
    </row>
    <row r="41" spans="2:41" ht="15" customHeight="1">
      <c r="B41" s="265"/>
      <c r="C41" s="265"/>
      <c r="D41" s="265"/>
      <c r="E41" s="261">
        <v>12</v>
      </c>
      <c r="F41" s="261"/>
      <c r="G41" s="261"/>
      <c r="H41" s="235" t="s">
        <v>32</v>
      </c>
      <c r="I41" s="235"/>
      <c r="J41" s="235"/>
      <c r="K41" s="239">
        <f t="shared" si="0"/>
        <v>6.3</v>
      </c>
      <c r="L41" s="239"/>
      <c r="M41" s="239"/>
      <c r="N41" s="241">
        <f t="shared" si="1"/>
        <v>5.5</v>
      </c>
      <c r="O41" s="241"/>
      <c r="P41" s="241"/>
      <c r="Q41" s="240">
        <f>IF(I$27="その他","",VLOOKUP(E41&amp;$AJ$25&amp;$I$27&amp;H41,'&lt;PAC&gt;マスタ (3)'!$Q$8:$R$583,2,0))</f>
        <v>0.45</v>
      </c>
      <c r="R41" s="240"/>
      <c r="S41" s="240"/>
      <c r="T41" s="242">
        <v>450</v>
      </c>
      <c r="U41" s="242"/>
      <c r="V41" s="243"/>
      <c r="W41" s="236">
        <f t="shared" si="2"/>
        <v>230.8</v>
      </c>
      <c r="X41" s="237"/>
      <c r="Y41" s="237"/>
      <c r="Z41" s="237"/>
      <c r="AA41" s="238"/>
      <c r="AB41" s="203" t="s">
        <v>3466</v>
      </c>
      <c r="AC41" s="204"/>
      <c r="AD41" s="204"/>
      <c r="AE41" s="204"/>
      <c r="AF41" s="204"/>
      <c r="AG41" s="204"/>
      <c r="AH41" s="204"/>
      <c r="AI41" s="112" t="s">
        <v>3436</v>
      </c>
      <c r="AJ41" s="113">
        <f>VLOOKUP(E41&amp;$AJ$26&amp;H41&amp;$I$17&amp;$I$18,'&lt;PAC&gt;マスタ (3)'!$Y:$AE,7,0)</f>
        <v>1.5720000000000001</v>
      </c>
      <c r="AL41" s="114">
        <f t="shared" si="3"/>
        <v>1.1399999999999999</v>
      </c>
      <c r="AM41" s="116"/>
      <c r="AN41" s="110">
        <f>VLOOKUP(E41&amp;$AJ$25&amp;$I$27&amp;H41,'&lt;PAC&gt;マスタ (3)'!$Q$8:$R$583,2,0)</f>
        <v>0.45</v>
      </c>
      <c r="AO41" s="115" t="str">
        <f t="shared" si="4"/>
        <v>○</v>
      </c>
    </row>
    <row r="42" spans="2:41" ht="15" customHeight="1">
      <c r="B42" s="265"/>
      <c r="C42" s="265"/>
      <c r="D42" s="265"/>
      <c r="E42" s="261">
        <v>1</v>
      </c>
      <c r="F42" s="261"/>
      <c r="G42" s="261"/>
      <c r="H42" s="235" t="s">
        <v>32</v>
      </c>
      <c r="I42" s="235"/>
      <c r="J42" s="235"/>
      <c r="K42" s="239">
        <f t="shared" si="0"/>
        <v>6.3</v>
      </c>
      <c r="L42" s="239"/>
      <c r="M42" s="239"/>
      <c r="N42" s="241">
        <f t="shared" si="1"/>
        <v>5.08</v>
      </c>
      <c r="O42" s="241"/>
      <c r="P42" s="241"/>
      <c r="Q42" s="240">
        <f>IF(I$27="その他","",VLOOKUP(E42&amp;$AJ$25&amp;$I$27&amp;H42,'&lt;PAC&gt;マスタ (3)'!$Q$8:$R$583,2,0))</f>
        <v>0.56499999999999995</v>
      </c>
      <c r="R42" s="240"/>
      <c r="S42" s="240"/>
      <c r="T42" s="242">
        <v>450</v>
      </c>
      <c r="U42" s="242"/>
      <c r="V42" s="243"/>
      <c r="W42" s="236">
        <f t="shared" si="2"/>
        <v>315.2</v>
      </c>
      <c r="X42" s="237"/>
      <c r="Y42" s="237"/>
      <c r="Z42" s="237"/>
      <c r="AA42" s="238"/>
      <c r="AB42" s="203"/>
      <c r="AC42" s="204"/>
      <c r="AD42" s="204"/>
      <c r="AE42" s="204"/>
      <c r="AF42" s="204"/>
      <c r="AG42" s="204"/>
      <c r="AH42" s="204"/>
      <c r="AI42" s="112" t="s">
        <v>3437</v>
      </c>
      <c r="AJ42" s="113">
        <f>VLOOKUP(E42&amp;$AJ$26&amp;H42&amp;$I$17&amp;$I$18,'&lt;PAC&gt;マスタ (3)'!$Y:$AE,7,0)</f>
        <v>1.452</v>
      </c>
      <c r="AL42" s="114">
        <f t="shared" si="3"/>
        <v>1.24</v>
      </c>
      <c r="AM42" s="116"/>
      <c r="AN42" s="110">
        <f>VLOOKUP(E42&amp;$AJ$25&amp;$I$27&amp;H42,'&lt;PAC&gt;マスタ (3)'!$Q$8:$R$583,2,0)</f>
        <v>0.56499999999999995</v>
      </c>
      <c r="AO42" s="115" t="str">
        <f t="shared" si="4"/>
        <v>○</v>
      </c>
    </row>
    <row r="43" spans="2:41" ht="15" customHeight="1">
      <c r="B43" s="265"/>
      <c r="C43" s="265"/>
      <c r="D43" s="265"/>
      <c r="E43" s="261">
        <v>2</v>
      </c>
      <c r="F43" s="261"/>
      <c r="G43" s="261"/>
      <c r="H43" s="235" t="s">
        <v>32</v>
      </c>
      <c r="I43" s="235"/>
      <c r="J43" s="235"/>
      <c r="K43" s="239">
        <f t="shared" si="0"/>
        <v>6.3</v>
      </c>
      <c r="L43" s="239"/>
      <c r="M43" s="239"/>
      <c r="N43" s="241">
        <f t="shared" si="1"/>
        <v>5.21</v>
      </c>
      <c r="O43" s="241"/>
      <c r="P43" s="241"/>
      <c r="Q43" s="240">
        <f>IF(I$27="その他","",VLOOKUP(E43&amp;$AJ$25&amp;$I$27&amp;H43,'&lt;PAC&gt;マスタ (3)'!$Q$8:$R$583,2,0))</f>
        <v>0.52900000000000003</v>
      </c>
      <c r="R43" s="240"/>
      <c r="S43" s="240"/>
      <c r="T43" s="242">
        <v>450</v>
      </c>
      <c r="U43" s="242"/>
      <c r="V43" s="243"/>
      <c r="W43" s="236">
        <f t="shared" si="2"/>
        <v>285.60000000000002</v>
      </c>
      <c r="X43" s="237"/>
      <c r="Y43" s="237"/>
      <c r="Z43" s="237"/>
      <c r="AA43" s="238"/>
      <c r="AB43" s="117"/>
      <c r="AC43" s="118"/>
      <c r="AD43" s="118"/>
      <c r="AE43" s="118"/>
      <c r="AF43" s="118"/>
      <c r="AG43" s="118"/>
      <c r="AH43" s="118"/>
      <c r="AI43" s="112" t="s">
        <v>3438</v>
      </c>
      <c r="AJ43" s="113">
        <f>VLOOKUP(E43&amp;$AJ$26&amp;H43&amp;$I$17&amp;$I$18,'&lt;PAC&gt;マスタ (3)'!$Y:$AE,7,0)</f>
        <v>1.4890000000000001</v>
      </c>
      <c r="AL43" s="114">
        <f t="shared" si="3"/>
        <v>1.2</v>
      </c>
      <c r="AM43" s="116"/>
      <c r="AN43" s="110">
        <f>VLOOKUP(E43&amp;$AJ$25&amp;$I$27&amp;H43,'&lt;PAC&gt;マスタ (3)'!$Q$8:$R$583,2,0)</f>
        <v>0.52900000000000003</v>
      </c>
      <c r="AO43" s="115" t="str">
        <f t="shared" si="4"/>
        <v>○</v>
      </c>
    </row>
    <row r="44" spans="2:41" ht="15" customHeight="1" thickBot="1">
      <c r="B44" s="265"/>
      <c r="C44" s="265"/>
      <c r="D44" s="265"/>
      <c r="E44" s="264">
        <v>3</v>
      </c>
      <c r="F44" s="264"/>
      <c r="G44" s="264"/>
      <c r="H44" s="254" t="s">
        <v>32</v>
      </c>
      <c r="I44" s="254"/>
      <c r="J44" s="254"/>
      <c r="K44" s="248">
        <f t="shared" si="0"/>
        <v>6.3</v>
      </c>
      <c r="L44" s="248"/>
      <c r="M44" s="248"/>
      <c r="N44" s="241">
        <f t="shared" si="1"/>
        <v>5.72</v>
      </c>
      <c r="O44" s="241"/>
      <c r="P44" s="241"/>
      <c r="Q44" s="240">
        <f>IF(I$27="その他","",VLOOKUP(E44&amp;$AJ$25&amp;$I$27&amp;H44,'&lt;PAC&gt;マスタ (3)'!$Q$8:$R$583,2,0))</f>
        <v>0.38900000000000001</v>
      </c>
      <c r="R44" s="240"/>
      <c r="S44" s="240"/>
      <c r="T44" s="249">
        <v>450</v>
      </c>
      <c r="U44" s="249"/>
      <c r="V44" s="250"/>
      <c r="W44" s="245">
        <f t="shared" si="2"/>
        <v>192.5</v>
      </c>
      <c r="X44" s="246"/>
      <c r="Y44" s="246"/>
      <c r="Z44" s="246"/>
      <c r="AA44" s="247"/>
      <c r="AB44" s="201" t="s">
        <v>3465</v>
      </c>
      <c r="AC44" s="202"/>
      <c r="AD44" s="202"/>
      <c r="AE44" s="202"/>
      <c r="AF44" s="202"/>
      <c r="AG44" s="202"/>
      <c r="AH44" s="202"/>
      <c r="AI44" s="112" t="s">
        <v>3439</v>
      </c>
      <c r="AJ44" s="113">
        <f>VLOOKUP(E44&amp;$AJ$26&amp;H44&amp;$I$17&amp;$I$18,'&lt;PAC&gt;マスタ (3)'!$Y:$AE,7,0)</f>
        <v>1.635</v>
      </c>
      <c r="AL44" s="114">
        <f t="shared" si="3"/>
        <v>1.1000000000000001</v>
      </c>
      <c r="AM44" s="116"/>
      <c r="AN44" s="110">
        <f>VLOOKUP(E44&amp;$AJ$25&amp;$I$27&amp;H44,'&lt;PAC&gt;マスタ (3)'!$Q$8:$R$583,2,0)</f>
        <v>0.38900000000000001</v>
      </c>
      <c r="AO44" s="115" t="str">
        <f t="shared" si="4"/>
        <v>○</v>
      </c>
    </row>
    <row r="45" spans="2:41" ht="15" customHeight="1" thickTop="1">
      <c r="B45" s="265"/>
      <c r="C45" s="265"/>
      <c r="D45" s="265"/>
      <c r="E45" s="263" t="s">
        <v>615</v>
      </c>
      <c r="F45" s="263"/>
      <c r="G45" s="263"/>
      <c r="H45" s="251"/>
      <c r="I45" s="251"/>
      <c r="J45" s="251"/>
      <c r="K45" s="251"/>
      <c r="L45" s="251"/>
      <c r="M45" s="251"/>
      <c r="N45" s="251"/>
      <c r="O45" s="251"/>
      <c r="P45" s="251"/>
      <c r="Q45" s="252"/>
      <c r="R45" s="252"/>
      <c r="S45" s="252"/>
      <c r="T45" s="253">
        <f>SUM(T33:V44)</f>
        <v>5400</v>
      </c>
      <c r="U45" s="253"/>
      <c r="V45" s="253"/>
      <c r="W45" s="244">
        <f>SUM(W33:AA44)</f>
        <v>2168.6</v>
      </c>
      <c r="X45" s="244"/>
      <c r="Y45" s="244"/>
      <c r="Z45" s="244"/>
      <c r="AA45" s="244"/>
      <c r="AB45" s="202"/>
      <c r="AC45" s="202"/>
      <c r="AD45" s="202"/>
      <c r="AE45" s="202"/>
      <c r="AF45" s="202"/>
      <c r="AG45" s="202"/>
      <c r="AH45" s="202"/>
      <c r="AM45" s="116"/>
      <c r="AO45" s="115">
        <f>COUNTIF(AO33:AO44,"○")</f>
        <v>12</v>
      </c>
    </row>
    <row r="46" spans="2:41" ht="15" customHeight="1">
      <c r="B46" s="266" t="str">
        <f>IF(AO45=12,"指定負荷率使用","")</f>
        <v>指定負荷率使用</v>
      </c>
      <c r="C46" s="266"/>
      <c r="D46" s="266"/>
      <c r="E46" s="266"/>
      <c r="F46" s="266"/>
      <c r="G46" s="266"/>
      <c r="H46" s="230" t="s">
        <v>3514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02"/>
      <c r="AC46" s="202"/>
      <c r="AD46" s="202"/>
      <c r="AE46" s="202"/>
      <c r="AF46" s="202"/>
      <c r="AG46" s="202"/>
      <c r="AH46" s="202"/>
      <c r="AM46" s="116"/>
    </row>
    <row r="47" spans="2:41" ht="15" customHeight="1">
      <c r="B47" s="262"/>
      <c r="C47" s="26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83"/>
      <c r="AC47" s="83"/>
      <c r="AD47" s="83"/>
      <c r="AE47" s="83"/>
      <c r="AF47" s="83"/>
      <c r="AG47" s="83"/>
      <c r="AH47" s="83"/>
      <c r="AM47" s="116"/>
    </row>
    <row r="48" spans="2:41" ht="15" customHeight="1">
      <c r="AM48" s="116"/>
    </row>
    <row r="49" spans="35:39" ht="27.75" customHeight="1">
      <c r="AI49" s="119"/>
      <c r="AJ49" s="119"/>
      <c r="AM49" s="120"/>
    </row>
    <row r="50" spans="35:39" ht="15" customHeight="1">
      <c r="AI50" s="119"/>
      <c r="AJ50" s="119"/>
    </row>
    <row r="51" spans="35:39" ht="26.25" customHeight="1">
      <c r="AI51" s="119"/>
      <c r="AJ51" s="119"/>
    </row>
    <row r="52" spans="35:39" ht="13.5" customHeight="1">
      <c r="AI52" s="119"/>
      <c r="AJ52" s="119"/>
    </row>
    <row r="53" spans="35:39">
      <c r="AI53" s="119"/>
      <c r="AJ53" s="119"/>
    </row>
    <row r="54" spans="35:39">
      <c r="AI54" s="119"/>
      <c r="AJ54" s="119"/>
    </row>
    <row r="56" spans="35:39">
      <c r="AJ56" s="121"/>
      <c r="AK56" s="121"/>
    </row>
    <row r="57" spans="35:39">
      <c r="AJ57" s="122"/>
    </row>
  </sheetData>
  <sheetProtection algorithmName="SHA-512" hashValue="4GzJXZ6YjUYirFwCwc8E8lGS22dMMWM8jQPFGluejsB0AUp2krKB8wXJuRjWs+in0qzZ26m32Eqllf4OkDpuWg==" saltValue="yeP2Opdr5JF0wyc6TOhO/g==" spinCount="100000" sheet="1" objects="1" scenarios="1" selectLockedCells="1"/>
  <mergeCells count="169">
    <mergeCell ref="B47:C47"/>
    <mergeCell ref="AB44:AH46"/>
    <mergeCell ref="E45:G45"/>
    <mergeCell ref="H45:J45"/>
    <mergeCell ref="K45:M45"/>
    <mergeCell ref="N45:P45"/>
    <mergeCell ref="Q45:S45"/>
    <mergeCell ref="T45:V45"/>
    <mergeCell ref="W45:AA45"/>
    <mergeCell ref="B46:G46"/>
    <mergeCell ref="H46:AA47"/>
    <mergeCell ref="B31:D45"/>
    <mergeCell ref="W43:AA43"/>
    <mergeCell ref="E44:G44"/>
    <mergeCell ref="H44:J44"/>
    <mergeCell ref="K44:M44"/>
    <mergeCell ref="N44:P44"/>
    <mergeCell ref="Q44:S44"/>
    <mergeCell ref="T44:V44"/>
    <mergeCell ref="W44:AA44"/>
    <mergeCell ref="E43:G43"/>
    <mergeCell ref="H43:J43"/>
    <mergeCell ref="K43:M43"/>
    <mergeCell ref="N43:P43"/>
    <mergeCell ref="Q43:S43"/>
    <mergeCell ref="T43:V43"/>
    <mergeCell ref="E40:G40"/>
    <mergeCell ref="H40:J40"/>
    <mergeCell ref="K40:M40"/>
    <mergeCell ref="N40:P40"/>
    <mergeCell ref="Q40:S40"/>
    <mergeCell ref="T40:V40"/>
    <mergeCell ref="W40:AA40"/>
    <mergeCell ref="W41:AA41"/>
    <mergeCell ref="AB41:AH42"/>
    <mergeCell ref="E42:G42"/>
    <mergeCell ref="H42:J42"/>
    <mergeCell ref="K42:M42"/>
    <mergeCell ref="N42:P42"/>
    <mergeCell ref="Q42:S42"/>
    <mergeCell ref="T42:V42"/>
    <mergeCell ref="W42:AA42"/>
    <mergeCell ref="E41:G41"/>
    <mergeCell ref="H41:J41"/>
    <mergeCell ref="K41:M41"/>
    <mergeCell ref="N41:P41"/>
    <mergeCell ref="Q41:S41"/>
    <mergeCell ref="T41:V41"/>
    <mergeCell ref="AB36:AH39"/>
    <mergeCell ref="E37:G37"/>
    <mergeCell ref="H37:J37"/>
    <mergeCell ref="K37:M37"/>
    <mergeCell ref="N37:P37"/>
    <mergeCell ref="Q37:S37"/>
    <mergeCell ref="T37:V37"/>
    <mergeCell ref="W37:AA37"/>
    <mergeCell ref="E38:G38"/>
    <mergeCell ref="H38:J38"/>
    <mergeCell ref="K38:M38"/>
    <mergeCell ref="N38:P38"/>
    <mergeCell ref="Q38:S38"/>
    <mergeCell ref="T38:V38"/>
    <mergeCell ref="W38:AA38"/>
    <mergeCell ref="E39:G39"/>
    <mergeCell ref="H39:J39"/>
    <mergeCell ref="K39:M39"/>
    <mergeCell ref="N39:P39"/>
    <mergeCell ref="Q39:S39"/>
    <mergeCell ref="T39:V39"/>
    <mergeCell ref="W39:AA39"/>
    <mergeCell ref="W35:AA35"/>
    <mergeCell ref="E36:G36"/>
    <mergeCell ref="H36:J36"/>
    <mergeCell ref="K36:M36"/>
    <mergeCell ref="N36:P36"/>
    <mergeCell ref="Q36:S36"/>
    <mergeCell ref="T36:V36"/>
    <mergeCell ref="W36:AA36"/>
    <mergeCell ref="E35:G35"/>
    <mergeCell ref="H35:J35"/>
    <mergeCell ref="K35:M35"/>
    <mergeCell ref="N35:P35"/>
    <mergeCell ref="Q35:S35"/>
    <mergeCell ref="T35:V35"/>
    <mergeCell ref="W33:AA33"/>
    <mergeCell ref="AB33:AH34"/>
    <mergeCell ref="E34:G34"/>
    <mergeCell ref="H34:J34"/>
    <mergeCell ref="K34:M34"/>
    <mergeCell ref="N34:P34"/>
    <mergeCell ref="Q34:S34"/>
    <mergeCell ref="T34:V34"/>
    <mergeCell ref="W34:AA34"/>
    <mergeCell ref="E33:G33"/>
    <mergeCell ref="H33:J33"/>
    <mergeCell ref="K33:M33"/>
    <mergeCell ref="N33:P33"/>
    <mergeCell ref="Q33:S33"/>
    <mergeCell ref="T33:V33"/>
    <mergeCell ref="T31:V31"/>
    <mergeCell ref="W31:AA31"/>
    <mergeCell ref="AB31:AF31"/>
    <mergeCell ref="K32:M32"/>
    <mergeCell ref="Q32:S32"/>
    <mergeCell ref="T32:V32"/>
    <mergeCell ref="W32:AA32"/>
    <mergeCell ref="AB32:AF32"/>
    <mergeCell ref="E28:H28"/>
    <mergeCell ref="I28:O28"/>
    <mergeCell ref="P28:R28"/>
    <mergeCell ref="T28:AG28"/>
    <mergeCell ref="E31:G32"/>
    <mergeCell ref="H31:J32"/>
    <mergeCell ref="K31:M31"/>
    <mergeCell ref="N31:P32"/>
    <mergeCell ref="Q31:S31"/>
    <mergeCell ref="B25:H25"/>
    <mergeCell ref="I25:R25"/>
    <mergeCell ref="T25:AG25"/>
    <mergeCell ref="B26:D28"/>
    <mergeCell ref="E26:H26"/>
    <mergeCell ref="I26:R26"/>
    <mergeCell ref="T26:AG26"/>
    <mergeCell ref="E27:H27"/>
    <mergeCell ref="I27:R27"/>
    <mergeCell ref="T27:AG27"/>
    <mergeCell ref="B21:D22"/>
    <mergeCell ref="E21:H21"/>
    <mergeCell ref="I21:O21"/>
    <mergeCell ref="P21:R21"/>
    <mergeCell ref="T21:AG21"/>
    <mergeCell ref="E22:H22"/>
    <mergeCell ref="I22:O22"/>
    <mergeCell ref="P22:R22"/>
    <mergeCell ref="T22:AG22"/>
    <mergeCell ref="B19:D20"/>
    <mergeCell ref="E19:H19"/>
    <mergeCell ref="I19:O19"/>
    <mergeCell ref="P19:R19"/>
    <mergeCell ref="T19:AG19"/>
    <mergeCell ref="E20:H20"/>
    <mergeCell ref="I20:O20"/>
    <mergeCell ref="P20:R20"/>
    <mergeCell ref="T20:AG20"/>
    <mergeCell ref="B14:AG14"/>
    <mergeCell ref="B17:H17"/>
    <mergeCell ref="I17:R17"/>
    <mergeCell ref="T17:AG17"/>
    <mergeCell ref="B18:H18"/>
    <mergeCell ref="I18:R18"/>
    <mergeCell ref="T18:AG18"/>
    <mergeCell ref="B11:H11"/>
    <mergeCell ref="I11:R11"/>
    <mergeCell ref="T11:AG11"/>
    <mergeCell ref="B12:H12"/>
    <mergeCell ref="I12:R12"/>
    <mergeCell ref="T12:AG12"/>
    <mergeCell ref="B7:H7"/>
    <mergeCell ref="I7:R7"/>
    <mergeCell ref="T7:AG7"/>
    <mergeCell ref="B10:H10"/>
    <mergeCell ref="I10:R10"/>
    <mergeCell ref="T10:AG10"/>
    <mergeCell ref="A1:AE1"/>
    <mergeCell ref="B4:E4"/>
    <mergeCell ref="F4:K4"/>
    <mergeCell ref="B6:H6"/>
    <mergeCell ref="I6:R6"/>
    <mergeCell ref="T6:AG6"/>
  </mergeCells>
  <phoneticPr fontId="1"/>
  <conditionalFormatting sqref="Q33:S44">
    <cfRule type="expression" dxfId="5" priority="1">
      <formula>$I$27="その他"</formula>
    </cfRule>
  </conditionalFormatting>
  <conditionalFormatting sqref="T33:T44">
    <cfRule type="expression" dxfId="4" priority="2">
      <formula>#REF!="独自計算"</formula>
    </cfRule>
  </conditionalFormatting>
  <dataValidations count="5">
    <dataValidation type="list" allowBlank="1" showInputMessage="1" showErrorMessage="1" sqref="I18:R18" xr:uid="{91C1C63C-EFAC-4FA4-89CC-AC3A0BDEC395}">
      <formula1>"有り,無し（一定速）"</formula1>
    </dataValidation>
    <dataValidation type="list" allowBlank="1" showInputMessage="1" showErrorMessage="1" sqref="I6:R6" xr:uid="{F941F547-4648-4A64-B7BA-9DE0418BC209}">
      <formula1>"既存設備,導入予定設備"</formula1>
    </dataValidation>
    <dataValidation type="list" allowBlank="1" showInputMessage="1" showErrorMessage="1" sqref="I27:R27" xr:uid="{71B3B26E-B7B8-40BB-A5DA-60CE6934BB3F}">
      <formula1>"店舗,事務所,その他"</formula1>
    </dataValidation>
    <dataValidation type="list" allowBlank="1" showInputMessage="1" showErrorMessage="1" sqref="H33:H44 I34:J44" xr:uid="{CC545212-DB28-4ACC-A31A-977A6A9656A4}">
      <formula1>"冷房,暖房"</formula1>
    </dataValidation>
    <dataValidation type="list" allowBlank="1" showInputMessage="1" showErrorMessage="1" sqref="P19:R20" xr:uid="{E831DC1C-C716-4210-B28C-0147973E034C}">
      <formula1>"kW,kcal/h"</formula1>
    </dataValidation>
  </dataValidations>
  <printOptions horizontalCentered="1"/>
  <pageMargins left="0" right="0" top="0" bottom="0" header="0.15748031496062992" footer="0.15748031496062992"/>
  <pageSetup paperSize="9" fitToHeight="0" orientation="portrait" cellComments="asDisplaye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340877F-E3C3-4931-B0F2-74476F3EB14A}">
          <x14:formula1>
            <xm:f>'&lt;PAC&gt;マスタ (3)'!$I$7:$I$9</xm:f>
          </x14:formula1>
          <xm:sqref>I17:R17</xm:sqref>
        </x14:dataValidation>
        <x14:dataValidation type="list" allowBlank="1" showInputMessage="1" showErrorMessage="1" xr:uid="{A454BAB4-5720-4041-AFA4-165F01E3B31B}">
          <x14:formula1>
            <xm:f>'&lt;PAC&gt;マスタ (2)'!$B$7:$B$53</xm:f>
          </x14:formula1>
          <xm:sqref>I25:R25</xm:sqref>
        </x14:dataValidation>
        <x14:dataValidation type="list" allowBlank="1" showInputMessage="1" showErrorMessage="1" xr:uid="{D7356D68-462C-496D-83C6-F371EE988DCC}">
          <x14:formula1>
            <xm:f>'&lt;PAC&gt;マスタ (3)'!$E$7:$E$83</xm:f>
          </x14:formula1>
          <xm:sqref>I26:R26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38AA-E7B5-4E35-AA2A-83C79A77A167}">
  <sheetPr>
    <pageSetUpPr fitToPage="1"/>
  </sheetPr>
  <dimension ref="B1:AH1449"/>
  <sheetViews>
    <sheetView zoomScaleNormal="100" zoomScaleSheetLayoutView="100" workbookViewId="0">
      <selection sqref="A1:AE1"/>
    </sheetView>
  </sheetViews>
  <sheetFormatPr defaultColWidth="9" defaultRowHeight="13"/>
  <cols>
    <col min="1" max="1" width="4.81640625" customWidth="1"/>
    <col min="2" max="3" width="14.90625" customWidth="1"/>
    <col min="4" max="4" width="2.81640625" customWidth="1"/>
    <col min="5" max="5" width="15.453125" bestFit="1" customWidth="1"/>
    <col min="6" max="6" width="14" customWidth="1"/>
    <col min="7" max="7" width="11.6328125" customWidth="1"/>
    <col min="8" max="8" width="2.81640625" customWidth="1"/>
    <col min="9" max="9" width="13.453125" bestFit="1" customWidth="1"/>
    <col min="10" max="10" width="2.81640625" customWidth="1"/>
    <col min="11" max="11" width="12.36328125" bestFit="1" customWidth="1"/>
    <col min="12" max="12" width="2.81640625" customWidth="1"/>
    <col min="13" max="13" width="4.453125" customWidth="1"/>
    <col min="14" max="14" width="7.08984375" bestFit="1" customWidth="1"/>
    <col min="16" max="16" width="8.08984375" bestFit="1" customWidth="1"/>
    <col min="17" max="17" width="11.90625" customWidth="1"/>
    <col min="18" max="18" width="13" bestFit="1" customWidth="1"/>
    <col min="19" max="19" width="2.81640625" customWidth="1"/>
    <col min="20" max="20" width="4.1796875" customWidth="1"/>
    <col min="23" max="23" width="12.36328125" bestFit="1" customWidth="1"/>
    <col min="24" max="24" width="12.36328125" customWidth="1"/>
    <col min="25" max="25" width="38.36328125" bestFit="1" customWidth="1"/>
    <col min="28" max="29" width="9" style="38"/>
    <col min="31" max="31" width="10.36328125" customWidth="1"/>
    <col min="32" max="32" width="2.81640625" customWidth="1"/>
  </cols>
  <sheetData>
    <row r="1" spans="2:34" ht="13.5" thickBot="1"/>
    <row r="2" spans="2:34" ht="14.5" thickBot="1">
      <c r="B2" s="39" t="s">
        <v>3424</v>
      </c>
      <c r="C2" s="40"/>
      <c r="D2" s="41"/>
      <c r="N2" s="42"/>
    </row>
    <row r="3" spans="2:34">
      <c r="AB3" s="43"/>
      <c r="AC3" s="43"/>
    </row>
    <row r="5" spans="2:34">
      <c r="AB5" s="43"/>
      <c r="AC5" s="43"/>
    </row>
    <row r="6" spans="2:34">
      <c r="B6" t="s">
        <v>26</v>
      </c>
      <c r="E6" s="96" t="s">
        <v>3371</v>
      </c>
      <c r="G6" s="44" t="s">
        <v>3373</v>
      </c>
      <c r="I6" t="s">
        <v>617</v>
      </c>
      <c r="K6" t="s">
        <v>631</v>
      </c>
      <c r="M6" t="s">
        <v>35</v>
      </c>
      <c r="T6" s="164" t="s">
        <v>620</v>
      </c>
      <c r="U6" s="164"/>
      <c r="V6" s="164"/>
      <c r="W6" s="164"/>
      <c r="X6" s="164"/>
      <c r="Y6" s="164"/>
      <c r="Z6" s="164"/>
      <c r="AA6" s="164"/>
      <c r="AB6" s="165"/>
      <c r="AC6" s="165"/>
      <c r="AD6" s="164"/>
      <c r="AE6" s="164"/>
    </row>
    <row r="7" spans="2:34" ht="26">
      <c r="B7" s="45" t="s">
        <v>3375</v>
      </c>
      <c r="C7" s="45" t="s">
        <v>12</v>
      </c>
      <c r="E7" s="46" t="s">
        <v>3372</v>
      </c>
      <c r="F7" s="97">
        <v>1995</v>
      </c>
      <c r="G7" s="94">
        <v>2016</v>
      </c>
      <c r="I7" s="45" t="s">
        <v>616</v>
      </c>
      <c r="K7" s="47" t="s">
        <v>632</v>
      </c>
      <c r="M7" s="87" t="s">
        <v>29</v>
      </c>
      <c r="N7" s="87" t="s">
        <v>1</v>
      </c>
      <c r="O7" s="87" t="s">
        <v>22</v>
      </c>
      <c r="P7" s="87" t="s">
        <v>23</v>
      </c>
      <c r="Q7" s="88" t="s">
        <v>24</v>
      </c>
      <c r="R7" s="89" t="s">
        <v>3461</v>
      </c>
      <c r="T7" s="166" t="s">
        <v>29</v>
      </c>
      <c r="U7" s="167" t="s">
        <v>14</v>
      </c>
      <c r="V7" s="167" t="s">
        <v>621</v>
      </c>
      <c r="W7" s="167" t="s">
        <v>622</v>
      </c>
      <c r="X7" s="167" t="s">
        <v>3363</v>
      </c>
      <c r="Y7" s="168" t="s">
        <v>24</v>
      </c>
      <c r="Z7" s="169" t="s">
        <v>15</v>
      </c>
      <c r="AA7" s="170"/>
      <c r="AB7" s="171" t="s">
        <v>16</v>
      </c>
      <c r="AC7" s="172"/>
      <c r="AD7" s="173" t="s">
        <v>17</v>
      </c>
      <c r="AE7" s="174" t="s">
        <v>623</v>
      </c>
    </row>
    <row r="8" spans="2:34" ht="13.5" customHeight="1">
      <c r="B8" s="45" t="s">
        <v>3376</v>
      </c>
      <c r="C8" s="45" t="s">
        <v>11</v>
      </c>
      <c r="E8" s="46">
        <v>1951</v>
      </c>
      <c r="F8" s="97">
        <v>1995</v>
      </c>
      <c r="G8" s="94">
        <v>2017</v>
      </c>
      <c r="I8" s="45" t="s">
        <v>618</v>
      </c>
      <c r="K8" s="45" t="s">
        <v>616</v>
      </c>
      <c r="M8" s="90">
        <v>1</v>
      </c>
      <c r="N8" s="91" t="s">
        <v>3456</v>
      </c>
      <c r="O8" s="91" t="s">
        <v>3457</v>
      </c>
      <c r="P8" s="91" t="s">
        <v>3458</v>
      </c>
      <c r="Q8" s="91" t="s">
        <v>36</v>
      </c>
      <c r="R8" s="92">
        <v>0</v>
      </c>
      <c r="T8" s="166"/>
      <c r="U8" s="175"/>
      <c r="V8" s="175"/>
      <c r="W8" s="175"/>
      <c r="X8" s="175"/>
      <c r="Y8" s="176"/>
      <c r="Z8" s="177" t="s">
        <v>18</v>
      </c>
      <c r="AA8" s="177" t="s">
        <v>19</v>
      </c>
      <c r="AB8" s="178" t="s">
        <v>18</v>
      </c>
      <c r="AC8" s="178" t="s">
        <v>19</v>
      </c>
      <c r="AD8" s="179"/>
      <c r="AE8" s="180"/>
    </row>
    <row r="9" spans="2:34" ht="13.5" customHeight="1">
      <c r="B9" s="45" t="s">
        <v>3377</v>
      </c>
      <c r="C9" s="45" t="s">
        <v>11</v>
      </c>
      <c r="E9" s="46">
        <v>1952</v>
      </c>
      <c r="F9" s="97">
        <v>1995</v>
      </c>
      <c r="I9" s="45" t="s">
        <v>619</v>
      </c>
      <c r="K9" s="45" t="s">
        <v>618</v>
      </c>
      <c r="M9" s="90">
        <v>1</v>
      </c>
      <c r="N9" s="91" t="s">
        <v>3</v>
      </c>
      <c r="O9" s="91" t="s">
        <v>3457</v>
      </c>
      <c r="P9" s="91" t="s">
        <v>3458</v>
      </c>
      <c r="Q9" s="91" t="s">
        <v>40</v>
      </c>
      <c r="R9" s="92">
        <v>0</v>
      </c>
      <c r="T9" s="152">
        <v>1</v>
      </c>
      <c r="U9" s="153">
        <v>1995</v>
      </c>
      <c r="V9" s="154" t="s">
        <v>20</v>
      </c>
      <c r="W9" s="154" t="s">
        <v>624</v>
      </c>
      <c r="X9" s="154" t="s">
        <v>3363</v>
      </c>
      <c r="Y9" s="155" t="str">
        <f>T9&amp;U9&amp;V9&amp;W9&amp;X9</f>
        <v>11995冷房店舗用有り</v>
      </c>
      <c r="Z9" s="156">
        <v>0.32</v>
      </c>
      <c r="AA9" s="156">
        <v>0.68</v>
      </c>
      <c r="AB9" s="157">
        <v>1.0165999999999999</v>
      </c>
      <c r="AC9" s="157">
        <v>0.50590000000000002</v>
      </c>
      <c r="AD9" s="160">
        <f>VLOOKUP(T9,'既存・導入予定 (3)'!$E$33:$S$44,13,0)</f>
        <v>0.56499999999999995</v>
      </c>
      <c r="AE9" s="161">
        <f>ROUNDDOWN(IF(AD9&gt;=0.25,Z9*AD9+AA9,AB9*AD9+AC9),3)</f>
        <v>0.86</v>
      </c>
    </row>
    <row r="10" spans="2:34" ht="13.5" customHeight="1">
      <c r="B10" s="45" t="s">
        <v>3378</v>
      </c>
      <c r="C10" s="45" t="s">
        <v>5</v>
      </c>
      <c r="E10" s="46">
        <v>1953</v>
      </c>
      <c r="F10" s="97">
        <v>1995</v>
      </c>
      <c r="G10" t="s">
        <v>3422</v>
      </c>
      <c r="K10" s="45" t="s">
        <v>619</v>
      </c>
      <c r="M10" s="90">
        <v>1</v>
      </c>
      <c r="N10" s="91" t="s">
        <v>4</v>
      </c>
      <c r="O10" s="91" t="s">
        <v>3457</v>
      </c>
      <c r="P10" s="91" t="s">
        <v>3458</v>
      </c>
      <c r="Q10" s="91" t="s">
        <v>44</v>
      </c>
      <c r="R10" s="92">
        <v>0</v>
      </c>
      <c r="T10" s="152">
        <v>1</v>
      </c>
      <c r="U10" s="153">
        <v>1995</v>
      </c>
      <c r="V10" s="154" t="s">
        <v>20</v>
      </c>
      <c r="W10" s="154" t="s">
        <v>618</v>
      </c>
      <c r="X10" s="154" t="s">
        <v>3363</v>
      </c>
      <c r="Y10" s="155" t="str">
        <f t="shared" ref="Y10:Y68" si="0">T10&amp;U10&amp;V10&amp;W10&amp;X10</f>
        <v>11995冷房ビル用マルチ有り</v>
      </c>
      <c r="Z10" s="156">
        <v>-0.218</v>
      </c>
      <c r="AA10" s="156">
        <v>1.218</v>
      </c>
      <c r="AB10" s="157">
        <v>1.0356000000000001</v>
      </c>
      <c r="AC10" s="157">
        <v>0.90459999999999996</v>
      </c>
      <c r="AD10" s="160">
        <f>VLOOKUP(T10,'既存・導入予定 (3)'!$E$33:$S$44,13,0)</f>
        <v>0.56499999999999995</v>
      </c>
      <c r="AE10" s="161">
        <f t="shared" ref="AE10:AE29" si="1">ROUNDDOWN(IF(AD10&gt;=0.25,Z10*AD10+AA10,AB10*AD10+AC10),3)</f>
        <v>1.0940000000000001</v>
      </c>
    </row>
    <row r="11" spans="2:34" ht="13.5" customHeight="1">
      <c r="B11" s="45" t="s">
        <v>3379</v>
      </c>
      <c r="C11" s="45" t="s">
        <v>5</v>
      </c>
      <c r="E11" s="46">
        <v>1954</v>
      </c>
      <c r="F11" s="97">
        <v>1995</v>
      </c>
      <c r="G11" s="95">
        <v>8.64</v>
      </c>
      <c r="K11" s="71"/>
      <c r="M11" s="90">
        <v>1</v>
      </c>
      <c r="N11" s="91" t="s">
        <v>5</v>
      </c>
      <c r="O11" s="91" t="s">
        <v>3457</v>
      </c>
      <c r="P11" s="91" t="s">
        <v>3458</v>
      </c>
      <c r="Q11" s="91" t="s">
        <v>48</v>
      </c>
      <c r="R11" s="92">
        <v>0</v>
      </c>
      <c r="T11" s="152">
        <v>1</v>
      </c>
      <c r="U11" s="153">
        <v>1995</v>
      </c>
      <c r="V11" s="154" t="s">
        <v>20</v>
      </c>
      <c r="W11" s="154" t="s">
        <v>619</v>
      </c>
      <c r="X11" s="154" t="s">
        <v>3363</v>
      </c>
      <c r="Y11" s="155" t="str">
        <f t="shared" si="0"/>
        <v>11995冷房設備用有り</v>
      </c>
      <c r="Z11" s="156">
        <v>0.25</v>
      </c>
      <c r="AA11" s="156">
        <v>0.75</v>
      </c>
      <c r="AB11" s="157">
        <v>1.0219</v>
      </c>
      <c r="AC11" s="157">
        <v>0.55700000000000005</v>
      </c>
      <c r="AD11" s="160">
        <f>VLOOKUP(T11,'既存・導入予定 (3)'!$E$33:$S$44,13,0)</f>
        <v>0.56499999999999995</v>
      </c>
      <c r="AE11" s="161">
        <f t="shared" si="1"/>
        <v>0.89100000000000001</v>
      </c>
    </row>
    <row r="12" spans="2:34" ht="13.5" customHeight="1">
      <c r="B12" s="45" t="s">
        <v>3380</v>
      </c>
      <c r="C12" s="45" t="s">
        <v>5</v>
      </c>
      <c r="E12" s="46">
        <v>1955</v>
      </c>
      <c r="F12" s="97">
        <v>1995</v>
      </c>
      <c r="K12" s="72"/>
      <c r="M12" s="90">
        <v>1</v>
      </c>
      <c r="N12" s="91" t="s">
        <v>6</v>
      </c>
      <c r="O12" s="91" t="s">
        <v>3457</v>
      </c>
      <c r="P12" s="91" t="s">
        <v>3458</v>
      </c>
      <c r="Q12" s="91" t="s">
        <v>52</v>
      </c>
      <c r="R12" s="92">
        <v>0</v>
      </c>
      <c r="T12" s="152">
        <v>1</v>
      </c>
      <c r="U12" s="153">
        <v>1995</v>
      </c>
      <c r="V12" s="154" t="s">
        <v>20</v>
      </c>
      <c r="W12" s="154" t="s">
        <v>624</v>
      </c>
      <c r="X12" s="154" t="s">
        <v>3516</v>
      </c>
      <c r="Y12" s="155" t="str">
        <f t="shared" si="0"/>
        <v>11995冷房店舗用無し（一定速）</v>
      </c>
      <c r="Z12" s="156">
        <v>0.26</v>
      </c>
      <c r="AA12" s="156">
        <v>0.74</v>
      </c>
      <c r="AB12" s="157">
        <v>0.26</v>
      </c>
      <c r="AC12" s="157">
        <v>0.74</v>
      </c>
      <c r="AD12" s="160">
        <f>VLOOKUP(T12,'既存・導入予定 (3)'!$E$33:$S$44,13,0)</f>
        <v>0.56499999999999995</v>
      </c>
      <c r="AE12" s="161">
        <f t="shared" si="1"/>
        <v>0.88600000000000001</v>
      </c>
    </row>
    <row r="13" spans="2:34" ht="13.5" customHeight="1">
      <c r="B13" s="45" t="s">
        <v>3381</v>
      </c>
      <c r="C13" s="45" t="s">
        <v>5</v>
      </c>
      <c r="E13" s="46">
        <v>1956</v>
      </c>
      <c r="F13" s="97">
        <v>1995</v>
      </c>
      <c r="G13" t="s">
        <v>3423</v>
      </c>
      <c r="M13" s="90">
        <v>1</v>
      </c>
      <c r="N13" s="91" t="s">
        <v>7</v>
      </c>
      <c r="O13" s="91" t="s">
        <v>3457</v>
      </c>
      <c r="P13" s="91" t="s">
        <v>3458</v>
      </c>
      <c r="Q13" s="91" t="s">
        <v>56</v>
      </c>
      <c r="R13" s="92">
        <v>0</v>
      </c>
      <c r="T13" s="152">
        <v>1</v>
      </c>
      <c r="U13" s="153">
        <v>1995</v>
      </c>
      <c r="V13" s="154" t="s">
        <v>20</v>
      </c>
      <c r="W13" s="154" t="s">
        <v>618</v>
      </c>
      <c r="X13" s="154" t="s">
        <v>3516</v>
      </c>
      <c r="Y13" s="155" t="str">
        <f t="shared" si="0"/>
        <v>11995冷房ビル用マルチ無し（一定速）</v>
      </c>
      <c r="Z13" s="156">
        <v>0.26</v>
      </c>
      <c r="AA13" s="156">
        <v>0.74</v>
      </c>
      <c r="AB13" s="157">
        <v>0.26</v>
      </c>
      <c r="AC13" s="157">
        <v>0.74</v>
      </c>
      <c r="AD13" s="160">
        <f>VLOOKUP(T13,'既存・導入予定 (3)'!$E$33:$S$44,13,0)</f>
        <v>0.56499999999999995</v>
      </c>
      <c r="AE13" s="161">
        <f t="shared" si="1"/>
        <v>0.88600000000000001</v>
      </c>
      <c r="AH13" s="73"/>
    </row>
    <row r="14" spans="2:34" ht="13.5" customHeight="1">
      <c r="B14" s="74" t="s">
        <v>3382</v>
      </c>
      <c r="C14" s="45" t="s">
        <v>5</v>
      </c>
      <c r="E14" s="46">
        <v>1957</v>
      </c>
      <c r="F14" s="97">
        <v>1995</v>
      </c>
      <c r="G14" s="95">
        <v>2.58E-2</v>
      </c>
      <c r="M14" s="90">
        <v>1</v>
      </c>
      <c r="N14" s="91" t="s">
        <v>8</v>
      </c>
      <c r="O14" s="91" t="s">
        <v>3457</v>
      </c>
      <c r="P14" s="91" t="s">
        <v>3458</v>
      </c>
      <c r="Q14" s="91" t="s">
        <v>60</v>
      </c>
      <c r="R14" s="92">
        <v>0</v>
      </c>
      <c r="T14" s="152">
        <v>1</v>
      </c>
      <c r="U14" s="153">
        <v>1995</v>
      </c>
      <c r="V14" s="154" t="s">
        <v>20</v>
      </c>
      <c r="W14" s="154" t="s">
        <v>619</v>
      </c>
      <c r="X14" s="154" t="s">
        <v>3516</v>
      </c>
      <c r="Y14" s="155" t="str">
        <f t="shared" si="0"/>
        <v>11995冷房設備用無し（一定速）</v>
      </c>
      <c r="Z14" s="156">
        <v>0.26</v>
      </c>
      <c r="AA14" s="156">
        <v>0.74</v>
      </c>
      <c r="AB14" s="157">
        <v>0.26</v>
      </c>
      <c r="AC14" s="157">
        <v>0.74</v>
      </c>
      <c r="AD14" s="160">
        <f>VLOOKUP(T14,'既存・導入予定 (3)'!$E$33:$S$44,13,0)</f>
        <v>0.56499999999999995</v>
      </c>
      <c r="AE14" s="161">
        <f>ROUNDDOWN(IF(AD14&gt;=0.25,Z14*AD14+AA14,AB14*AD14+AC14),3)</f>
        <v>0.88600000000000001</v>
      </c>
    </row>
    <row r="15" spans="2:34" ht="13.5" customHeight="1">
      <c r="B15" s="74" t="s">
        <v>3383</v>
      </c>
      <c r="C15" s="45" t="s">
        <v>10</v>
      </c>
      <c r="E15" s="46">
        <v>1958</v>
      </c>
      <c r="F15" s="97">
        <v>1995</v>
      </c>
      <c r="M15" s="90">
        <v>1</v>
      </c>
      <c r="N15" s="91" t="s">
        <v>9</v>
      </c>
      <c r="O15" s="91" t="s">
        <v>3457</v>
      </c>
      <c r="P15" s="91" t="s">
        <v>3458</v>
      </c>
      <c r="Q15" s="91" t="s">
        <v>64</v>
      </c>
      <c r="R15" s="92">
        <v>0</v>
      </c>
      <c r="T15" s="152">
        <v>1</v>
      </c>
      <c r="U15" s="153">
        <v>1995</v>
      </c>
      <c r="V15" s="154" t="s">
        <v>21</v>
      </c>
      <c r="W15" s="154" t="s">
        <v>624</v>
      </c>
      <c r="X15" s="154" t="s">
        <v>3363</v>
      </c>
      <c r="Y15" s="155" t="str">
        <f t="shared" si="0"/>
        <v>11995暖房店舗用有り</v>
      </c>
      <c r="Z15" s="156">
        <v>0.374</v>
      </c>
      <c r="AA15" s="156">
        <v>0.626</v>
      </c>
      <c r="AB15" s="157">
        <v>1.0275000000000001</v>
      </c>
      <c r="AC15" s="157">
        <v>0.46260000000000001</v>
      </c>
      <c r="AD15" s="160">
        <f>VLOOKUP(T15,'既存・導入予定 (3)'!$E$33:$S$44,13,0)</f>
        <v>0.56499999999999995</v>
      </c>
      <c r="AE15" s="161">
        <f t="shared" si="1"/>
        <v>0.83699999999999997</v>
      </c>
    </row>
    <row r="16" spans="2:34" ht="13.5" customHeight="1">
      <c r="B16" s="45" t="s">
        <v>3384</v>
      </c>
      <c r="C16" s="45" t="s">
        <v>10</v>
      </c>
      <c r="E16" s="46">
        <v>1959</v>
      </c>
      <c r="F16" s="97">
        <v>1995</v>
      </c>
      <c r="M16" s="90">
        <v>1</v>
      </c>
      <c r="N16" s="91" t="s">
        <v>10</v>
      </c>
      <c r="O16" s="91" t="s">
        <v>3457</v>
      </c>
      <c r="P16" s="91" t="s">
        <v>3458</v>
      </c>
      <c r="Q16" s="91" t="s">
        <v>68</v>
      </c>
      <c r="R16" s="92">
        <v>0</v>
      </c>
      <c r="T16" s="152">
        <v>1</v>
      </c>
      <c r="U16" s="153">
        <v>1995</v>
      </c>
      <c r="V16" s="154" t="s">
        <v>21</v>
      </c>
      <c r="W16" s="154" t="s">
        <v>618</v>
      </c>
      <c r="X16" s="154" t="s">
        <v>3363</v>
      </c>
      <c r="Y16" s="155" t="str">
        <f t="shared" si="0"/>
        <v>11995暖房ビル用マルチ有り</v>
      </c>
      <c r="Z16" s="156">
        <v>-0.112</v>
      </c>
      <c r="AA16" s="156">
        <v>1.1120000000000001</v>
      </c>
      <c r="AB16" s="157">
        <v>1.0236000000000001</v>
      </c>
      <c r="AC16" s="157">
        <v>0.82809999999999995</v>
      </c>
      <c r="AD16" s="160">
        <f>VLOOKUP(T16,'既存・導入予定 (3)'!$E$33:$S$44,13,0)</f>
        <v>0.56499999999999995</v>
      </c>
      <c r="AE16" s="161">
        <f t="shared" si="1"/>
        <v>1.048</v>
      </c>
    </row>
    <row r="17" spans="2:33" ht="14.25" customHeight="1">
      <c r="B17" s="45" t="s">
        <v>3385</v>
      </c>
      <c r="C17" s="45" t="s">
        <v>10</v>
      </c>
      <c r="E17" s="46">
        <v>1960</v>
      </c>
      <c r="F17" s="97">
        <v>1995</v>
      </c>
      <c r="M17" s="90">
        <v>1</v>
      </c>
      <c r="N17" s="91" t="s">
        <v>11</v>
      </c>
      <c r="O17" s="91" t="s">
        <v>3457</v>
      </c>
      <c r="P17" s="91" t="s">
        <v>3458</v>
      </c>
      <c r="Q17" s="91" t="s">
        <v>72</v>
      </c>
      <c r="R17" s="92">
        <v>0</v>
      </c>
      <c r="T17" s="152">
        <v>1</v>
      </c>
      <c r="U17" s="153">
        <v>1995</v>
      </c>
      <c r="V17" s="154" t="s">
        <v>21</v>
      </c>
      <c r="W17" s="154" t="s">
        <v>619</v>
      </c>
      <c r="X17" s="154" t="s">
        <v>3363</v>
      </c>
      <c r="Y17" s="155" t="str">
        <f t="shared" si="0"/>
        <v>11995暖房設備用有り</v>
      </c>
      <c r="Z17" s="156">
        <v>0.25</v>
      </c>
      <c r="AA17" s="156">
        <v>0.75</v>
      </c>
      <c r="AB17" s="157">
        <v>1.0159</v>
      </c>
      <c r="AC17" s="157">
        <v>0.5585</v>
      </c>
      <c r="AD17" s="160">
        <f>VLOOKUP(T17,'既存・導入予定 (3)'!$E$33:$S$44,13,0)</f>
        <v>0.56499999999999995</v>
      </c>
      <c r="AE17" s="161">
        <f>ROUNDDOWN(IF(AD17&gt;=0.25,Z17*AD17+AA17,AB17*AD17+AC17),3)</f>
        <v>0.89100000000000001</v>
      </c>
    </row>
    <row r="18" spans="2:33" ht="13.5" customHeight="1">
      <c r="B18" s="45" t="s">
        <v>3386</v>
      </c>
      <c r="C18" s="45" t="s">
        <v>10</v>
      </c>
      <c r="E18" s="46">
        <v>1961</v>
      </c>
      <c r="F18" s="97">
        <v>1995</v>
      </c>
      <c r="M18" s="90">
        <v>1</v>
      </c>
      <c r="N18" s="91" t="s">
        <v>12</v>
      </c>
      <c r="O18" s="91" t="s">
        <v>3457</v>
      </c>
      <c r="P18" s="91" t="s">
        <v>3458</v>
      </c>
      <c r="Q18" s="91" t="s">
        <v>76</v>
      </c>
      <c r="R18" s="92">
        <v>0</v>
      </c>
      <c r="T18" s="152">
        <v>1</v>
      </c>
      <c r="U18" s="153">
        <v>1995</v>
      </c>
      <c r="V18" s="154" t="s">
        <v>21</v>
      </c>
      <c r="W18" s="154" t="s">
        <v>624</v>
      </c>
      <c r="X18" s="154" t="s">
        <v>3516</v>
      </c>
      <c r="Y18" s="155" t="str">
        <f t="shared" si="0"/>
        <v>11995暖房店舗用無し（一定速）</v>
      </c>
      <c r="Z18" s="156">
        <v>0.26</v>
      </c>
      <c r="AA18" s="156">
        <v>0.74</v>
      </c>
      <c r="AB18" s="157">
        <v>0.26</v>
      </c>
      <c r="AC18" s="157">
        <v>0.74</v>
      </c>
      <c r="AD18" s="160">
        <f>VLOOKUP(T18,'既存・導入予定 (3)'!$E$33:$S$44,13,0)</f>
        <v>0.56499999999999995</v>
      </c>
      <c r="AE18" s="161">
        <f t="shared" si="1"/>
        <v>0.88600000000000001</v>
      </c>
    </row>
    <row r="19" spans="2:33" ht="13.5" customHeight="1">
      <c r="B19" s="45" t="s">
        <v>3387</v>
      </c>
      <c r="C19" s="45" t="s">
        <v>10</v>
      </c>
      <c r="E19" s="46">
        <v>1962</v>
      </c>
      <c r="F19" s="97">
        <v>1995</v>
      </c>
      <c r="M19" s="90">
        <v>1</v>
      </c>
      <c r="N19" s="91" t="s">
        <v>13</v>
      </c>
      <c r="O19" s="91" t="s">
        <v>3457</v>
      </c>
      <c r="P19" s="91" t="s">
        <v>3458</v>
      </c>
      <c r="Q19" s="91" t="s">
        <v>80</v>
      </c>
      <c r="R19" s="92">
        <v>0</v>
      </c>
      <c r="T19" s="152">
        <v>1</v>
      </c>
      <c r="U19" s="153">
        <v>1995</v>
      </c>
      <c r="V19" s="154" t="s">
        <v>21</v>
      </c>
      <c r="W19" s="154" t="s">
        <v>618</v>
      </c>
      <c r="X19" s="154" t="s">
        <v>3516</v>
      </c>
      <c r="Y19" s="155" t="str">
        <f t="shared" si="0"/>
        <v>11995暖房ビル用マルチ無し（一定速）</v>
      </c>
      <c r="Z19" s="156">
        <v>0.26</v>
      </c>
      <c r="AA19" s="156">
        <v>0.74</v>
      </c>
      <c r="AB19" s="157">
        <v>0.26</v>
      </c>
      <c r="AC19" s="157">
        <v>0.74</v>
      </c>
      <c r="AD19" s="160">
        <f>VLOOKUP(T19,'既存・導入予定 (3)'!$E$33:$S$44,13,0)</f>
        <v>0.56499999999999995</v>
      </c>
      <c r="AE19" s="161">
        <f t="shared" si="1"/>
        <v>0.88600000000000001</v>
      </c>
    </row>
    <row r="20" spans="2:33" ht="13.5" customHeight="1">
      <c r="B20" s="45" t="s">
        <v>3388</v>
      </c>
      <c r="C20" s="45" t="s">
        <v>10</v>
      </c>
      <c r="E20" s="46">
        <v>1963</v>
      </c>
      <c r="F20" s="97">
        <v>1995</v>
      </c>
      <c r="M20" s="90">
        <v>2</v>
      </c>
      <c r="N20" s="91" t="s">
        <v>3456</v>
      </c>
      <c r="O20" s="91" t="s">
        <v>3457</v>
      </c>
      <c r="P20" s="91" t="s">
        <v>3458</v>
      </c>
      <c r="Q20" s="91" t="s">
        <v>84</v>
      </c>
      <c r="R20" s="92">
        <v>0</v>
      </c>
      <c r="T20" s="152">
        <v>1</v>
      </c>
      <c r="U20" s="153">
        <v>1995</v>
      </c>
      <c r="V20" s="154" t="s">
        <v>21</v>
      </c>
      <c r="W20" s="154" t="s">
        <v>619</v>
      </c>
      <c r="X20" s="154" t="s">
        <v>3516</v>
      </c>
      <c r="Y20" s="155" t="str">
        <f t="shared" si="0"/>
        <v>11995暖房設備用無し（一定速）</v>
      </c>
      <c r="Z20" s="156">
        <v>0.26</v>
      </c>
      <c r="AA20" s="156">
        <v>0.74</v>
      </c>
      <c r="AB20" s="157">
        <v>0.26</v>
      </c>
      <c r="AC20" s="157">
        <v>0.74</v>
      </c>
      <c r="AD20" s="160">
        <f>VLOOKUP(T20,'既存・導入予定 (3)'!$E$33:$S$44,13,0)</f>
        <v>0.56499999999999995</v>
      </c>
      <c r="AE20" s="161">
        <f t="shared" si="1"/>
        <v>0.88600000000000001</v>
      </c>
    </row>
    <row r="21" spans="2:33" ht="13.5" customHeight="1">
      <c r="B21" s="74" t="s">
        <v>3389</v>
      </c>
      <c r="C21" s="45" t="s">
        <v>10</v>
      </c>
      <c r="E21" s="46">
        <v>1964</v>
      </c>
      <c r="F21" s="97">
        <v>1995</v>
      </c>
      <c r="M21" s="90">
        <v>2</v>
      </c>
      <c r="N21" s="91" t="s">
        <v>3</v>
      </c>
      <c r="O21" s="91" t="s">
        <v>3457</v>
      </c>
      <c r="P21" s="91" t="s">
        <v>3458</v>
      </c>
      <c r="Q21" s="91" t="s">
        <v>88</v>
      </c>
      <c r="R21" s="92">
        <v>0</v>
      </c>
      <c r="T21" s="152">
        <v>1</v>
      </c>
      <c r="U21" s="153">
        <v>2005</v>
      </c>
      <c r="V21" s="154" t="s">
        <v>20</v>
      </c>
      <c r="W21" s="154" t="s">
        <v>624</v>
      </c>
      <c r="X21" s="154" t="s">
        <v>3363</v>
      </c>
      <c r="Y21" s="155" t="str">
        <f t="shared" si="0"/>
        <v>12005冷房店舗用有り</v>
      </c>
      <c r="Z21" s="156">
        <v>-0.86599999999999999</v>
      </c>
      <c r="AA21" s="156">
        <v>1.8660000000000001</v>
      </c>
      <c r="AB21" s="157">
        <v>1.0455000000000001</v>
      </c>
      <c r="AC21" s="157">
        <v>1.3880999999999999</v>
      </c>
      <c r="AD21" s="160">
        <f>VLOOKUP(T21,'既存・導入予定 (3)'!$E$33:$S$44,13,0)</f>
        <v>0.56499999999999995</v>
      </c>
      <c r="AE21" s="161">
        <f t="shared" si="1"/>
        <v>1.3759999999999999</v>
      </c>
    </row>
    <row r="22" spans="2:33" ht="13.5" customHeight="1">
      <c r="B22" s="74" t="s">
        <v>3390</v>
      </c>
      <c r="C22" s="74" t="s">
        <v>2</v>
      </c>
      <c r="E22" s="46">
        <v>1965</v>
      </c>
      <c r="F22" s="97">
        <v>1995</v>
      </c>
      <c r="M22" s="90">
        <v>2</v>
      </c>
      <c r="N22" s="91" t="s">
        <v>4</v>
      </c>
      <c r="O22" s="91" t="s">
        <v>3457</v>
      </c>
      <c r="P22" s="91" t="s">
        <v>3458</v>
      </c>
      <c r="Q22" s="91" t="s">
        <v>92</v>
      </c>
      <c r="R22" s="92">
        <v>0</v>
      </c>
      <c r="T22" s="152">
        <v>1</v>
      </c>
      <c r="U22" s="153">
        <v>2005</v>
      </c>
      <c r="V22" s="154" t="s">
        <v>20</v>
      </c>
      <c r="W22" s="154" t="s">
        <v>618</v>
      </c>
      <c r="X22" s="154" t="s">
        <v>3363</v>
      </c>
      <c r="Y22" s="155" t="str">
        <f t="shared" si="0"/>
        <v>12005冷房ビル用マルチ有り</v>
      </c>
      <c r="Z22" s="156">
        <v>-0.68200000000000005</v>
      </c>
      <c r="AA22" s="156">
        <v>1.6819999999999999</v>
      </c>
      <c r="AB22" s="157">
        <v>1.0490999999999999</v>
      </c>
      <c r="AC22" s="157">
        <v>1.2492000000000001</v>
      </c>
      <c r="AD22" s="160">
        <f>VLOOKUP(T22,'既存・導入予定 (3)'!$E$33:$S$44,13,0)</f>
        <v>0.56499999999999995</v>
      </c>
      <c r="AE22" s="161">
        <f>ROUNDDOWN(IF(AD22&gt;=0.25,Z22*AD22+AA22,AB22*AD22+AC22),3)</f>
        <v>1.296</v>
      </c>
      <c r="AG22" s="73"/>
    </row>
    <row r="23" spans="2:33" ht="13.5" customHeight="1">
      <c r="B23" s="45" t="s">
        <v>3391</v>
      </c>
      <c r="C23" s="74" t="s">
        <v>2</v>
      </c>
      <c r="E23" s="46">
        <v>1966</v>
      </c>
      <c r="F23" s="97">
        <v>1995</v>
      </c>
      <c r="M23" s="90">
        <v>2</v>
      </c>
      <c r="N23" s="91" t="s">
        <v>5</v>
      </c>
      <c r="O23" s="91" t="s">
        <v>3457</v>
      </c>
      <c r="P23" s="91" t="s">
        <v>3458</v>
      </c>
      <c r="Q23" s="91" t="s">
        <v>96</v>
      </c>
      <c r="R23" s="92">
        <v>0</v>
      </c>
      <c r="T23" s="152">
        <v>1</v>
      </c>
      <c r="U23" s="153">
        <v>2005</v>
      </c>
      <c r="V23" s="154" t="s">
        <v>20</v>
      </c>
      <c r="W23" s="154" t="s">
        <v>619</v>
      </c>
      <c r="X23" s="154" t="s">
        <v>3363</v>
      </c>
      <c r="Y23" s="155" t="str">
        <f t="shared" si="0"/>
        <v>12005冷房設備用有り</v>
      </c>
      <c r="Z23" s="156">
        <v>-0.114</v>
      </c>
      <c r="AA23" s="156">
        <v>1.1140000000000001</v>
      </c>
      <c r="AB23" s="157">
        <v>1.0325</v>
      </c>
      <c r="AC23" s="157">
        <v>0.82740000000000002</v>
      </c>
      <c r="AD23" s="160">
        <f>VLOOKUP(T23,'既存・導入予定 (3)'!$E$33:$S$44,13,0)</f>
        <v>0.56499999999999995</v>
      </c>
      <c r="AE23" s="161">
        <f t="shared" si="1"/>
        <v>1.0489999999999999</v>
      </c>
      <c r="AG23" s="73"/>
    </row>
    <row r="24" spans="2:33" ht="13.5" customHeight="1">
      <c r="B24" s="74" t="s">
        <v>3392</v>
      </c>
      <c r="C24" s="74" t="s">
        <v>2</v>
      </c>
      <c r="E24" s="46">
        <v>1967</v>
      </c>
      <c r="F24" s="97">
        <v>1995</v>
      </c>
      <c r="M24" s="90">
        <v>2</v>
      </c>
      <c r="N24" s="91" t="s">
        <v>6</v>
      </c>
      <c r="O24" s="91" t="s">
        <v>3457</v>
      </c>
      <c r="P24" s="91" t="s">
        <v>3458</v>
      </c>
      <c r="Q24" s="91" t="s">
        <v>100</v>
      </c>
      <c r="R24" s="92">
        <v>0</v>
      </c>
      <c r="T24" s="152">
        <v>1</v>
      </c>
      <c r="U24" s="153">
        <v>2005</v>
      </c>
      <c r="V24" s="154" t="s">
        <v>20</v>
      </c>
      <c r="W24" s="154" t="s">
        <v>624</v>
      </c>
      <c r="X24" s="154" t="s">
        <v>3516</v>
      </c>
      <c r="Y24" s="155" t="str">
        <f t="shared" si="0"/>
        <v>12005冷房店舗用無し（一定速）</v>
      </c>
      <c r="Z24" s="156">
        <v>0.25</v>
      </c>
      <c r="AA24" s="156">
        <v>0.75</v>
      </c>
      <c r="AB24" s="157">
        <v>0.25</v>
      </c>
      <c r="AC24" s="157">
        <v>0.75</v>
      </c>
      <c r="AD24" s="160">
        <f>VLOOKUP(T24,'既存・導入予定 (3)'!$E$33:$S$44,13,0)</f>
        <v>0.56499999999999995</v>
      </c>
      <c r="AE24" s="161">
        <f t="shared" si="1"/>
        <v>0.89100000000000001</v>
      </c>
    </row>
    <row r="25" spans="2:33" ht="13.5" customHeight="1">
      <c r="B25" s="74" t="s">
        <v>3393</v>
      </c>
      <c r="C25" s="74" t="s">
        <v>9</v>
      </c>
      <c r="E25" s="46">
        <v>1968</v>
      </c>
      <c r="F25" s="97">
        <v>1995</v>
      </c>
      <c r="M25" s="90">
        <v>2</v>
      </c>
      <c r="N25" s="91" t="s">
        <v>7</v>
      </c>
      <c r="O25" s="91" t="s">
        <v>3457</v>
      </c>
      <c r="P25" s="91" t="s">
        <v>3458</v>
      </c>
      <c r="Q25" s="91" t="s">
        <v>104</v>
      </c>
      <c r="R25" s="92">
        <v>0</v>
      </c>
      <c r="T25" s="152">
        <v>1</v>
      </c>
      <c r="U25" s="153">
        <v>2005</v>
      </c>
      <c r="V25" s="154" t="s">
        <v>20</v>
      </c>
      <c r="W25" s="154" t="s">
        <v>618</v>
      </c>
      <c r="X25" s="154" t="s">
        <v>3516</v>
      </c>
      <c r="Y25" s="155" t="str">
        <f t="shared" si="0"/>
        <v>12005冷房ビル用マルチ無し（一定速）</v>
      </c>
      <c r="Z25" s="156">
        <v>0.25</v>
      </c>
      <c r="AA25" s="156">
        <v>0.75</v>
      </c>
      <c r="AB25" s="157">
        <v>0.25</v>
      </c>
      <c r="AC25" s="157">
        <v>0.75</v>
      </c>
      <c r="AD25" s="160">
        <f>VLOOKUP(T25,'既存・導入予定 (3)'!$E$33:$S$44,13,0)</f>
        <v>0.56499999999999995</v>
      </c>
      <c r="AE25" s="161">
        <f t="shared" si="1"/>
        <v>0.89100000000000001</v>
      </c>
    </row>
    <row r="26" spans="2:33" ht="13.5" customHeight="1">
      <c r="B26" s="74" t="s">
        <v>3394</v>
      </c>
      <c r="C26" s="74" t="s">
        <v>9</v>
      </c>
      <c r="E26" s="46">
        <v>1969</v>
      </c>
      <c r="F26" s="97">
        <v>1995</v>
      </c>
      <c r="M26" s="90">
        <v>2</v>
      </c>
      <c r="N26" s="91" t="s">
        <v>8</v>
      </c>
      <c r="O26" s="91" t="s">
        <v>3457</v>
      </c>
      <c r="P26" s="91" t="s">
        <v>3458</v>
      </c>
      <c r="Q26" s="91" t="s">
        <v>108</v>
      </c>
      <c r="R26" s="92">
        <v>0</v>
      </c>
      <c r="T26" s="152">
        <v>1</v>
      </c>
      <c r="U26" s="153">
        <v>2005</v>
      </c>
      <c r="V26" s="154" t="s">
        <v>20</v>
      </c>
      <c r="W26" s="154" t="s">
        <v>619</v>
      </c>
      <c r="X26" s="154" t="s">
        <v>3516</v>
      </c>
      <c r="Y26" s="155" t="str">
        <f t="shared" si="0"/>
        <v>12005冷房設備用無し（一定速）</v>
      </c>
      <c r="Z26" s="156">
        <v>0.25</v>
      </c>
      <c r="AA26" s="156">
        <v>0.75</v>
      </c>
      <c r="AB26" s="157">
        <v>0.25</v>
      </c>
      <c r="AC26" s="157">
        <v>0.75</v>
      </c>
      <c r="AD26" s="160">
        <f>VLOOKUP(T26,'既存・導入予定 (3)'!$E$33:$S$44,13,0)</f>
        <v>0.56499999999999995</v>
      </c>
      <c r="AE26" s="161">
        <f t="shared" si="1"/>
        <v>0.89100000000000001</v>
      </c>
    </row>
    <row r="27" spans="2:33" ht="13.5" customHeight="1">
      <c r="B27" s="74" t="s">
        <v>3395</v>
      </c>
      <c r="C27" s="74" t="s">
        <v>9</v>
      </c>
      <c r="E27" s="46">
        <v>1970</v>
      </c>
      <c r="F27" s="97">
        <v>1995</v>
      </c>
      <c r="M27" s="90">
        <v>2</v>
      </c>
      <c r="N27" s="91" t="s">
        <v>9</v>
      </c>
      <c r="O27" s="91" t="s">
        <v>3457</v>
      </c>
      <c r="P27" s="91" t="s">
        <v>3458</v>
      </c>
      <c r="Q27" s="91" t="s">
        <v>112</v>
      </c>
      <c r="R27" s="92">
        <v>0</v>
      </c>
      <c r="T27" s="152">
        <v>1</v>
      </c>
      <c r="U27" s="153">
        <v>2005</v>
      </c>
      <c r="V27" s="154" t="s">
        <v>21</v>
      </c>
      <c r="W27" s="154" t="s">
        <v>624</v>
      </c>
      <c r="X27" s="154" t="s">
        <v>3363</v>
      </c>
      <c r="Y27" s="155" t="str">
        <f t="shared" si="0"/>
        <v>12005暖房店舗用有り</v>
      </c>
      <c r="Z27" s="156">
        <v>-0.65</v>
      </c>
      <c r="AA27" s="156">
        <v>1.65</v>
      </c>
      <c r="AB27" s="157">
        <v>1.0726</v>
      </c>
      <c r="AC27" s="157">
        <v>1.2194</v>
      </c>
      <c r="AD27" s="160">
        <f>VLOOKUP(T27,'既存・導入予定 (3)'!$E$33:$S$44,13,0)</f>
        <v>0.56499999999999995</v>
      </c>
      <c r="AE27" s="161">
        <f>ROUNDDOWN(IF(AD27&gt;=0.25,Z27*AD27+AA27,AB27*AD27+AC27),3)</f>
        <v>1.282</v>
      </c>
    </row>
    <row r="28" spans="2:33" ht="13.5" customHeight="1">
      <c r="B28" s="74" t="s">
        <v>3396</v>
      </c>
      <c r="C28" s="74" t="s">
        <v>9</v>
      </c>
      <c r="E28" s="46">
        <v>1971</v>
      </c>
      <c r="F28" s="97">
        <v>1995</v>
      </c>
      <c r="M28" s="90">
        <v>2</v>
      </c>
      <c r="N28" s="91" t="s">
        <v>10</v>
      </c>
      <c r="O28" s="91" t="s">
        <v>3457</v>
      </c>
      <c r="P28" s="91" t="s">
        <v>3458</v>
      </c>
      <c r="Q28" s="91" t="s">
        <v>116</v>
      </c>
      <c r="R28" s="92">
        <v>0</v>
      </c>
      <c r="T28" s="152">
        <v>1</v>
      </c>
      <c r="U28" s="153">
        <v>2005</v>
      </c>
      <c r="V28" s="154" t="s">
        <v>21</v>
      </c>
      <c r="W28" s="154" t="s">
        <v>618</v>
      </c>
      <c r="X28" s="154" t="s">
        <v>3363</v>
      </c>
      <c r="Y28" s="155" t="str">
        <f t="shared" si="0"/>
        <v>12005暖房ビル用マルチ有り</v>
      </c>
      <c r="Z28" s="156">
        <v>-0.56000000000000005</v>
      </c>
      <c r="AA28" s="156">
        <v>1.56</v>
      </c>
      <c r="AB28" s="157">
        <v>1.0330999999999999</v>
      </c>
      <c r="AC28" s="157">
        <v>1.1617</v>
      </c>
      <c r="AD28" s="160">
        <f>VLOOKUP(T28,'既存・導入予定 (3)'!$E$33:$S$44,13,0)</f>
        <v>0.56499999999999995</v>
      </c>
      <c r="AE28" s="161">
        <f t="shared" si="1"/>
        <v>1.2430000000000001</v>
      </c>
    </row>
    <row r="29" spans="2:33" ht="13.5" customHeight="1">
      <c r="B29" s="74" t="s">
        <v>3397</v>
      </c>
      <c r="C29" s="74" t="s">
        <v>9</v>
      </c>
      <c r="E29" s="46">
        <v>1972</v>
      </c>
      <c r="F29" s="97">
        <v>1995</v>
      </c>
      <c r="M29" s="90">
        <v>2</v>
      </c>
      <c r="N29" s="91" t="s">
        <v>11</v>
      </c>
      <c r="O29" s="91" t="s">
        <v>3457</v>
      </c>
      <c r="P29" s="91" t="s">
        <v>3458</v>
      </c>
      <c r="Q29" s="91" t="s">
        <v>120</v>
      </c>
      <c r="R29" s="92">
        <v>0</v>
      </c>
      <c r="T29" s="152">
        <v>1</v>
      </c>
      <c r="U29" s="153">
        <v>2005</v>
      </c>
      <c r="V29" s="154" t="s">
        <v>21</v>
      </c>
      <c r="W29" s="154" t="s">
        <v>619</v>
      </c>
      <c r="X29" s="154" t="s">
        <v>3363</v>
      </c>
      <c r="Y29" s="155" t="str">
        <f t="shared" si="0"/>
        <v>12005暖房設備用有り</v>
      </c>
      <c r="Z29" s="156">
        <v>-0.126</v>
      </c>
      <c r="AA29" s="156">
        <v>1.1259999999999999</v>
      </c>
      <c r="AB29" s="157">
        <v>1.0239</v>
      </c>
      <c r="AC29" s="157">
        <v>0.83850000000000002</v>
      </c>
      <c r="AD29" s="160">
        <f>VLOOKUP(T29,'既存・導入予定 (3)'!$E$33:$S$44,13,0)</f>
        <v>0.56499999999999995</v>
      </c>
      <c r="AE29" s="161">
        <f t="shared" si="1"/>
        <v>1.054</v>
      </c>
    </row>
    <row r="30" spans="2:33" ht="13.5" customHeight="1">
      <c r="B30" s="74" t="s">
        <v>3398</v>
      </c>
      <c r="C30" s="74" t="s">
        <v>9</v>
      </c>
      <c r="E30" s="46">
        <v>1973</v>
      </c>
      <c r="F30" s="97">
        <v>1995</v>
      </c>
      <c r="M30" s="90">
        <v>2</v>
      </c>
      <c r="N30" s="91" t="s">
        <v>12</v>
      </c>
      <c r="O30" s="91" t="s">
        <v>3457</v>
      </c>
      <c r="P30" s="91" t="s">
        <v>3458</v>
      </c>
      <c r="Q30" s="91" t="s">
        <v>124</v>
      </c>
      <c r="R30" s="92">
        <v>0</v>
      </c>
      <c r="T30" s="152">
        <v>1</v>
      </c>
      <c r="U30" s="153">
        <v>2005</v>
      </c>
      <c r="V30" s="154" t="s">
        <v>21</v>
      </c>
      <c r="W30" s="154" t="s">
        <v>624</v>
      </c>
      <c r="X30" s="154" t="s">
        <v>3516</v>
      </c>
      <c r="Y30" s="155" t="str">
        <f t="shared" si="0"/>
        <v>12005暖房店舗用無し（一定速）</v>
      </c>
      <c r="Z30" s="156">
        <v>0.25</v>
      </c>
      <c r="AA30" s="156">
        <v>0.75</v>
      </c>
      <c r="AB30" s="157">
        <v>0.25</v>
      </c>
      <c r="AC30" s="157">
        <v>0.75</v>
      </c>
      <c r="AD30" s="160">
        <f>VLOOKUP(T30,'既存・導入予定 (3)'!$E$33:$S$44,13,0)</f>
        <v>0.56499999999999995</v>
      </c>
      <c r="AE30" s="161">
        <f>ROUNDDOWN(IF(AD30&gt;=0.25,Z30*AD30+AA30,AB30*AD30+AC30),3)</f>
        <v>0.89100000000000001</v>
      </c>
    </row>
    <row r="31" spans="2:33" ht="13.5" customHeight="1">
      <c r="B31" s="74" t="s">
        <v>3399</v>
      </c>
      <c r="C31" s="74" t="s">
        <v>4</v>
      </c>
      <c r="E31" s="46">
        <v>1974</v>
      </c>
      <c r="F31" s="97">
        <v>1995</v>
      </c>
      <c r="M31" s="90">
        <v>2</v>
      </c>
      <c r="N31" s="91" t="s">
        <v>13</v>
      </c>
      <c r="O31" s="91" t="s">
        <v>3457</v>
      </c>
      <c r="P31" s="91" t="s">
        <v>3458</v>
      </c>
      <c r="Q31" s="91" t="s">
        <v>128</v>
      </c>
      <c r="R31" s="92">
        <v>0</v>
      </c>
      <c r="T31" s="152">
        <v>1</v>
      </c>
      <c r="U31" s="153">
        <v>2005</v>
      </c>
      <c r="V31" s="154" t="s">
        <v>21</v>
      </c>
      <c r="W31" s="154" t="s">
        <v>618</v>
      </c>
      <c r="X31" s="154" t="s">
        <v>3516</v>
      </c>
      <c r="Y31" s="155" t="str">
        <f t="shared" si="0"/>
        <v>12005暖房ビル用マルチ無し（一定速）</v>
      </c>
      <c r="Z31" s="156">
        <v>0.25</v>
      </c>
      <c r="AA31" s="156">
        <v>0.75</v>
      </c>
      <c r="AB31" s="157">
        <v>0.25</v>
      </c>
      <c r="AC31" s="157">
        <v>0.75</v>
      </c>
      <c r="AD31" s="160">
        <f>VLOOKUP(T31,'既存・導入予定 (3)'!$E$33:$S$44,13,0)</f>
        <v>0.56499999999999995</v>
      </c>
      <c r="AE31" s="161">
        <f t="shared" ref="AE31:AE68" si="2">ROUNDDOWN(IF(AD31&gt;=0.25,Z31*AD31+AA31,AB31*AD31+AC31),3)</f>
        <v>0.89100000000000001</v>
      </c>
    </row>
    <row r="32" spans="2:33" ht="13.5" customHeight="1">
      <c r="B32" s="74" t="s">
        <v>3400</v>
      </c>
      <c r="C32" s="74" t="s">
        <v>4</v>
      </c>
      <c r="E32" s="46">
        <v>1975</v>
      </c>
      <c r="F32" s="97">
        <v>1995</v>
      </c>
      <c r="M32" s="90">
        <v>3</v>
      </c>
      <c r="N32" s="91" t="s">
        <v>3456</v>
      </c>
      <c r="O32" s="91" t="s">
        <v>3457</v>
      </c>
      <c r="P32" s="91" t="s">
        <v>3458</v>
      </c>
      <c r="Q32" s="91" t="s">
        <v>132</v>
      </c>
      <c r="R32" s="92">
        <v>0.107</v>
      </c>
      <c r="T32" s="152">
        <v>1</v>
      </c>
      <c r="U32" s="153">
        <v>2005</v>
      </c>
      <c r="V32" s="154" t="s">
        <v>21</v>
      </c>
      <c r="W32" s="154" t="s">
        <v>619</v>
      </c>
      <c r="X32" s="154" t="s">
        <v>3516</v>
      </c>
      <c r="Y32" s="155" t="str">
        <f t="shared" si="0"/>
        <v>12005暖房設備用無し（一定速）</v>
      </c>
      <c r="Z32" s="156">
        <v>0.25</v>
      </c>
      <c r="AA32" s="156">
        <v>0.75</v>
      </c>
      <c r="AB32" s="157">
        <v>0.25</v>
      </c>
      <c r="AC32" s="157">
        <v>0.75</v>
      </c>
      <c r="AD32" s="160">
        <f>VLOOKUP(T32,'既存・導入予定 (3)'!$E$33:$S$44,13,0)</f>
        <v>0.56499999999999995</v>
      </c>
      <c r="AE32" s="161">
        <f t="shared" si="2"/>
        <v>0.89100000000000001</v>
      </c>
    </row>
    <row r="33" spans="2:31" ht="13.5" customHeight="1">
      <c r="B33" s="74" t="s">
        <v>3401</v>
      </c>
      <c r="C33" s="74" t="s">
        <v>4</v>
      </c>
      <c r="E33" s="46">
        <v>1976</v>
      </c>
      <c r="F33" s="97">
        <v>1995</v>
      </c>
      <c r="M33" s="90">
        <v>3</v>
      </c>
      <c r="N33" s="91" t="s">
        <v>3</v>
      </c>
      <c r="O33" s="91" t="s">
        <v>3457</v>
      </c>
      <c r="P33" s="91" t="s">
        <v>3458</v>
      </c>
      <c r="Q33" s="91" t="s">
        <v>136</v>
      </c>
      <c r="R33" s="92">
        <v>0</v>
      </c>
      <c r="T33" s="152">
        <v>1</v>
      </c>
      <c r="U33" s="153">
        <v>2010</v>
      </c>
      <c r="V33" s="154" t="s">
        <v>20</v>
      </c>
      <c r="W33" s="154" t="s">
        <v>624</v>
      </c>
      <c r="X33" s="154" t="s">
        <v>3363</v>
      </c>
      <c r="Y33" s="155" t="str">
        <f t="shared" si="0"/>
        <v>12010冷房店舗用有り</v>
      </c>
      <c r="Z33" s="156">
        <v>-1.1000000000000001</v>
      </c>
      <c r="AA33" s="156">
        <v>2.1</v>
      </c>
      <c r="AB33" s="157">
        <v>1.0511999999999999</v>
      </c>
      <c r="AC33" s="157">
        <v>1.5622</v>
      </c>
      <c r="AD33" s="160">
        <f>VLOOKUP(T33,'既存・導入予定 (3)'!$E$33:$S$44,13,0)</f>
        <v>0.56499999999999995</v>
      </c>
      <c r="AE33" s="161">
        <f t="shared" si="2"/>
        <v>1.478</v>
      </c>
    </row>
    <row r="34" spans="2:31" ht="13.5" customHeight="1">
      <c r="B34" s="74" t="s">
        <v>3402</v>
      </c>
      <c r="C34" s="74" t="s">
        <v>4</v>
      </c>
      <c r="E34" s="46">
        <v>1977</v>
      </c>
      <c r="F34" s="97">
        <v>1995</v>
      </c>
      <c r="M34" s="90">
        <v>3</v>
      </c>
      <c r="N34" s="91" t="s">
        <v>4</v>
      </c>
      <c r="O34" s="91" t="s">
        <v>3457</v>
      </c>
      <c r="P34" s="91" t="s">
        <v>3458</v>
      </c>
      <c r="Q34" s="91" t="s">
        <v>140</v>
      </c>
      <c r="R34" s="92">
        <v>0</v>
      </c>
      <c r="T34" s="152">
        <v>1</v>
      </c>
      <c r="U34" s="153">
        <v>2010</v>
      </c>
      <c r="V34" s="154" t="s">
        <v>20</v>
      </c>
      <c r="W34" s="154" t="s">
        <v>618</v>
      </c>
      <c r="X34" s="154" t="s">
        <v>3363</v>
      </c>
      <c r="Y34" s="155" t="str">
        <f t="shared" si="0"/>
        <v>12010冷房ビル用マルチ有り</v>
      </c>
      <c r="Z34" s="156">
        <v>-0.88</v>
      </c>
      <c r="AA34" s="156">
        <v>1.88</v>
      </c>
      <c r="AB34" s="157">
        <v>1.0548999999999999</v>
      </c>
      <c r="AC34" s="157">
        <v>1.3963000000000001</v>
      </c>
      <c r="AD34" s="160">
        <f>VLOOKUP(T34,'既存・導入予定 (3)'!$E$33:$S$44,13,0)</f>
        <v>0.56499999999999995</v>
      </c>
      <c r="AE34" s="161">
        <f t="shared" si="2"/>
        <v>1.3819999999999999</v>
      </c>
    </row>
    <row r="35" spans="2:31" ht="13.5" customHeight="1">
      <c r="B35" s="74" t="s">
        <v>3403</v>
      </c>
      <c r="C35" s="74" t="s">
        <v>4</v>
      </c>
      <c r="E35" s="46">
        <v>1978</v>
      </c>
      <c r="F35" s="97">
        <v>1995</v>
      </c>
      <c r="M35" s="90">
        <v>3</v>
      </c>
      <c r="N35" s="91" t="s">
        <v>5</v>
      </c>
      <c r="O35" s="91" t="s">
        <v>3457</v>
      </c>
      <c r="P35" s="91" t="s">
        <v>3458</v>
      </c>
      <c r="Q35" s="91" t="s">
        <v>144</v>
      </c>
      <c r="R35" s="92">
        <v>0</v>
      </c>
      <c r="T35" s="152">
        <v>1</v>
      </c>
      <c r="U35" s="153">
        <v>2010</v>
      </c>
      <c r="V35" s="154" t="s">
        <v>20</v>
      </c>
      <c r="W35" s="154" t="s">
        <v>619</v>
      </c>
      <c r="X35" s="154" t="s">
        <v>3363</v>
      </c>
      <c r="Y35" s="155" t="str">
        <f t="shared" si="0"/>
        <v>12010冷房設備用有り</v>
      </c>
      <c r="Z35" s="156">
        <v>-0.26</v>
      </c>
      <c r="AA35" s="156">
        <v>1.26</v>
      </c>
      <c r="AB35" s="157">
        <v>1.1929000000000001</v>
      </c>
      <c r="AC35" s="157">
        <v>0.89680000000000004</v>
      </c>
      <c r="AD35" s="160">
        <f>VLOOKUP(T35,'既存・導入予定 (3)'!$E$33:$S$44,13,0)</f>
        <v>0.56499999999999995</v>
      </c>
      <c r="AE35" s="161">
        <f t="shared" si="2"/>
        <v>1.113</v>
      </c>
    </row>
    <row r="36" spans="2:31" ht="13.5" customHeight="1">
      <c r="B36" s="74" t="s">
        <v>3404</v>
      </c>
      <c r="C36" s="74" t="s">
        <v>3</v>
      </c>
      <c r="E36" s="46">
        <v>1979</v>
      </c>
      <c r="F36" s="97">
        <v>1995</v>
      </c>
      <c r="M36" s="90">
        <v>3</v>
      </c>
      <c r="N36" s="91" t="s">
        <v>6</v>
      </c>
      <c r="O36" s="91" t="s">
        <v>3457</v>
      </c>
      <c r="P36" s="91" t="s">
        <v>3458</v>
      </c>
      <c r="Q36" s="91" t="s">
        <v>148</v>
      </c>
      <c r="R36" s="92">
        <v>0</v>
      </c>
      <c r="T36" s="152">
        <v>1</v>
      </c>
      <c r="U36" s="153">
        <v>2010</v>
      </c>
      <c r="V36" s="154" t="s">
        <v>20</v>
      </c>
      <c r="W36" s="154" t="s">
        <v>624</v>
      </c>
      <c r="X36" s="154" t="s">
        <v>3516</v>
      </c>
      <c r="Y36" s="155" t="str">
        <f t="shared" si="0"/>
        <v>12010冷房店舗用無し（一定速）</v>
      </c>
      <c r="Z36" s="156">
        <v>0.25</v>
      </c>
      <c r="AA36" s="156">
        <v>0.75</v>
      </c>
      <c r="AB36" s="157">
        <v>0.25</v>
      </c>
      <c r="AC36" s="157">
        <v>0.75</v>
      </c>
      <c r="AD36" s="160">
        <f>VLOOKUP(T36,'既存・導入予定 (3)'!$E$33:$S$44,13,0)</f>
        <v>0.56499999999999995</v>
      </c>
      <c r="AE36" s="161">
        <f t="shared" si="2"/>
        <v>0.89100000000000001</v>
      </c>
    </row>
    <row r="37" spans="2:31" ht="13.5" customHeight="1">
      <c r="B37" s="74" t="s">
        <v>3405</v>
      </c>
      <c r="C37" s="74" t="s">
        <v>3</v>
      </c>
      <c r="E37" s="46">
        <v>1980</v>
      </c>
      <c r="F37" s="97">
        <v>1995</v>
      </c>
      <c r="M37" s="90">
        <v>3</v>
      </c>
      <c r="N37" s="91" t="s">
        <v>7</v>
      </c>
      <c r="O37" s="91" t="s">
        <v>3457</v>
      </c>
      <c r="P37" s="91" t="s">
        <v>3458</v>
      </c>
      <c r="Q37" s="91" t="s">
        <v>152</v>
      </c>
      <c r="R37" s="92">
        <v>0</v>
      </c>
      <c r="T37" s="152">
        <v>1</v>
      </c>
      <c r="U37" s="153">
        <v>2010</v>
      </c>
      <c r="V37" s="154" t="s">
        <v>20</v>
      </c>
      <c r="W37" s="154" t="s">
        <v>618</v>
      </c>
      <c r="X37" s="154" t="s">
        <v>3516</v>
      </c>
      <c r="Y37" s="155" t="str">
        <f t="shared" si="0"/>
        <v>12010冷房ビル用マルチ無し（一定速）</v>
      </c>
      <c r="Z37" s="156">
        <v>0.25</v>
      </c>
      <c r="AA37" s="156">
        <v>0.75</v>
      </c>
      <c r="AB37" s="157">
        <v>0.25</v>
      </c>
      <c r="AC37" s="157">
        <v>0.75</v>
      </c>
      <c r="AD37" s="160">
        <f>VLOOKUP(T37,'既存・導入予定 (3)'!$E$33:$S$44,13,0)</f>
        <v>0.56499999999999995</v>
      </c>
      <c r="AE37" s="161">
        <f t="shared" si="2"/>
        <v>0.89100000000000001</v>
      </c>
    </row>
    <row r="38" spans="2:31" ht="13.5" customHeight="1">
      <c r="B38" s="74" t="s">
        <v>3406</v>
      </c>
      <c r="C38" s="74" t="s">
        <v>3</v>
      </c>
      <c r="E38" s="46">
        <v>1981</v>
      </c>
      <c r="F38" s="97">
        <v>1995</v>
      </c>
      <c r="M38" s="90">
        <v>3</v>
      </c>
      <c r="N38" s="91" t="s">
        <v>8</v>
      </c>
      <c r="O38" s="91" t="s">
        <v>3457</v>
      </c>
      <c r="P38" s="91" t="s">
        <v>3458</v>
      </c>
      <c r="Q38" s="91" t="s">
        <v>156</v>
      </c>
      <c r="R38" s="92">
        <v>0</v>
      </c>
      <c r="T38" s="152">
        <v>1</v>
      </c>
      <c r="U38" s="153">
        <v>2010</v>
      </c>
      <c r="V38" s="154" t="s">
        <v>20</v>
      </c>
      <c r="W38" s="154" t="s">
        <v>619</v>
      </c>
      <c r="X38" s="154" t="s">
        <v>3516</v>
      </c>
      <c r="Y38" s="155" t="str">
        <f t="shared" si="0"/>
        <v>12010冷房設備用無し（一定速）</v>
      </c>
      <c r="Z38" s="156">
        <v>0.25</v>
      </c>
      <c r="AA38" s="156">
        <v>0.75</v>
      </c>
      <c r="AB38" s="157">
        <v>0.25</v>
      </c>
      <c r="AC38" s="157">
        <v>0.75</v>
      </c>
      <c r="AD38" s="160">
        <f>VLOOKUP(T38,'既存・導入予定 (3)'!$E$33:$S$44,13,0)</f>
        <v>0.56499999999999995</v>
      </c>
      <c r="AE38" s="161">
        <f t="shared" si="2"/>
        <v>0.89100000000000001</v>
      </c>
    </row>
    <row r="39" spans="2:31" ht="13.5" customHeight="1">
      <c r="B39" s="74" t="s">
        <v>3407</v>
      </c>
      <c r="C39" s="74" t="s">
        <v>3408</v>
      </c>
      <c r="E39" s="46">
        <v>1982</v>
      </c>
      <c r="F39" s="97">
        <v>1995</v>
      </c>
      <c r="M39" s="90">
        <v>3</v>
      </c>
      <c r="N39" s="91" t="s">
        <v>9</v>
      </c>
      <c r="O39" s="91" t="s">
        <v>3457</v>
      </c>
      <c r="P39" s="91" t="s">
        <v>3458</v>
      </c>
      <c r="Q39" s="91" t="s">
        <v>160</v>
      </c>
      <c r="R39" s="92">
        <v>0</v>
      </c>
      <c r="T39" s="152">
        <v>1</v>
      </c>
      <c r="U39" s="153">
        <v>2010</v>
      </c>
      <c r="V39" s="154" t="s">
        <v>21</v>
      </c>
      <c r="W39" s="154" t="s">
        <v>624</v>
      </c>
      <c r="X39" s="154" t="s">
        <v>3363</v>
      </c>
      <c r="Y39" s="155" t="str">
        <f t="shared" si="0"/>
        <v>12010暖房店舗用有り</v>
      </c>
      <c r="Z39" s="156">
        <v>-0.72</v>
      </c>
      <c r="AA39" s="156">
        <v>1.72</v>
      </c>
      <c r="AB39" s="157">
        <v>1.0757000000000001</v>
      </c>
      <c r="AC39" s="157">
        <v>1.2710999999999999</v>
      </c>
      <c r="AD39" s="160">
        <f>VLOOKUP(T39,'既存・導入予定 (3)'!$E$33:$S$44,13,0)</f>
        <v>0.56499999999999995</v>
      </c>
      <c r="AE39" s="161">
        <f t="shared" si="2"/>
        <v>1.3129999999999999</v>
      </c>
    </row>
    <row r="40" spans="2:31" ht="13.5" customHeight="1">
      <c r="B40" s="74" t="s">
        <v>3409</v>
      </c>
      <c r="C40" s="74" t="s">
        <v>3408</v>
      </c>
      <c r="E40" s="46">
        <v>1983</v>
      </c>
      <c r="F40" s="97">
        <v>1995</v>
      </c>
      <c r="M40" s="90">
        <v>3</v>
      </c>
      <c r="N40" s="91" t="s">
        <v>10</v>
      </c>
      <c r="O40" s="91" t="s">
        <v>3457</v>
      </c>
      <c r="P40" s="91" t="s">
        <v>3458</v>
      </c>
      <c r="Q40" s="91" t="s">
        <v>164</v>
      </c>
      <c r="R40" s="92">
        <v>0</v>
      </c>
      <c r="T40" s="152">
        <v>1</v>
      </c>
      <c r="U40" s="153">
        <v>2010</v>
      </c>
      <c r="V40" s="154" t="s">
        <v>21</v>
      </c>
      <c r="W40" s="154" t="s">
        <v>618</v>
      </c>
      <c r="X40" s="154" t="s">
        <v>3363</v>
      </c>
      <c r="Y40" s="155" t="str">
        <f t="shared" si="0"/>
        <v>12010暖房ビル用マルチ有り</v>
      </c>
      <c r="Z40" s="156">
        <v>-0.7</v>
      </c>
      <c r="AA40" s="156">
        <v>1.7</v>
      </c>
      <c r="AB40" s="157">
        <v>1.036</v>
      </c>
      <c r="AC40" s="157">
        <v>1.266</v>
      </c>
      <c r="AD40" s="160">
        <f>VLOOKUP(T40,'既存・導入予定 (3)'!$E$33:$S$44,13,0)</f>
        <v>0.56499999999999995</v>
      </c>
      <c r="AE40" s="161">
        <f t="shared" si="2"/>
        <v>1.304</v>
      </c>
    </row>
    <row r="41" spans="2:31" ht="13.5" customHeight="1">
      <c r="B41" s="74" t="s">
        <v>3410</v>
      </c>
      <c r="C41" s="74" t="s">
        <v>8</v>
      </c>
      <c r="E41" s="46">
        <v>1984</v>
      </c>
      <c r="F41" s="97">
        <v>1995</v>
      </c>
      <c r="M41" s="90">
        <v>3</v>
      </c>
      <c r="N41" s="91" t="s">
        <v>11</v>
      </c>
      <c r="O41" s="91" t="s">
        <v>3457</v>
      </c>
      <c r="P41" s="91" t="s">
        <v>3458</v>
      </c>
      <c r="Q41" s="91" t="s">
        <v>168</v>
      </c>
      <c r="R41" s="92">
        <v>0</v>
      </c>
      <c r="T41" s="152">
        <v>1</v>
      </c>
      <c r="U41" s="153">
        <v>2010</v>
      </c>
      <c r="V41" s="154" t="s">
        <v>21</v>
      </c>
      <c r="W41" s="154" t="s">
        <v>619</v>
      </c>
      <c r="X41" s="154" t="s">
        <v>3363</v>
      </c>
      <c r="Y41" s="155" t="str">
        <f t="shared" si="0"/>
        <v>12010暖房設備用有り</v>
      </c>
      <c r="Z41" s="156">
        <v>-0.26</v>
      </c>
      <c r="AA41" s="156">
        <v>1.26</v>
      </c>
      <c r="AB41" s="157">
        <v>0.82779999999999998</v>
      </c>
      <c r="AC41" s="157">
        <v>0.98809999999999998</v>
      </c>
      <c r="AD41" s="160">
        <f>VLOOKUP(T41,'既存・導入予定 (3)'!$E$33:$S$44,13,0)</f>
        <v>0.56499999999999995</v>
      </c>
      <c r="AE41" s="161">
        <f t="shared" si="2"/>
        <v>1.113</v>
      </c>
    </row>
    <row r="42" spans="2:31" ht="13.5" customHeight="1">
      <c r="B42" s="74" t="s">
        <v>3411</v>
      </c>
      <c r="C42" s="74" t="s">
        <v>8</v>
      </c>
      <c r="E42" s="46">
        <v>1985</v>
      </c>
      <c r="F42" s="97">
        <v>1995</v>
      </c>
      <c r="M42" s="90">
        <v>3</v>
      </c>
      <c r="N42" s="91" t="s">
        <v>12</v>
      </c>
      <c r="O42" s="91" t="s">
        <v>3457</v>
      </c>
      <c r="P42" s="91" t="s">
        <v>3458</v>
      </c>
      <c r="Q42" s="91" t="s">
        <v>172</v>
      </c>
      <c r="R42" s="92">
        <v>0</v>
      </c>
      <c r="T42" s="152">
        <v>1</v>
      </c>
      <c r="U42" s="153">
        <v>2010</v>
      </c>
      <c r="V42" s="154" t="s">
        <v>21</v>
      </c>
      <c r="W42" s="154" t="s">
        <v>624</v>
      </c>
      <c r="X42" s="154" t="s">
        <v>3516</v>
      </c>
      <c r="Y42" s="155" t="str">
        <f t="shared" si="0"/>
        <v>12010暖房店舗用無し（一定速）</v>
      </c>
      <c r="Z42" s="156">
        <v>0.25</v>
      </c>
      <c r="AA42" s="156">
        <v>0.75</v>
      </c>
      <c r="AB42" s="157">
        <v>0.25</v>
      </c>
      <c r="AC42" s="157">
        <v>0.75</v>
      </c>
      <c r="AD42" s="160">
        <f>VLOOKUP(T42,'既存・導入予定 (3)'!$E$33:$S$44,13,0)</f>
        <v>0.56499999999999995</v>
      </c>
      <c r="AE42" s="161">
        <f t="shared" si="2"/>
        <v>0.89100000000000001</v>
      </c>
    </row>
    <row r="43" spans="2:31" ht="13.5" customHeight="1">
      <c r="B43" s="74" t="s">
        <v>3412</v>
      </c>
      <c r="C43" s="74" t="s">
        <v>8</v>
      </c>
      <c r="E43" s="46">
        <v>1986</v>
      </c>
      <c r="F43" s="97">
        <v>1995</v>
      </c>
      <c r="M43" s="90">
        <v>3</v>
      </c>
      <c r="N43" s="91" t="s">
        <v>13</v>
      </c>
      <c r="O43" s="91" t="s">
        <v>3457</v>
      </c>
      <c r="P43" s="91" t="s">
        <v>3458</v>
      </c>
      <c r="Q43" s="91" t="s">
        <v>176</v>
      </c>
      <c r="R43" s="92">
        <v>9.5000000000000001E-2</v>
      </c>
      <c r="T43" s="152">
        <v>1</v>
      </c>
      <c r="U43" s="153">
        <v>2010</v>
      </c>
      <c r="V43" s="154" t="s">
        <v>21</v>
      </c>
      <c r="W43" s="154" t="s">
        <v>618</v>
      </c>
      <c r="X43" s="154" t="s">
        <v>3516</v>
      </c>
      <c r="Y43" s="155" t="str">
        <f t="shared" si="0"/>
        <v>12010暖房ビル用マルチ無し（一定速）</v>
      </c>
      <c r="Z43" s="156">
        <v>0.25</v>
      </c>
      <c r="AA43" s="156">
        <v>0.75</v>
      </c>
      <c r="AB43" s="157">
        <v>0.25</v>
      </c>
      <c r="AC43" s="157">
        <v>0.75</v>
      </c>
      <c r="AD43" s="160">
        <f>VLOOKUP(T43,'既存・導入予定 (3)'!$E$33:$S$44,13,0)</f>
        <v>0.56499999999999995</v>
      </c>
      <c r="AE43" s="161">
        <f t="shared" si="2"/>
        <v>0.89100000000000001</v>
      </c>
    </row>
    <row r="44" spans="2:31" ht="13.5" customHeight="1">
      <c r="B44" s="74" t="s">
        <v>3413</v>
      </c>
      <c r="C44" s="74" t="s">
        <v>8</v>
      </c>
      <c r="E44" s="46">
        <v>1987</v>
      </c>
      <c r="F44" s="97">
        <v>1995</v>
      </c>
      <c r="M44" s="90">
        <v>4</v>
      </c>
      <c r="N44" s="91" t="s">
        <v>3456</v>
      </c>
      <c r="O44" s="91" t="s">
        <v>3457</v>
      </c>
      <c r="P44" s="91" t="s">
        <v>3458</v>
      </c>
      <c r="Q44" s="91" t="s">
        <v>180</v>
      </c>
      <c r="R44" s="92">
        <v>0.13700000000000001</v>
      </c>
      <c r="T44" s="152">
        <v>1</v>
      </c>
      <c r="U44" s="153">
        <v>2010</v>
      </c>
      <c r="V44" s="154" t="s">
        <v>21</v>
      </c>
      <c r="W44" s="154" t="s">
        <v>619</v>
      </c>
      <c r="X44" s="154" t="s">
        <v>3516</v>
      </c>
      <c r="Y44" s="155" t="str">
        <f t="shared" si="0"/>
        <v>12010暖房設備用無し（一定速）</v>
      </c>
      <c r="Z44" s="156">
        <v>0.25</v>
      </c>
      <c r="AA44" s="156">
        <v>0.75</v>
      </c>
      <c r="AB44" s="157">
        <v>0.25</v>
      </c>
      <c r="AC44" s="157">
        <v>0.75</v>
      </c>
      <c r="AD44" s="160">
        <f>VLOOKUP(T44,'既存・導入予定 (3)'!$E$33:$S$44,13,0)</f>
        <v>0.56499999999999995</v>
      </c>
      <c r="AE44" s="161">
        <f t="shared" si="2"/>
        <v>0.89100000000000001</v>
      </c>
    </row>
    <row r="45" spans="2:31" ht="13.5" customHeight="1">
      <c r="B45" s="74" t="s">
        <v>3414</v>
      </c>
      <c r="C45" s="74" t="s">
        <v>8</v>
      </c>
      <c r="E45" s="46">
        <v>1988</v>
      </c>
      <c r="F45" s="97">
        <v>1995</v>
      </c>
      <c r="M45" s="90">
        <v>4</v>
      </c>
      <c r="N45" s="91" t="s">
        <v>3</v>
      </c>
      <c r="O45" s="91" t="s">
        <v>3457</v>
      </c>
      <c r="P45" s="91" t="s">
        <v>3458</v>
      </c>
      <c r="Q45" s="91" t="s">
        <v>184</v>
      </c>
      <c r="R45" s="92">
        <v>0.128</v>
      </c>
      <c r="T45" s="144">
        <v>1</v>
      </c>
      <c r="U45" s="195">
        <v>2011</v>
      </c>
      <c r="V45" s="145" t="s">
        <v>20</v>
      </c>
      <c r="W45" s="145" t="s">
        <v>624</v>
      </c>
      <c r="X45" s="145" t="s">
        <v>3363</v>
      </c>
      <c r="Y45" s="146" t="str">
        <f t="shared" si="0"/>
        <v>12011冷房店舗用有り</v>
      </c>
      <c r="Z45" s="148">
        <v>-1.1200000000000001</v>
      </c>
      <c r="AA45" s="148">
        <v>2.12</v>
      </c>
      <c r="AB45" s="149">
        <v>1.0517000000000001</v>
      </c>
      <c r="AC45" s="149">
        <v>1.5770999999999999</v>
      </c>
      <c r="AD45" s="147">
        <f>VLOOKUP(T45,'既存・導入予定 (3)'!$E$33:$S$44,13,0)</f>
        <v>0.56499999999999995</v>
      </c>
      <c r="AE45" s="75">
        <f t="shared" si="2"/>
        <v>1.4870000000000001</v>
      </c>
    </row>
    <row r="46" spans="2:31" ht="13.5" customHeight="1">
      <c r="B46" s="74" t="s">
        <v>3374</v>
      </c>
      <c r="C46" s="74" t="s">
        <v>6</v>
      </c>
      <c r="E46" s="46">
        <v>1989</v>
      </c>
      <c r="F46" s="97">
        <v>1995</v>
      </c>
      <c r="M46" s="90">
        <v>4</v>
      </c>
      <c r="N46" s="91" t="s">
        <v>4</v>
      </c>
      <c r="O46" s="91" t="s">
        <v>3457</v>
      </c>
      <c r="P46" s="91" t="s">
        <v>3458</v>
      </c>
      <c r="Q46" s="91" t="s">
        <v>188</v>
      </c>
      <c r="R46" s="92">
        <v>0.155</v>
      </c>
      <c r="T46" s="144">
        <v>1</v>
      </c>
      <c r="U46" s="195">
        <v>2011</v>
      </c>
      <c r="V46" s="145" t="s">
        <v>20</v>
      </c>
      <c r="W46" s="145" t="s">
        <v>618</v>
      </c>
      <c r="X46" s="145" t="s">
        <v>3363</v>
      </c>
      <c r="Y46" s="146" t="str">
        <f t="shared" si="0"/>
        <v>12011冷房ビル用マルチ有り</v>
      </c>
      <c r="Z46" s="148">
        <v>-1</v>
      </c>
      <c r="AA46" s="148">
        <v>2</v>
      </c>
      <c r="AB46" s="149">
        <v>1.0584</v>
      </c>
      <c r="AC46" s="149">
        <v>1.4854000000000001</v>
      </c>
      <c r="AD46" s="147">
        <f>VLOOKUP(T46,'既存・導入予定 (3)'!$E$33:$S$44,13,0)</f>
        <v>0.56499999999999995</v>
      </c>
      <c r="AE46" s="75">
        <f t="shared" si="2"/>
        <v>1.4350000000000001</v>
      </c>
    </row>
    <row r="47" spans="2:31" ht="14.25" customHeight="1">
      <c r="B47" s="74" t="s">
        <v>3415</v>
      </c>
      <c r="C47" s="74" t="s">
        <v>6</v>
      </c>
      <c r="E47" s="46">
        <v>1990</v>
      </c>
      <c r="F47" s="97">
        <v>1995</v>
      </c>
      <c r="M47" s="90">
        <v>4</v>
      </c>
      <c r="N47" s="91" t="s">
        <v>5</v>
      </c>
      <c r="O47" s="91" t="s">
        <v>3457</v>
      </c>
      <c r="P47" s="91" t="s">
        <v>3458</v>
      </c>
      <c r="Q47" s="91" t="s">
        <v>192</v>
      </c>
      <c r="R47" s="92">
        <v>0.158</v>
      </c>
      <c r="T47" s="144">
        <v>1</v>
      </c>
      <c r="U47" s="195">
        <v>2011</v>
      </c>
      <c r="V47" s="145" t="s">
        <v>20</v>
      </c>
      <c r="W47" s="145" t="s">
        <v>619</v>
      </c>
      <c r="X47" s="145" t="s">
        <v>3363</v>
      </c>
      <c r="Y47" s="146" t="str">
        <f t="shared" si="0"/>
        <v>12011冷房設備用有り</v>
      </c>
      <c r="Z47" s="148">
        <v>-0.22</v>
      </c>
      <c r="AA47" s="148">
        <v>1.22</v>
      </c>
      <c r="AB47" s="149">
        <v>1.0356000000000001</v>
      </c>
      <c r="AC47" s="149">
        <v>0.90610000000000002</v>
      </c>
      <c r="AD47" s="147">
        <f>VLOOKUP(T47,'既存・導入予定 (3)'!$E$33:$S$44,13,0)</f>
        <v>0.56499999999999995</v>
      </c>
      <c r="AE47" s="75">
        <f t="shared" si="2"/>
        <v>1.095</v>
      </c>
    </row>
    <row r="48" spans="2:31" ht="13.5" customHeight="1">
      <c r="B48" s="74" t="s">
        <v>3416</v>
      </c>
      <c r="C48" s="74" t="s">
        <v>6</v>
      </c>
      <c r="E48" s="46">
        <v>1991</v>
      </c>
      <c r="F48" s="97">
        <v>1995</v>
      </c>
      <c r="M48" s="90">
        <v>4</v>
      </c>
      <c r="N48" s="91" t="s">
        <v>6</v>
      </c>
      <c r="O48" s="91" t="s">
        <v>3457</v>
      </c>
      <c r="P48" s="91" t="s">
        <v>3458</v>
      </c>
      <c r="Q48" s="91" t="s">
        <v>196</v>
      </c>
      <c r="R48" s="92">
        <v>0.151</v>
      </c>
      <c r="T48" s="144">
        <v>1</v>
      </c>
      <c r="U48" s="195">
        <v>2011</v>
      </c>
      <c r="V48" s="145" t="s">
        <v>20</v>
      </c>
      <c r="W48" s="145" t="s">
        <v>624</v>
      </c>
      <c r="X48" s="145" t="s">
        <v>3516</v>
      </c>
      <c r="Y48" s="146" t="str">
        <f t="shared" si="0"/>
        <v>12011冷房店舗用無し（一定速）</v>
      </c>
      <c r="Z48" s="148">
        <v>0.25</v>
      </c>
      <c r="AA48" s="148">
        <v>0.75</v>
      </c>
      <c r="AB48" s="149">
        <v>0.25</v>
      </c>
      <c r="AC48" s="149">
        <v>0.75</v>
      </c>
      <c r="AD48" s="147">
        <f>VLOOKUP(T48,'既存・導入予定 (3)'!$E$33:$S$44,13,0)</f>
        <v>0.56499999999999995</v>
      </c>
      <c r="AE48" s="75">
        <f t="shared" si="2"/>
        <v>0.89100000000000001</v>
      </c>
    </row>
    <row r="49" spans="2:31" ht="13.5" customHeight="1">
      <c r="B49" s="74" t="s">
        <v>3417</v>
      </c>
      <c r="C49" s="74" t="s">
        <v>6</v>
      </c>
      <c r="E49" s="46">
        <v>1992</v>
      </c>
      <c r="F49" s="97">
        <v>1995</v>
      </c>
      <c r="M49" s="90">
        <v>4</v>
      </c>
      <c r="N49" s="91" t="s">
        <v>7</v>
      </c>
      <c r="O49" s="91" t="s">
        <v>3457</v>
      </c>
      <c r="P49" s="91" t="s">
        <v>3458</v>
      </c>
      <c r="Q49" s="91" t="s">
        <v>200</v>
      </c>
      <c r="R49" s="92">
        <v>0.157</v>
      </c>
      <c r="T49" s="144">
        <v>1</v>
      </c>
      <c r="U49" s="195">
        <v>2011</v>
      </c>
      <c r="V49" s="145" t="s">
        <v>20</v>
      </c>
      <c r="W49" s="145" t="s">
        <v>618</v>
      </c>
      <c r="X49" s="145" t="s">
        <v>3516</v>
      </c>
      <c r="Y49" s="146" t="str">
        <f t="shared" si="0"/>
        <v>12011冷房ビル用マルチ無し（一定速）</v>
      </c>
      <c r="Z49" s="148">
        <v>0.25</v>
      </c>
      <c r="AA49" s="148">
        <v>0.75</v>
      </c>
      <c r="AB49" s="149">
        <v>0.25</v>
      </c>
      <c r="AC49" s="149">
        <v>0.75</v>
      </c>
      <c r="AD49" s="147">
        <f>VLOOKUP(T49,'既存・導入予定 (3)'!$E$33:$S$44,13,0)</f>
        <v>0.56499999999999995</v>
      </c>
      <c r="AE49" s="75">
        <f t="shared" si="2"/>
        <v>0.89100000000000001</v>
      </c>
    </row>
    <row r="50" spans="2:31" ht="13.5" customHeight="1">
      <c r="B50" s="74" t="s">
        <v>3418</v>
      </c>
      <c r="C50" s="74" t="s">
        <v>6</v>
      </c>
      <c r="E50" s="46">
        <v>1993</v>
      </c>
      <c r="F50" s="97">
        <v>1995</v>
      </c>
      <c r="M50" s="90">
        <v>4</v>
      </c>
      <c r="N50" s="91" t="s">
        <v>8</v>
      </c>
      <c r="O50" s="91" t="s">
        <v>3457</v>
      </c>
      <c r="P50" s="91" t="s">
        <v>3458</v>
      </c>
      <c r="Q50" s="91" t="s">
        <v>204</v>
      </c>
      <c r="R50" s="92">
        <v>0.16600000000000001</v>
      </c>
      <c r="T50" s="144">
        <v>1</v>
      </c>
      <c r="U50" s="195">
        <v>2011</v>
      </c>
      <c r="V50" s="145" t="s">
        <v>20</v>
      </c>
      <c r="W50" s="145" t="s">
        <v>619</v>
      </c>
      <c r="X50" s="145" t="s">
        <v>3516</v>
      </c>
      <c r="Y50" s="146" t="str">
        <f t="shared" si="0"/>
        <v>12011冷房設備用無し（一定速）</v>
      </c>
      <c r="Z50" s="148">
        <v>0.25</v>
      </c>
      <c r="AA50" s="148">
        <v>0.75</v>
      </c>
      <c r="AB50" s="149">
        <v>0.25</v>
      </c>
      <c r="AC50" s="149">
        <v>0.75</v>
      </c>
      <c r="AD50" s="147">
        <f>VLOOKUP(T50,'既存・導入予定 (3)'!$E$33:$S$44,13,0)</f>
        <v>0.56499999999999995</v>
      </c>
      <c r="AE50" s="75">
        <f t="shared" si="2"/>
        <v>0.89100000000000001</v>
      </c>
    </row>
    <row r="51" spans="2:31" ht="14.25" customHeight="1">
      <c r="B51" s="74" t="s">
        <v>3419</v>
      </c>
      <c r="C51" s="74" t="s">
        <v>6</v>
      </c>
      <c r="E51" s="46">
        <v>1994</v>
      </c>
      <c r="F51" s="97">
        <v>1995</v>
      </c>
      <c r="M51" s="90">
        <v>4</v>
      </c>
      <c r="N51" s="91" t="s">
        <v>9</v>
      </c>
      <c r="O51" s="91" t="s">
        <v>3457</v>
      </c>
      <c r="P51" s="91" t="s">
        <v>3458</v>
      </c>
      <c r="Q51" s="91" t="s">
        <v>208</v>
      </c>
      <c r="R51" s="92">
        <v>8.3000000000000004E-2</v>
      </c>
      <c r="T51" s="144">
        <v>1</v>
      </c>
      <c r="U51" s="195">
        <v>2011</v>
      </c>
      <c r="V51" s="145" t="s">
        <v>21</v>
      </c>
      <c r="W51" s="145" t="s">
        <v>624</v>
      </c>
      <c r="X51" s="145" t="s">
        <v>3363</v>
      </c>
      <c r="Y51" s="146" t="str">
        <f t="shared" si="0"/>
        <v>12011暖房店舗用有り</v>
      </c>
      <c r="Z51" s="148">
        <v>-0.76</v>
      </c>
      <c r="AA51" s="148">
        <v>1.76</v>
      </c>
      <c r="AB51" s="149">
        <v>1.0773999999999999</v>
      </c>
      <c r="AC51" s="149">
        <v>1.3006</v>
      </c>
      <c r="AD51" s="147">
        <f>VLOOKUP(T51,'既存・導入予定 (3)'!$E$33:$S$44,13,0)</f>
        <v>0.56499999999999995</v>
      </c>
      <c r="AE51" s="75">
        <f t="shared" si="2"/>
        <v>1.33</v>
      </c>
    </row>
    <row r="52" spans="2:31" ht="13.5" customHeight="1">
      <c r="B52" s="74" t="s">
        <v>3420</v>
      </c>
      <c r="C52" s="45" t="s">
        <v>13</v>
      </c>
      <c r="E52" s="46">
        <v>1995</v>
      </c>
      <c r="F52" s="97">
        <v>1995</v>
      </c>
      <c r="M52" s="90">
        <v>4</v>
      </c>
      <c r="N52" s="91" t="s">
        <v>10</v>
      </c>
      <c r="O52" s="91" t="s">
        <v>3457</v>
      </c>
      <c r="P52" s="91" t="s">
        <v>3458</v>
      </c>
      <c r="Q52" s="91" t="s">
        <v>212</v>
      </c>
      <c r="R52" s="92">
        <v>0.14699999999999999</v>
      </c>
      <c r="T52" s="144">
        <v>1</v>
      </c>
      <c r="U52" s="195">
        <v>2011</v>
      </c>
      <c r="V52" s="145" t="s">
        <v>21</v>
      </c>
      <c r="W52" s="145" t="s">
        <v>618</v>
      </c>
      <c r="X52" s="145" t="s">
        <v>3363</v>
      </c>
      <c r="Y52" s="146" t="str">
        <f t="shared" si="0"/>
        <v>12011暖房ビル用マルチ有り</v>
      </c>
      <c r="Z52" s="148">
        <v>-0.78</v>
      </c>
      <c r="AA52" s="148">
        <v>1.78</v>
      </c>
      <c r="AB52" s="149">
        <v>1.0377000000000001</v>
      </c>
      <c r="AC52" s="149">
        <v>1.3255999999999999</v>
      </c>
      <c r="AD52" s="147">
        <f>VLOOKUP(T52,'既存・導入予定 (3)'!$E$33:$S$44,13,0)</f>
        <v>0.56499999999999995</v>
      </c>
      <c r="AE52" s="75">
        <f t="shared" si="2"/>
        <v>1.339</v>
      </c>
    </row>
    <row r="53" spans="2:31" ht="13.5" customHeight="1">
      <c r="B53" s="45" t="s">
        <v>3421</v>
      </c>
      <c r="C53" s="45" t="s">
        <v>13</v>
      </c>
      <c r="E53" s="46">
        <v>1996</v>
      </c>
      <c r="F53" s="97">
        <v>2005</v>
      </c>
      <c r="M53" s="90">
        <v>4</v>
      </c>
      <c r="N53" s="91" t="s">
        <v>11</v>
      </c>
      <c r="O53" s="91" t="s">
        <v>3457</v>
      </c>
      <c r="P53" s="91" t="s">
        <v>3458</v>
      </c>
      <c r="Q53" s="91" t="s">
        <v>216</v>
      </c>
      <c r="R53" s="92">
        <v>0.16900000000000001</v>
      </c>
      <c r="T53" s="144">
        <v>1</v>
      </c>
      <c r="U53" s="195">
        <v>2011</v>
      </c>
      <c r="V53" s="145" t="s">
        <v>21</v>
      </c>
      <c r="W53" s="145" t="s">
        <v>619</v>
      </c>
      <c r="X53" s="145" t="s">
        <v>3363</v>
      </c>
      <c r="Y53" s="146" t="str">
        <f t="shared" si="0"/>
        <v>12011暖房設備用有り</v>
      </c>
      <c r="Z53" s="148">
        <v>-0.26</v>
      </c>
      <c r="AA53" s="148">
        <v>1.26</v>
      </c>
      <c r="AB53" s="149">
        <v>1.0266999999999999</v>
      </c>
      <c r="AC53" s="149">
        <v>0.93830000000000002</v>
      </c>
      <c r="AD53" s="147">
        <f>VLOOKUP(T53,'既存・導入予定 (3)'!$E$33:$S$44,13,0)</f>
        <v>0.56499999999999995</v>
      </c>
      <c r="AE53" s="75">
        <f t="shared" si="2"/>
        <v>1.113</v>
      </c>
    </row>
    <row r="54" spans="2:31" ht="13.5" customHeight="1">
      <c r="E54" s="46">
        <v>1997</v>
      </c>
      <c r="F54" s="97">
        <v>2005</v>
      </c>
      <c r="M54" s="90">
        <v>4</v>
      </c>
      <c r="N54" s="91" t="s">
        <v>12</v>
      </c>
      <c r="O54" s="91" t="s">
        <v>3457</v>
      </c>
      <c r="P54" s="91" t="s">
        <v>3458</v>
      </c>
      <c r="Q54" s="91" t="s">
        <v>220</v>
      </c>
      <c r="R54" s="92">
        <v>0.111</v>
      </c>
      <c r="T54" s="144">
        <v>1</v>
      </c>
      <c r="U54" s="195">
        <v>2011</v>
      </c>
      <c r="V54" s="145" t="s">
        <v>21</v>
      </c>
      <c r="W54" s="145" t="s">
        <v>624</v>
      </c>
      <c r="X54" s="145" t="s">
        <v>3516</v>
      </c>
      <c r="Y54" s="146" t="str">
        <f t="shared" si="0"/>
        <v>12011暖房店舗用無し（一定速）</v>
      </c>
      <c r="Z54" s="148">
        <v>0.25</v>
      </c>
      <c r="AA54" s="148">
        <v>0.75</v>
      </c>
      <c r="AB54" s="149">
        <v>0.25</v>
      </c>
      <c r="AC54" s="149">
        <v>0.75</v>
      </c>
      <c r="AD54" s="147">
        <f>VLOOKUP(T54,'既存・導入予定 (3)'!$E$33:$S$44,13,0)</f>
        <v>0.56499999999999995</v>
      </c>
      <c r="AE54" s="75">
        <f t="shared" si="2"/>
        <v>0.89100000000000001</v>
      </c>
    </row>
    <row r="55" spans="2:31" ht="13.5" customHeight="1">
      <c r="E55" s="46">
        <v>1998</v>
      </c>
      <c r="F55" s="97">
        <v>2005</v>
      </c>
      <c r="M55" s="90">
        <v>4</v>
      </c>
      <c r="N55" s="91" t="s">
        <v>13</v>
      </c>
      <c r="O55" s="91" t="s">
        <v>3457</v>
      </c>
      <c r="P55" s="91" t="s">
        <v>3458</v>
      </c>
      <c r="Q55" s="91" t="s">
        <v>224</v>
      </c>
      <c r="R55" s="92">
        <v>0.14299999999999999</v>
      </c>
      <c r="T55" s="144">
        <v>1</v>
      </c>
      <c r="U55" s="195">
        <v>2011</v>
      </c>
      <c r="V55" s="145" t="s">
        <v>21</v>
      </c>
      <c r="W55" s="145" t="s">
        <v>618</v>
      </c>
      <c r="X55" s="145" t="s">
        <v>3516</v>
      </c>
      <c r="Y55" s="146" t="str">
        <f t="shared" si="0"/>
        <v>12011暖房ビル用マルチ無し（一定速）</v>
      </c>
      <c r="Z55" s="148">
        <v>0.25</v>
      </c>
      <c r="AA55" s="148">
        <v>0.75</v>
      </c>
      <c r="AB55" s="149">
        <v>0.25</v>
      </c>
      <c r="AC55" s="149">
        <v>0.75</v>
      </c>
      <c r="AD55" s="147">
        <f>VLOOKUP(T55,'既存・導入予定 (3)'!$E$33:$S$44,13,0)</f>
        <v>0.56499999999999995</v>
      </c>
      <c r="AE55" s="75">
        <f t="shared" si="2"/>
        <v>0.89100000000000001</v>
      </c>
    </row>
    <row r="56" spans="2:31" ht="13.5" customHeight="1">
      <c r="E56" s="46">
        <v>1999</v>
      </c>
      <c r="F56" s="97">
        <v>2005</v>
      </c>
      <c r="M56" s="90">
        <v>5</v>
      </c>
      <c r="N56" s="91" t="s">
        <v>3456</v>
      </c>
      <c r="O56" s="91" t="s">
        <v>3457</v>
      </c>
      <c r="P56" s="91" t="s">
        <v>3458</v>
      </c>
      <c r="Q56" s="91" t="s">
        <v>228</v>
      </c>
      <c r="R56" s="92">
        <v>0.20599999999999999</v>
      </c>
      <c r="T56" s="144">
        <v>1</v>
      </c>
      <c r="U56" s="145">
        <v>2011</v>
      </c>
      <c r="V56" s="145" t="s">
        <v>21</v>
      </c>
      <c r="W56" s="145" t="s">
        <v>619</v>
      </c>
      <c r="X56" s="145" t="s">
        <v>3516</v>
      </c>
      <c r="Y56" s="146" t="str">
        <f t="shared" si="0"/>
        <v>12011暖房設備用無し（一定速）</v>
      </c>
      <c r="Z56" s="148">
        <v>0.25</v>
      </c>
      <c r="AA56" s="148">
        <v>0.75</v>
      </c>
      <c r="AB56" s="149">
        <v>0.25</v>
      </c>
      <c r="AC56" s="149">
        <v>0.75</v>
      </c>
      <c r="AD56" s="147">
        <f>VLOOKUP(T56,'既存・導入予定 (3)'!$E$33:$S$44,13,0)</f>
        <v>0.56499999999999995</v>
      </c>
      <c r="AE56" s="75">
        <f t="shared" si="2"/>
        <v>0.89100000000000001</v>
      </c>
    </row>
    <row r="57" spans="2:31" ht="13.5" customHeight="1">
      <c r="E57" s="46">
        <v>2000</v>
      </c>
      <c r="F57" s="97">
        <v>2005</v>
      </c>
      <c r="M57" s="90">
        <v>5</v>
      </c>
      <c r="N57" s="91" t="s">
        <v>3</v>
      </c>
      <c r="O57" s="91" t="s">
        <v>3457</v>
      </c>
      <c r="P57" s="91" t="s">
        <v>3458</v>
      </c>
      <c r="Q57" s="91" t="s">
        <v>232</v>
      </c>
      <c r="R57" s="92">
        <v>0.22900000000000001</v>
      </c>
      <c r="T57" s="144">
        <v>1</v>
      </c>
      <c r="U57" s="145">
        <v>2012</v>
      </c>
      <c r="V57" s="145" t="s">
        <v>20</v>
      </c>
      <c r="W57" s="145" t="s">
        <v>624</v>
      </c>
      <c r="X57" s="145" t="s">
        <v>3363</v>
      </c>
      <c r="Y57" s="146" t="str">
        <f t="shared" si="0"/>
        <v>12012冷房店舗用有り</v>
      </c>
      <c r="Z57" s="145">
        <v>-1.36</v>
      </c>
      <c r="AA57" s="145">
        <v>2.36</v>
      </c>
      <c r="AB57" s="145">
        <v>1.0576000000000001</v>
      </c>
      <c r="AC57" s="145">
        <v>1.7556</v>
      </c>
      <c r="AD57" s="147">
        <f>VLOOKUP(T57,'既存・導入予定 (3)'!$E$33:$S$44,13,0)</f>
        <v>0.56499999999999995</v>
      </c>
      <c r="AE57" s="75">
        <f t="shared" si="2"/>
        <v>1.591</v>
      </c>
    </row>
    <row r="58" spans="2:31" ht="13.5" customHeight="1">
      <c r="E58" s="46">
        <v>2001</v>
      </c>
      <c r="F58" s="97">
        <v>2005</v>
      </c>
      <c r="M58" s="90">
        <v>5</v>
      </c>
      <c r="N58" s="91" t="s">
        <v>4</v>
      </c>
      <c r="O58" s="91" t="s">
        <v>3457</v>
      </c>
      <c r="P58" s="91" t="s">
        <v>3458</v>
      </c>
      <c r="Q58" s="91" t="s">
        <v>236</v>
      </c>
      <c r="R58" s="92">
        <v>0.217</v>
      </c>
      <c r="T58" s="144">
        <v>1</v>
      </c>
      <c r="U58" s="145">
        <v>2012</v>
      </c>
      <c r="V58" s="145" t="s">
        <v>20</v>
      </c>
      <c r="W58" s="145" t="s">
        <v>618</v>
      </c>
      <c r="X58" s="145" t="s">
        <v>3363</v>
      </c>
      <c r="Y58" s="146" t="str">
        <f t="shared" si="0"/>
        <v>12012冷房ビル用マルチ有り</v>
      </c>
      <c r="Z58" s="145">
        <v>-1.1399999999999999</v>
      </c>
      <c r="AA58" s="145">
        <v>2.14</v>
      </c>
      <c r="AB58" s="145">
        <v>1.0625</v>
      </c>
      <c r="AC58" s="145">
        <v>1.5893999999999999</v>
      </c>
      <c r="AD58" s="147">
        <f>VLOOKUP(T58,'既存・導入予定 (3)'!$E$33:$S$44,13,0)</f>
        <v>0.56499999999999995</v>
      </c>
      <c r="AE58" s="75">
        <f t="shared" si="2"/>
        <v>1.4950000000000001</v>
      </c>
    </row>
    <row r="59" spans="2:31" ht="13.5" customHeight="1">
      <c r="E59" s="46">
        <v>2002</v>
      </c>
      <c r="F59" s="97">
        <v>2005</v>
      </c>
      <c r="M59" s="90">
        <v>5</v>
      </c>
      <c r="N59" s="91" t="s">
        <v>5</v>
      </c>
      <c r="O59" s="91" t="s">
        <v>3457</v>
      </c>
      <c r="P59" s="91" t="s">
        <v>3458</v>
      </c>
      <c r="Q59" s="91" t="s">
        <v>240</v>
      </c>
      <c r="R59" s="92">
        <v>0.156</v>
      </c>
      <c r="T59" s="144">
        <v>1</v>
      </c>
      <c r="U59" s="145">
        <v>2012</v>
      </c>
      <c r="V59" s="145" t="s">
        <v>20</v>
      </c>
      <c r="W59" s="145" t="s">
        <v>619</v>
      </c>
      <c r="X59" s="145" t="s">
        <v>3363</v>
      </c>
      <c r="Y59" s="146" t="str">
        <f t="shared" si="0"/>
        <v>12012冷房設備用有り</v>
      </c>
      <c r="Z59" s="145">
        <v>-0.26</v>
      </c>
      <c r="AA59" s="145">
        <v>1.26</v>
      </c>
      <c r="AB59" s="145">
        <v>1.0367999999999999</v>
      </c>
      <c r="AC59" s="145">
        <v>0.93579999999999997</v>
      </c>
      <c r="AD59" s="147">
        <f>VLOOKUP(T59,'既存・導入予定 (3)'!$E$33:$S$44,13,0)</f>
        <v>0.56499999999999995</v>
      </c>
      <c r="AE59" s="75">
        <f t="shared" si="2"/>
        <v>1.113</v>
      </c>
    </row>
    <row r="60" spans="2:31" ht="13.5" customHeight="1">
      <c r="E60" s="46">
        <v>2003</v>
      </c>
      <c r="F60" s="97">
        <v>2005</v>
      </c>
      <c r="M60" s="90">
        <v>5</v>
      </c>
      <c r="N60" s="91" t="s">
        <v>6</v>
      </c>
      <c r="O60" s="91" t="s">
        <v>3457</v>
      </c>
      <c r="P60" s="91" t="s">
        <v>3458</v>
      </c>
      <c r="Q60" s="91" t="s">
        <v>244</v>
      </c>
      <c r="R60" s="92">
        <v>0.22</v>
      </c>
      <c r="T60" s="144">
        <v>1</v>
      </c>
      <c r="U60" s="145">
        <v>2012</v>
      </c>
      <c r="V60" s="145" t="s">
        <v>20</v>
      </c>
      <c r="W60" s="145" t="s">
        <v>624</v>
      </c>
      <c r="X60" s="145" t="s">
        <v>3516</v>
      </c>
      <c r="Y60" s="146" t="str">
        <f t="shared" si="0"/>
        <v>12012冷房店舗用無し（一定速）</v>
      </c>
      <c r="Z60" s="148">
        <v>0.25</v>
      </c>
      <c r="AA60" s="148">
        <v>0.75</v>
      </c>
      <c r="AB60" s="149">
        <v>0.25</v>
      </c>
      <c r="AC60" s="149">
        <v>0.75</v>
      </c>
      <c r="AD60" s="147">
        <f>VLOOKUP(T60,'既存・導入予定 (3)'!$E$33:$S$44,13,0)</f>
        <v>0.56499999999999995</v>
      </c>
      <c r="AE60" s="75">
        <f t="shared" si="2"/>
        <v>0.89100000000000001</v>
      </c>
    </row>
    <row r="61" spans="2:31" ht="13.5" customHeight="1">
      <c r="E61" s="46">
        <v>2004</v>
      </c>
      <c r="F61" s="97">
        <v>2005</v>
      </c>
      <c r="M61" s="90">
        <v>5</v>
      </c>
      <c r="N61" s="91" t="s">
        <v>7</v>
      </c>
      <c r="O61" s="91" t="s">
        <v>3457</v>
      </c>
      <c r="P61" s="91" t="s">
        <v>3458</v>
      </c>
      <c r="Q61" s="91" t="s">
        <v>248</v>
      </c>
      <c r="R61" s="92">
        <v>0.20200000000000001</v>
      </c>
      <c r="T61" s="144">
        <v>1</v>
      </c>
      <c r="U61" s="145">
        <v>2012</v>
      </c>
      <c r="V61" s="145" t="s">
        <v>20</v>
      </c>
      <c r="W61" s="145" t="s">
        <v>618</v>
      </c>
      <c r="X61" s="145" t="s">
        <v>3516</v>
      </c>
      <c r="Y61" s="146" t="str">
        <f t="shared" si="0"/>
        <v>12012冷房ビル用マルチ無し（一定速）</v>
      </c>
      <c r="Z61" s="148">
        <v>0.25</v>
      </c>
      <c r="AA61" s="148">
        <v>0.75</v>
      </c>
      <c r="AB61" s="149">
        <v>0.25</v>
      </c>
      <c r="AC61" s="149">
        <v>0.75</v>
      </c>
      <c r="AD61" s="147">
        <f>VLOOKUP(T61,'既存・導入予定 (3)'!$E$33:$S$44,13,0)</f>
        <v>0.56499999999999995</v>
      </c>
      <c r="AE61" s="75">
        <f t="shared" si="2"/>
        <v>0.89100000000000001</v>
      </c>
    </row>
    <row r="62" spans="2:31" ht="13.5" customHeight="1">
      <c r="E62" s="46">
        <v>2005</v>
      </c>
      <c r="F62" s="97">
        <v>2005</v>
      </c>
      <c r="M62" s="90">
        <v>5</v>
      </c>
      <c r="N62" s="91" t="s">
        <v>8</v>
      </c>
      <c r="O62" s="91" t="s">
        <v>3457</v>
      </c>
      <c r="P62" s="91" t="s">
        <v>3458</v>
      </c>
      <c r="Q62" s="91" t="s">
        <v>252</v>
      </c>
      <c r="R62" s="92">
        <v>0.23200000000000001</v>
      </c>
      <c r="T62" s="144">
        <v>1</v>
      </c>
      <c r="U62" s="145">
        <v>2012</v>
      </c>
      <c r="V62" s="145" t="s">
        <v>20</v>
      </c>
      <c r="W62" s="145" t="s">
        <v>619</v>
      </c>
      <c r="X62" s="145" t="s">
        <v>3516</v>
      </c>
      <c r="Y62" s="146" t="str">
        <f t="shared" si="0"/>
        <v>12012冷房設備用無し（一定速）</v>
      </c>
      <c r="Z62" s="148">
        <v>0.25</v>
      </c>
      <c r="AA62" s="148">
        <v>0.75</v>
      </c>
      <c r="AB62" s="149">
        <v>0.25</v>
      </c>
      <c r="AC62" s="149">
        <v>0.75</v>
      </c>
      <c r="AD62" s="147">
        <f>VLOOKUP(T62,'既存・導入予定 (3)'!$E$33:$S$44,13,0)</f>
        <v>0.56499999999999995</v>
      </c>
      <c r="AE62" s="75">
        <f t="shared" si="2"/>
        <v>0.89100000000000001</v>
      </c>
    </row>
    <row r="63" spans="2:31" ht="13.5" customHeight="1">
      <c r="E63" s="46">
        <v>2006</v>
      </c>
      <c r="F63" s="97">
        <v>2010</v>
      </c>
      <c r="M63" s="90">
        <v>5</v>
      </c>
      <c r="N63" s="91" t="s">
        <v>9</v>
      </c>
      <c r="O63" s="91" t="s">
        <v>3457</v>
      </c>
      <c r="P63" s="91" t="s">
        <v>3458</v>
      </c>
      <c r="Q63" s="91" t="s">
        <v>256</v>
      </c>
      <c r="R63" s="92">
        <v>0.22800000000000001</v>
      </c>
      <c r="T63" s="144">
        <v>1</v>
      </c>
      <c r="U63" s="145">
        <v>2012</v>
      </c>
      <c r="V63" s="145" t="s">
        <v>21</v>
      </c>
      <c r="W63" s="145" t="s">
        <v>624</v>
      </c>
      <c r="X63" s="145" t="s">
        <v>3363</v>
      </c>
      <c r="Y63" s="146" t="str">
        <f t="shared" si="0"/>
        <v>12012暖房店舗用有り</v>
      </c>
      <c r="Z63" s="145">
        <v>-0.82</v>
      </c>
      <c r="AA63" s="145">
        <v>1.82</v>
      </c>
      <c r="AB63" s="145">
        <v>1.0801000000000001</v>
      </c>
      <c r="AC63" s="145">
        <v>1.345</v>
      </c>
      <c r="AD63" s="147">
        <f>VLOOKUP(T63,'既存・導入予定 (3)'!$E$33:$S$44,13,0)</f>
        <v>0.56499999999999995</v>
      </c>
      <c r="AE63" s="75">
        <f t="shared" si="2"/>
        <v>1.3560000000000001</v>
      </c>
    </row>
    <row r="64" spans="2:31" ht="13.5" customHeight="1">
      <c r="E64" s="46">
        <v>2007</v>
      </c>
      <c r="F64" s="97">
        <v>2010</v>
      </c>
      <c r="M64" s="90">
        <v>5</v>
      </c>
      <c r="N64" s="91" t="s">
        <v>10</v>
      </c>
      <c r="O64" s="91" t="s">
        <v>3457</v>
      </c>
      <c r="P64" s="91" t="s">
        <v>3458</v>
      </c>
      <c r="Q64" s="91" t="s">
        <v>260</v>
      </c>
      <c r="R64" s="92">
        <v>0.248</v>
      </c>
      <c r="T64" s="144">
        <v>1</v>
      </c>
      <c r="U64" s="145">
        <v>2012</v>
      </c>
      <c r="V64" s="145" t="s">
        <v>21</v>
      </c>
      <c r="W64" s="145" t="s">
        <v>618</v>
      </c>
      <c r="X64" s="145" t="s">
        <v>3363</v>
      </c>
      <c r="Y64" s="146" t="str">
        <f t="shared" si="0"/>
        <v>12012暖房ビル用マルチ有り</v>
      </c>
      <c r="Z64" s="145">
        <v>-0.98</v>
      </c>
      <c r="AA64" s="145">
        <v>1.98</v>
      </c>
      <c r="AB64" s="145">
        <v>1.042</v>
      </c>
      <c r="AC64" s="145">
        <v>1.4744999999999999</v>
      </c>
      <c r="AD64" s="147">
        <f>VLOOKUP(T64,'既存・導入予定 (3)'!$E$33:$S$44,13,0)</f>
        <v>0.56499999999999995</v>
      </c>
      <c r="AE64" s="75">
        <f t="shared" si="2"/>
        <v>1.4259999999999999</v>
      </c>
    </row>
    <row r="65" spans="5:31" ht="13.5" customHeight="1">
      <c r="E65" s="46">
        <v>2008</v>
      </c>
      <c r="F65" s="97">
        <v>2010</v>
      </c>
      <c r="M65" s="90">
        <v>5</v>
      </c>
      <c r="N65" s="91" t="s">
        <v>11</v>
      </c>
      <c r="O65" s="91" t="s">
        <v>3457</v>
      </c>
      <c r="P65" s="91" t="s">
        <v>3458</v>
      </c>
      <c r="Q65" s="91" t="s">
        <v>264</v>
      </c>
      <c r="R65" s="92">
        <v>0.21</v>
      </c>
      <c r="T65" s="144">
        <v>1</v>
      </c>
      <c r="U65" s="145">
        <v>2012</v>
      </c>
      <c r="V65" s="145" t="s">
        <v>21</v>
      </c>
      <c r="W65" s="145" t="s">
        <v>619</v>
      </c>
      <c r="X65" s="145" t="s">
        <v>3363</v>
      </c>
      <c r="Y65" s="146" t="str">
        <f t="shared" si="0"/>
        <v>12012暖房設備用有り</v>
      </c>
      <c r="Z65" s="145">
        <v>-0.26</v>
      </c>
      <c r="AA65" s="145">
        <v>1.26</v>
      </c>
      <c r="AB65" s="145">
        <v>1.0266999999999999</v>
      </c>
      <c r="AC65" s="145">
        <v>0.93830000000000002</v>
      </c>
      <c r="AD65" s="147">
        <f>VLOOKUP(T65,'既存・導入予定 (3)'!$E$33:$S$44,13,0)</f>
        <v>0.56499999999999995</v>
      </c>
      <c r="AE65" s="75">
        <f t="shared" si="2"/>
        <v>1.113</v>
      </c>
    </row>
    <row r="66" spans="5:31" ht="13.5" customHeight="1">
      <c r="E66" s="46">
        <v>2009</v>
      </c>
      <c r="F66" s="97">
        <v>2010</v>
      </c>
      <c r="M66" s="90">
        <v>5</v>
      </c>
      <c r="N66" s="91" t="s">
        <v>12</v>
      </c>
      <c r="O66" s="91" t="s">
        <v>3457</v>
      </c>
      <c r="P66" s="91" t="s">
        <v>3458</v>
      </c>
      <c r="Q66" s="91" t="s">
        <v>268</v>
      </c>
      <c r="R66" s="92">
        <v>7.0999999999999994E-2</v>
      </c>
      <c r="T66" s="144">
        <v>1</v>
      </c>
      <c r="U66" s="145">
        <v>2012</v>
      </c>
      <c r="V66" s="145" t="s">
        <v>21</v>
      </c>
      <c r="W66" s="145" t="s">
        <v>624</v>
      </c>
      <c r="X66" s="145" t="s">
        <v>3516</v>
      </c>
      <c r="Y66" s="146" t="str">
        <f t="shared" si="0"/>
        <v>12012暖房店舗用無し（一定速）</v>
      </c>
      <c r="Z66" s="148">
        <v>0.25</v>
      </c>
      <c r="AA66" s="148">
        <v>0.75</v>
      </c>
      <c r="AB66" s="149">
        <v>0.25</v>
      </c>
      <c r="AC66" s="149">
        <v>0.75</v>
      </c>
      <c r="AD66" s="147">
        <f>VLOOKUP(T66,'既存・導入予定 (3)'!$E$33:$S$44,13,0)</f>
        <v>0.56499999999999995</v>
      </c>
      <c r="AE66" s="75">
        <f t="shared" si="2"/>
        <v>0.89100000000000001</v>
      </c>
    </row>
    <row r="67" spans="5:31" ht="13.5" customHeight="1">
      <c r="E67" s="46">
        <v>2010</v>
      </c>
      <c r="F67" s="97">
        <v>2010</v>
      </c>
      <c r="M67" s="90">
        <v>5</v>
      </c>
      <c r="N67" s="91" t="s">
        <v>13</v>
      </c>
      <c r="O67" s="91" t="s">
        <v>3457</v>
      </c>
      <c r="P67" s="91" t="s">
        <v>3458</v>
      </c>
      <c r="Q67" s="91" t="s">
        <v>272</v>
      </c>
      <c r="R67" s="92">
        <v>0.23</v>
      </c>
      <c r="T67" s="144">
        <v>1</v>
      </c>
      <c r="U67" s="145">
        <v>2012</v>
      </c>
      <c r="V67" s="145" t="s">
        <v>21</v>
      </c>
      <c r="W67" s="145" t="s">
        <v>618</v>
      </c>
      <c r="X67" s="145" t="s">
        <v>3516</v>
      </c>
      <c r="Y67" s="146" t="str">
        <f t="shared" si="0"/>
        <v>12012暖房ビル用マルチ無し（一定速）</v>
      </c>
      <c r="Z67" s="148">
        <v>0.25</v>
      </c>
      <c r="AA67" s="148">
        <v>0.75</v>
      </c>
      <c r="AB67" s="149">
        <v>0.25</v>
      </c>
      <c r="AC67" s="149">
        <v>0.75</v>
      </c>
      <c r="AD67" s="147">
        <f>VLOOKUP(T67,'既存・導入予定 (3)'!$E$33:$S$44,13,0)</f>
        <v>0.56499999999999995</v>
      </c>
      <c r="AE67" s="75">
        <f t="shared" si="2"/>
        <v>0.89100000000000001</v>
      </c>
    </row>
    <row r="68" spans="5:31" ht="13.5" customHeight="1">
      <c r="E68" s="46">
        <v>2011</v>
      </c>
      <c r="F68" s="98">
        <v>2011</v>
      </c>
      <c r="M68" s="90">
        <v>6</v>
      </c>
      <c r="N68" s="91" t="s">
        <v>3456</v>
      </c>
      <c r="O68" s="91" t="s">
        <v>3457</v>
      </c>
      <c r="P68" s="91" t="s">
        <v>3458</v>
      </c>
      <c r="Q68" s="91" t="s">
        <v>276</v>
      </c>
      <c r="R68" s="92">
        <v>0.249</v>
      </c>
      <c r="T68" s="144">
        <v>1</v>
      </c>
      <c r="U68" s="145">
        <v>2012</v>
      </c>
      <c r="V68" s="145" t="s">
        <v>21</v>
      </c>
      <c r="W68" s="145" t="s">
        <v>619</v>
      </c>
      <c r="X68" s="145" t="s">
        <v>3516</v>
      </c>
      <c r="Y68" s="146" t="str">
        <f t="shared" si="0"/>
        <v>12012暖房設備用無し（一定速）</v>
      </c>
      <c r="Z68" s="148">
        <v>0.25</v>
      </c>
      <c r="AA68" s="148">
        <v>0.75</v>
      </c>
      <c r="AB68" s="149">
        <v>0.25</v>
      </c>
      <c r="AC68" s="149">
        <v>0.75</v>
      </c>
      <c r="AD68" s="147">
        <f>VLOOKUP(T68,'既存・導入予定 (3)'!$E$33:$S$44,13,0)</f>
        <v>0.56499999999999995</v>
      </c>
      <c r="AE68" s="75">
        <f t="shared" si="2"/>
        <v>0.89100000000000001</v>
      </c>
    </row>
    <row r="69" spans="5:31" ht="13.5" customHeight="1">
      <c r="E69" s="46">
        <v>2012</v>
      </c>
      <c r="F69" s="98">
        <v>2012</v>
      </c>
      <c r="M69" s="90">
        <v>6</v>
      </c>
      <c r="N69" s="91" t="s">
        <v>3</v>
      </c>
      <c r="O69" s="91" t="s">
        <v>3457</v>
      </c>
      <c r="P69" s="91" t="s">
        <v>3458</v>
      </c>
      <c r="Q69" s="91" t="s">
        <v>280</v>
      </c>
      <c r="R69" s="92">
        <v>0.34300000000000003</v>
      </c>
      <c r="T69" s="144">
        <v>1</v>
      </c>
      <c r="U69" s="195">
        <v>2013</v>
      </c>
      <c r="V69" s="145" t="s">
        <v>20</v>
      </c>
      <c r="W69" s="145" t="s">
        <v>624</v>
      </c>
      <c r="X69" s="145" t="s">
        <v>3363</v>
      </c>
      <c r="Y69" s="146" t="str">
        <f t="shared" ref="Y69:Y109" si="3">T69&amp;U69&amp;V69&amp;W69&amp;X69</f>
        <v>12013冷房店舗用有り</v>
      </c>
      <c r="Z69" s="148">
        <v>-1.5</v>
      </c>
      <c r="AA69" s="148">
        <v>2.5</v>
      </c>
      <c r="AB69" s="149">
        <v>1.0609999999999999</v>
      </c>
      <c r="AC69" s="149">
        <v>1.8597999999999999</v>
      </c>
      <c r="AD69" s="147">
        <f>VLOOKUP(T69,'既存・導入予定 (3)'!$E$33:$S$44,13,0)</f>
        <v>0.56499999999999995</v>
      </c>
      <c r="AE69" s="75">
        <f t="shared" ref="AE69:AE116" si="4">ROUNDDOWN(IF(AD69&gt;=0.25,Z69*AD69+AA69,AB69*AD69+AC69),3)</f>
        <v>1.6519999999999999</v>
      </c>
    </row>
    <row r="70" spans="5:31" ht="13.5" customHeight="1">
      <c r="E70" s="46">
        <v>2013</v>
      </c>
      <c r="F70" s="98">
        <v>2013</v>
      </c>
      <c r="M70" s="90">
        <v>6</v>
      </c>
      <c r="N70" s="91" t="s">
        <v>4</v>
      </c>
      <c r="O70" s="91" t="s">
        <v>3457</v>
      </c>
      <c r="P70" s="91" t="s">
        <v>3458</v>
      </c>
      <c r="Q70" s="91" t="s">
        <v>284</v>
      </c>
      <c r="R70" s="92">
        <v>0.30599999999999999</v>
      </c>
      <c r="T70" s="144">
        <v>1</v>
      </c>
      <c r="U70" s="195">
        <v>2013</v>
      </c>
      <c r="V70" s="145" t="s">
        <v>20</v>
      </c>
      <c r="W70" s="145" t="s">
        <v>618</v>
      </c>
      <c r="X70" s="145" t="s">
        <v>3363</v>
      </c>
      <c r="Y70" s="146" t="str">
        <f t="shared" si="3"/>
        <v>12013冷房ビル用マルチ有り</v>
      </c>
      <c r="Z70" s="148">
        <v>-1.1399999999999999</v>
      </c>
      <c r="AA70" s="148">
        <v>2.14</v>
      </c>
      <c r="AB70" s="149">
        <v>1.0625</v>
      </c>
      <c r="AC70" s="149">
        <v>1.5893999999999999</v>
      </c>
      <c r="AD70" s="147">
        <f>VLOOKUP(T70,'既存・導入予定 (3)'!$E$33:$S$44,13,0)</f>
        <v>0.56499999999999995</v>
      </c>
      <c r="AE70" s="75">
        <f t="shared" si="4"/>
        <v>1.4950000000000001</v>
      </c>
    </row>
    <row r="71" spans="5:31" ht="13.5" customHeight="1">
      <c r="E71" s="46">
        <v>2014</v>
      </c>
      <c r="F71" s="98">
        <v>2014</v>
      </c>
      <c r="M71" s="90">
        <v>6</v>
      </c>
      <c r="N71" s="91" t="s">
        <v>5</v>
      </c>
      <c r="O71" s="91" t="s">
        <v>3457</v>
      </c>
      <c r="P71" s="91" t="s">
        <v>3458</v>
      </c>
      <c r="Q71" s="91" t="s">
        <v>288</v>
      </c>
      <c r="R71" s="92">
        <v>0.20899999999999999</v>
      </c>
      <c r="T71" s="144">
        <v>1</v>
      </c>
      <c r="U71" s="195">
        <v>2013</v>
      </c>
      <c r="V71" s="145" t="s">
        <v>20</v>
      </c>
      <c r="W71" s="145" t="s">
        <v>619</v>
      </c>
      <c r="X71" s="145" t="s">
        <v>3363</v>
      </c>
      <c r="Y71" s="146" t="str">
        <f t="shared" si="3"/>
        <v>12013冷房設備用有り</v>
      </c>
      <c r="Z71" s="148">
        <v>-0.26</v>
      </c>
      <c r="AA71" s="148">
        <v>1.26</v>
      </c>
      <c r="AB71" s="149">
        <v>1.0367999999999999</v>
      </c>
      <c r="AC71" s="149">
        <v>0.93579999999999997</v>
      </c>
      <c r="AD71" s="147">
        <f>VLOOKUP(T71,'既存・導入予定 (3)'!$E$33:$S$44,13,0)</f>
        <v>0.56499999999999995</v>
      </c>
      <c r="AE71" s="75">
        <f t="shared" si="4"/>
        <v>1.113</v>
      </c>
    </row>
    <row r="72" spans="5:31" ht="13.5" customHeight="1">
      <c r="E72" s="46">
        <v>2015</v>
      </c>
      <c r="F72" s="97">
        <v>2015</v>
      </c>
      <c r="M72" s="90">
        <v>6</v>
      </c>
      <c r="N72" s="91" t="s">
        <v>6</v>
      </c>
      <c r="O72" s="91" t="s">
        <v>3457</v>
      </c>
      <c r="P72" s="91" t="s">
        <v>3458</v>
      </c>
      <c r="Q72" s="91" t="s">
        <v>292</v>
      </c>
      <c r="R72" s="92">
        <v>0.308</v>
      </c>
      <c r="T72" s="144">
        <v>1</v>
      </c>
      <c r="U72" s="195">
        <v>2013</v>
      </c>
      <c r="V72" s="145" t="s">
        <v>20</v>
      </c>
      <c r="W72" s="145" t="s">
        <v>624</v>
      </c>
      <c r="X72" s="145" t="s">
        <v>3516</v>
      </c>
      <c r="Y72" s="146" t="str">
        <f t="shared" si="3"/>
        <v>12013冷房店舗用無し（一定速）</v>
      </c>
      <c r="Z72" s="148">
        <v>0.25</v>
      </c>
      <c r="AA72" s="148">
        <v>0.75</v>
      </c>
      <c r="AB72" s="149">
        <v>0.25</v>
      </c>
      <c r="AC72" s="149">
        <v>0.75</v>
      </c>
      <c r="AD72" s="147">
        <f>VLOOKUP(T72,'既存・導入予定 (3)'!$E$33:$S$44,13,0)</f>
        <v>0.56499999999999995</v>
      </c>
      <c r="AE72" s="75">
        <f t="shared" si="4"/>
        <v>0.89100000000000001</v>
      </c>
    </row>
    <row r="73" spans="5:31" ht="13.5" customHeight="1">
      <c r="E73" s="46">
        <v>2016</v>
      </c>
      <c r="F73" s="181">
        <v>2020</v>
      </c>
      <c r="M73" s="90">
        <v>6</v>
      </c>
      <c r="N73" s="91" t="s">
        <v>7</v>
      </c>
      <c r="O73" s="91" t="s">
        <v>3457</v>
      </c>
      <c r="P73" s="91" t="s">
        <v>3458</v>
      </c>
      <c r="Q73" s="91" t="s">
        <v>296</v>
      </c>
      <c r="R73" s="92">
        <v>0.29699999999999999</v>
      </c>
      <c r="T73" s="144">
        <v>1</v>
      </c>
      <c r="U73" s="195">
        <v>2013</v>
      </c>
      <c r="V73" s="145" t="s">
        <v>20</v>
      </c>
      <c r="W73" s="145" t="s">
        <v>618</v>
      </c>
      <c r="X73" s="145" t="s">
        <v>3516</v>
      </c>
      <c r="Y73" s="146" t="str">
        <f t="shared" si="3"/>
        <v>12013冷房ビル用マルチ無し（一定速）</v>
      </c>
      <c r="Z73" s="148">
        <v>0.25</v>
      </c>
      <c r="AA73" s="148">
        <v>0.75</v>
      </c>
      <c r="AB73" s="149">
        <v>0.25</v>
      </c>
      <c r="AC73" s="149">
        <v>0.75</v>
      </c>
      <c r="AD73" s="147">
        <f>VLOOKUP(T73,'既存・導入予定 (3)'!$E$33:$S$44,13,0)</f>
        <v>0.56499999999999995</v>
      </c>
      <c r="AE73" s="75">
        <f t="shared" si="4"/>
        <v>0.89100000000000001</v>
      </c>
    </row>
    <row r="74" spans="5:31" ht="13.5" customHeight="1">
      <c r="E74" s="46">
        <v>2017</v>
      </c>
      <c r="F74" s="181">
        <v>2020</v>
      </c>
      <c r="M74" s="90">
        <v>6</v>
      </c>
      <c r="N74" s="91" t="s">
        <v>8</v>
      </c>
      <c r="O74" s="91" t="s">
        <v>3457</v>
      </c>
      <c r="P74" s="91" t="s">
        <v>3458</v>
      </c>
      <c r="Q74" s="91" t="s">
        <v>300</v>
      </c>
      <c r="R74" s="92">
        <v>0.33800000000000002</v>
      </c>
      <c r="T74" s="144">
        <v>1</v>
      </c>
      <c r="U74" s="195">
        <v>2013</v>
      </c>
      <c r="V74" s="145" t="s">
        <v>20</v>
      </c>
      <c r="W74" s="145" t="s">
        <v>619</v>
      </c>
      <c r="X74" s="145" t="s">
        <v>3516</v>
      </c>
      <c r="Y74" s="146" t="str">
        <f t="shared" si="3"/>
        <v>12013冷房設備用無し（一定速）</v>
      </c>
      <c r="Z74" s="148">
        <v>0.25</v>
      </c>
      <c r="AA74" s="148">
        <v>0.75</v>
      </c>
      <c r="AB74" s="149">
        <v>0.25</v>
      </c>
      <c r="AC74" s="149">
        <v>0.75</v>
      </c>
      <c r="AD74" s="147">
        <f>VLOOKUP(T74,'既存・導入予定 (3)'!$E$33:$S$44,13,0)</f>
        <v>0.56499999999999995</v>
      </c>
      <c r="AE74" s="75">
        <f t="shared" si="4"/>
        <v>0.89100000000000001</v>
      </c>
    </row>
    <row r="75" spans="5:31" ht="13.5" customHeight="1">
      <c r="E75" s="46">
        <v>2018</v>
      </c>
      <c r="F75" s="181">
        <v>2020</v>
      </c>
      <c r="M75" s="90">
        <v>6</v>
      </c>
      <c r="N75" s="91" t="s">
        <v>9</v>
      </c>
      <c r="O75" s="91" t="s">
        <v>3457</v>
      </c>
      <c r="P75" s="91" t="s">
        <v>3458</v>
      </c>
      <c r="Q75" s="91" t="s">
        <v>304</v>
      </c>
      <c r="R75" s="92">
        <v>0.247</v>
      </c>
      <c r="T75" s="144">
        <v>1</v>
      </c>
      <c r="U75" s="195">
        <v>2013</v>
      </c>
      <c r="V75" s="145" t="s">
        <v>21</v>
      </c>
      <c r="W75" s="145" t="s">
        <v>624</v>
      </c>
      <c r="X75" s="145" t="s">
        <v>3363</v>
      </c>
      <c r="Y75" s="146" t="str">
        <f t="shared" si="3"/>
        <v>12013暖房店舗用有り</v>
      </c>
      <c r="Z75" s="148">
        <v>-0.94</v>
      </c>
      <c r="AA75" s="148">
        <v>1.94</v>
      </c>
      <c r="AB75" s="149">
        <v>1.0853999999999999</v>
      </c>
      <c r="AC75" s="149">
        <v>1.4337</v>
      </c>
      <c r="AD75" s="147">
        <f>VLOOKUP(T75,'既存・導入予定 (3)'!$E$33:$S$44,13,0)</f>
        <v>0.56499999999999995</v>
      </c>
      <c r="AE75" s="75">
        <f t="shared" si="4"/>
        <v>1.4079999999999999</v>
      </c>
    </row>
    <row r="76" spans="5:31" ht="13.5" customHeight="1">
      <c r="E76" s="46">
        <v>2019</v>
      </c>
      <c r="F76" s="181">
        <v>2020</v>
      </c>
      <c r="M76" s="90">
        <v>6</v>
      </c>
      <c r="N76" s="91" t="s">
        <v>10</v>
      </c>
      <c r="O76" s="91" t="s">
        <v>3457</v>
      </c>
      <c r="P76" s="91" t="s">
        <v>3458</v>
      </c>
      <c r="Q76" s="91" t="s">
        <v>308</v>
      </c>
      <c r="R76" s="92">
        <v>0.30499999999999999</v>
      </c>
      <c r="T76" s="144">
        <v>1</v>
      </c>
      <c r="U76" s="195">
        <v>2013</v>
      </c>
      <c r="V76" s="145" t="s">
        <v>21</v>
      </c>
      <c r="W76" s="145" t="s">
        <v>618</v>
      </c>
      <c r="X76" s="145" t="s">
        <v>3363</v>
      </c>
      <c r="Y76" s="146" t="str">
        <f t="shared" si="3"/>
        <v>12013暖房ビル用マルチ有り</v>
      </c>
      <c r="Z76" s="148">
        <v>-0.98</v>
      </c>
      <c r="AA76" s="148">
        <v>1.98</v>
      </c>
      <c r="AB76" s="149">
        <v>1.042</v>
      </c>
      <c r="AC76" s="149">
        <v>1.4744999999999999</v>
      </c>
      <c r="AD76" s="147">
        <f>VLOOKUP(T76,'既存・導入予定 (3)'!$E$33:$S$44,13,0)</f>
        <v>0.56499999999999995</v>
      </c>
      <c r="AE76" s="75">
        <f t="shared" si="4"/>
        <v>1.4259999999999999</v>
      </c>
    </row>
    <row r="77" spans="5:31" ht="13.5" customHeight="1">
      <c r="E77" s="46">
        <v>2020</v>
      </c>
      <c r="F77" s="181">
        <v>2020</v>
      </c>
      <c r="M77" s="90">
        <v>6</v>
      </c>
      <c r="N77" s="91" t="s">
        <v>11</v>
      </c>
      <c r="O77" s="91" t="s">
        <v>3457</v>
      </c>
      <c r="P77" s="91" t="s">
        <v>3458</v>
      </c>
      <c r="Q77" s="91" t="s">
        <v>312</v>
      </c>
      <c r="R77" s="92">
        <v>0.20899999999999999</v>
      </c>
      <c r="T77" s="144">
        <v>1</v>
      </c>
      <c r="U77" s="195">
        <v>2013</v>
      </c>
      <c r="V77" s="145" t="s">
        <v>21</v>
      </c>
      <c r="W77" s="145" t="s">
        <v>619</v>
      </c>
      <c r="X77" s="145" t="s">
        <v>3363</v>
      </c>
      <c r="Y77" s="146" t="str">
        <f t="shared" si="3"/>
        <v>12013暖房設備用有り</v>
      </c>
      <c r="Z77" s="148">
        <v>-0.32</v>
      </c>
      <c r="AA77" s="148">
        <v>1.32</v>
      </c>
      <c r="AB77" s="149">
        <v>1.028</v>
      </c>
      <c r="AC77" s="149">
        <v>0.98299999999999998</v>
      </c>
      <c r="AD77" s="147">
        <f>VLOOKUP(T77,'既存・導入予定 (3)'!$E$33:$S$44,13,0)</f>
        <v>0.56499999999999995</v>
      </c>
      <c r="AE77" s="75">
        <f t="shared" si="4"/>
        <v>1.139</v>
      </c>
    </row>
    <row r="78" spans="5:31" ht="13.5" customHeight="1">
      <c r="E78" s="46">
        <v>2021</v>
      </c>
      <c r="F78" s="181">
        <v>2020</v>
      </c>
      <c r="M78" s="90">
        <v>6</v>
      </c>
      <c r="N78" s="91" t="s">
        <v>12</v>
      </c>
      <c r="O78" s="91" t="s">
        <v>3457</v>
      </c>
      <c r="P78" s="91" t="s">
        <v>3458</v>
      </c>
      <c r="Q78" s="91" t="s">
        <v>316</v>
      </c>
      <c r="R78" s="92">
        <v>0.25600000000000001</v>
      </c>
      <c r="T78" s="144">
        <v>1</v>
      </c>
      <c r="U78" s="195">
        <v>2013</v>
      </c>
      <c r="V78" s="145" t="s">
        <v>21</v>
      </c>
      <c r="W78" s="145" t="s">
        <v>624</v>
      </c>
      <c r="X78" s="145" t="s">
        <v>3516</v>
      </c>
      <c r="Y78" s="146" t="str">
        <f t="shared" si="3"/>
        <v>12013暖房店舗用無し（一定速）</v>
      </c>
      <c r="Z78" s="148">
        <v>0.25</v>
      </c>
      <c r="AA78" s="148">
        <v>0.75</v>
      </c>
      <c r="AB78" s="149">
        <v>0.25</v>
      </c>
      <c r="AC78" s="149">
        <v>0.75</v>
      </c>
      <c r="AD78" s="147">
        <f>VLOOKUP(T78,'既存・導入予定 (3)'!$E$33:$S$44,13,0)</f>
        <v>0.56499999999999995</v>
      </c>
      <c r="AE78" s="75">
        <f t="shared" si="4"/>
        <v>0.89100000000000001</v>
      </c>
    </row>
    <row r="79" spans="5:31" ht="13.5" customHeight="1">
      <c r="E79" s="46">
        <v>2022</v>
      </c>
      <c r="F79" s="181">
        <v>2020</v>
      </c>
      <c r="M79" s="90">
        <v>6</v>
      </c>
      <c r="N79" s="91" t="s">
        <v>13</v>
      </c>
      <c r="O79" s="91" t="s">
        <v>3457</v>
      </c>
      <c r="P79" s="91" t="s">
        <v>3458</v>
      </c>
      <c r="Q79" s="91" t="s">
        <v>320</v>
      </c>
      <c r="R79" s="92">
        <v>0.33400000000000002</v>
      </c>
      <c r="T79" s="144">
        <v>1</v>
      </c>
      <c r="U79" s="195">
        <v>2013</v>
      </c>
      <c r="V79" s="145" t="s">
        <v>21</v>
      </c>
      <c r="W79" s="145" t="s">
        <v>618</v>
      </c>
      <c r="X79" s="145" t="s">
        <v>3516</v>
      </c>
      <c r="Y79" s="146" t="str">
        <f t="shared" si="3"/>
        <v>12013暖房ビル用マルチ無し（一定速）</v>
      </c>
      <c r="Z79" s="148">
        <v>0.25</v>
      </c>
      <c r="AA79" s="148">
        <v>0.75</v>
      </c>
      <c r="AB79" s="149">
        <v>0.25</v>
      </c>
      <c r="AC79" s="149">
        <v>0.75</v>
      </c>
      <c r="AD79" s="147">
        <f>VLOOKUP(T79,'既存・導入予定 (3)'!$E$33:$S$44,13,0)</f>
        <v>0.56499999999999995</v>
      </c>
      <c r="AE79" s="75">
        <f t="shared" si="4"/>
        <v>0.89100000000000001</v>
      </c>
    </row>
    <row r="80" spans="5:31" ht="13.5" customHeight="1">
      <c r="E80" s="46">
        <v>2023</v>
      </c>
      <c r="F80" s="181">
        <v>2020</v>
      </c>
      <c r="M80" s="90">
        <v>7</v>
      </c>
      <c r="N80" s="91" t="s">
        <v>3456</v>
      </c>
      <c r="O80" s="91" t="s">
        <v>3457</v>
      </c>
      <c r="P80" s="91" t="s">
        <v>3458</v>
      </c>
      <c r="Q80" s="91" t="s">
        <v>324</v>
      </c>
      <c r="R80" s="92">
        <v>0.54400000000000004</v>
      </c>
      <c r="T80" s="144">
        <v>1</v>
      </c>
      <c r="U80" s="195">
        <v>2013</v>
      </c>
      <c r="V80" s="145" t="s">
        <v>21</v>
      </c>
      <c r="W80" s="145" t="s">
        <v>619</v>
      </c>
      <c r="X80" s="145" t="s">
        <v>3516</v>
      </c>
      <c r="Y80" s="146" t="str">
        <f t="shared" si="3"/>
        <v>12013暖房設備用無し（一定速）</v>
      </c>
      <c r="Z80" s="148">
        <v>0.25</v>
      </c>
      <c r="AA80" s="148">
        <v>0.75</v>
      </c>
      <c r="AB80" s="149">
        <v>0.25</v>
      </c>
      <c r="AC80" s="149">
        <v>0.75</v>
      </c>
      <c r="AD80" s="147">
        <f>VLOOKUP(T80,'既存・導入予定 (3)'!$E$33:$S$44,13,0)</f>
        <v>0.56499999999999995</v>
      </c>
      <c r="AE80" s="75">
        <f t="shared" si="4"/>
        <v>0.89100000000000001</v>
      </c>
    </row>
    <row r="81" spans="5:31" ht="13.5" customHeight="1">
      <c r="E81" s="46">
        <v>2024</v>
      </c>
      <c r="F81" s="181">
        <v>2020</v>
      </c>
      <c r="M81" s="90">
        <v>7</v>
      </c>
      <c r="N81" s="91" t="s">
        <v>3</v>
      </c>
      <c r="O81" s="91" t="s">
        <v>3457</v>
      </c>
      <c r="P81" s="91" t="s">
        <v>3458</v>
      </c>
      <c r="Q81" s="91" t="s">
        <v>328</v>
      </c>
      <c r="R81" s="92">
        <v>0.6</v>
      </c>
      <c r="T81" s="144">
        <v>1</v>
      </c>
      <c r="U81" s="195">
        <v>2014</v>
      </c>
      <c r="V81" s="145" t="s">
        <v>20</v>
      </c>
      <c r="W81" s="145" t="s">
        <v>624</v>
      </c>
      <c r="X81" s="145" t="s">
        <v>3363</v>
      </c>
      <c r="Y81" s="146" t="str">
        <f t="shared" si="3"/>
        <v>12014冷房店舗用有り</v>
      </c>
      <c r="Z81" s="148">
        <v>-1.46</v>
      </c>
      <c r="AA81" s="148">
        <v>2.46</v>
      </c>
      <c r="AB81" s="149">
        <v>1.06</v>
      </c>
      <c r="AC81" s="149">
        <v>1.83</v>
      </c>
      <c r="AD81" s="147">
        <f>VLOOKUP(T81,'既存・導入予定 (3)'!$E$33:$S$44,13,0)</f>
        <v>0.56499999999999995</v>
      </c>
      <c r="AE81" s="75">
        <f t="shared" si="4"/>
        <v>1.635</v>
      </c>
    </row>
    <row r="82" spans="5:31" ht="13.5" customHeight="1">
      <c r="E82" s="194">
        <v>2025</v>
      </c>
      <c r="F82" s="98">
        <v>2024</v>
      </c>
      <c r="M82" s="90">
        <v>7</v>
      </c>
      <c r="N82" s="91" t="s">
        <v>4</v>
      </c>
      <c r="O82" s="91" t="s">
        <v>3457</v>
      </c>
      <c r="P82" s="91" t="s">
        <v>3458</v>
      </c>
      <c r="Q82" s="91" t="s">
        <v>332</v>
      </c>
      <c r="R82" s="92">
        <v>0.52500000000000002</v>
      </c>
      <c r="T82" s="144">
        <v>1</v>
      </c>
      <c r="U82" s="195">
        <v>2014</v>
      </c>
      <c r="V82" s="145" t="s">
        <v>20</v>
      </c>
      <c r="W82" s="145" t="s">
        <v>618</v>
      </c>
      <c r="X82" s="145" t="s">
        <v>3363</v>
      </c>
      <c r="Y82" s="146" t="str">
        <f t="shared" si="3"/>
        <v>12014冷房ビル用マルチ有り</v>
      </c>
      <c r="Z82" s="148">
        <v>-1.52</v>
      </c>
      <c r="AA82" s="148">
        <v>2.52</v>
      </c>
      <c r="AB82" s="149">
        <v>1.0736000000000001</v>
      </c>
      <c r="AC82" s="149">
        <v>1.8715999999999999</v>
      </c>
      <c r="AD82" s="147">
        <f>VLOOKUP(T82,'既存・導入予定 (3)'!$E$33:$S$44,13,0)</f>
        <v>0.56499999999999995</v>
      </c>
      <c r="AE82" s="75">
        <f t="shared" si="4"/>
        <v>1.661</v>
      </c>
    </row>
    <row r="83" spans="5:31" ht="13.5" customHeight="1">
      <c r="E83" s="194">
        <v>2026</v>
      </c>
      <c r="F83" s="98">
        <v>2024</v>
      </c>
      <c r="M83" s="90">
        <v>7</v>
      </c>
      <c r="N83" s="91" t="s">
        <v>5</v>
      </c>
      <c r="O83" s="91" t="s">
        <v>3457</v>
      </c>
      <c r="P83" s="91" t="s">
        <v>3458</v>
      </c>
      <c r="Q83" s="91" t="s">
        <v>336</v>
      </c>
      <c r="R83" s="92">
        <v>0.38800000000000001</v>
      </c>
      <c r="T83" s="144">
        <v>1</v>
      </c>
      <c r="U83" s="195">
        <v>2014</v>
      </c>
      <c r="V83" s="145" t="s">
        <v>20</v>
      </c>
      <c r="W83" s="145" t="s">
        <v>619</v>
      </c>
      <c r="X83" s="145" t="s">
        <v>3363</v>
      </c>
      <c r="Y83" s="146" t="str">
        <f t="shared" si="3"/>
        <v>12014冷房設備用有り</v>
      </c>
      <c r="Z83" s="148">
        <v>-0.32</v>
      </c>
      <c r="AA83" s="148">
        <v>1.32</v>
      </c>
      <c r="AB83" s="149">
        <v>1.0385</v>
      </c>
      <c r="AC83" s="149">
        <v>0.98040000000000005</v>
      </c>
      <c r="AD83" s="147">
        <f>VLOOKUP(T83,'既存・導入予定 (3)'!$E$33:$S$44,13,0)</f>
        <v>0.56499999999999995</v>
      </c>
      <c r="AE83" s="75">
        <f t="shared" si="4"/>
        <v>1.139</v>
      </c>
    </row>
    <row r="84" spans="5:31" ht="13.5" customHeight="1">
      <c r="M84" s="90">
        <v>7</v>
      </c>
      <c r="N84" s="91" t="s">
        <v>6</v>
      </c>
      <c r="O84" s="91" t="s">
        <v>3457</v>
      </c>
      <c r="P84" s="91" t="s">
        <v>3458</v>
      </c>
      <c r="Q84" s="91" t="s">
        <v>340</v>
      </c>
      <c r="R84" s="92">
        <v>0.56599999999999995</v>
      </c>
      <c r="T84" s="144">
        <v>1</v>
      </c>
      <c r="U84" s="195">
        <v>2014</v>
      </c>
      <c r="V84" s="145" t="s">
        <v>20</v>
      </c>
      <c r="W84" s="145" t="s">
        <v>624</v>
      </c>
      <c r="X84" s="145" t="s">
        <v>3516</v>
      </c>
      <c r="Y84" s="146" t="str">
        <f t="shared" si="3"/>
        <v>12014冷房店舗用無し（一定速）</v>
      </c>
      <c r="Z84" s="148">
        <v>0.25</v>
      </c>
      <c r="AA84" s="148">
        <v>0.75</v>
      </c>
      <c r="AB84" s="149">
        <v>0.25</v>
      </c>
      <c r="AC84" s="149">
        <v>0.75</v>
      </c>
      <c r="AD84" s="147">
        <f>VLOOKUP(T84,'既存・導入予定 (3)'!$E$33:$S$44,13,0)</f>
        <v>0.56499999999999995</v>
      </c>
      <c r="AE84" s="75">
        <f t="shared" si="4"/>
        <v>0.89100000000000001</v>
      </c>
    </row>
    <row r="85" spans="5:31" ht="13.5" customHeight="1">
      <c r="M85" s="90">
        <v>7</v>
      </c>
      <c r="N85" s="91" t="s">
        <v>7</v>
      </c>
      <c r="O85" s="91" t="s">
        <v>3457</v>
      </c>
      <c r="P85" s="91" t="s">
        <v>3458</v>
      </c>
      <c r="Q85" s="91" t="s">
        <v>344</v>
      </c>
      <c r="R85" s="92">
        <v>0.55800000000000005</v>
      </c>
      <c r="T85" s="144">
        <v>1</v>
      </c>
      <c r="U85" s="195">
        <v>2014</v>
      </c>
      <c r="V85" s="145" t="s">
        <v>20</v>
      </c>
      <c r="W85" s="145" t="s">
        <v>618</v>
      </c>
      <c r="X85" s="145" t="s">
        <v>3516</v>
      </c>
      <c r="Y85" s="146" t="str">
        <f t="shared" si="3"/>
        <v>12014冷房ビル用マルチ無し（一定速）</v>
      </c>
      <c r="Z85" s="148">
        <v>0.25</v>
      </c>
      <c r="AA85" s="148">
        <v>0.75</v>
      </c>
      <c r="AB85" s="149">
        <v>0.25</v>
      </c>
      <c r="AC85" s="149">
        <v>0.75</v>
      </c>
      <c r="AD85" s="147">
        <f>VLOOKUP(T85,'既存・導入予定 (3)'!$E$33:$S$44,13,0)</f>
        <v>0.56499999999999995</v>
      </c>
      <c r="AE85" s="75">
        <f t="shared" si="4"/>
        <v>0.89100000000000001</v>
      </c>
    </row>
    <row r="86" spans="5:31" ht="13.5" customHeight="1">
      <c r="M86" s="90">
        <v>7</v>
      </c>
      <c r="N86" s="91" t="s">
        <v>8</v>
      </c>
      <c r="O86" s="91" t="s">
        <v>3457</v>
      </c>
      <c r="P86" s="91" t="s">
        <v>3458</v>
      </c>
      <c r="Q86" s="91" t="s">
        <v>348</v>
      </c>
      <c r="R86" s="92">
        <v>0.59799999999999998</v>
      </c>
      <c r="T86" s="144">
        <v>1</v>
      </c>
      <c r="U86" s="195">
        <v>2014</v>
      </c>
      <c r="V86" s="145" t="s">
        <v>20</v>
      </c>
      <c r="W86" s="145" t="s">
        <v>619</v>
      </c>
      <c r="X86" s="145" t="s">
        <v>3516</v>
      </c>
      <c r="Y86" s="146" t="str">
        <f t="shared" si="3"/>
        <v>12014冷房設備用無し（一定速）</v>
      </c>
      <c r="Z86" s="148">
        <v>0.25</v>
      </c>
      <c r="AA86" s="148">
        <v>0.75</v>
      </c>
      <c r="AB86" s="149">
        <v>0.25</v>
      </c>
      <c r="AC86" s="149">
        <v>0.75</v>
      </c>
      <c r="AD86" s="147">
        <f>VLOOKUP(T86,'既存・導入予定 (3)'!$E$33:$S$44,13,0)</f>
        <v>0.56499999999999995</v>
      </c>
      <c r="AE86" s="75">
        <f t="shared" si="4"/>
        <v>0.89100000000000001</v>
      </c>
    </row>
    <row r="87" spans="5:31" ht="13.5" customHeight="1">
      <c r="M87" s="90">
        <v>7</v>
      </c>
      <c r="N87" s="91" t="s">
        <v>9</v>
      </c>
      <c r="O87" s="91" t="s">
        <v>3457</v>
      </c>
      <c r="P87" s="91" t="s">
        <v>3458</v>
      </c>
      <c r="Q87" s="91" t="s">
        <v>352</v>
      </c>
      <c r="R87" s="92">
        <v>0.41599999999999998</v>
      </c>
      <c r="T87" s="144">
        <v>1</v>
      </c>
      <c r="U87" s="195">
        <v>2014</v>
      </c>
      <c r="V87" s="145" t="s">
        <v>21</v>
      </c>
      <c r="W87" s="145" t="s">
        <v>624</v>
      </c>
      <c r="X87" s="145" t="s">
        <v>3363</v>
      </c>
      <c r="Y87" s="146" t="str">
        <f t="shared" si="3"/>
        <v>12014暖房店舗用有り</v>
      </c>
      <c r="Z87" s="148">
        <v>-0.94</v>
      </c>
      <c r="AA87" s="148">
        <v>1.94</v>
      </c>
      <c r="AB87" s="149">
        <v>1.0853999999999999</v>
      </c>
      <c r="AC87" s="149">
        <v>1.4337</v>
      </c>
      <c r="AD87" s="147">
        <f>VLOOKUP(T87,'既存・導入予定 (3)'!$E$33:$S$44,13,0)</f>
        <v>0.56499999999999995</v>
      </c>
      <c r="AE87" s="75">
        <f t="shared" si="4"/>
        <v>1.4079999999999999</v>
      </c>
    </row>
    <row r="88" spans="5:31" ht="13.5" customHeight="1">
      <c r="M88" s="90">
        <v>7</v>
      </c>
      <c r="N88" s="91" t="s">
        <v>10</v>
      </c>
      <c r="O88" s="91" t="s">
        <v>3457</v>
      </c>
      <c r="P88" s="91" t="s">
        <v>3458</v>
      </c>
      <c r="Q88" s="91" t="s">
        <v>356</v>
      </c>
      <c r="R88" s="92">
        <v>0.54600000000000004</v>
      </c>
      <c r="T88" s="144">
        <v>1</v>
      </c>
      <c r="U88" s="195">
        <v>2014</v>
      </c>
      <c r="V88" s="145" t="s">
        <v>21</v>
      </c>
      <c r="W88" s="145" t="s">
        <v>618</v>
      </c>
      <c r="X88" s="145" t="s">
        <v>3363</v>
      </c>
      <c r="Y88" s="146" t="str">
        <f t="shared" si="3"/>
        <v>12014暖房ビル用マルチ有り</v>
      </c>
      <c r="Z88" s="148">
        <v>-0.96</v>
      </c>
      <c r="AA88" s="148">
        <v>1.96</v>
      </c>
      <c r="AB88" s="149">
        <v>1.0416000000000001</v>
      </c>
      <c r="AC88" s="149">
        <v>1.4596</v>
      </c>
      <c r="AD88" s="147">
        <f>VLOOKUP(T88,'既存・導入予定 (3)'!$E$33:$S$44,13,0)</f>
        <v>0.56499999999999995</v>
      </c>
      <c r="AE88" s="75">
        <f t="shared" si="4"/>
        <v>1.417</v>
      </c>
    </row>
    <row r="89" spans="5:31" ht="13.5" customHeight="1">
      <c r="M89" s="90">
        <v>7</v>
      </c>
      <c r="N89" s="91" t="s">
        <v>11</v>
      </c>
      <c r="O89" s="91" t="s">
        <v>3457</v>
      </c>
      <c r="P89" s="91" t="s">
        <v>3458</v>
      </c>
      <c r="Q89" s="91" t="s">
        <v>360</v>
      </c>
      <c r="R89" s="92">
        <v>0.34300000000000003</v>
      </c>
      <c r="T89" s="144">
        <v>1</v>
      </c>
      <c r="U89" s="195">
        <v>2014</v>
      </c>
      <c r="V89" s="145" t="s">
        <v>21</v>
      </c>
      <c r="W89" s="145" t="s">
        <v>619</v>
      </c>
      <c r="X89" s="145" t="s">
        <v>3363</v>
      </c>
      <c r="Y89" s="146" t="str">
        <f t="shared" si="3"/>
        <v>12014暖房設備用有り</v>
      </c>
      <c r="Z89" s="148">
        <v>-0.36</v>
      </c>
      <c r="AA89" s="148">
        <v>1.36</v>
      </c>
      <c r="AB89" s="149">
        <v>1.0287999999999999</v>
      </c>
      <c r="AC89" s="149">
        <v>1.0127999999999999</v>
      </c>
      <c r="AD89" s="147">
        <f>VLOOKUP(T89,'既存・導入予定 (3)'!$E$33:$S$44,13,0)</f>
        <v>0.56499999999999995</v>
      </c>
      <c r="AE89" s="75">
        <f t="shared" si="4"/>
        <v>1.1559999999999999</v>
      </c>
    </row>
    <row r="90" spans="5:31" ht="13.5" customHeight="1">
      <c r="M90" s="90">
        <v>7</v>
      </c>
      <c r="N90" s="91" t="s">
        <v>12</v>
      </c>
      <c r="O90" s="91" t="s">
        <v>3457</v>
      </c>
      <c r="P90" s="91" t="s">
        <v>3458</v>
      </c>
      <c r="Q90" s="91" t="s">
        <v>364</v>
      </c>
      <c r="R90" s="92">
        <v>0.24099999999999999</v>
      </c>
      <c r="T90" s="144">
        <v>1</v>
      </c>
      <c r="U90" s="195">
        <v>2014</v>
      </c>
      <c r="V90" s="145" t="s">
        <v>21</v>
      </c>
      <c r="W90" s="145" t="s">
        <v>624</v>
      </c>
      <c r="X90" s="145" t="s">
        <v>3516</v>
      </c>
      <c r="Y90" s="146" t="str">
        <f t="shared" si="3"/>
        <v>12014暖房店舗用無し（一定速）</v>
      </c>
      <c r="Z90" s="148">
        <v>0.25</v>
      </c>
      <c r="AA90" s="148">
        <v>0.75</v>
      </c>
      <c r="AB90" s="149">
        <v>0.25</v>
      </c>
      <c r="AC90" s="149">
        <v>0.75</v>
      </c>
      <c r="AD90" s="147">
        <f>VLOOKUP(T90,'既存・導入予定 (3)'!$E$33:$S$44,13,0)</f>
        <v>0.56499999999999995</v>
      </c>
      <c r="AE90" s="75">
        <f t="shared" si="4"/>
        <v>0.89100000000000001</v>
      </c>
    </row>
    <row r="91" spans="5:31" ht="13.5" customHeight="1">
      <c r="M91" s="90">
        <v>7</v>
      </c>
      <c r="N91" s="91" t="s">
        <v>13</v>
      </c>
      <c r="O91" s="91" t="s">
        <v>3457</v>
      </c>
      <c r="P91" s="91" t="s">
        <v>3458</v>
      </c>
      <c r="Q91" s="91" t="s">
        <v>368</v>
      </c>
      <c r="R91" s="92">
        <v>0.58399999999999996</v>
      </c>
      <c r="T91" s="144">
        <v>1</v>
      </c>
      <c r="U91" s="195">
        <v>2014</v>
      </c>
      <c r="V91" s="145" t="s">
        <v>21</v>
      </c>
      <c r="W91" s="145" t="s">
        <v>618</v>
      </c>
      <c r="X91" s="145" t="s">
        <v>3516</v>
      </c>
      <c r="Y91" s="146" t="str">
        <f t="shared" si="3"/>
        <v>12014暖房ビル用マルチ無し（一定速）</v>
      </c>
      <c r="Z91" s="148">
        <v>0.25</v>
      </c>
      <c r="AA91" s="148">
        <v>0.75</v>
      </c>
      <c r="AB91" s="149">
        <v>0.25</v>
      </c>
      <c r="AC91" s="149">
        <v>0.75</v>
      </c>
      <c r="AD91" s="147">
        <f>VLOOKUP(T91,'既存・導入予定 (3)'!$E$33:$S$44,13,0)</f>
        <v>0.56499999999999995</v>
      </c>
      <c r="AE91" s="75">
        <f t="shared" si="4"/>
        <v>0.89100000000000001</v>
      </c>
    </row>
    <row r="92" spans="5:31" ht="13.5" customHeight="1">
      <c r="M92" s="90">
        <v>8</v>
      </c>
      <c r="N92" s="91" t="s">
        <v>3456</v>
      </c>
      <c r="O92" s="91" t="s">
        <v>3457</v>
      </c>
      <c r="P92" s="91" t="s">
        <v>3458</v>
      </c>
      <c r="Q92" s="91" t="s">
        <v>372</v>
      </c>
      <c r="R92" s="92">
        <v>0.53400000000000003</v>
      </c>
      <c r="T92" s="144">
        <v>1</v>
      </c>
      <c r="U92" s="195">
        <v>2014</v>
      </c>
      <c r="V92" s="145" t="s">
        <v>21</v>
      </c>
      <c r="W92" s="145" t="s">
        <v>619</v>
      </c>
      <c r="X92" s="145" t="s">
        <v>3516</v>
      </c>
      <c r="Y92" s="146" t="str">
        <f t="shared" si="3"/>
        <v>12014暖房設備用無し（一定速）</v>
      </c>
      <c r="Z92" s="148">
        <v>0.25</v>
      </c>
      <c r="AA92" s="148">
        <v>0.75</v>
      </c>
      <c r="AB92" s="149">
        <v>0.25</v>
      </c>
      <c r="AC92" s="149">
        <v>0.75</v>
      </c>
      <c r="AD92" s="147">
        <f>VLOOKUP(T92,'既存・導入予定 (3)'!$E$33:$S$44,13,0)</f>
        <v>0.56499999999999995</v>
      </c>
      <c r="AE92" s="75">
        <f t="shared" si="4"/>
        <v>0.89100000000000001</v>
      </c>
    </row>
    <row r="93" spans="5:31" ht="13.5" customHeight="1">
      <c r="M93" s="90">
        <v>8</v>
      </c>
      <c r="N93" s="91" t="s">
        <v>3</v>
      </c>
      <c r="O93" s="91" t="s">
        <v>3457</v>
      </c>
      <c r="P93" s="91" t="s">
        <v>3458</v>
      </c>
      <c r="Q93" s="91" t="s">
        <v>376</v>
      </c>
      <c r="R93" s="92">
        <v>0.66</v>
      </c>
      <c r="T93" s="152">
        <v>1</v>
      </c>
      <c r="U93" s="153">
        <v>2015</v>
      </c>
      <c r="V93" s="154" t="s">
        <v>20</v>
      </c>
      <c r="W93" s="154" t="s">
        <v>624</v>
      </c>
      <c r="X93" s="154" t="s">
        <v>3363</v>
      </c>
      <c r="Y93" s="155" t="str">
        <f t="shared" si="3"/>
        <v>12015冷房店舗用有り</v>
      </c>
      <c r="Z93" s="156">
        <v>-1.38</v>
      </c>
      <c r="AA93" s="156">
        <v>2.38</v>
      </c>
      <c r="AB93" s="157">
        <v>1.0581</v>
      </c>
      <c r="AC93" s="157">
        <v>1.7705</v>
      </c>
      <c r="AD93" s="160">
        <f>VLOOKUP(T93,'既存・導入予定 (3)'!$E$33:$S$44,13,0)</f>
        <v>0.56499999999999995</v>
      </c>
      <c r="AE93" s="161">
        <f t="shared" si="4"/>
        <v>1.6</v>
      </c>
    </row>
    <row r="94" spans="5:31" ht="13.5" customHeight="1">
      <c r="M94" s="90">
        <v>8</v>
      </c>
      <c r="N94" s="91" t="s">
        <v>4</v>
      </c>
      <c r="O94" s="91" t="s">
        <v>3457</v>
      </c>
      <c r="P94" s="91" t="s">
        <v>3458</v>
      </c>
      <c r="Q94" s="91" t="s">
        <v>380</v>
      </c>
      <c r="R94" s="92">
        <v>0.59</v>
      </c>
      <c r="T94" s="152">
        <v>1</v>
      </c>
      <c r="U94" s="153">
        <v>2015</v>
      </c>
      <c r="V94" s="154" t="s">
        <v>20</v>
      </c>
      <c r="W94" s="154" t="s">
        <v>618</v>
      </c>
      <c r="X94" s="154" t="s">
        <v>3363</v>
      </c>
      <c r="Y94" s="155" t="str">
        <f t="shared" si="3"/>
        <v>12015冷房ビル用マルチ有り</v>
      </c>
      <c r="Z94" s="156">
        <v>-1.5740000000000001</v>
      </c>
      <c r="AA94" s="156">
        <v>2.5739999999999998</v>
      </c>
      <c r="AB94" s="157">
        <v>1.0751999999999999</v>
      </c>
      <c r="AC94" s="157">
        <v>1.9117</v>
      </c>
      <c r="AD94" s="160">
        <f>VLOOKUP(T94,'既存・導入予定 (3)'!$E$33:$S$44,13,0)</f>
        <v>0.56499999999999995</v>
      </c>
      <c r="AE94" s="161">
        <f t="shared" si="4"/>
        <v>1.6839999999999999</v>
      </c>
    </row>
    <row r="95" spans="5:31" ht="14.25" customHeight="1">
      <c r="M95" s="90">
        <v>8</v>
      </c>
      <c r="N95" s="91" t="s">
        <v>5</v>
      </c>
      <c r="O95" s="91" t="s">
        <v>3457</v>
      </c>
      <c r="P95" s="91" t="s">
        <v>3458</v>
      </c>
      <c r="Q95" s="91" t="s">
        <v>384</v>
      </c>
      <c r="R95" s="92">
        <v>0.374</v>
      </c>
      <c r="T95" s="152">
        <v>1</v>
      </c>
      <c r="U95" s="153">
        <v>2015</v>
      </c>
      <c r="V95" s="154" t="s">
        <v>20</v>
      </c>
      <c r="W95" s="154" t="s">
        <v>619</v>
      </c>
      <c r="X95" s="154" t="s">
        <v>3363</v>
      </c>
      <c r="Y95" s="155" t="str">
        <f t="shared" si="3"/>
        <v>12015冷房設備用有り</v>
      </c>
      <c r="Z95" s="156">
        <v>-0.62</v>
      </c>
      <c r="AA95" s="156">
        <v>1.62</v>
      </c>
      <c r="AB95" s="157">
        <v>1.0472999999999999</v>
      </c>
      <c r="AC95" s="157">
        <v>1.2032</v>
      </c>
      <c r="AD95" s="160">
        <f>VLOOKUP(T95,'既存・導入予定 (3)'!$E$33:$S$44,13,0)</f>
        <v>0.56499999999999995</v>
      </c>
      <c r="AE95" s="161">
        <f t="shared" si="4"/>
        <v>1.2689999999999999</v>
      </c>
    </row>
    <row r="96" spans="5:31" ht="13.5" customHeight="1">
      <c r="M96" s="90">
        <v>8</v>
      </c>
      <c r="N96" s="91" t="s">
        <v>6</v>
      </c>
      <c r="O96" s="91" t="s">
        <v>3457</v>
      </c>
      <c r="P96" s="91" t="s">
        <v>3458</v>
      </c>
      <c r="Q96" s="91" t="s">
        <v>388</v>
      </c>
      <c r="R96" s="92">
        <v>0.60499999999999998</v>
      </c>
      <c r="T96" s="152">
        <v>1</v>
      </c>
      <c r="U96" s="153">
        <v>2015</v>
      </c>
      <c r="V96" s="154" t="s">
        <v>20</v>
      </c>
      <c r="W96" s="154" t="s">
        <v>624</v>
      </c>
      <c r="X96" s="154" t="s">
        <v>3516</v>
      </c>
      <c r="Y96" s="155" t="str">
        <f t="shared" si="3"/>
        <v>12015冷房店舗用無し（一定速）</v>
      </c>
      <c r="Z96" s="156">
        <v>0.25</v>
      </c>
      <c r="AA96" s="156">
        <v>0.75</v>
      </c>
      <c r="AB96" s="157">
        <v>0.25</v>
      </c>
      <c r="AC96" s="157">
        <v>0.75</v>
      </c>
      <c r="AD96" s="160">
        <f>VLOOKUP(T96,'既存・導入予定 (3)'!$E$33:$S$44,13,0)</f>
        <v>0.56499999999999995</v>
      </c>
      <c r="AE96" s="161">
        <f t="shared" si="4"/>
        <v>0.89100000000000001</v>
      </c>
    </row>
    <row r="97" spans="13:31" ht="13.5" customHeight="1">
      <c r="M97" s="90">
        <v>8</v>
      </c>
      <c r="N97" s="91" t="s">
        <v>7</v>
      </c>
      <c r="O97" s="91" t="s">
        <v>3457</v>
      </c>
      <c r="P97" s="91" t="s">
        <v>3458</v>
      </c>
      <c r="Q97" s="91" t="s">
        <v>392</v>
      </c>
      <c r="R97" s="92">
        <v>0.64700000000000002</v>
      </c>
      <c r="T97" s="152">
        <v>1</v>
      </c>
      <c r="U97" s="153">
        <v>2015</v>
      </c>
      <c r="V97" s="154" t="s">
        <v>20</v>
      </c>
      <c r="W97" s="154" t="s">
        <v>618</v>
      </c>
      <c r="X97" s="154" t="s">
        <v>3516</v>
      </c>
      <c r="Y97" s="155" t="str">
        <f t="shared" si="3"/>
        <v>12015冷房ビル用マルチ無し（一定速）</v>
      </c>
      <c r="Z97" s="156">
        <v>0.25</v>
      </c>
      <c r="AA97" s="156">
        <v>0.75</v>
      </c>
      <c r="AB97" s="157">
        <v>0.25</v>
      </c>
      <c r="AC97" s="157">
        <v>0.75</v>
      </c>
      <c r="AD97" s="160">
        <f>VLOOKUP(T97,'既存・導入予定 (3)'!$E$33:$S$44,13,0)</f>
        <v>0.56499999999999995</v>
      </c>
      <c r="AE97" s="161">
        <f t="shared" si="4"/>
        <v>0.89100000000000001</v>
      </c>
    </row>
    <row r="98" spans="13:31" ht="13.5" customHeight="1">
      <c r="M98" s="90">
        <v>8</v>
      </c>
      <c r="N98" s="91" t="s">
        <v>8</v>
      </c>
      <c r="O98" s="91" t="s">
        <v>3457</v>
      </c>
      <c r="P98" s="91" t="s">
        <v>3458</v>
      </c>
      <c r="Q98" s="91" t="s">
        <v>396</v>
      </c>
      <c r="R98" s="92">
        <v>0.63700000000000001</v>
      </c>
      <c r="T98" s="152">
        <v>1</v>
      </c>
      <c r="U98" s="153">
        <v>2015</v>
      </c>
      <c r="V98" s="154" t="s">
        <v>20</v>
      </c>
      <c r="W98" s="154" t="s">
        <v>619</v>
      </c>
      <c r="X98" s="154" t="s">
        <v>3516</v>
      </c>
      <c r="Y98" s="155" t="str">
        <f t="shared" si="3"/>
        <v>12015冷房設備用無し（一定速）</v>
      </c>
      <c r="Z98" s="156">
        <v>0.25</v>
      </c>
      <c r="AA98" s="156">
        <v>0.75</v>
      </c>
      <c r="AB98" s="157">
        <v>0.25</v>
      </c>
      <c r="AC98" s="157">
        <v>0.75</v>
      </c>
      <c r="AD98" s="160">
        <f>VLOOKUP(T98,'既存・導入予定 (3)'!$E$33:$S$44,13,0)</f>
        <v>0.56499999999999995</v>
      </c>
      <c r="AE98" s="161">
        <f t="shared" si="4"/>
        <v>0.89100000000000001</v>
      </c>
    </row>
    <row r="99" spans="13:31" ht="14.25" customHeight="1">
      <c r="M99" s="90">
        <v>8</v>
      </c>
      <c r="N99" s="91" t="s">
        <v>9</v>
      </c>
      <c r="O99" s="91" t="s">
        <v>3457</v>
      </c>
      <c r="P99" s="91" t="s">
        <v>3458</v>
      </c>
      <c r="Q99" s="91" t="s">
        <v>400</v>
      </c>
      <c r="R99" s="92">
        <v>0.50600000000000001</v>
      </c>
      <c r="T99" s="152">
        <v>1</v>
      </c>
      <c r="U99" s="153">
        <v>2015</v>
      </c>
      <c r="V99" s="154" t="s">
        <v>21</v>
      </c>
      <c r="W99" s="154" t="s">
        <v>624</v>
      </c>
      <c r="X99" s="154" t="s">
        <v>3363</v>
      </c>
      <c r="Y99" s="155" t="str">
        <f t="shared" si="3"/>
        <v>12015暖房店舗用有り</v>
      </c>
      <c r="Z99" s="156">
        <v>-0.97</v>
      </c>
      <c r="AA99" s="156">
        <v>1.97</v>
      </c>
      <c r="AB99" s="157">
        <v>1.0867</v>
      </c>
      <c r="AC99" s="157">
        <v>1.4558</v>
      </c>
      <c r="AD99" s="160">
        <f>VLOOKUP(T99,'既存・導入予定 (3)'!$E$33:$S$44,13,0)</f>
        <v>0.56499999999999995</v>
      </c>
      <c r="AE99" s="161">
        <f t="shared" si="4"/>
        <v>1.421</v>
      </c>
    </row>
    <row r="100" spans="13:31" ht="13.5" customHeight="1">
      <c r="M100" s="90">
        <v>8</v>
      </c>
      <c r="N100" s="91" t="s">
        <v>10</v>
      </c>
      <c r="O100" s="91" t="s">
        <v>3457</v>
      </c>
      <c r="P100" s="91" t="s">
        <v>3458</v>
      </c>
      <c r="Q100" s="91" t="s">
        <v>404</v>
      </c>
      <c r="R100" s="92">
        <v>0.58699999999999997</v>
      </c>
      <c r="T100" s="152">
        <v>1</v>
      </c>
      <c r="U100" s="153">
        <v>2015</v>
      </c>
      <c r="V100" s="154" t="s">
        <v>21</v>
      </c>
      <c r="W100" s="154" t="s">
        <v>618</v>
      </c>
      <c r="X100" s="154" t="s">
        <v>3363</v>
      </c>
      <c r="Y100" s="155" t="str">
        <f t="shared" si="3"/>
        <v>12015暖房ビル用マルチ有り</v>
      </c>
      <c r="Z100" s="156">
        <v>-0.876</v>
      </c>
      <c r="AA100" s="156">
        <v>1.8759999999999999</v>
      </c>
      <c r="AB100" s="157">
        <v>1.0398000000000001</v>
      </c>
      <c r="AC100" s="157">
        <v>1.3971</v>
      </c>
      <c r="AD100" s="160">
        <f>VLOOKUP(T100,'既存・導入予定 (3)'!$E$33:$S$44,13,0)</f>
        <v>0.56499999999999995</v>
      </c>
      <c r="AE100" s="161">
        <f t="shared" si="4"/>
        <v>1.381</v>
      </c>
    </row>
    <row r="101" spans="13:31" ht="13.5" customHeight="1">
      <c r="M101" s="90">
        <v>8</v>
      </c>
      <c r="N101" s="91" t="s">
        <v>11</v>
      </c>
      <c r="O101" s="91" t="s">
        <v>3457</v>
      </c>
      <c r="P101" s="91" t="s">
        <v>3458</v>
      </c>
      <c r="Q101" s="91" t="s">
        <v>408</v>
      </c>
      <c r="R101" s="92">
        <v>0.32800000000000001</v>
      </c>
      <c r="T101" s="152">
        <v>1</v>
      </c>
      <c r="U101" s="153">
        <v>2015</v>
      </c>
      <c r="V101" s="154" t="s">
        <v>21</v>
      </c>
      <c r="W101" s="154" t="s">
        <v>619</v>
      </c>
      <c r="X101" s="154" t="s">
        <v>3363</v>
      </c>
      <c r="Y101" s="155" t="str">
        <f t="shared" si="3"/>
        <v>12015暖房設備用有り</v>
      </c>
      <c r="Z101" s="156">
        <v>-0.59799999999999998</v>
      </c>
      <c r="AA101" s="156">
        <v>1.5980000000000001</v>
      </c>
      <c r="AB101" s="157">
        <v>1.0339</v>
      </c>
      <c r="AC101" s="157">
        <v>1.19</v>
      </c>
      <c r="AD101" s="160">
        <f>VLOOKUP(T101,'既存・導入予定 (3)'!$E$33:$S$44,13,0)</f>
        <v>0.56499999999999995</v>
      </c>
      <c r="AE101" s="161">
        <f t="shared" si="4"/>
        <v>1.26</v>
      </c>
    </row>
    <row r="102" spans="13:31" ht="13.5" customHeight="1">
      <c r="M102" s="90">
        <v>8</v>
      </c>
      <c r="N102" s="91" t="s">
        <v>12</v>
      </c>
      <c r="O102" s="91" t="s">
        <v>3457</v>
      </c>
      <c r="P102" s="91" t="s">
        <v>3458</v>
      </c>
      <c r="Q102" s="91" t="s">
        <v>412</v>
      </c>
      <c r="R102" s="92">
        <v>0.25600000000000001</v>
      </c>
      <c r="T102" s="152">
        <v>1</v>
      </c>
      <c r="U102" s="153">
        <v>2015</v>
      </c>
      <c r="V102" s="154" t="s">
        <v>21</v>
      </c>
      <c r="W102" s="154" t="s">
        <v>624</v>
      </c>
      <c r="X102" s="154" t="s">
        <v>3516</v>
      </c>
      <c r="Y102" s="155" t="str">
        <f t="shared" si="3"/>
        <v>12015暖房店舗用無し（一定速）</v>
      </c>
      <c r="Z102" s="156">
        <v>0.25</v>
      </c>
      <c r="AA102" s="156">
        <v>0.75</v>
      </c>
      <c r="AB102" s="157">
        <v>0.25</v>
      </c>
      <c r="AC102" s="157">
        <v>0.75</v>
      </c>
      <c r="AD102" s="160">
        <f>VLOOKUP(T102,'既存・導入予定 (3)'!$E$33:$S$44,13,0)</f>
        <v>0.56499999999999995</v>
      </c>
      <c r="AE102" s="161">
        <f t="shared" si="4"/>
        <v>0.89100000000000001</v>
      </c>
    </row>
    <row r="103" spans="13:31" ht="13.5" customHeight="1">
      <c r="M103" s="90">
        <v>8</v>
      </c>
      <c r="N103" s="91" t="s">
        <v>13</v>
      </c>
      <c r="O103" s="91" t="s">
        <v>3457</v>
      </c>
      <c r="P103" s="91" t="s">
        <v>3458</v>
      </c>
      <c r="Q103" s="91" t="s">
        <v>416</v>
      </c>
      <c r="R103" s="92">
        <v>0.626</v>
      </c>
      <c r="T103" s="152">
        <v>1</v>
      </c>
      <c r="U103" s="153">
        <v>2015</v>
      </c>
      <c r="V103" s="154" t="s">
        <v>21</v>
      </c>
      <c r="W103" s="154" t="s">
        <v>618</v>
      </c>
      <c r="X103" s="154" t="s">
        <v>3516</v>
      </c>
      <c r="Y103" s="155" t="str">
        <f t="shared" si="3"/>
        <v>12015暖房ビル用マルチ無し（一定速）</v>
      </c>
      <c r="Z103" s="156">
        <v>0.25</v>
      </c>
      <c r="AA103" s="156">
        <v>0.75</v>
      </c>
      <c r="AB103" s="157">
        <v>0.25</v>
      </c>
      <c r="AC103" s="157">
        <v>0.75</v>
      </c>
      <c r="AD103" s="160">
        <f>VLOOKUP(T103,'既存・導入予定 (3)'!$E$33:$S$44,13,0)</f>
        <v>0.56499999999999995</v>
      </c>
      <c r="AE103" s="161">
        <f t="shared" si="4"/>
        <v>0.89100000000000001</v>
      </c>
    </row>
    <row r="104" spans="13:31" ht="13.5" customHeight="1">
      <c r="M104" s="90">
        <v>9</v>
      </c>
      <c r="N104" s="91" t="s">
        <v>3456</v>
      </c>
      <c r="O104" s="91" t="s">
        <v>3457</v>
      </c>
      <c r="P104" s="91" t="s">
        <v>3458</v>
      </c>
      <c r="Q104" s="91" t="s">
        <v>420</v>
      </c>
      <c r="R104" s="92">
        <v>0.432</v>
      </c>
      <c r="T104" s="152">
        <v>1</v>
      </c>
      <c r="U104" s="153">
        <v>2015</v>
      </c>
      <c r="V104" s="154" t="s">
        <v>21</v>
      </c>
      <c r="W104" s="154" t="s">
        <v>619</v>
      </c>
      <c r="X104" s="154" t="s">
        <v>3516</v>
      </c>
      <c r="Y104" s="155" t="str">
        <f t="shared" si="3"/>
        <v>12015暖房設備用無し（一定速）</v>
      </c>
      <c r="Z104" s="156">
        <v>0.25</v>
      </c>
      <c r="AA104" s="156">
        <v>0.75</v>
      </c>
      <c r="AB104" s="157">
        <v>0.25</v>
      </c>
      <c r="AC104" s="157">
        <v>0.75</v>
      </c>
      <c r="AD104" s="160">
        <f>VLOOKUP(T104,'既存・導入予定 (3)'!$E$33:$S$44,13,0)</f>
        <v>0.56499999999999995</v>
      </c>
      <c r="AE104" s="161">
        <f t="shared" si="4"/>
        <v>0.89100000000000001</v>
      </c>
    </row>
    <row r="105" spans="13:31" ht="13.5" customHeight="1">
      <c r="M105" s="90">
        <v>9</v>
      </c>
      <c r="N105" s="91" t="s">
        <v>3</v>
      </c>
      <c r="O105" s="91" t="s">
        <v>3457</v>
      </c>
      <c r="P105" s="91" t="s">
        <v>3458</v>
      </c>
      <c r="Q105" s="91" t="s">
        <v>424</v>
      </c>
      <c r="R105" s="92">
        <v>0.46200000000000002</v>
      </c>
      <c r="T105" s="152">
        <v>1</v>
      </c>
      <c r="U105" s="153">
        <v>2020</v>
      </c>
      <c r="V105" s="154" t="s">
        <v>626</v>
      </c>
      <c r="W105" s="154" t="s">
        <v>624</v>
      </c>
      <c r="X105" s="154" t="s">
        <v>3363</v>
      </c>
      <c r="Y105" s="155" t="str">
        <f t="shared" si="3"/>
        <v>12020冷房店舗用有り</v>
      </c>
      <c r="Z105" s="156">
        <v>-1.38</v>
      </c>
      <c r="AA105" s="156">
        <v>2.38</v>
      </c>
      <c r="AB105" s="157">
        <v>1.0581</v>
      </c>
      <c r="AC105" s="157">
        <v>1.7705</v>
      </c>
      <c r="AD105" s="160">
        <f>VLOOKUP(T105,'既存・導入予定 (3)'!$E$33:$S$44,13,0)</f>
        <v>0.56499999999999995</v>
      </c>
      <c r="AE105" s="161">
        <f t="shared" si="4"/>
        <v>1.6</v>
      </c>
    </row>
    <row r="106" spans="13:31" ht="13.5" customHeight="1">
      <c r="M106" s="90">
        <v>9</v>
      </c>
      <c r="N106" s="91" t="s">
        <v>4</v>
      </c>
      <c r="O106" s="91" t="s">
        <v>3457</v>
      </c>
      <c r="P106" s="91" t="s">
        <v>3458</v>
      </c>
      <c r="Q106" s="91" t="s">
        <v>428</v>
      </c>
      <c r="R106" s="92">
        <v>0.40500000000000003</v>
      </c>
      <c r="T106" s="152">
        <v>1</v>
      </c>
      <c r="U106" s="153">
        <v>2020</v>
      </c>
      <c r="V106" s="154" t="s">
        <v>626</v>
      </c>
      <c r="W106" s="154" t="s">
        <v>618</v>
      </c>
      <c r="X106" s="154" t="s">
        <v>3363</v>
      </c>
      <c r="Y106" s="155" t="str">
        <f t="shared" si="3"/>
        <v>12020冷房ビル用マルチ有り</v>
      </c>
      <c r="Z106" s="156">
        <v>-1.68</v>
      </c>
      <c r="AA106" s="156">
        <v>2.68</v>
      </c>
      <c r="AB106" s="157">
        <v>1.0788</v>
      </c>
      <c r="AC106" s="157">
        <v>2.0053000000000001</v>
      </c>
      <c r="AD106" s="160">
        <f>VLOOKUP(T106,'既存・導入予定 (3)'!$E$33:$S$44,13,0)</f>
        <v>0.56499999999999995</v>
      </c>
      <c r="AE106" s="161">
        <f t="shared" si="4"/>
        <v>1.73</v>
      </c>
    </row>
    <row r="107" spans="13:31" ht="13.5" customHeight="1">
      <c r="M107" s="90">
        <v>9</v>
      </c>
      <c r="N107" s="91" t="s">
        <v>5</v>
      </c>
      <c r="O107" s="91" t="s">
        <v>3457</v>
      </c>
      <c r="P107" s="91" t="s">
        <v>3458</v>
      </c>
      <c r="Q107" s="91" t="s">
        <v>432</v>
      </c>
      <c r="R107" s="92">
        <v>0.26300000000000001</v>
      </c>
      <c r="T107" s="152">
        <v>1</v>
      </c>
      <c r="U107" s="153">
        <v>2020</v>
      </c>
      <c r="V107" s="154" t="s">
        <v>626</v>
      </c>
      <c r="W107" s="154" t="s">
        <v>619</v>
      </c>
      <c r="X107" s="154" t="s">
        <v>3363</v>
      </c>
      <c r="Y107" s="155" t="str">
        <f t="shared" si="3"/>
        <v>12020冷房設備用有り</v>
      </c>
      <c r="Z107" s="156">
        <v>-0.62</v>
      </c>
      <c r="AA107" s="156">
        <v>1.62</v>
      </c>
      <c r="AB107" s="157">
        <v>1.0472999999999999</v>
      </c>
      <c r="AC107" s="157">
        <v>1.2032</v>
      </c>
      <c r="AD107" s="160">
        <f>VLOOKUP(T107,'既存・導入予定 (3)'!$E$33:$S$44,13,0)</f>
        <v>0.56499999999999995</v>
      </c>
      <c r="AE107" s="161">
        <f t="shared" si="4"/>
        <v>1.2689999999999999</v>
      </c>
    </row>
    <row r="108" spans="13:31" ht="13.5" customHeight="1">
      <c r="M108" s="90">
        <v>9</v>
      </c>
      <c r="N108" s="91" t="s">
        <v>6</v>
      </c>
      <c r="O108" s="91" t="s">
        <v>3457</v>
      </c>
      <c r="P108" s="91" t="s">
        <v>3458</v>
      </c>
      <c r="Q108" s="91" t="s">
        <v>436</v>
      </c>
      <c r="R108" s="92">
        <v>0.36199999999999999</v>
      </c>
      <c r="T108" s="152">
        <v>1</v>
      </c>
      <c r="U108" s="153">
        <v>2020</v>
      </c>
      <c r="V108" s="154" t="s">
        <v>626</v>
      </c>
      <c r="W108" s="154" t="s">
        <v>624</v>
      </c>
      <c r="X108" s="154" t="s">
        <v>3516</v>
      </c>
      <c r="Y108" s="155" t="str">
        <f t="shared" si="3"/>
        <v>12020冷房店舗用無し（一定速）</v>
      </c>
      <c r="Z108" s="156">
        <v>0.25</v>
      </c>
      <c r="AA108" s="156">
        <v>0.75</v>
      </c>
      <c r="AB108" s="157">
        <v>0.25</v>
      </c>
      <c r="AC108" s="157">
        <v>0.75</v>
      </c>
      <c r="AD108" s="160">
        <f>VLOOKUP(T108,'既存・導入予定 (3)'!$E$33:$S$44,13,0)</f>
        <v>0.56499999999999995</v>
      </c>
      <c r="AE108" s="161">
        <f t="shared" si="4"/>
        <v>0.89100000000000001</v>
      </c>
    </row>
    <row r="109" spans="13:31" ht="13.5" customHeight="1">
      <c r="M109" s="90">
        <v>9</v>
      </c>
      <c r="N109" s="91" t="s">
        <v>7</v>
      </c>
      <c r="O109" s="91" t="s">
        <v>3457</v>
      </c>
      <c r="P109" s="91" t="s">
        <v>3458</v>
      </c>
      <c r="Q109" s="91" t="s">
        <v>440</v>
      </c>
      <c r="R109" s="92">
        <v>0.41199999999999998</v>
      </c>
      <c r="T109" s="152">
        <v>1</v>
      </c>
      <c r="U109" s="153">
        <v>2020</v>
      </c>
      <c r="V109" s="154" t="s">
        <v>626</v>
      </c>
      <c r="W109" s="154" t="s">
        <v>618</v>
      </c>
      <c r="X109" s="154" t="s">
        <v>3516</v>
      </c>
      <c r="Y109" s="155" t="str">
        <f t="shared" si="3"/>
        <v>12020冷房ビル用マルチ無し（一定速）</v>
      </c>
      <c r="Z109" s="156">
        <v>0.25</v>
      </c>
      <c r="AA109" s="156">
        <v>0.75</v>
      </c>
      <c r="AB109" s="157">
        <v>0.25</v>
      </c>
      <c r="AC109" s="157">
        <v>0.75</v>
      </c>
      <c r="AD109" s="160">
        <f>VLOOKUP(T109,'既存・導入予定 (3)'!$E$33:$S$44,13,0)</f>
        <v>0.56499999999999995</v>
      </c>
      <c r="AE109" s="161">
        <f t="shared" si="4"/>
        <v>0.89100000000000001</v>
      </c>
    </row>
    <row r="110" spans="13:31" ht="13.5" customHeight="1">
      <c r="M110" s="90">
        <v>9</v>
      </c>
      <c r="N110" s="91" t="s">
        <v>8</v>
      </c>
      <c r="O110" s="91" t="s">
        <v>3457</v>
      </c>
      <c r="P110" s="91" t="s">
        <v>3458</v>
      </c>
      <c r="Q110" s="91" t="s">
        <v>444</v>
      </c>
      <c r="R110" s="92">
        <v>0.39800000000000002</v>
      </c>
      <c r="T110" s="152">
        <v>1</v>
      </c>
      <c r="U110" s="153">
        <v>2020</v>
      </c>
      <c r="V110" s="154" t="s">
        <v>626</v>
      </c>
      <c r="W110" s="154" t="s">
        <v>619</v>
      </c>
      <c r="X110" s="154" t="s">
        <v>3516</v>
      </c>
      <c r="Y110" s="155" t="str">
        <f t="shared" ref="Y110:Y128" si="5">T110&amp;U110&amp;V110&amp;W110&amp;X110</f>
        <v>12020冷房設備用無し（一定速）</v>
      </c>
      <c r="Z110" s="156">
        <v>0.25</v>
      </c>
      <c r="AA110" s="156">
        <v>0.75</v>
      </c>
      <c r="AB110" s="157">
        <v>0.25</v>
      </c>
      <c r="AC110" s="157">
        <v>0.75</v>
      </c>
      <c r="AD110" s="160">
        <f>VLOOKUP(T110,'既存・導入予定 (3)'!$E$33:$S$44,13,0)</f>
        <v>0.56499999999999995</v>
      </c>
      <c r="AE110" s="161">
        <f t="shared" si="4"/>
        <v>0.89100000000000001</v>
      </c>
    </row>
    <row r="111" spans="13:31" ht="13.5" customHeight="1">
      <c r="M111" s="90">
        <v>9</v>
      </c>
      <c r="N111" s="91" t="s">
        <v>9</v>
      </c>
      <c r="O111" s="91" t="s">
        <v>3457</v>
      </c>
      <c r="P111" s="91" t="s">
        <v>3458</v>
      </c>
      <c r="Q111" s="91" t="s">
        <v>448</v>
      </c>
      <c r="R111" s="92">
        <v>0.29599999999999999</v>
      </c>
      <c r="T111" s="152">
        <v>1</v>
      </c>
      <c r="U111" s="153">
        <v>2020</v>
      </c>
      <c r="V111" s="154" t="s">
        <v>627</v>
      </c>
      <c r="W111" s="154" t="s">
        <v>624</v>
      </c>
      <c r="X111" s="154" t="s">
        <v>3363</v>
      </c>
      <c r="Y111" s="155" t="str">
        <f t="shared" si="5"/>
        <v>12020暖房店舗用有り</v>
      </c>
      <c r="Z111" s="156">
        <v>-0.96</v>
      </c>
      <c r="AA111" s="156">
        <v>1.96</v>
      </c>
      <c r="AB111" s="157">
        <v>1.0862000000000001</v>
      </c>
      <c r="AC111" s="157">
        <v>1.4483999999999999</v>
      </c>
      <c r="AD111" s="160">
        <f>VLOOKUP(T111,'既存・導入予定 (3)'!$E$33:$S$44,13,0)</f>
        <v>0.56499999999999995</v>
      </c>
      <c r="AE111" s="161">
        <f t="shared" si="4"/>
        <v>1.417</v>
      </c>
    </row>
    <row r="112" spans="13:31" ht="13.5" customHeight="1">
      <c r="M112" s="90">
        <v>9</v>
      </c>
      <c r="N112" s="91" t="s">
        <v>10</v>
      </c>
      <c r="O112" s="91" t="s">
        <v>3457</v>
      </c>
      <c r="P112" s="91" t="s">
        <v>3458</v>
      </c>
      <c r="Q112" s="91" t="s">
        <v>452</v>
      </c>
      <c r="R112" s="92">
        <v>0.372</v>
      </c>
      <c r="T112" s="152">
        <v>1</v>
      </c>
      <c r="U112" s="153">
        <v>2020</v>
      </c>
      <c r="V112" s="154" t="s">
        <v>627</v>
      </c>
      <c r="W112" s="154" t="s">
        <v>618</v>
      </c>
      <c r="X112" s="154" t="s">
        <v>3363</v>
      </c>
      <c r="Y112" s="155" t="str">
        <f t="shared" si="5"/>
        <v>12020暖房ビル用マルチ有り</v>
      </c>
      <c r="Z112" s="156">
        <v>-1.1000000000000001</v>
      </c>
      <c r="AA112" s="156">
        <v>2.1</v>
      </c>
      <c r="AB112" s="157">
        <v>1.0416000000000001</v>
      </c>
      <c r="AC112" s="157">
        <v>1.4596</v>
      </c>
      <c r="AD112" s="160">
        <f>VLOOKUP(T112,'既存・導入予定 (3)'!$E$33:$S$44,13,0)</f>
        <v>0.56499999999999995</v>
      </c>
      <c r="AE112" s="161">
        <f t="shared" si="4"/>
        <v>1.478</v>
      </c>
    </row>
    <row r="113" spans="13:31" ht="13.5" customHeight="1">
      <c r="M113" s="90">
        <v>9</v>
      </c>
      <c r="N113" s="91" t="s">
        <v>11</v>
      </c>
      <c r="O113" s="91" t="s">
        <v>3457</v>
      </c>
      <c r="P113" s="91" t="s">
        <v>3458</v>
      </c>
      <c r="Q113" s="91" t="s">
        <v>456</v>
      </c>
      <c r="R113" s="92">
        <v>0.23300000000000001</v>
      </c>
      <c r="T113" s="152">
        <v>1</v>
      </c>
      <c r="U113" s="153">
        <v>2020</v>
      </c>
      <c r="V113" s="154" t="s">
        <v>627</v>
      </c>
      <c r="W113" s="154" t="s">
        <v>619</v>
      </c>
      <c r="X113" s="154" t="s">
        <v>3363</v>
      </c>
      <c r="Y113" s="155" t="str">
        <f t="shared" si="5"/>
        <v>12020暖房設備用有り</v>
      </c>
      <c r="Z113" s="156">
        <v>-0.46</v>
      </c>
      <c r="AA113" s="156">
        <v>1.46</v>
      </c>
      <c r="AB113" s="157">
        <v>0.94</v>
      </c>
      <c r="AC113" s="157">
        <v>1.1100000000000001</v>
      </c>
      <c r="AD113" s="160">
        <f>VLOOKUP(T113,'既存・導入予定 (3)'!$E$33:$S$44,13,0)</f>
        <v>0.56499999999999995</v>
      </c>
      <c r="AE113" s="161">
        <f t="shared" si="4"/>
        <v>1.2</v>
      </c>
    </row>
    <row r="114" spans="13:31" ht="13.5" customHeight="1">
      <c r="M114" s="90">
        <v>9</v>
      </c>
      <c r="N114" s="91" t="s">
        <v>12</v>
      </c>
      <c r="O114" s="91" t="s">
        <v>3457</v>
      </c>
      <c r="P114" s="91" t="s">
        <v>3458</v>
      </c>
      <c r="Q114" s="91" t="s">
        <v>460</v>
      </c>
      <c r="R114" s="92">
        <v>0.129</v>
      </c>
      <c r="T114" s="152">
        <v>1</v>
      </c>
      <c r="U114" s="153">
        <v>2020</v>
      </c>
      <c r="V114" s="154" t="s">
        <v>627</v>
      </c>
      <c r="W114" s="154" t="s">
        <v>624</v>
      </c>
      <c r="X114" s="154" t="s">
        <v>3516</v>
      </c>
      <c r="Y114" s="155" t="str">
        <f t="shared" si="5"/>
        <v>12020暖房店舗用無し（一定速）</v>
      </c>
      <c r="Z114" s="156">
        <v>0.25</v>
      </c>
      <c r="AA114" s="156">
        <v>0.75</v>
      </c>
      <c r="AB114" s="157">
        <v>0.25</v>
      </c>
      <c r="AC114" s="157">
        <v>0.75</v>
      </c>
      <c r="AD114" s="160">
        <f>VLOOKUP(T114,'既存・導入予定 (3)'!$E$33:$S$44,13,0)</f>
        <v>0.56499999999999995</v>
      </c>
      <c r="AE114" s="161">
        <f t="shared" si="4"/>
        <v>0.89100000000000001</v>
      </c>
    </row>
    <row r="115" spans="13:31" ht="13.5" customHeight="1">
      <c r="M115" s="90">
        <v>9</v>
      </c>
      <c r="N115" s="91" t="s">
        <v>13</v>
      </c>
      <c r="O115" s="91" t="s">
        <v>3457</v>
      </c>
      <c r="P115" s="91" t="s">
        <v>3458</v>
      </c>
      <c r="Q115" s="91" t="s">
        <v>464</v>
      </c>
      <c r="R115" s="92">
        <v>0.46600000000000003</v>
      </c>
      <c r="T115" s="152">
        <v>1</v>
      </c>
      <c r="U115" s="153">
        <v>2020</v>
      </c>
      <c r="V115" s="154" t="s">
        <v>627</v>
      </c>
      <c r="W115" s="154" t="s">
        <v>618</v>
      </c>
      <c r="X115" s="154" t="s">
        <v>3516</v>
      </c>
      <c r="Y115" s="155" t="str">
        <f t="shared" si="5"/>
        <v>12020暖房ビル用マルチ無し（一定速）</v>
      </c>
      <c r="Z115" s="156">
        <v>0.25</v>
      </c>
      <c r="AA115" s="156">
        <v>0.75</v>
      </c>
      <c r="AB115" s="157">
        <v>0.25</v>
      </c>
      <c r="AC115" s="157">
        <v>0.75</v>
      </c>
      <c r="AD115" s="160">
        <f>VLOOKUP(T115,'既存・導入予定 (3)'!$E$33:$S$44,13,0)</f>
        <v>0.56499999999999995</v>
      </c>
      <c r="AE115" s="161">
        <f t="shared" si="4"/>
        <v>0.89100000000000001</v>
      </c>
    </row>
    <row r="116" spans="13:31" ht="13.5" customHeight="1">
      <c r="M116" s="90">
        <v>10</v>
      </c>
      <c r="N116" s="91" t="s">
        <v>3456</v>
      </c>
      <c r="O116" s="91" t="s">
        <v>3457</v>
      </c>
      <c r="P116" s="91" t="s">
        <v>3458</v>
      </c>
      <c r="Q116" s="91" t="s">
        <v>468</v>
      </c>
      <c r="R116" s="92">
        <v>0.20599999999999999</v>
      </c>
      <c r="T116" s="152">
        <v>1</v>
      </c>
      <c r="U116" s="154">
        <v>2020</v>
      </c>
      <c r="V116" s="154" t="s">
        <v>627</v>
      </c>
      <c r="W116" s="154" t="s">
        <v>619</v>
      </c>
      <c r="X116" s="154" t="s">
        <v>3516</v>
      </c>
      <c r="Y116" s="155" t="str">
        <f t="shared" si="5"/>
        <v>12020暖房設備用無し（一定速）</v>
      </c>
      <c r="Z116" s="156">
        <v>0.25</v>
      </c>
      <c r="AA116" s="156">
        <v>0.75</v>
      </c>
      <c r="AB116" s="157">
        <v>0.25</v>
      </c>
      <c r="AC116" s="157">
        <v>0.75</v>
      </c>
      <c r="AD116" s="160">
        <f>VLOOKUP(T116,'既存・導入予定 (3)'!$E$33:$S$44,13,0)</f>
        <v>0.56499999999999995</v>
      </c>
      <c r="AE116" s="161">
        <f t="shared" si="4"/>
        <v>0.89100000000000001</v>
      </c>
    </row>
    <row r="117" spans="13:31" ht="13.5" customHeight="1">
      <c r="M117" s="90">
        <v>10</v>
      </c>
      <c r="N117" s="91" t="s">
        <v>3</v>
      </c>
      <c r="O117" s="91" t="s">
        <v>3457</v>
      </c>
      <c r="P117" s="91" t="s">
        <v>3458</v>
      </c>
      <c r="Q117" s="91" t="s">
        <v>472</v>
      </c>
      <c r="R117" s="92">
        <v>0.214</v>
      </c>
      <c r="T117" s="144">
        <v>1</v>
      </c>
      <c r="U117" s="145">
        <v>2024</v>
      </c>
      <c r="V117" s="145" t="s">
        <v>626</v>
      </c>
      <c r="W117" s="145" t="s">
        <v>624</v>
      </c>
      <c r="X117" s="145" t="s">
        <v>3363</v>
      </c>
      <c r="Y117" s="146" t="str">
        <f t="shared" si="5"/>
        <v>12024冷房店舗用有り</v>
      </c>
      <c r="Z117" s="145">
        <v>-1.58</v>
      </c>
      <c r="AA117" s="145">
        <v>2.58</v>
      </c>
      <c r="AB117" s="145">
        <v>1.0629999999999999</v>
      </c>
      <c r="AC117" s="145">
        <v>1.9193</v>
      </c>
      <c r="AD117" s="147">
        <f>VLOOKUP(T117,'既存・導入予定 (3)'!$E$33:$S$44,13,0)</f>
        <v>0.56499999999999995</v>
      </c>
      <c r="AE117" s="75">
        <f t="shared" ref="AE117:AE128" si="6">ROUNDDOWN(IF(AD117&gt;=0.25,Z117*AD117+AA117,AB117*AD117+AC117),3)</f>
        <v>1.6870000000000001</v>
      </c>
    </row>
    <row r="118" spans="13:31" ht="13.5" customHeight="1">
      <c r="M118" s="90">
        <v>10</v>
      </c>
      <c r="N118" s="91" t="s">
        <v>4</v>
      </c>
      <c r="O118" s="91" t="s">
        <v>3457</v>
      </c>
      <c r="P118" s="91" t="s">
        <v>3458</v>
      </c>
      <c r="Q118" s="91" t="s">
        <v>476</v>
      </c>
      <c r="R118" s="92">
        <v>0.216</v>
      </c>
      <c r="T118" s="144">
        <v>1</v>
      </c>
      <c r="U118" s="145">
        <v>2024</v>
      </c>
      <c r="V118" s="145" t="s">
        <v>626</v>
      </c>
      <c r="W118" s="145" t="s">
        <v>618</v>
      </c>
      <c r="X118" s="145" t="s">
        <v>3363</v>
      </c>
      <c r="Y118" s="146" t="str">
        <f t="shared" si="5"/>
        <v>12024冷房ビル用マルチ有り</v>
      </c>
      <c r="Z118" s="145">
        <v>-1.6</v>
      </c>
      <c r="AA118" s="145">
        <v>2.6</v>
      </c>
      <c r="AB118" s="145">
        <v>1.0759000000000001</v>
      </c>
      <c r="AC118" s="145">
        <v>1.931</v>
      </c>
      <c r="AD118" s="147">
        <f>VLOOKUP(T118,'既存・導入予定 (3)'!$E$33:$S$44,13,0)</f>
        <v>0.56499999999999995</v>
      </c>
      <c r="AE118" s="75">
        <f t="shared" si="6"/>
        <v>1.696</v>
      </c>
    </row>
    <row r="119" spans="13:31" ht="13.5" customHeight="1">
      <c r="M119" s="90">
        <v>10</v>
      </c>
      <c r="N119" s="91" t="s">
        <v>5</v>
      </c>
      <c r="O119" s="91" t="s">
        <v>3457</v>
      </c>
      <c r="P119" s="91" t="s">
        <v>3458</v>
      </c>
      <c r="Q119" s="91" t="s">
        <v>480</v>
      </c>
      <c r="R119" s="92">
        <v>9.6000000000000002E-2</v>
      </c>
      <c r="T119" s="144">
        <v>1</v>
      </c>
      <c r="U119" s="145">
        <v>2024</v>
      </c>
      <c r="V119" s="145" t="s">
        <v>626</v>
      </c>
      <c r="W119" s="145" t="s">
        <v>619</v>
      </c>
      <c r="X119" s="145" t="s">
        <v>3363</v>
      </c>
      <c r="Y119" s="146" t="str">
        <f t="shared" si="5"/>
        <v>12024冷房設備用有り</v>
      </c>
      <c r="Z119" s="145">
        <v>-0.6</v>
      </c>
      <c r="AA119" s="145">
        <v>1.6</v>
      </c>
      <c r="AB119" s="145">
        <v>1.0467</v>
      </c>
      <c r="AC119" s="145">
        <v>1.1882999999999999</v>
      </c>
      <c r="AD119" s="147">
        <f>VLOOKUP(T119,'既存・導入予定 (3)'!$E$33:$S$44,13,0)</f>
        <v>0.56499999999999995</v>
      </c>
      <c r="AE119" s="75">
        <f t="shared" si="6"/>
        <v>1.2609999999999999</v>
      </c>
    </row>
    <row r="120" spans="13:31" ht="13.5" customHeight="1">
      <c r="M120" s="90">
        <v>10</v>
      </c>
      <c r="N120" s="91" t="s">
        <v>6</v>
      </c>
      <c r="O120" s="91" t="s">
        <v>3457</v>
      </c>
      <c r="P120" s="91" t="s">
        <v>3458</v>
      </c>
      <c r="Q120" s="91" t="s">
        <v>484</v>
      </c>
      <c r="R120" s="92">
        <v>0.17</v>
      </c>
      <c r="T120" s="144">
        <v>1</v>
      </c>
      <c r="U120" s="145">
        <v>2024</v>
      </c>
      <c r="V120" s="145" t="s">
        <v>626</v>
      </c>
      <c r="W120" s="145" t="s">
        <v>624</v>
      </c>
      <c r="X120" s="145" t="s">
        <v>3516</v>
      </c>
      <c r="Y120" s="146" t="str">
        <f t="shared" si="5"/>
        <v>12024冷房店舗用無し（一定速）</v>
      </c>
      <c r="Z120" s="148">
        <v>0.25</v>
      </c>
      <c r="AA120" s="148">
        <v>0.75</v>
      </c>
      <c r="AB120" s="149">
        <v>0.25</v>
      </c>
      <c r="AC120" s="149">
        <v>0.75</v>
      </c>
      <c r="AD120" s="147">
        <f>VLOOKUP(T120,'既存・導入予定 (3)'!$E$33:$S$44,13,0)</f>
        <v>0.56499999999999995</v>
      </c>
      <c r="AE120" s="75">
        <f t="shared" si="6"/>
        <v>0.89100000000000001</v>
      </c>
    </row>
    <row r="121" spans="13:31" ht="13.5" customHeight="1">
      <c r="M121" s="90">
        <v>10</v>
      </c>
      <c r="N121" s="91" t="s">
        <v>7</v>
      </c>
      <c r="O121" s="91" t="s">
        <v>3457</v>
      </c>
      <c r="P121" s="91" t="s">
        <v>3458</v>
      </c>
      <c r="Q121" s="91" t="s">
        <v>488</v>
      </c>
      <c r="R121" s="92">
        <v>0.20699999999999999</v>
      </c>
      <c r="T121" s="144">
        <v>1</v>
      </c>
      <c r="U121" s="145">
        <v>2024</v>
      </c>
      <c r="V121" s="145" t="s">
        <v>626</v>
      </c>
      <c r="W121" s="145" t="s">
        <v>618</v>
      </c>
      <c r="X121" s="145" t="s">
        <v>3516</v>
      </c>
      <c r="Y121" s="146" t="str">
        <f t="shared" si="5"/>
        <v>12024冷房ビル用マルチ無し（一定速）</v>
      </c>
      <c r="Z121" s="148">
        <v>0.25</v>
      </c>
      <c r="AA121" s="148">
        <v>0.75</v>
      </c>
      <c r="AB121" s="149">
        <v>0.25</v>
      </c>
      <c r="AC121" s="149">
        <v>0.75</v>
      </c>
      <c r="AD121" s="147">
        <f>VLOOKUP(T121,'既存・導入予定 (3)'!$E$33:$S$44,13,0)</f>
        <v>0.56499999999999995</v>
      </c>
      <c r="AE121" s="75">
        <f t="shared" si="6"/>
        <v>0.89100000000000001</v>
      </c>
    </row>
    <row r="122" spans="13:31" ht="13.5" customHeight="1">
      <c r="M122" s="90">
        <v>10</v>
      </c>
      <c r="N122" s="91" t="s">
        <v>8</v>
      </c>
      <c r="O122" s="91" t="s">
        <v>3457</v>
      </c>
      <c r="P122" s="91" t="s">
        <v>3458</v>
      </c>
      <c r="Q122" s="91" t="s">
        <v>492</v>
      </c>
      <c r="R122" s="92">
        <v>0.18</v>
      </c>
      <c r="T122" s="144">
        <v>1</v>
      </c>
      <c r="U122" s="145">
        <v>2024</v>
      </c>
      <c r="V122" s="145" t="s">
        <v>626</v>
      </c>
      <c r="W122" s="145" t="s">
        <v>619</v>
      </c>
      <c r="X122" s="145" t="s">
        <v>3516</v>
      </c>
      <c r="Y122" s="146" t="str">
        <f t="shared" si="5"/>
        <v>12024冷房設備用無し（一定速）</v>
      </c>
      <c r="Z122" s="148">
        <v>0.25</v>
      </c>
      <c r="AA122" s="148">
        <v>0.75</v>
      </c>
      <c r="AB122" s="149">
        <v>0.25</v>
      </c>
      <c r="AC122" s="149">
        <v>0.75</v>
      </c>
      <c r="AD122" s="147">
        <f>VLOOKUP(T122,'既存・導入予定 (3)'!$E$33:$S$44,13,0)</f>
        <v>0.56499999999999995</v>
      </c>
      <c r="AE122" s="75">
        <f t="shared" si="6"/>
        <v>0.89100000000000001</v>
      </c>
    </row>
    <row r="123" spans="13:31" ht="13.5" customHeight="1">
      <c r="M123" s="90">
        <v>10</v>
      </c>
      <c r="N123" s="91" t="s">
        <v>9</v>
      </c>
      <c r="O123" s="91" t="s">
        <v>3457</v>
      </c>
      <c r="P123" s="91" t="s">
        <v>3458</v>
      </c>
      <c r="Q123" s="91" t="s">
        <v>496</v>
      </c>
      <c r="R123" s="92">
        <v>0.154</v>
      </c>
      <c r="T123" s="144">
        <v>1</v>
      </c>
      <c r="U123" s="145">
        <v>2024</v>
      </c>
      <c r="V123" s="145" t="s">
        <v>627</v>
      </c>
      <c r="W123" s="145" t="s">
        <v>624</v>
      </c>
      <c r="X123" s="145" t="s">
        <v>3363</v>
      </c>
      <c r="Y123" s="146" t="str">
        <f t="shared" si="5"/>
        <v>12024暖房店舗用有り</v>
      </c>
      <c r="Z123" s="145">
        <v>-1.04</v>
      </c>
      <c r="AA123" s="145">
        <v>2.04</v>
      </c>
      <c r="AB123" s="145">
        <v>1.0898000000000001</v>
      </c>
      <c r="AC123" s="145">
        <v>1.5076000000000001</v>
      </c>
      <c r="AD123" s="147">
        <f>VLOOKUP(T123,'既存・導入予定 (3)'!$E$33:$S$44,13,0)</f>
        <v>0.56499999999999995</v>
      </c>
      <c r="AE123" s="75">
        <f t="shared" si="6"/>
        <v>1.452</v>
      </c>
    </row>
    <row r="124" spans="13:31" ht="13.5" customHeight="1">
      <c r="M124" s="90">
        <v>10</v>
      </c>
      <c r="N124" s="91" t="s">
        <v>10</v>
      </c>
      <c r="O124" s="91" t="s">
        <v>3457</v>
      </c>
      <c r="P124" s="91" t="s">
        <v>3458</v>
      </c>
      <c r="Q124" s="91" t="s">
        <v>500</v>
      </c>
      <c r="R124" s="92">
        <v>0.18</v>
      </c>
      <c r="T124" s="144">
        <v>1</v>
      </c>
      <c r="U124" s="145">
        <v>2024</v>
      </c>
      <c r="V124" s="145" t="s">
        <v>627</v>
      </c>
      <c r="W124" s="145" t="s">
        <v>618</v>
      </c>
      <c r="X124" s="145" t="s">
        <v>3363</v>
      </c>
      <c r="Y124" s="146" t="str">
        <f t="shared" si="5"/>
        <v>12024暖房ビル用マルチ有り</v>
      </c>
      <c r="Z124" s="145">
        <v>-1.1399999999999999</v>
      </c>
      <c r="AA124" s="145">
        <v>2.14</v>
      </c>
      <c r="AB124" s="145">
        <v>1.0454000000000001</v>
      </c>
      <c r="AC124" s="145">
        <v>1.5936999999999999</v>
      </c>
      <c r="AD124" s="147">
        <f>VLOOKUP(T124,'既存・導入予定 (3)'!$E$33:$S$44,13,0)</f>
        <v>0.56499999999999995</v>
      </c>
      <c r="AE124" s="75">
        <f t="shared" si="6"/>
        <v>1.4950000000000001</v>
      </c>
    </row>
    <row r="125" spans="13:31" ht="13.5" customHeight="1">
      <c r="M125" s="90">
        <v>10</v>
      </c>
      <c r="N125" s="91" t="s">
        <v>11</v>
      </c>
      <c r="O125" s="91" t="s">
        <v>3457</v>
      </c>
      <c r="P125" s="91" t="s">
        <v>3458</v>
      </c>
      <c r="Q125" s="91" t="s">
        <v>504</v>
      </c>
      <c r="R125" s="92">
        <v>0.107</v>
      </c>
      <c r="T125" s="144">
        <v>1</v>
      </c>
      <c r="U125" s="145">
        <v>2024</v>
      </c>
      <c r="V125" s="145" t="s">
        <v>627</v>
      </c>
      <c r="W125" s="145" t="s">
        <v>619</v>
      </c>
      <c r="X125" s="145" t="s">
        <v>3363</v>
      </c>
      <c r="Y125" s="146" t="str">
        <f t="shared" si="5"/>
        <v>12024暖房設備用有り</v>
      </c>
      <c r="Z125" s="145">
        <v>-0.57999999999999996</v>
      </c>
      <c r="AA125" s="145">
        <v>1.58</v>
      </c>
      <c r="AB125" s="145">
        <v>1.0335000000000001</v>
      </c>
      <c r="AC125" s="145">
        <v>1.1766000000000001</v>
      </c>
      <c r="AD125" s="147">
        <f>VLOOKUP(T125,'既存・導入予定 (3)'!$E$33:$S$44,13,0)</f>
        <v>0.56499999999999995</v>
      </c>
      <c r="AE125" s="75">
        <f t="shared" si="6"/>
        <v>1.252</v>
      </c>
    </row>
    <row r="126" spans="13:31" ht="13.5" customHeight="1">
      <c r="M126" s="90">
        <v>10</v>
      </c>
      <c r="N126" s="91" t="s">
        <v>12</v>
      </c>
      <c r="O126" s="91" t="s">
        <v>3457</v>
      </c>
      <c r="P126" s="91" t="s">
        <v>3458</v>
      </c>
      <c r="Q126" s="91" t="s">
        <v>508</v>
      </c>
      <c r="R126" s="92">
        <v>0</v>
      </c>
      <c r="T126" s="144">
        <v>1</v>
      </c>
      <c r="U126" s="145">
        <v>2024</v>
      </c>
      <c r="V126" s="145" t="s">
        <v>627</v>
      </c>
      <c r="W126" s="145" t="s">
        <v>624</v>
      </c>
      <c r="X126" s="145" t="s">
        <v>3516</v>
      </c>
      <c r="Y126" s="146" t="str">
        <f t="shared" si="5"/>
        <v>12024暖房店舗用無し（一定速）</v>
      </c>
      <c r="Z126" s="148">
        <v>0.25</v>
      </c>
      <c r="AA126" s="148">
        <v>0.75</v>
      </c>
      <c r="AB126" s="149">
        <v>0.25</v>
      </c>
      <c r="AC126" s="149">
        <v>0.75</v>
      </c>
      <c r="AD126" s="147">
        <f>VLOOKUP(T126,'既存・導入予定 (3)'!$E$33:$S$44,13,0)</f>
        <v>0.56499999999999995</v>
      </c>
      <c r="AE126" s="75">
        <f t="shared" si="6"/>
        <v>0.89100000000000001</v>
      </c>
    </row>
    <row r="127" spans="13:31" ht="13.5" customHeight="1">
      <c r="M127" s="90">
        <v>10</v>
      </c>
      <c r="N127" s="91" t="s">
        <v>13</v>
      </c>
      <c r="O127" s="91" t="s">
        <v>3457</v>
      </c>
      <c r="P127" s="91" t="s">
        <v>3458</v>
      </c>
      <c r="Q127" s="91" t="s">
        <v>512</v>
      </c>
      <c r="R127" s="92">
        <v>0.224</v>
      </c>
      <c r="T127" s="144">
        <v>1</v>
      </c>
      <c r="U127" s="145">
        <v>2024</v>
      </c>
      <c r="V127" s="145" t="s">
        <v>627</v>
      </c>
      <c r="W127" s="145" t="s">
        <v>618</v>
      </c>
      <c r="X127" s="145" t="s">
        <v>3516</v>
      </c>
      <c r="Y127" s="146" t="str">
        <f t="shared" si="5"/>
        <v>12024暖房ビル用マルチ無し（一定速）</v>
      </c>
      <c r="Z127" s="148">
        <v>0.25</v>
      </c>
      <c r="AA127" s="148">
        <v>0.75</v>
      </c>
      <c r="AB127" s="149">
        <v>0.25</v>
      </c>
      <c r="AC127" s="149">
        <v>0.75</v>
      </c>
      <c r="AD127" s="147">
        <f>VLOOKUP(T127,'既存・導入予定 (3)'!$E$33:$S$44,13,0)</f>
        <v>0.56499999999999995</v>
      </c>
      <c r="AE127" s="75">
        <f t="shared" si="6"/>
        <v>0.89100000000000001</v>
      </c>
    </row>
    <row r="128" spans="13:31" ht="13.5" customHeight="1">
      <c r="M128" s="90">
        <v>11</v>
      </c>
      <c r="N128" s="91" t="s">
        <v>3456</v>
      </c>
      <c r="O128" s="91" t="s">
        <v>3457</v>
      </c>
      <c r="P128" s="91" t="s">
        <v>3458</v>
      </c>
      <c r="Q128" s="91" t="s">
        <v>516</v>
      </c>
      <c r="R128" s="92">
        <v>0.129</v>
      </c>
      <c r="T128" s="144">
        <v>1</v>
      </c>
      <c r="U128" s="145">
        <v>2024</v>
      </c>
      <c r="V128" s="145" t="s">
        <v>627</v>
      </c>
      <c r="W128" s="145" t="s">
        <v>619</v>
      </c>
      <c r="X128" s="145" t="s">
        <v>3516</v>
      </c>
      <c r="Y128" s="146" t="str">
        <f t="shared" si="5"/>
        <v>12024暖房設備用無し（一定速）</v>
      </c>
      <c r="Z128" s="148">
        <v>0.25</v>
      </c>
      <c r="AA128" s="148">
        <v>0.75</v>
      </c>
      <c r="AB128" s="149">
        <v>0.25</v>
      </c>
      <c r="AC128" s="149">
        <v>0.75</v>
      </c>
      <c r="AD128" s="147">
        <f>VLOOKUP(T128,'既存・導入予定 (3)'!$E$33:$S$44,13,0)</f>
        <v>0.56499999999999995</v>
      </c>
      <c r="AE128" s="75">
        <f t="shared" si="6"/>
        <v>0.89100000000000001</v>
      </c>
    </row>
    <row r="129" spans="13:31" ht="13.5" customHeight="1">
      <c r="M129" s="90">
        <v>11</v>
      </c>
      <c r="N129" s="91" t="s">
        <v>3</v>
      </c>
      <c r="O129" s="91" t="s">
        <v>3457</v>
      </c>
      <c r="P129" s="91" t="s">
        <v>3458</v>
      </c>
      <c r="Q129" s="91" t="s">
        <v>520</v>
      </c>
      <c r="R129" s="92">
        <v>9.1999999999999998E-2</v>
      </c>
      <c r="T129" s="152">
        <v>2</v>
      </c>
      <c r="U129" s="153">
        <v>1995</v>
      </c>
      <c r="V129" s="154" t="s">
        <v>20</v>
      </c>
      <c r="W129" s="154" t="s">
        <v>624</v>
      </c>
      <c r="X129" s="154" t="s">
        <v>3363</v>
      </c>
      <c r="Y129" s="155" t="str">
        <f t="shared" ref="Y129:Y176" si="7">T129&amp;U129&amp;V129&amp;W129&amp;X129</f>
        <v>21995冷房店舗用有り</v>
      </c>
      <c r="Z129" s="156">
        <v>0.32</v>
      </c>
      <c r="AA129" s="156">
        <v>0.68</v>
      </c>
      <c r="AB129" s="157">
        <v>1.0165999999999999</v>
      </c>
      <c r="AC129" s="157">
        <v>0.50590000000000002</v>
      </c>
      <c r="AD129" s="160">
        <f>VLOOKUP(T129,'既存・導入予定 (3)'!$E$33:$S$44,13,0)</f>
        <v>0.52900000000000003</v>
      </c>
      <c r="AE129" s="161">
        <f t="shared" ref="AE129:AE142" si="8">ROUNDDOWN(IF(AD129&gt;=0.25,Z129*AD129+AA129,AB129*AD129+AC129),3)</f>
        <v>0.84899999999999998</v>
      </c>
    </row>
    <row r="130" spans="13:31" ht="13.5" customHeight="1">
      <c r="M130" s="90">
        <v>11</v>
      </c>
      <c r="N130" s="91" t="s">
        <v>4</v>
      </c>
      <c r="O130" s="91" t="s">
        <v>3457</v>
      </c>
      <c r="P130" s="91" t="s">
        <v>3458</v>
      </c>
      <c r="Q130" s="91" t="s">
        <v>524</v>
      </c>
      <c r="R130" s="92">
        <v>0</v>
      </c>
      <c r="T130" s="152">
        <v>2</v>
      </c>
      <c r="U130" s="153">
        <v>1995</v>
      </c>
      <c r="V130" s="154" t="s">
        <v>20</v>
      </c>
      <c r="W130" s="154" t="s">
        <v>618</v>
      </c>
      <c r="X130" s="154" t="s">
        <v>3363</v>
      </c>
      <c r="Y130" s="155" t="str">
        <f t="shared" si="7"/>
        <v>21995冷房ビル用マルチ有り</v>
      </c>
      <c r="Z130" s="156">
        <v>-0.218</v>
      </c>
      <c r="AA130" s="156">
        <v>1.218</v>
      </c>
      <c r="AB130" s="157">
        <v>1.0356000000000001</v>
      </c>
      <c r="AC130" s="157">
        <v>0.90459999999999996</v>
      </c>
      <c r="AD130" s="160">
        <f>VLOOKUP(T130,'既存・導入予定 (3)'!$E$33:$S$44,13,0)</f>
        <v>0.52900000000000003</v>
      </c>
      <c r="AE130" s="161">
        <f t="shared" si="8"/>
        <v>1.1020000000000001</v>
      </c>
    </row>
    <row r="131" spans="13:31" ht="13.5" customHeight="1">
      <c r="M131" s="90">
        <v>11</v>
      </c>
      <c r="N131" s="91" t="s">
        <v>5</v>
      </c>
      <c r="O131" s="91" t="s">
        <v>3457</v>
      </c>
      <c r="P131" s="91" t="s">
        <v>3458</v>
      </c>
      <c r="Q131" s="91" t="s">
        <v>528</v>
      </c>
      <c r="R131" s="92">
        <v>0</v>
      </c>
      <c r="T131" s="152">
        <v>2</v>
      </c>
      <c r="U131" s="153">
        <v>1995</v>
      </c>
      <c r="V131" s="154" t="s">
        <v>20</v>
      </c>
      <c r="W131" s="154" t="s">
        <v>619</v>
      </c>
      <c r="X131" s="154" t="s">
        <v>3363</v>
      </c>
      <c r="Y131" s="155" t="str">
        <f t="shared" si="7"/>
        <v>21995冷房設備用有り</v>
      </c>
      <c r="Z131" s="156">
        <v>0.25</v>
      </c>
      <c r="AA131" s="156">
        <v>0.75</v>
      </c>
      <c r="AB131" s="157">
        <v>1.0219</v>
      </c>
      <c r="AC131" s="157">
        <v>0.55700000000000005</v>
      </c>
      <c r="AD131" s="160">
        <f>VLOOKUP(T131,'既存・導入予定 (3)'!$E$33:$S$44,13,0)</f>
        <v>0.52900000000000003</v>
      </c>
      <c r="AE131" s="161">
        <f t="shared" si="8"/>
        <v>0.88200000000000001</v>
      </c>
    </row>
    <row r="132" spans="13:31" ht="13.5" customHeight="1">
      <c r="M132" s="90">
        <v>11</v>
      </c>
      <c r="N132" s="91" t="s">
        <v>6</v>
      </c>
      <c r="O132" s="91" t="s">
        <v>3457</v>
      </c>
      <c r="P132" s="91" t="s">
        <v>3458</v>
      </c>
      <c r="Q132" s="91" t="s">
        <v>532</v>
      </c>
      <c r="R132" s="92">
        <v>0.107</v>
      </c>
      <c r="T132" s="152">
        <v>2</v>
      </c>
      <c r="U132" s="153">
        <v>1995</v>
      </c>
      <c r="V132" s="154" t="s">
        <v>20</v>
      </c>
      <c r="W132" s="154" t="s">
        <v>624</v>
      </c>
      <c r="X132" s="154" t="s">
        <v>3516</v>
      </c>
      <c r="Y132" s="155" t="str">
        <f t="shared" si="7"/>
        <v>21995冷房店舗用無し（一定速）</v>
      </c>
      <c r="Z132" s="156">
        <v>0.26</v>
      </c>
      <c r="AA132" s="156">
        <v>0.74</v>
      </c>
      <c r="AB132" s="157">
        <v>0.26</v>
      </c>
      <c r="AC132" s="157">
        <v>0.74</v>
      </c>
      <c r="AD132" s="160">
        <f>VLOOKUP(T132,'既存・導入予定 (3)'!$E$33:$S$44,13,0)</f>
        <v>0.52900000000000003</v>
      </c>
      <c r="AE132" s="161">
        <f t="shared" si="8"/>
        <v>0.877</v>
      </c>
    </row>
    <row r="133" spans="13:31" ht="13.5" customHeight="1">
      <c r="M133" s="90">
        <v>11</v>
      </c>
      <c r="N133" s="91" t="s">
        <v>7</v>
      </c>
      <c r="O133" s="91" t="s">
        <v>3457</v>
      </c>
      <c r="P133" s="91" t="s">
        <v>3458</v>
      </c>
      <c r="Q133" s="91" t="s">
        <v>536</v>
      </c>
      <c r="R133" s="92">
        <v>7.0999999999999994E-2</v>
      </c>
      <c r="T133" s="152">
        <v>2</v>
      </c>
      <c r="U133" s="153">
        <v>1995</v>
      </c>
      <c r="V133" s="154" t="s">
        <v>20</v>
      </c>
      <c r="W133" s="154" t="s">
        <v>618</v>
      </c>
      <c r="X133" s="154" t="s">
        <v>3516</v>
      </c>
      <c r="Y133" s="155" t="str">
        <f t="shared" si="7"/>
        <v>21995冷房ビル用マルチ無し（一定速）</v>
      </c>
      <c r="Z133" s="156">
        <v>0.26</v>
      </c>
      <c r="AA133" s="156">
        <v>0.74</v>
      </c>
      <c r="AB133" s="157">
        <v>0.26</v>
      </c>
      <c r="AC133" s="157">
        <v>0.74</v>
      </c>
      <c r="AD133" s="160">
        <f>VLOOKUP(T133,'既存・導入予定 (3)'!$E$33:$S$44,13,0)</f>
        <v>0.52900000000000003</v>
      </c>
      <c r="AE133" s="161">
        <f t="shared" si="8"/>
        <v>0.877</v>
      </c>
    </row>
    <row r="134" spans="13:31" ht="13.5" customHeight="1">
      <c r="M134" s="90">
        <v>11</v>
      </c>
      <c r="N134" s="91" t="s">
        <v>8</v>
      </c>
      <c r="O134" s="91" t="s">
        <v>3457</v>
      </c>
      <c r="P134" s="91" t="s">
        <v>3458</v>
      </c>
      <c r="Q134" s="91" t="s">
        <v>540</v>
      </c>
      <c r="R134" s="92">
        <v>0.14799999999999999</v>
      </c>
      <c r="T134" s="152">
        <v>2</v>
      </c>
      <c r="U134" s="153">
        <v>1995</v>
      </c>
      <c r="V134" s="154" t="s">
        <v>20</v>
      </c>
      <c r="W134" s="154" t="s">
        <v>619</v>
      </c>
      <c r="X134" s="154" t="s">
        <v>3516</v>
      </c>
      <c r="Y134" s="155" t="str">
        <f t="shared" si="7"/>
        <v>21995冷房設備用無し（一定速）</v>
      </c>
      <c r="Z134" s="156">
        <v>0.26</v>
      </c>
      <c r="AA134" s="156">
        <v>0.74</v>
      </c>
      <c r="AB134" s="157">
        <v>0.26</v>
      </c>
      <c r="AC134" s="157">
        <v>0.74</v>
      </c>
      <c r="AD134" s="160">
        <f>VLOOKUP(T134,'既存・導入予定 (3)'!$E$33:$S$44,13,0)</f>
        <v>0.52900000000000003</v>
      </c>
      <c r="AE134" s="161">
        <f t="shared" si="8"/>
        <v>0.877</v>
      </c>
    </row>
    <row r="135" spans="13:31" ht="13.5" customHeight="1">
      <c r="M135" s="90">
        <v>11</v>
      </c>
      <c r="N135" s="91" t="s">
        <v>9</v>
      </c>
      <c r="O135" s="91" t="s">
        <v>3457</v>
      </c>
      <c r="P135" s="91" t="s">
        <v>3458</v>
      </c>
      <c r="Q135" s="91" t="s">
        <v>544</v>
      </c>
      <c r="R135" s="92">
        <v>7.0999999999999994E-2</v>
      </c>
      <c r="T135" s="152">
        <v>2</v>
      </c>
      <c r="U135" s="153">
        <v>1995</v>
      </c>
      <c r="V135" s="154" t="s">
        <v>21</v>
      </c>
      <c r="W135" s="154" t="s">
        <v>624</v>
      </c>
      <c r="X135" s="154" t="s">
        <v>3363</v>
      </c>
      <c r="Y135" s="155" t="str">
        <f t="shared" si="7"/>
        <v>21995暖房店舗用有り</v>
      </c>
      <c r="Z135" s="156">
        <v>0.374</v>
      </c>
      <c r="AA135" s="156">
        <v>0.626</v>
      </c>
      <c r="AB135" s="157">
        <v>1.0275000000000001</v>
      </c>
      <c r="AC135" s="157">
        <v>0.46260000000000001</v>
      </c>
      <c r="AD135" s="160">
        <f>VLOOKUP(T135,'既存・導入予定 (3)'!$E$33:$S$44,13,0)</f>
        <v>0.52900000000000003</v>
      </c>
      <c r="AE135" s="161">
        <f t="shared" si="8"/>
        <v>0.82299999999999995</v>
      </c>
    </row>
    <row r="136" spans="13:31" ht="13.5" customHeight="1">
      <c r="M136" s="90">
        <v>11</v>
      </c>
      <c r="N136" s="91" t="s">
        <v>10</v>
      </c>
      <c r="O136" s="91" t="s">
        <v>3457</v>
      </c>
      <c r="P136" s="91" t="s">
        <v>3458</v>
      </c>
      <c r="Q136" s="91" t="s">
        <v>548</v>
      </c>
      <c r="R136" s="92">
        <v>8.5000000000000006E-2</v>
      </c>
      <c r="T136" s="152">
        <v>2</v>
      </c>
      <c r="U136" s="153">
        <v>1995</v>
      </c>
      <c r="V136" s="154" t="s">
        <v>21</v>
      </c>
      <c r="W136" s="154" t="s">
        <v>618</v>
      </c>
      <c r="X136" s="154" t="s">
        <v>3363</v>
      </c>
      <c r="Y136" s="155" t="str">
        <f t="shared" si="7"/>
        <v>21995暖房ビル用マルチ有り</v>
      </c>
      <c r="Z136" s="156">
        <v>-0.112</v>
      </c>
      <c r="AA136" s="156">
        <v>1.1120000000000001</v>
      </c>
      <c r="AB136" s="157">
        <v>1.0236000000000001</v>
      </c>
      <c r="AC136" s="157">
        <v>0.82809999999999995</v>
      </c>
      <c r="AD136" s="160">
        <f>VLOOKUP(T136,'既存・導入予定 (3)'!$E$33:$S$44,13,0)</f>
        <v>0.52900000000000003</v>
      </c>
      <c r="AE136" s="161">
        <f t="shared" si="8"/>
        <v>1.052</v>
      </c>
    </row>
    <row r="137" spans="13:31" ht="13.5" customHeight="1">
      <c r="M137" s="90">
        <v>11</v>
      </c>
      <c r="N137" s="91" t="s">
        <v>11</v>
      </c>
      <c r="O137" s="91" t="s">
        <v>3457</v>
      </c>
      <c r="P137" s="91" t="s">
        <v>3458</v>
      </c>
      <c r="Q137" s="91" t="s">
        <v>552</v>
      </c>
      <c r="R137" s="92">
        <v>0</v>
      </c>
      <c r="T137" s="152">
        <v>2</v>
      </c>
      <c r="U137" s="153">
        <v>1995</v>
      </c>
      <c r="V137" s="154" t="s">
        <v>21</v>
      </c>
      <c r="W137" s="154" t="s">
        <v>619</v>
      </c>
      <c r="X137" s="154" t="s">
        <v>3363</v>
      </c>
      <c r="Y137" s="155" t="str">
        <f t="shared" si="7"/>
        <v>21995暖房設備用有り</v>
      </c>
      <c r="Z137" s="156">
        <v>0.25</v>
      </c>
      <c r="AA137" s="156">
        <v>0.75</v>
      </c>
      <c r="AB137" s="157">
        <v>1.0159</v>
      </c>
      <c r="AC137" s="157">
        <v>0.5585</v>
      </c>
      <c r="AD137" s="160">
        <f>VLOOKUP(T137,'既存・導入予定 (3)'!$E$33:$S$44,13,0)</f>
        <v>0.52900000000000003</v>
      </c>
      <c r="AE137" s="161">
        <f t="shared" si="8"/>
        <v>0.88200000000000001</v>
      </c>
    </row>
    <row r="138" spans="13:31" ht="13.5" customHeight="1">
      <c r="M138" s="90">
        <v>11</v>
      </c>
      <c r="N138" s="91" t="s">
        <v>12</v>
      </c>
      <c r="O138" s="91" t="s">
        <v>3457</v>
      </c>
      <c r="P138" s="91" t="s">
        <v>3458</v>
      </c>
      <c r="Q138" s="91" t="s">
        <v>556</v>
      </c>
      <c r="R138" s="92">
        <v>0</v>
      </c>
      <c r="T138" s="152">
        <v>2</v>
      </c>
      <c r="U138" s="153">
        <v>1995</v>
      </c>
      <c r="V138" s="154" t="s">
        <v>21</v>
      </c>
      <c r="W138" s="154" t="s">
        <v>624</v>
      </c>
      <c r="X138" s="154" t="s">
        <v>3516</v>
      </c>
      <c r="Y138" s="155" t="str">
        <f t="shared" si="7"/>
        <v>21995暖房店舗用無し（一定速）</v>
      </c>
      <c r="Z138" s="156">
        <v>0.26</v>
      </c>
      <c r="AA138" s="156">
        <v>0.74</v>
      </c>
      <c r="AB138" s="157">
        <v>0.26</v>
      </c>
      <c r="AC138" s="157">
        <v>0.74</v>
      </c>
      <c r="AD138" s="160">
        <f>VLOOKUP(T138,'既存・導入予定 (3)'!$E$33:$S$44,13,0)</f>
        <v>0.52900000000000003</v>
      </c>
      <c r="AE138" s="161">
        <f t="shared" si="8"/>
        <v>0.877</v>
      </c>
    </row>
    <row r="139" spans="13:31" ht="13.5" customHeight="1">
      <c r="M139" s="90">
        <v>11</v>
      </c>
      <c r="N139" s="91" t="s">
        <v>13</v>
      </c>
      <c r="O139" s="91" t="s">
        <v>3457</v>
      </c>
      <c r="P139" s="91" t="s">
        <v>3458</v>
      </c>
      <c r="Q139" s="91" t="s">
        <v>560</v>
      </c>
      <c r="R139" s="92">
        <v>0.13700000000000001</v>
      </c>
      <c r="T139" s="152">
        <v>2</v>
      </c>
      <c r="U139" s="153">
        <v>1995</v>
      </c>
      <c r="V139" s="154" t="s">
        <v>21</v>
      </c>
      <c r="W139" s="154" t="s">
        <v>618</v>
      </c>
      <c r="X139" s="154" t="s">
        <v>3516</v>
      </c>
      <c r="Y139" s="155" t="str">
        <f t="shared" si="7"/>
        <v>21995暖房ビル用マルチ無し（一定速）</v>
      </c>
      <c r="Z139" s="156">
        <v>0.26</v>
      </c>
      <c r="AA139" s="156">
        <v>0.74</v>
      </c>
      <c r="AB139" s="157">
        <v>0.26</v>
      </c>
      <c r="AC139" s="157">
        <v>0.74</v>
      </c>
      <c r="AD139" s="160">
        <f>VLOOKUP(T139,'既存・導入予定 (3)'!$E$33:$S$44,13,0)</f>
        <v>0.52900000000000003</v>
      </c>
      <c r="AE139" s="161">
        <f t="shared" si="8"/>
        <v>0.877</v>
      </c>
    </row>
    <row r="140" spans="13:31" ht="13.5" customHeight="1">
      <c r="M140" s="90">
        <v>12</v>
      </c>
      <c r="N140" s="91" t="s">
        <v>3456</v>
      </c>
      <c r="O140" s="91" t="s">
        <v>3457</v>
      </c>
      <c r="P140" s="91" t="s">
        <v>3458</v>
      </c>
      <c r="Q140" s="91" t="s">
        <v>564</v>
      </c>
      <c r="R140" s="92">
        <v>0</v>
      </c>
      <c r="T140" s="152">
        <v>2</v>
      </c>
      <c r="U140" s="153">
        <v>1995</v>
      </c>
      <c r="V140" s="154" t="s">
        <v>21</v>
      </c>
      <c r="W140" s="154" t="s">
        <v>619</v>
      </c>
      <c r="X140" s="154" t="s">
        <v>3516</v>
      </c>
      <c r="Y140" s="155" t="str">
        <f t="shared" si="7"/>
        <v>21995暖房設備用無し（一定速）</v>
      </c>
      <c r="Z140" s="156">
        <v>0.26</v>
      </c>
      <c r="AA140" s="156">
        <v>0.74</v>
      </c>
      <c r="AB140" s="157">
        <v>0.26</v>
      </c>
      <c r="AC140" s="157">
        <v>0.74</v>
      </c>
      <c r="AD140" s="160">
        <f>VLOOKUP(T140,'既存・導入予定 (3)'!$E$33:$S$44,13,0)</f>
        <v>0.52900000000000003</v>
      </c>
      <c r="AE140" s="161">
        <f t="shared" si="8"/>
        <v>0.877</v>
      </c>
    </row>
    <row r="141" spans="13:31" ht="13.5" customHeight="1">
      <c r="M141" s="90">
        <v>12</v>
      </c>
      <c r="N141" s="91" t="s">
        <v>3</v>
      </c>
      <c r="O141" s="91" t="s">
        <v>3457</v>
      </c>
      <c r="P141" s="91" t="s">
        <v>3458</v>
      </c>
      <c r="Q141" s="91" t="s">
        <v>568</v>
      </c>
      <c r="R141" s="92">
        <v>0</v>
      </c>
      <c r="T141" s="152">
        <v>2</v>
      </c>
      <c r="U141" s="153">
        <v>2005</v>
      </c>
      <c r="V141" s="154" t="s">
        <v>20</v>
      </c>
      <c r="W141" s="154" t="s">
        <v>624</v>
      </c>
      <c r="X141" s="154" t="s">
        <v>3363</v>
      </c>
      <c r="Y141" s="155" t="str">
        <f t="shared" si="7"/>
        <v>22005冷房店舗用有り</v>
      </c>
      <c r="Z141" s="156">
        <v>-0.86599999999999999</v>
      </c>
      <c r="AA141" s="156">
        <v>1.8660000000000001</v>
      </c>
      <c r="AB141" s="157">
        <v>1.0455000000000001</v>
      </c>
      <c r="AC141" s="157">
        <v>1.3880999999999999</v>
      </c>
      <c r="AD141" s="160">
        <f>VLOOKUP(T141,'既存・導入予定 (3)'!$E$33:$S$44,13,0)</f>
        <v>0.52900000000000003</v>
      </c>
      <c r="AE141" s="161">
        <f t="shared" si="8"/>
        <v>1.407</v>
      </c>
    </row>
    <row r="142" spans="13:31" ht="13.5" customHeight="1">
      <c r="M142" s="90">
        <v>12</v>
      </c>
      <c r="N142" s="91" t="s">
        <v>4</v>
      </c>
      <c r="O142" s="91" t="s">
        <v>3457</v>
      </c>
      <c r="P142" s="91" t="s">
        <v>3458</v>
      </c>
      <c r="Q142" s="91" t="s">
        <v>572</v>
      </c>
      <c r="R142" s="92">
        <v>0</v>
      </c>
      <c r="T142" s="152">
        <v>2</v>
      </c>
      <c r="U142" s="153">
        <v>2005</v>
      </c>
      <c r="V142" s="154" t="s">
        <v>20</v>
      </c>
      <c r="W142" s="154" t="s">
        <v>618</v>
      </c>
      <c r="X142" s="154" t="s">
        <v>3363</v>
      </c>
      <c r="Y142" s="155" t="str">
        <f t="shared" si="7"/>
        <v>22005冷房ビル用マルチ有り</v>
      </c>
      <c r="Z142" s="156">
        <v>-0.68200000000000005</v>
      </c>
      <c r="AA142" s="156">
        <v>1.6819999999999999</v>
      </c>
      <c r="AB142" s="157">
        <v>1.0490999999999999</v>
      </c>
      <c r="AC142" s="157">
        <v>1.2492000000000001</v>
      </c>
      <c r="AD142" s="160">
        <f>VLOOKUP(T142,'既存・導入予定 (3)'!$E$33:$S$44,13,0)</f>
        <v>0.52900000000000003</v>
      </c>
      <c r="AE142" s="161">
        <f t="shared" si="8"/>
        <v>1.321</v>
      </c>
    </row>
    <row r="143" spans="13:31" ht="14.25" customHeight="1">
      <c r="M143" s="90">
        <v>12</v>
      </c>
      <c r="N143" s="91" t="s">
        <v>5</v>
      </c>
      <c r="O143" s="91" t="s">
        <v>3457</v>
      </c>
      <c r="P143" s="91" t="s">
        <v>3458</v>
      </c>
      <c r="Q143" s="91" t="s">
        <v>576</v>
      </c>
      <c r="R143" s="92">
        <v>0</v>
      </c>
      <c r="T143" s="152">
        <v>2</v>
      </c>
      <c r="U143" s="153">
        <v>2005</v>
      </c>
      <c r="V143" s="154" t="s">
        <v>20</v>
      </c>
      <c r="W143" s="154" t="s">
        <v>619</v>
      </c>
      <c r="X143" s="154" t="s">
        <v>3363</v>
      </c>
      <c r="Y143" s="155" t="str">
        <f t="shared" si="7"/>
        <v>22005冷房設備用有り</v>
      </c>
      <c r="Z143" s="156">
        <v>-0.114</v>
      </c>
      <c r="AA143" s="156">
        <v>1.1140000000000001</v>
      </c>
      <c r="AB143" s="157">
        <v>1.0325</v>
      </c>
      <c r="AC143" s="157">
        <v>0.82740000000000002</v>
      </c>
      <c r="AD143" s="160">
        <f>VLOOKUP(T143,'既存・導入予定 (3)'!$E$33:$S$44,13,0)</f>
        <v>0.52900000000000003</v>
      </c>
      <c r="AE143" s="161">
        <f t="shared" ref="AE143:AE188" si="9">ROUNDDOWN(IF(AD143&gt;=0.25,Z143*AD143+AA143,AB143*AD143+AC143),3)</f>
        <v>1.0529999999999999</v>
      </c>
    </row>
    <row r="144" spans="13:31" ht="13.5" customHeight="1">
      <c r="M144" s="90">
        <v>12</v>
      </c>
      <c r="N144" s="91" t="s">
        <v>6</v>
      </c>
      <c r="O144" s="91" t="s">
        <v>3457</v>
      </c>
      <c r="P144" s="91" t="s">
        <v>3458</v>
      </c>
      <c r="Q144" s="91" t="s">
        <v>580</v>
      </c>
      <c r="R144" s="92">
        <v>0</v>
      </c>
      <c r="T144" s="152">
        <v>2</v>
      </c>
      <c r="U144" s="153">
        <v>2005</v>
      </c>
      <c r="V144" s="154" t="s">
        <v>20</v>
      </c>
      <c r="W144" s="154" t="s">
        <v>624</v>
      </c>
      <c r="X144" s="154" t="s">
        <v>3516</v>
      </c>
      <c r="Y144" s="155" t="str">
        <f t="shared" si="7"/>
        <v>22005冷房店舗用無し（一定速）</v>
      </c>
      <c r="Z144" s="156">
        <v>0.25</v>
      </c>
      <c r="AA144" s="156">
        <v>0.75</v>
      </c>
      <c r="AB144" s="157">
        <v>0.25</v>
      </c>
      <c r="AC144" s="157">
        <v>0.75</v>
      </c>
      <c r="AD144" s="160">
        <f>VLOOKUP(T144,'既存・導入予定 (3)'!$E$33:$S$44,13,0)</f>
        <v>0.52900000000000003</v>
      </c>
      <c r="AE144" s="161">
        <f t="shared" si="9"/>
        <v>0.88200000000000001</v>
      </c>
    </row>
    <row r="145" spans="13:31" ht="13.5" customHeight="1">
      <c r="M145" s="90">
        <v>12</v>
      </c>
      <c r="N145" s="91" t="s">
        <v>7</v>
      </c>
      <c r="O145" s="91" t="s">
        <v>3457</v>
      </c>
      <c r="P145" s="91" t="s">
        <v>3458</v>
      </c>
      <c r="Q145" s="91" t="s">
        <v>584</v>
      </c>
      <c r="R145" s="92">
        <v>0</v>
      </c>
      <c r="T145" s="152">
        <v>2</v>
      </c>
      <c r="U145" s="153">
        <v>2005</v>
      </c>
      <c r="V145" s="154" t="s">
        <v>20</v>
      </c>
      <c r="W145" s="154" t="s">
        <v>618</v>
      </c>
      <c r="X145" s="154" t="s">
        <v>3516</v>
      </c>
      <c r="Y145" s="155" t="str">
        <f t="shared" si="7"/>
        <v>22005冷房ビル用マルチ無し（一定速）</v>
      </c>
      <c r="Z145" s="156">
        <v>0.25</v>
      </c>
      <c r="AA145" s="156">
        <v>0.75</v>
      </c>
      <c r="AB145" s="157">
        <v>0.25</v>
      </c>
      <c r="AC145" s="157">
        <v>0.75</v>
      </c>
      <c r="AD145" s="160">
        <f>VLOOKUP(T145,'既存・導入予定 (3)'!$E$33:$S$44,13,0)</f>
        <v>0.52900000000000003</v>
      </c>
      <c r="AE145" s="161">
        <f t="shared" si="9"/>
        <v>0.88200000000000001</v>
      </c>
    </row>
    <row r="146" spans="13:31" ht="13.5" customHeight="1">
      <c r="M146" s="90">
        <v>12</v>
      </c>
      <c r="N146" s="91" t="s">
        <v>8</v>
      </c>
      <c r="O146" s="91" t="s">
        <v>3457</v>
      </c>
      <c r="P146" s="91" t="s">
        <v>3458</v>
      </c>
      <c r="Q146" s="91" t="s">
        <v>588</v>
      </c>
      <c r="R146" s="92">
        <v>0</v>
      </c>
      <c r="T146" s="152">
        <v>2</v>
      </c>
      <c r="U146" s="153">
        <v>2005</v>
      </c>
      <c r="V146" s="154" t="s">
        <v>20</v>
      </c>
      <c r="W146" s="154" t="s">
        <v>619</v>
      </c>
      <c r="X146" s="154" t="s">
        <v>3516</v>
      </c>
      <c r="Y146" s="155" t="str">
        <f t="shared" si="7"/>
        <v>22005冷房設備用無し（一定速）</v>
      </c>
      <c r="Z146" s="156">
        <v>0.25</v>
      </c>
      <c r="AA146" s="156">
        <v>0.75</v>
      </c>
      <c r="AB146" s="157">
        <v>0.25</v>
      </c>
      <c r="AC146" s="157">
        <v>0.75</v>
      </c>
      <c r="AD146" s="160">
        <f>VLOOKUP(T146,'既存・導入予定 (3)'!$E$33:$S$44,13,0)</f>
        <v>0.52900000000000003</v>
      </c>
      <c r="AE146" s="161">
        <f t="shared" si="9"/>
        <v>0.88200000000000001</v>
      </c>
    </row>
    <row r="147" spans="13:31" ht="14.25" customHeight="1">
      <c r="M147" s="90">
        <v>12</v>
      </c>
      <c r="N147" s="91" t="s">
        <v>9</v>
      </c>
      <c r="O147" s="91" t="s">
        <v>3457</v>
      </c>
      <c r="P147" s="91" t="s">
        <v>3458</v>
      </c>
      <c r="Q147" s="91" t="s">
        <v>592</v>
      </c>
      <c r="R147" s="92">
        <v>0</v>
      </c>
      <c r="T147" s="152">
        <v>2</v>
      </c>
      <c r="U147" s="153">
        <v>2005</v>
      </c>
      <c r="V147" s="154" t="s">
        <v>21</v>
      </c>
      <c r="W147" s="154" t="s">
        <v>624</v>
      </c>
      <c r="X147" s="154" t="s">
        <v>3363</v>
      </c>
      <c r="Y147" s="155" t="str">
        <f t="shared" si="7"/>
        <v>22005暖房店舗用有り</v>
      </c>
      <c r="Z147" s="156">
        <v>-0.65</v>
      </c>
      <c r="AA147" s="156">
        <v>1.65</v>
      </c>
      <c r="AB147" s="157">
        <v>1.0726</v>
      </c>
      <c r="AC147" s="157">
        <v>1.2194</v>
      </c>
      <c r="AD147" s="160">
        <f>VLOOKUP(T147,'既存・導入予定 (3)'!$E$33:$S$44,13,0)</f>
        <v>0.52900000000000003</v>
      </c>
      <c r="AE147" s="161">
        <f t="shared" si="9"/>
        <v>1.306</v>
      </c>
    </row>
    <row r="148" spans="13:31" ht="13.5" customHeight="1">
      <c r="M148" s="90">
        <v>12</v>
      </c>
      <c r="N148" s="91" t="s">
        <v>10</v>
      </c>
      <c r="O148" s="91" t="s">
        <v>3457</v>
      </c>
      <c r="P148" s="91" t="s">
        <v>3458</v>
      </c>
      <c r="Q148" s="91" t="s">
        <v>596</v>
      </c>
      <c r="R148" s="92">
        <v>0</v>
      </c>
      <c r="T148" s="152">
        <v>2</v>
      </c>
      <c r="U148" s="153">
        <v>2005</v>
      </c>
      <c r="V148" s="154" t="s">
        <v>21</v>
      </c>
      <c r="W148" s="154" t="s">
        <v>618</v>
      </c>
      <c r="X148" s="154" t="s">
        <v>3363</v>
      </c>
      <c r="Y148" s="155" t="str">
        <f t="shared" si="7"/>
        <v>22005暖房ビル用マルチ有り</v>
      </c>
      <c r="Z148" s="156">
        <v>-0.56000000000000005</v>
      </c>
      <c r="AA148" s="156">
        <v>1.56</v>
      </c>
      <c r="AB148" s="157">
        <v>1.0330999999999999</v>
      </c>
      <c r="AC148" s="157">
        <v>1.1617</v>
      </c>
      <c r="AD148" s="160">
        <f>VLOOKUP(T148,'既存・導入予定 (3)'!$E$33:$S$44,13,0)</f>
        <v>0.52900000000000003</v>
      </c>
      <c r="AE148" s="161">
        <f t="shared" si="9"/>
        <v>1.2629999999999999</v>
      </c>
    </row>
    <row r="149" spans="13:31" ht="13.5" customHeight="1">
      <c r="M149" s="90">
        <v>12</v>
      </c>
      <c r="N149" s="91" t="s">
        <v>11</v>
      </c>
      <c r="O149" s="91" t="s">
        <v>3457</v>
      </c>
      <c r="P149" s="91" t="s">
        <v>3458</v>
      </c>
      <c r="Q149" s="91" t="s">
        <v>600</v>
      </c>
      <c r="R149" s="92">
        <v>0</v>
      </c>
      <c r="T149" s="152">
        <v>2</v>
      </c>
      <c r="U149" s="153">
        <v>2005</v>
      </c>
      <c r="V149" s="154" t="s">
        <v>21</v>
      </c>
      <c r="W149" s="154" t="s">
        <v>619</v>
      </c>
      <c r="X149" s="154" t="s">
        <v>3363</v>
      </c>
      <c r="Y149" s="155" t="str">
        <f t="shared" si="7"/>
        <v>22005暖房設備用有り</v>
      </c>
      <c r="Z149" s="156">
        <v>-0.126</v>
      </c>
      <c r="AA149" s="156">
        <v>1.1259999999999999</v>
      </c>
      <c r="AB149" s="157">
        <v>1.0239</v>
      </c>
      <c r="AC149" s="157">
        <v>0.83850000000000002</v>
      </c>
      <c r="AD149" s="160">
        <f>VLOOKUP(T149,'既存・導入予定 (3)'!$E$33:$S$44,13,0)</f>
        <v>0.52900000000000003</v>
      </c>
      <c r="AE149" s="161">
        <f t="shared" si="9"/>
        <v>1.0589999999999999</v>
      </c>
    </row>
    <row r="150" spans="13:31" ht="13.5" customHeight="1">
      <c r="M150" s="90">
        <v>12</v>
      </c>
      <c r="N150" s="91" t="s">
        <v>12</v>
      </c>
      <c r="O150" s="91" t="s">
        <v>3457</v>
      </c>
      <c r="P150" s="91" t="s">
        <v>3458</v>
      </c>
      <c r="Q150" s="91" t="s">
        <v>604</v>
      </c>
      <c r="R150" s="92">
        <v>0</v>
      </c>
      <c r="T150" s="152">
        <v>2</v>
      </c>
      <c r="U150" s="153">
        <v>2005</v>
      </c>
      <c r="V150" s="154" t="s">
        <v>21</v>
      </c>
      <c r="W150" s="154" t="s">
        <v>624</v>
      </c>
      <c r="X150" s="154" t="s">
        <v>3516</v>
      </c>
      <c r="Y150" s="155" t="str">
        <f t="shared" si="7"/>
        <v>22005暖房店舗用無し（一定速）</v>
      </c>
      <c r="Z150" s="156">
        <v>0.25</v>
      </c>
      <c r="AA150" s="156">
        <v>0.75</v>
      </c>
      <c r="AB150" s="157">
        <v>0.25</v>
      </c>
      <c r="AC150" s="157">
        <v>0.75</v>
      </c>
      <c r="AD150" s="160">
        <f>VLOOKUP(T150,'既存・導入予定 (3)'!$E$33:$S$44,13,0)</f>
        <v>0.52900000000000003</v>
      </c>
      <c r="AE150" s="161">
        <f t="shared" si="9"/>
        <v>0.88200000000000001</v>
      </c>
    </row>
    <row r="151" spans="13:31" ht="13.5" customHeight="1">
      <c r="M151" s="90">
        <v>12</v>
      </c>
      <c r="N151" s="91" t="s">
        <v>13</v>
      </c>
      <c r="O151" s="91" t="s">
        <v>3457</v>
      </c>
      <c r="P151" s="91" t="s">
        <v>3458</v>
      </c>
      <c r="Q151" s="91" t="s">
        <v>608</v>
      </c>
      <c r="R151" s="92">
        <v>0</v>
      </c>
      <c r="T151" s="152">
        <v>2</v>
      </c>
      <c r="U151" s="153">
        <v>2005</v>
      </c>
      <c r="V151" s="154" t="s">
        <v>21</v>
      </c>
      <c r="W151" s="154" t="s">
        <v>618</v>
      </c>
      <c r="X151" s="154" t="s">
        <v>3516</v>
      </c>
      <c r="Y151" s="155" t="str">
        <f t="shared" si="7"/>
        <v>22005暖房ビル用マルチ無し（一定速）</v>
      </c>
      <c r="Z151" s="156">
        <v>0.25</v>
      </c>
      <c r="AA151" s="156">
        <v>0.75</v>
      </c>
      <c r="AB151" s="157">
        <v>0.25</v>
      </c>
      <c r="AC151" s="157">
        <v>0.75</v>
      </c>
      <c r="AD151" s="160">
        <f>VLOOKUP(T151,'既存・導入予定 (3)'!$E$33:$S$44,13,0)</f>
        <v>0.52900000000000003</v>
      </c>
      <c r="AE151" s="161">
        <f t="shared" si="9"/>
        <v>0.88200000000000001</v>
      </c>
    </row>
    <row r="152" spans="13:31" ht="13.5" customHeight="1">
      <c r="M152" s="90">
        <v>1</v>
      </c>
      <c r="N152" s="91" t="s">
        <v>3456</v>
      </c>
      <c r="O152" s="91" t="s">
        <v>3457</v>
      </c>
      <c r="P152" s="91" t="s">
        <v>3459</v>
      </c>
      <c r="Q152" s="91" t="s">
        <v>37</v>
      </c>
      <c r="R152" s="92">
        <v>0.44600000000000001</v>
      </c>
      <c r="T152" s="152">
        <v>2</v>
      </c>
      <c r="U152" s="153">
        <v>2005</v>
      </c>
      <c r="V152" s="154" t="s">
        <v>21</v>
      </c>
      <c r="W152" s="154" t="s">
        <v>619</v>
      </c>
      <c r="X152" s="154" t="s">
        <v>3516</v>
      </c>
      <c r="Y152" s="155" t="str">
        <f t="shared" si="7"/>
        <v>22005暖房設備用無し（一定速）</v>
      </c>
      <c r="Z152" s="156">
        <v>0.25</v>
      </c>
      <c r="AA152" s="156">
        <v>0.75</v>
      </c>
      <c r="AB152" s="157">
        <v>0.25</v>
      </c>
      <c r="AC152" s="157">
        <v>0.75</v>
      </c>
      <c r="AD152" s="160">
        <f>VLOOKUP(T152,'既存・導入予定 (3)'!$E$33:$S$44,13,0)</f>
        <v>0.52900000000000003</v>
      </c>
      <c r="AE152" s="161">
        <f t="shared" si="9"/>
        <v>0.88200000000000001</v>
      </c>
    </row>
    <row r="153" spans="13:31" ht="13.5" customHeight="1">
      <c r="M153" s="90">
        <v>1</v>
      </c>
      <c r="N153" s="91" t="s">
        <v>3</v>
      </c>
      <c r="O153" s="91" t="s">
        <v>3457</v>
      </c>
      <c r="P153" s="91" t="s">
        <v>3459</v>
      </c>
      <c r="Q153" s="91" t="s">
        <v>41</v>
      </c>
      <c r="R153" s="92">
        <v>0.45800000000000002</v>
      </c>
      <c r="T153" s="152">
        <v>2</v>
      </c>
      <c r="U153" s="153">
        <v>2010</v>
      </c>
      <c r="V153" s="154" t="s">
        <v>20</v>
      </c>
      <c r="W153" s="154" t="s">
        <v>624</v>
      </c>
      <c r="X153" s="154" t="s">
        <v>3363</v>
      </c>
      <c r="Y153" s="155" t="str">
        <f t="shared" si="7"/>
        <v>22010冷房店舗用有り</v>
      </c>
      <c r="Z153" s="156">
        <v>-1.1000000000000001</v>
      </c>
      <c r="AA153" s="156">
        <v>2.1</v>
      </c>
      <c r="AB153" s="157">
        <v>1.0511999999999999</v>
      </c>
      <c r="AC153" s="157">
        <v>1.5622</v>
      </c>
      <c r="AD153" s="160">
        <f>VLOOKUP(T153,'既存・導入予定 (3)'!$E$33:$S$44,13,0)</f>
        <v>0.52900000000000003</v>
      </c>
      <c r="AE153" s="161">
        <f t="shared" si="9"/>
        <v>1.518</v>
      </c>
    </row>
    <row r="154" spans="13:31" ht="13.5" customHeight="1">
      <c r="M154" s="90">
        <v>1</v>
      </c>
      <c r="N154" s="91" t="s">
        <v>4</v>
      </c>
      <c r="O154" s="91" t="s">
        <v>3457</v>
      </c>
      <c r="P154" s="91" t="s">
        <v>3459</v>
      </c>
      <c r="Q154" s="91" t="s">
        <v>45</v>
      </c>
      <c r="R154" s="92">
        <v>0.53300000000000003</v>
      </c>
      <c r="T154" s="152">
        <v>2</v>
      </c>
      <c r="U154" s="153">
        <v>2010</v>
      </c>
      <c r="V154" s="154" t="s">
        <v>20</v>
      </c>
      <c r="W154" s="154" t="s">
        <v>618</v>
      </c>
      <c r="X154" s="154" t="s">
        <v>3363</v>
      </c>
      <c r="Y154" s="155" t="str">
        <f t="shared" si="7"/>
        <v>22010冷房ビル用マルチ有り</v>
      </c>
      <c r="Z154" s="156">
        <v>-0.88</v>
      </c>
      <c r="AA154" s="156">
        <v>1.88</v>
      </c>
      <c r="AB154" s="157">
        <v>1.0548999999999999</v>
      </c>
      <c r="AC154" s="157">
        <v>1.3963000000000001</v>
      </c>
      <c r="AD154" s="160">
        <f>VLOOKUP(T154,'既存・導入予定 (3)'!$E$33:$S$44,13,0)</f>
        <v>0.52900000000000003</v>
      </c>
      <c r="AE154" s="161">
        <f t="shared" si="9"/>
        <v>1.4139999999999999</v>
      </c>
    </row>
    <row r="155" spans="13:31" ht="13.5" customHeight="1">
      <c r="M155" s="90">
        <v>1</v>
      </c>
      <c r="N155" s="91" t="s">
        <v>5</v>
      </c>
      <c r="O155" s="91" t="s">
        <v>3457</v>
      </c>
      <c r="P155" s="91" t="s">
        <v>3459</v>
      </c>
      <c r="Q155" s="91" t="s">
        <v>49</v>
      </c>
      <c r="R155" s="92">
        <v>0.752</v>
      </c>
      <c r="T155" s="152">
        <v>2</v>
      </c>
      <c r="U155" s="153">
        <v>2010</v>
      </c>
      <c r="V155" s="154" t="s">
        <v>20</v>
      </c>
      <c r="W155" s="154" t="s">
        <v>619</v>
      </c>
      <c r="X155" s="154" t="s">
        <v>3363</v>
      </c>
      <c r="Y155" s="155" t="str">
        <f t="shared" si="7"/>
        <v>22010冷房設備用有り</v>
      </c>
      <c r="Z155" s="156">
        <v>-0.26</v>
      </c>
      <c r="AA155" s="156">
        <v>1.26</v>
      </c>
      <c r="AB155" s="157">
        <v>1.1929000000000001</v>
      </c>
      <c r="AC155" s="157">
        <v>0.89680000000000004</v>
      </c>
      <c r="AD155" s="160">
        <f>VLOOKUP(T155,'既存・導入予定 (3)'!$E$33:$S$44,13,0)</f>
        <v>0.52900000000000003</v>
      </c>
      <c r="AE155" s="161">
        <f t="shared" si="9"/>
        <v>1.1220000000000001</v>
      </c>
    </row>
    <row r="156" spans="13:31" ht="13.5" customHeight="1">
      <c r="M156" s="90">
        <v>1</v>
      </c>
      <c r="N156" s="91" t="s">
        <v>6</v>
      </c>
      <c r="O156" s="91" t="s">
        <v>3457</v>
      </c>
      <c r="P156" s="91" t="s">
        <v>3459</v>
      </c>
      <c r="Q156" s="91" t="s">
        <v>53</v>
      </c>
      <c r="R156" s="92">
        <v>0.41699999999999998</v>
      </c>
      <c r="T156" s="152">
        <v>2</v>
      </c>
      <c r="U156" s="153">
        <v>2010</v>
      </c>
      <c r="V156" s="154" t="s">
        <v>20</v>
      </c>
      <c r="W156" s="154" t="s">
        <v>624</v>
      </c>
      <c r="X156" s="154" t="s">
        <v>3516</v>
      </c>
      <c r="Y156" s="155" t="str">
        <f t="shared" si="7"/>
        <v>22010冷房店舗用無し（一定速）</v>
      </c>
      <c r="Z156" s="156">
        <v>0.25</v>
      </c>
      <c r="AA156" s="156">
        <v>0.75</v>
      </c>
      <c r="AB156" s="157">
        <v>0.25</v>
      </c>
      <c r="AC156" s="157">
        <v>0.75</v>
      </c>
      <c r="AD156" s="160">
        <f>VLOOKUP(T156,'既存・導入予定 (3)'!$E$33:$S$44,13,0)</f>
        <v>0.52900000000000003</v>
      </c>
      <c r="AE156" s="161">
        <f t="shared" si="9"/>
        <v>0.88200000000000001</v>
      </c>
    </row>
    <row r="157" spans="13:31" ht="13.5" customHeight="1">
      <c r="M157" s="90">
        <v>1</v>
      </c>
      <c r="N157" s="91" t="s">
        <v>7</v>
      </c>
      <c r="O157" s="91" t="s">
        <v>3457</v>
      </c>
      <c r="P157" s="91" t="s">
        <v>3459</v>
      </c>
      <c r="Q157" s="91" t="s">
        <v>57</v>
      </c>
      <c r="R157" s="92">
        <v>0.48299999999999998</v>
      </c>
      <c r="T157" s="152">
        <v>2</v>
      </c>
      <c r="U157" s="153">
        <v>2010</v>
      </c>
      <c r="V157" s="154" t="s">
        <v>20</v>
      </c>
      <c r="W157" s="154" t="s">
        <v>618</v>
      </c>
      <c r="X157" s="154" t="s">
        <v>3516</v>
      </c>
      <c r="Y157" s="155" t="str">
        <f t="shared" si="7"/>
        <v>22010冷房ビル用マルチ無し（一定速）</v>
      </c>
      <c r="Z157" s="156">
        <v>0.25</v>
      </c>
      <c r="AA157" s="156">
        <v>0.75</v>
      </c>
      <c r="AB157" s="157">
        <v>0.25</v>
      </c>
      <c r="AC157" s="157">
        <v>0.75</v>
      </c>
      <c r="AD157" s="160">
        <f>VLOOKUP(T157,'既存・導入予定 (3)'!$E$33:$S$44,13,0)</f>
        <v>0.52900000000000003</v>
      </c>
      <c r="AE157" s="161">
        <f t="shared" si="9"/>
        <v>0.88200000000000001</v>
      </c>
    </row>
    <row r="158" spans="13:31" ht="13.5" customHeight="1">
      <c r="M158" s="90">
        <v>1</v>
      </c>
      <c r="N158" s="91" t="s">
        <v>8</v>
      </c>
      <c r="O158" s="91" t="s">
        <v>3457</v>
      </c>
      <c r="P158" s="91" t="s">
        <v>3459</v>
      </c>
      <c r="Q158" s="91" t="s">
        <v>61</v>
      </c>
      <c r="R158" s="92">
        <v>0.496</v>
      </c>
      <c r="T158" s="152">
        <v>2</v>
      </c>
      <c r="U158" s="153">
        <v>2010</v>
      </c>
      <c r="V158" s="154" t="s">
        <v>20</v>
      </c>
      <c r="W158" s="154" t="s">
        <v>619</v>
      </c>
      <c r="X158" s="154" t="s">
        <v>3516</v>
      </c>
      <c r="Y158" s="155" t="str">
        <f t="shared" si="7"/>
        <v>22010冷房設備用無し（一定速）</v>
      </c>
      <c r="Z158" s="156">
        <v>0.25</v>
      </c>
      <c r="AA158" s="156">
        <v>0.75</v>
      </c>
      <c r="AB158" s="157">
        <v>0.25</v>
      </c>
      <c r="AC158" s="157">
        <v>0.75</v>
      </c>
      <c r="AD158" s="160">
        <f>VLOOKUP(T158,'既存・導入予定 (3)'!$E$33:$S$44,13,0)</f>
        <v>0.52900000000000003</v>
      </c>
      <c r="AE158" s="161">
        <f t="shared" si="9"/>
        <v>0.88200000000000001</v>
      </c>
    </row>
    <row r="159" spans="13:31" ht="13.5" customHeight="1">
      <c r="M159" s="90">
        <v>1</v>
      </c>
      <c r="N159" s="91" t="s">
        <v>9</v>
      </c>
      <c r="O159" s="91" t="s">
        <v>3457</v>
      </c>
      <c r="P159" s="91" t="s">
        <v>3459</v>
      </c>
      <c r="Q159" s="91" t="s">
        <v>65</v>
      </c>
      <c r="R159" s="92">
        <v>0.68300000000000005</v>
      </c>
      <c r="T159" s="152">
        <v>2</v>
      </c>
      <c r="U159" s="153">
        <v>2010</v>
      </c>
      <c r="V159" s="154" t="s">
        <v>21</v>
      </c>
      <c r="W159" s="154" t="s">
        <v>624</v>
      </c>
      <c r="X159" s="154" t="s">
        <v>3363</v>
      </c>
      <c r="Y159" s="155" t="str">
        <f t="shared" si="7"/>
        <v>22010暖房店舗用有り</v>
      </c>
      <c r="Z159" s="156">
        <v>-0.72</v>
      </c>
      <c r="AA159" s="156">
        <v>1.72</v>
      </c>
      <c r="AB159" s="157">
        <v>1.0757000000000001</v>
      </c>
      <c r="AC159" s="157">
        <v>1.2710999999999999</v>
      </c>
      <c r="AD159" s="160">
        <f>VLOOKUP(T159,'既存・導入予定 (3)'!$E$33:$S$44,13,0)</f>
        <v>0.52900000000000003</v>
      </c>
      <c r="AE159" s="161">
        <f t="shared" si="9"/>
        <v>1.339</v>
      </c>
    </row>
    <row r="160" spans="13:31" ht="13.5" customHeight="1">
      <c r="M160" s="90">
        <v>1</v>
      </c>
      <c r="N160" s="91" t="s">
        <v>10</v>
      </c>
      <c r="O160" s="91" t="s">
        <v>3457</v>
      </c>
      <c r="P160" s="91" t="s">
        <v>3459</v>
      </c>
      <c r="Q160" s="91" t="s">
        <v>69</v>
      </c>
      <c r="R160" s="92">
        <v>0.56499999999999995</v>
      </c>
      <c r="T160" s="152">
        <v>2</v>
      </c>
      <c r="U160" s="153">
        <v>2010</v>
      </c>
      <c r="V160" s="154" t="s">
        <v>21</v>
      </c>
      <c r="W160" s="154" t="s">
        <v>618</v>
      </c>
      <c r="X160" s="154" t="s">
        <v>3363</v>
      </c>
      <c r="Y160" s="155" t="str">
        <f t="shared" si="7"/>
        <v>22010暖房ビル用マルチ有り</v>
      </c>
      <c r="Z160" s="156">
        <v>-0.7</v>
      </c>
      <c r="AA160" s="156">
        <v>1.7</v>
      </c>
      <c r="AB160" s="157">
        <v>1.036</v>
      </c>
      <c r="AC160" s="157">
        <v>1.266</v>
      </c>
      <c r="AD160" s="160">
        <f>VLOOKUP(T160,'既存・導入予定 (3)'!$E$33:$S$44,13,0)</f>
        <v>0.52900000000000003</v>
      </c>
      <c r="AE160" s="161">
        <f t="shared" si="9"/>
        <v>1.329</v>
      </c>
    </row>
    <row r="161" spans="13:31" ht="13.5" customHeight="1">
      <c r="M161" s="90">
        <v>1</v>
      </c>
      <c r="N161" s="91" t="s">
        <v>11</v>
      </c>
      <c r="O161" s="91" t="s">
        <v>3457</v>
      </c>
      <c r="P161" s="91" t="s">
        <v>3459</v>
      </c>
      <c r="Q161" s="91" t="s">
        <v>73</v>
      </c>
      <c r="R161" s="92">
        <v>0.95199999999999996</v>
      </c>
      <c r="T161" s="152">
        <v>2</v>
      </c>
      <c r="U161" s="153">
        <v>2010</v>
      </c>
      <c r="V161" s="154" t="s">
        <v>21</v>
      </c>
      <c r="W161" s="154" t="s">
        <v>619</v>
      </c>
      <c r="X161" s="154" t="s">
        <v>3363</v>
      </c>
      <c r="Y161" s="155" t="str">
        <f t="shared" si="7"/>
        <v>22010暖房設備用有り</v>
      </c>
      <c r="Z161" s="156">
        <v>-0.26</v>
      </c>
      <c r="AA161" s="156">
        <v>1.26</v>
      </c>
      <c r="AB161" s="157">
        <v>0.82779999999999998</v>
      </c>
      <c r="AC161" s="157">
        <v>0.98809999999999998</v>
      </c>
      <c r="AD161" s="160">
        <f>VLOOKUP(T161,'既存・導入予定 (3)'!$E$33:$S$44,13,0)</f>
        <v>0.52900000000000003</v>
      </c>
      <c r="AE161" s="161">
        <f t="shared" si="9"/>
        <v>1.1220000000000001</v>
      </c>
    </row>
    <row r="162" spans="13:31" ht="13.5" customHeight="1">
      <c r="M162" s="90">
        <v>1</v>
      </c>
      <c r="N162" s="91" t="s">
        <v>12</v>
      </c>
      <c r="O162" s="91" t="s">
        <v>3457</v>
      </c>
      <c r="P162" s="91" t="s">
        <v>3459</v>
      </c>
      <c r="Q162" s="91" t="s">
        <v>77</v>
      </c>
      <c r="R162" s="92">
        <v>1</v>
      </c>
      <c r="T162" s="152">
        <v>2</v>
      </c>
      <c r="U162" s="153">
        <v>2010</v>
      </c>
      <c r="V162" s="154" t="s">
        <v>21</v>
      </c>
      <c r="W162" s="154" t="s">
        <v>624</v>
      </c>
      <c r="X162" s="154" t="s">
        <v>3516</v>
      </c>
      <c r="Y162" s="155" t="str">
        <f t="shared" si="7"/>
        <v>22010暖房店舗用無し（一定速）</v>
      </c>
      <c r="Z162" s="156">
        <v>0.25</v>
      </c>
      <c r="AA162" s="156">
        <v>0.75</v>
      </c>
      <c r="AB162" s="157">
        <v>0.25</v>
      </c>
      <c r="AC162" s="157">
        <v>0.75</v>
      </c>
      <c r="AD162" s="160">
        <f>VLOOKUP(T162,'既存・導入予定 (3)'!$E$33:$S$44,13,0)</f>
        <v>0.52900000000000003</v>
      </c>
      <c r="AE162" s="161">
        <f t="shared" si="9"/>
        <v>0.88200000000000001</v>
      </c>
    </row>
    <row r="163" spans="13:31" ht="13.5" customHeight="1">
      <c r="M163" s="90">
        <v>1</v>
      </c>
      <c r="N163" s="91" t="s">
        <v>13</v>
      </c>
      <c r="O163" s="91" t="s">
        <v>3457</v>
      </c>
      <c r="P163" s="91" t="s">
        <v>3459</v>
      </c>
      <c r="Q163" s="91" t="s">
        <v>81</v>
      </c>
      <c r="R163" s="92">
        <v>0.32</v>
      </c>
      <c r="T163" s="152">
        <v>2</v>
      </c>
      <c r="U163" s="153">
        <v>2010</v>
      </c>
      <c r="V163" s="154" t="s">
        <v>21</v>
      </c>
      <c r="W163" s="154" t="s">
        <v>618</v>
      </c>
      <c r="X163" s="154" t="s">
        <v>3516</v>
      </c>
      <c r="Y163" s="155" t="str">
        <f t="shared" si="7"/>
        <v>22010暖房ビル用マルチ無し（一定速）</v>
      </c>
      <c r="Z163" s="156">
        <v>0.25</v>
      </c>
      <c r="AA163" s="156">
        <v>0.75</v>
      </c>
      <c r="AB163" s="157">
        <v>0.25</v>
      </c>
      <c r="AC163" s="157">
        <v>0.75</v>
      </c>
      <c r="AD163" s="160">
        <f>VLOOKUP(T163,'既存・導入予定 (3)'!$E$33:$S$44,13,0)</f>
        <v>0.52900000000000003</v>
      </c>
      <c r="AE163" s="161">
        <f t="shared" si="9"/>
        <v>0.88200000000000001</v>
      </c>
    </row>
    <row r="164" spans="13:31" ht="13.5" customHeight="1">
      <c r="M164" s="90">
        <v>2</v>
      </c>
      <c r="N164" s="91" t="s">
        <v>3456</v>
      </c>
      <c r="O164" s="91" t="s">
        <v>3457</v>
      </c>
      <c r="P164" s="91" t="s">
        <v>3459</v>
      </c>
      <c r="Q164" s="91" t="s">
        <v>85</v>
      </c>
      <c r="R164" s="92">
        <v>0.432</v>
      </c>
      <c r="T164" s="152">
        <v>2</v>
      </c>
      <c r="U164" s="153">
        <v>2010</v>
      </c>
      <c r="V164" s="154" t="s">
        <v>21</v>
      </c>
      <c r="W164" s="154" t="s">
        <v>619</v>
      </c>
      <c r="X164" s="154" t="s">
        <v>3516</v>
      </c>
      <c r="Y164" s="155" t="str">
        <f t="shared" si="7"/>
        <v>22010暖房設備用無し（一定速）</v>
      </c>
      <c r="Z164" s="156">
        <v>0.25</v>
      </c>
      <c r="AA164" s="156">
        <v>0.75</v>
      </c>
      <c r="AB164" s="157">
        <v>0.25</v>
      </c>
      <c r="AC164" s="157">
        <v>0.75</v>
      </c>
      <c r="AD164" s="160">
        <f>VLOOKUP(T164,'既存・導入予定 (3)'!$E$33:$S$44,13,0)</f>
        <v>0.52900000000000003</v>
      </c>
      <c r="AE164" s="161">
        <f t="shared" si="9"/>
        <v>0.88200000000000001</v>
      </c>
    </row>
    <row r="165" spans="13:31" ht="13.5" customHeight="1">
      <c r="M165" s="90">
        <v>2</v>
      </c>
      <c r="N165" s="91" t="s">
        <v>3</v>
      </c>
      <c r="O165" s="91" t="s">
        <v>3457</v>
      </c>
      <c r="P165" s="91" t="s">
        <v>3459</v>
      </c>
      <c r="Q165" s="91" t="s">
        <v>89</v>
      </c>
      <c r="R165" s="92">
        <v>0.46300000000000002</v>
      </c>
      <c r="T165" s="144">
        <v>2</v>
      </c>
      <c r="U165" s="195">
        <v>2011</v>
      </c>
      <c r="V165" s="145" t="s">
        <v>20</v>
      </c>
      <c r="W165" s="145" t="s">
        <v>624</v>
      </c>
      <c r="X165" s="145" t="s">
        <v>3363</v>
      </c>
      <c r="Y165" s="146" t="str">
        <f t="shared" si="7"/>
        <v>22011冷房店舗用有り</v>
      </c>
      <c r="Z165" s="148">
        <v>-1.1200000000000001</v>
      </c>
      <c r="AA165" s="148">
        <v>2.12</v>
      </c>
      <c r="AB165" s="149">
        <v>1.0517000000000001</v>
      </c>
      <c r="AC165" s="149">
        <v>1.5770999999999999</v>
      </c>
      <c r="AD165" s="147">
        <f>VLOOKUP(T165,'既存・導入予定 (3)'!$E$33:$S$44,13,0)</f>
        <v>0.52900000000000003</v>
      </c>
      <c r="AE165" s="75">
        <f t="shared" si="9"/>
        <v>1.5269999999999999</v>
      </c>
    </row>
    <row r="166" spans="13:31" ht="13.5" customHeight="1">
      <c r="M166" s="90">
        <v>2</v>
      </c>
      <c r="N166" s="91" t="s">
        <v>4</v>
      </c>
      <c r="O166" s="91" t="s">
        <v>3457</v>
      </c>
      <c r="P166" s="91" t="s">
        <v>3459</v>
      </c>
      <c r="Q166" s="91" t="s">
        <v>93</v>
      </c>
      <c r="R166" s="92">
        <v>0.496</v>
      </c>
      <c r="T166" s="144">
        <v>2</v>
      </c>
      <c r="U166" s="195">
        <v>2011</v>
      </c>
      <c r="V166" s="145" t="s">
        <v>20</v>
      </c>
      <c r="W166" s="145" t="s">
        <v>618</v>
      </c>
      <c r="X166" s="145" t="s">
        <v>3363</v>
      </c>
      <c r="Y166" s="146" t="str">
        <f t="shared" si="7"/>
        <v>22011冷房ビル用マルチ有り</v>
      </c>
      <c r="Z166" s="148">
        <v>-1</v>
      </c>
      <c r="AA166" s="148">
        <v>2</v>
      </c>
      <c r="AB166" s="149">
        <v>1.0584</v>
      </c>
      <c r="AC166" s="149">
        <v>1.4854000000000001</v>
      </c>
      <c r="AD166" s="147">
        <f>VLOOKUP(T166,'既存・導入予定 (3)'!$E$33:$S$44,13,0)</f>
        <v>0.52900000000000003</v>
      </c>
      <c r="AE166" s="75">
        <f t="shared" si="9"/>
        <v>1.4710000000000001</v>
      </c>
    </row>
    <row r="167" spans="13:31" ht="13.5" customHeight="1">
      <c r="M167" s="90">
        <v>2</v>
      </c>
      <c r="N167" s="91" t="s">
        <v>5</v>
      </c>
      <c r="O167" s="91" t="s">
        <v>3457</v>
      </c>
      <c r="P167" s="91" t="s">
        <v>3459</v>
      </c>
      <c r="Q167" s="91" t="s">
        <v>97</v>
      </c>
      <c r="R167" s="92">
        <v>0.68500000000000005</v>
      </c>
      <c r="T167" s="144">
        <v>2</v>
      </c>
      <c r="U167" s="195">
        <v>2011</v>
      </c>
      <c r="V167" s="145" t="s">
        <v>20</v>
      </c>
      <c r="W167" s="145" t="s">
        <v>619</v>
      </c>
      <c r="X167" s="145" t="s">
        <v>3363</v>
      </c>
      <c r="Y167" s="146" t="str">
        <f t="shared" si="7"/>
        <v>22011冷房設備用有り</v>
      </c>
      <c r="Z167" s="148">
        <v>-0.22</v>
      </c>
      <c r="AA167" s="148">
        <v>1.22</v>
      </c>
      <c r="AB167" s="149">
        <v>1.0356000000000001</v>
      </c>
      <c r="AC167" s="149">
        <v>0.90610000000000002</v>
      </c>
      <c r="AD167" s="147">
        <f>VLOOKUP(T167,'既存・導入予定 (3)'!$E$33:$S$44,13,0)</f>
        <v>0.52900000000000003</v>
      </c>
      <c r="AE167" s="75">
        <f t="shared" si="9"/>
        <v>1.103</v>
      </c>
    </row>
    <row r="168" spans="13:31" ht="13.5" customHeight="1">
      <c r="M168" s="90">
        <v>2</v>
      </c>
      <c r="N168" s="91" t="s">
        <v>6</v>
      </c>
      <c r="O168" s="91" t="s">
        <v>3457</v>
      </c>
      <c r="P168" s="91" t="s">
        <v>3459</v>
      </c>
      <c r="Q168" s="91" t="s">
        <v>101</v>
      </c>
      <c r="R168" s="92">
        <v>0.41899999999999998</v>
      </c>
      <c r="T168" s="144">
        <v>2</v>
      </c>
      <c r="U168" s="195">
        <v>2011</v>
      </c>
      <c r="V168" s="145" t="s">
        <v>20</v>
      </c>
      <c r="W168" s="145" t="s">
        <v>624</v>
      </c>
      <c r="X168" s="145" t="s">
        <v>3516</v>
      </c>
      <c r="Y168" s="146" t="str">
        <f t="shared" si="7"/>
        <v>22011冷房店舗用無し（一定速）</v>
      </c>
      <c r="Z168" s="148">
        <v>0.25</v>
      </c>
      <c r="AA168" s="148">
        <v>0.75</v>
      </c>
      <c r="AB168" s="149">
        <v>0.25</v>
      </c>
      <c r="AC168" s="149">
        <v>0.75</v>
      </c>
      <c r="AD168" s="147">
        <f>VLOOKUP(T168,'既存・導入予定 (3)'!$E$33:$S$44,13,0)</f>
        <v>0.52900000000000003</v>
      </c>
      <c r="AE168" s="75">
        <f t="shared" si="9"/>
        <v>0.88200000000000001</v>
      </c>
    </row>
    <row r="169" spans="13:31" ht="13.5" customHeight="1">
      <c r="M169" s="90">
        <v>2</v>
      </c>
      <c r="N169" s="91" t="s">
        <v>7</v>
      </c>
      <c r="O169" s="91" t="s">
        <v>3457</v>
      </c>
      <c r="P169" s="91" t="s">
        <v>3459</v>
      </c>
      <c r="Q169" s="91" t="s">
        <v>105</v>
      </c>
      <c r="R169" s="92">
        <v>0.47499999999999998</v>
      </c>
      <c r="T169" s="144">
        <v>2</v>
      </c>
      <c r="U169" s="195">
        <v>2011</v>
      </c>
      <c r="V169" s="145" t="s">
        <v>20</v>
      </c>
      <c r="W169" s="145" t="s">
        <v>618</v>
      </c>
      <c r="X169" s="145" t="s">
        <v>3516</v>
      </c>
      <c r="Y169" s="146" t="str">
        <f t="shared" si="7"/>
        <v>22011冷房ビル用マルチ無し（一定速）</v>
      </c>
      <c r="Z169" s="148">
        <v>0.25</v>
      </c>
      <c r="AA169" s="148">
        <v>0.75</v>
      </c>
      <c r="AB169" s="149">
        <v>0.25</v>
      </c>
      <c r="AC169" s="149">
        <v>0.75</v>
      </c>
      <c r="AD169" s="147">
        <f>VLOOKUP(T169,'既存・導入予定 (3)'!$E$33:$S$44,13,0)</f>
        <v>0.52900000000000003</v>
      </c>
      <c r="AE169" s="75">
        <f t="shared" si="9"/>
        <v>0.88200000000000001</v>
      </c>
    </row>
    <row r="170" spans="13:31" ht="13.5" customHeight="1">
      <c r="M170" s="90">
        <v>2</v>
      </c>
      <c r="N170" s="91" t="s">
        <v>8</v>
      </c>
      <c r="O170" s="91" t="s">
        <v>3457</v>
      </c>
      <c r="P170" s="91" t="s">
        <v>3459</v>
      </c>
      <c r="Q170" s="91" t="s">
        <v>109</v>
      </c>
      <c r="R170" s="92">
        <v>0.45700000000000002</v>
      </c>
      <c r="T170" s="144">
        <v>2</v>
      </c>
      <c r="U170" s="195">
        <v>2011</v>
      </c>
      <c r="V170" s="145" t="s">
        <v>20</v>
      </c>
      <c r="W170" s="145" t="s">
        <v>619</v>
      </c>
      <c r="X170" s="145" t="s">
        <v>3516</v>
      </c>
      <c r="Y170" s="146" t="str">
        <f t="shared" si="7"/>
        <v>22011冷房設備用無し（一定速）</v>
      </c>
      <c r="Z170" s="148">
        <v>0.25</v>
      </c>
      <c r="AA170" s="148">
        <v>0.75</v>
      </c>
      <c r="AB170" s="149">
        <v>0.25</v>
      </c>
      <c r="AC170" s="149">
        <v>0.75</v>
      </c>
      <c r="AD170" s="147">
        <f>VLOOKUP(T170,'既存・導入予定 (3)'!$E$33:$S$44,13,0)</f>
        <v>0.52900000000000003</v>
      </c>
      <c r="AE170" s="75">
        <f t="shared" si="9"/>
        <v>0.88200000000000001</v>
      </c>
    </row>
    <row r="171" spans="13:31" ht="13.5" customHeight="1">
      <c r="M171" s="90">
        <v>2</v>
      </c>
      <c r="N171" s="91" t="s">
        <v>9</v>
      </c>
      <c r="O171" s="91" t="s">
        <v>3457</v>
      </c>
      <c r="P171" s="91" t="s">
        <v>3459</v>
      </c>
      <c r="Q171" s="91" t="s">
        <v>113</v>
      </c>
      <c r="R171" s="92">
        <v>0.68200000000000005</v>
      </c>
      <c r="T171" s="144">
        <v>2</v>
      </c>
      <c r="U171" s="195">
        <v>2011</v>
      </c>
      <c r="V171" s="145" t="s">
        <v>21</v>
      </c>
      <c r="W171" s="145" t="s">
        <v>624</v>
      </c>
      <c r="X171" s="145" t="s">
        <v>3363</v>
      </c>
      <c r="Y171" s="146" t="str">
        <f t="shared" si="7"/>
        <v>22011暖房店舗用有り</v>
      </c>
      <c r="Z171" s="148">
        <v>-0.76</v>
      </c>
      <c r="AA171" s="148">
        <v>1.76</v>
      </c>
      <c r="AB171" s="149">
        <v>1.0773999999999999</v>
      </c>
      <c r="AC171" s="149">
        <v>1.3006</v>
      </c>
      <c r="AD171" s="147">
        <f>VLOOKUP(T171,'既存・導入予定 (3)'!$E$33:$S$44,13,0)</f>
        <v>0.52900000000000003</v>
      </c>
      <c r="AE171" s="75">
        <f t="shared" si="9"/>
        <v>1.357</v>
      </c>
    </row>
    <row r="172" spans="13:31" ht="13.5" customHeight="1">
      <c r="M172" s="90">
        <v>2</v>
      </c>
      <c r="N172" s="91" t="s">
        <v>10</v>
      </c>
      <c r="O172" s="91" t="s">
        <v>3457</v>
      </c>
      <c r="P172" s="91" t="s">
        <v>3459</v>
      </c>
      <c r="Q172" s="91" t="s">
        <v>117</v>
      </c>
      <c r="R172" s="92">
        <v>0.52900000000000003</v>
      </c>
      <c r="T172" s="144">
        <v>2</v>
      </c>
      <c r="U172" s="195">
        <v>2011</v>
      </c>
      <c r="V172" s="145" t="s">
        <v>21</v>
      </c>
      <c r="W172" s="145" t="s">
        <v>618</v>
      </c>
      <c r="X172" s="145" t="s">
        <v>3363</v>
      </c>
      <c r="Y172" s="146" t="str">
        <f t="shared" si="7"/>
        <v>22011暖房ビル用マルチ有り</v>
      </c>
      <c r="Z172" s="148">
        <v>-0.78</v>
      </c>
      <c r="AA172" s="148">
        <v>1.78</v>
      </c>
      <c r="AB172" s="149">
        <v>1.0377000000000001</v>
      </c>
      <c r="AC172" s="149">
        <v>1.3255999999999999</v>
      </c>
      <c r="AD172" s="147">
        <f>VLOOKUP(T172,'既存・導入予定 (3)'!$E$33:$S$44,13,0)</f>
        <v>0.52900000000000003</v>
      </c>
      <c r="AE172" s="75">
        <f t="shared" si="9"/>
        <v>1.367</v>
      </c>
    </row>
    <row r="173" spans="13:31" ht="13.5" customHeight="1">
      <c r="M173" s="90">
        <v>2</v>
      </c>
      <c r="N173" s="91" t="s">
        <v>11</v>
      </c>
      <c r="O173" s="91" t="s">
        <v>3457</v>
      </c>
      <c r="P173" s="91" t="s">
        <v>3459</v>
      </c>
      <c r="Q173" s="91" t="s">
        <v>121</v>
      </c>
      <c r="R173" s="92">
        <v>0.90300000000000002</v>
      </c>
      <c r="T173" s="144">
        <v>2</v>
      </c>
      <c r="U173" s="195">
        <v>2011</v>
      </c>
      <c r="V173" s="145" t="s">
        <v>21</v>
      </c>
      <c r="W173" s="145" t="s">
        <v>619</v>
      </c>
      <c r="X173" s="145" t="s">
        <v>3363</v>
      </c>
      <c r="Y173" s="146" t="str">
        <f t="shared" si="7"/>
        <v>22011暖房設備用有り</v>
      </c>
      <c r="Z173" s="148">
        <v>-0.26</v>
      </c>
      <c r="AA173" s="148">
        <v>1.26</v>
      </c>
      <c r="AB173" s="149">
        <v>1.0266999999999999</v>
      </c>
      <c r="AC173" s="149">
        <v>0.93830000000000002</v>
      </c>
      <c r="AD173" s="147">
        <f>VLOOKUP(T173,'既存・導入予定 (3)'!$E$33:$S$44,13,0)</f>
        <v>0.52900000000000003</v>
      </c>
      <c r="AE173" s="75">
        <f t="shared" si="9"/>
        <v>1.1220000000000001</v>
      </c>
    </row>
    <row r="174" spans="13:31" ht="13.5" customHeight="1">
      <c r="M174" s="90">
        <v>2</v>
      </c>
      <c r="N174" s="91" t="s">
        <v>12</v>
      </c>
      <c r="O174" s="91" t="s">
        <v>3457</v>
      </c>
      <c r="P174" s="91" t="s">
        <v>3459</v>
      </c>
      <c r="Q174" s="91" t="s">
        <v>125</v>
      </c>
      <c r="R174" s="92">
        <v>1</v>
      </c>
      <c r="T174" s="144">
        <v>2</v>
      </c>
      <c r="U174" s="195">
        <v>2011</v>
      </c>
      <c r="V174" s="145" t="s">
        <v>21</v>
      </c>
      <c r="W174" s="145" t="s">
        <v>624</v>
      </c>
      <c r="X174" s="145" t="s">
        <v>3516</v>
      </c>
      <c r="Y174" s="146" t="str">
        <f t="shared" si="7"/>
        <v>22011暖房店舗用無し（一定速）</v>
      </c>
      <c r="Z174" s="148">
        <v>0.25</v>
      </c>
      <c r="AA174" s="148">
        <v>0.75</v>
      </c>
      <c r="AB174" s="149">
        <v>0.25</v>
      </c>
      <c r="AC174" s="149">
        <v>0.75</v>
      </c>
      <c r="AD174" s="147">
        <f>VLOOKUP(T174,'既存・導入予定 (3)'!$E$33:$S$44,13,0)</f>
        <v>0.52900000000000003</v>
      </c>
      <c r="AE174" s="75">
        <f t="shared" si="9"/>
        <v>0.88200000000000001</v>
      </c>
    </row>
    <row r="175" spans="13:31" ht="13.5" customHeight="1">
      <c r="M175" s="90">
        <v>2</v>
      </c>
      <c r="N175" s="91" t="s">
        <v>13</v>
      </c>
      <c r="O175" s="91" t="s">
        <v>3457</v>
      </c>
      <c r="P175" s="91" t="s">
        <v>3459</v>
      </c>
      <c r="Q175" s="91" t="s">
        <v>129</v>
      </c>
      <c r="R175" s="92">
        <v>0.28899999999999998</v>
      </c>
      <c r="T175" s="144">
        <v>2</v>
      </c>
      <c r="U175" s="195">
        <v>2011</v>
      </c>
      <c r="V175" s="145" t="s">
        <v>21</v>
      </c>
      <c r="W175" s="145" t="s">
        <v>618</v>
      </c>
      <c r="X175" s="145" t="s">
        <v>3516</v>
      </c>
      <c r="Y175" s="146" t="str">
        <f t="shared" si="7"/>
        <v>22011暖房ビル用マルチ無し（一定速）</v>
      </c>
      <c r="Z175" s="148">
        <v>0.25</v>
      </c>
      <c r="AA175" s="148">
        <v>0.75</v>
      </c>
      <c r="AB175" s="149">
        <v>0.25</v>
      </c>
      <c r="AC175" s="149">
        <v>0.75</v>
      </c>
      <c r="AD175" s="147">
        <f>VLOOKUP(T175,'既存・導入予定 (3)'!$E$33:$S$44,13,0)</f>
        <v>0.52900000000000003</v>
      </c>
      <c r="AE175" s="75">
        <f t="shared" si="9"/>
        <v>0.88200000000000001</v>
      </c>
    </row>
    <row r="176" spans="13:31" ht="13.5" customHeight="1">
      <c r="M176" s="90">
        <v>3</v>
      </c>
      <c r="N176" s="91" t="s">
        <v>3456</v>
      </c>
      <c r="O176" s="91" t="s">
        <v>3457</v>
      </c>
      <c r="P176" s="91" t="s">
        <v>3459</v>
      </c>
      <c r="Q176" s="91" t="s">
        <v>133</v>
      </c>
      <c r="R176" s="92">
        <v>0.32500000000000001</v>
      </c>
      <c r="T176" s="144">
        <v>2</v>
      </c>
      <c r="U176" s="145">
        <v>2011</v>
      </c>
      <c r="V176" s="145" t="s">
        <v>21</v>
      </c>
      <c r="W176" s="145" t="s">
        <v>619</v>
      </c>
      <c r="X176" s="145" t="s">
        <v>3516</v>
      </c>
      <c r="Y176" s="146" t="str">
        <f t="shared" si="7"/>
        <v>22011暖房設備用無し（一定速）</v>
      </c>
      <c r="Z176" s="148">
        <v>0.25</v>
      </c>
      <c r="AA176" s="148">
        <v>0.75</v>
      </c>
      <c r="AB176" s="149">
        <v>0.25</v>
      </c>
      <c r="AC176" s="149">
        <v>0.75</v>
      </c>
      <c r="AD176" s="147">
        <f>VLOOKUP(T176,'既存・導入予定 (3)'!$E$33:$S$44,13,0)</f>
        <v>0.52900000000000003</v>
      </c>
      <c r="AE176" s="75">
        <f t="shared" si="9"/>
        <v>0.88200000000000001</v>
      </c>
    </row>
    <row r="177" spans="13:31" ht="13.5" customHeight="1">
      <c r="M177" s="90">
        <v>3</v>
      </c>
      <c r="N177" s="91" t="s">
        <v>3</v>
      </c>
      <c r="O177" s="91" t="s">
        <v>3457</v>
      </c>
      <c r="P177" s="91" t="s">
        <v>3459</v>
      </c>
      <c r="Q177" s="91" t="s">
        <v>137</v>
      </c>
      <c r="R177" s="92">
        <v>0.254</v>
      </c>
      <c r="T177" s="144">
        <v>2</v>
      </c>
      <c r="U177" s="145">
        <v>2012</v>
      </c>
      <c r="V177" s="145" t="s">
        <v>20</v>
      </c>
      <c r="W177" s="145" t="s">
        <v>624</v>
      </c>
      <c r="X177" s="145" t="s">
        <v>3363</v>
      </c>
      <c r="Y177" s="146" t="str">
        <f t="shared" ref="Y177:Y188" si="10">T177&amp;U177&amp;V177&amp;W177&amp;X177</f>
        <v>22012冷房店舗用有り</v>
      </c>
      <c r="Z177" s="145">
        <v>-1.36</v>
      </c>
      <c r="AA177" s="145">
        <v>2.36</v>
      </c>
      <c r="AB177" s="145">
        <v>1.0576000000000001</v>
      </c>
      <c r="AC177" s="145">
        <v>1.7556</v>
      </c>
      <c r="AD177" s="147">
        <f>VLOOKUP(T177,'既存・導入予定 (3)'!$E$33:$S$44,13,0)</f>
        <v>0.52900000000000003</v>
      </c>
      <c r="AE177" s="75">
        <f t="shared" si="9"/>
        <v>1.64</v>
      </c>
    </row>
    <row r="178" spans="13:31" ht="13.5" customHeight="1">
      <c r="M178" s="90">
        <v>3</v>
      </c>
      <c r="N178" s="91" t="s">
        <v>4</v>
      </c>
      <c r="O178" s="91" t="s">
        <v>3457</v>
      </c>
      <c r="P178" s="91" t="s">
        <v>3459</v>
      </c>
      <c r="Q178" s="91" t="s">
        <v>141</v>
      </c>
      <c r="R178" s="92">
        <v>0.30299999999999999</v>
      </c>
      <c r="T178" s="144">
        <v>2</v>
      </c>
      <c r="U178" s="145">
        <v>2012</v>
      </c>
      <c r="V178" s="145" t="s">
        <v>20</v>
      </c>
      <c r="W178" s="145" t="s">
        <v>618</v>
      </c>
      <c r="X178" s="145" t="s">
        <v>3363</v>
      </c>
      <c r="Y178" s="146" t="str">
        <f t="shared" si="10"/>
        <v>22012冷房ビル用マルチ有り</v>
      </c>
      <c r="Z178" s="145">
        <v>-1.1399999999999999</v>
      </c>
      <c r="AA178" s="145">
        <v>2.14</v>
      </c>
      <c r="AB178" s="145">
        <v>1.0625</v>
      </c>
      <c r="AC178" s="145">
        <v>1.5893999999999999</v>
      </c>
      <c r="AD178" s="147">
        <f>VLOOKUP(T178,'既存・導入予定 (3)'!$E$33:$S$44,13,0)</f>
        <v>0.52900000000000003</v>
      </c>
      <c r="AE178" s="75">
        <f t="shared" si="9"/>
        <v>1.536</v>
      </c>
    </row>
    <row r="179" spans="13:31" ht="13.5" customHeight="1">
      <c r="M179" s="90">
        <v>3</v>
      </c>
      <c r="N179" s="91" t="s">
        <v>5</v>
      </c>
      <c r="O179" s="91" t="s">
        <v>3457</v>
      </c>
      <c r="P179" s="91" t="s">
        <v>3459</v>
      </c>
      <c r="Q179" s="91" t="s">
        <v>145</v>
      </c>
      <c r="R179" s="92">
        <v>0.54800000000000004</v>
      </c>
      <c r="T179" s="144">
        <v>2</v>
      </c>
      <c r="U179" s="145">
        <v>2012</v>
      </c>
      <c r="V179" s="145" t="s">
        <v>20</v>
      </c>
      <c r="W179" s="145" t="s">
        <v>619</v>
      </c>
      <c r="X179" s="145" t="s">
        <v>3363</v>
      </c>
      <c r="Y179" s="146" t="str">
        <f t="shared" si="10"/>
        <v>22012冷房設備用有り</v>
      </c>
      <c r="Z179" s="145">
        <v>-0.26</v>
      </c>
      <c r="AA179" s="145">
        <v>1.26</v>
      </c>
      <c r="AB179" s="145">
        <v>1.0367999999999999</v>
      </c>
      <c r="AC179" s="145">
        <v>0.93579999999999997</v>
      </c>
      <c r="AD179" s="147">
        <f>VLOOKUP(T179,'既存・導入予定 (3)'!$E$33:$S$44,13,0)</f>
        <v>0.52900000000000003</v>
      </c>
      <c r="AE179" s="75">
        <f t="shared" si="9"/>
        <v>1.1220000000000001</v>
      </c>
    </row>
    <row r="180" spans="13:31" ht="13.5" customHeight="1">
      <c r="M180" s="90">
        <v>3</v>
      </c>
      <c r="N180" s="91" t="s">
        <v>6</v>
      </c>
      <c r="O180" s="91" t="s">
        <v>3457</v>
      </c>
      <c r="P180" s="91" t="s">
        <v>3459</v>
      </c>
      <c r="Q180" s="91" t="s">
        <v>149</v>
      </c>
      <c r="R180" s="92">
        <v>0.27400000000000002</v>
      </c>
      <c r="T180" s="144">
        <v>2</v>
      </c>
      <c r="U180" s="145">
        <v>2012</v>
      </c>
      <c r="V180" s="145" t="s">
        <v>20</v>
      </c>
      <c r="W180" s="145" t="s">
        <v>624</v>
      </c>
      <c r="X180" s="145" t="s">
        <v>3516</v>
      </c>
      <c r="Y180" s="146" t="str">
        <f t="shared" si="10"/>
        <v>22012冷房店舗用無し（一定速）</v>
      </c>
      <c r="Z180" s="148">
        <v>0.25</v>
      </c>
      <c r="AA180" s="148">
        <v>0.75</v>
      </c>
      <c r="AB180" s="149">
        <v>0.25</v>
      </c>
      <c r="AC180" s="149">
        <v>0.75</v>
      </c>
      <c r="AD180" s="147">
        <f>VLOOKUP(T180,'既存・導入予定 (3)'!$E$33:$S$44,13,0)</f>
        <v>0.52900000000000003</v>
      </c>
      <c r="AE180" s="75">
        <f t="shared" si="9"/>
        <v>0.88200000000000001</v>
      </c>
    </row>
    <row r="181" spans="13:31" ht="13.5" customHeight="1">
      <c r="M181" s="90">
        <v>3</v>
      </c>
      <c r="N181" s="91" t="s">
        <v>7</v>
      </c>
      <c r="O181" s="91" t="s">
        <v>3457</v>
      </c>
      <c r="P181" s="91" t="s">
        <v>3459</v>
      </c>
      <c r="Q181" s="91" t="s">
        <v>153</v>
      </c>
      <c r="R181" s="92">
        <v>0.27700000000000002</v>
      </c>
      <c r="T181" s="144">
        <v>2</v>
      </c>
      <c r="U181" s="145">
        <v>2012</v>
      </c>
      <c r="V181" s="145" t="s">
        <v>20</v>
      </c>
      <c r="W181" s="145" t="s">
        <v>618</v>
      </c>
      <c r="X181" s="145" t="s">
        <v>3516</v>
      </c>
      <c r="Y181" s="146" t="str">
        <f t="shared" si="10"/>
        <v>22012冷房ビル用マルチ無し（一定速）</v>
      </c>
      <c r="Z181" s="148">
        <v>0.25</v>
      </c>
      <c r="AA181" s="148">
        <v>0.75</v>
      </c>
      <c r="AB181" s="149">
        <v>0.25</v>
      </c>
      <c r="AC181" s="149">
        <v>0.75</v>
      </c>
      <c r="AD181" s="147">
        <f>VLOOKUP(T181,'既存・導入予定 (3)'!$E$33:$S$44,13,0)</f>
        <v>0.52900000000000003</v>
      </c>
      <c r="AE181" s="75">
        <f t="shared" si="9"/>
        <v>0.88200000000000001</v>
      </c>
    </row>
    <row r="182" spans="13:31" ht="13.5" customHeight="1">
      <c r="M182" s="90">
        <v>3</v>
      </c>
      <c r="N182" s="91" t="s">
        <v>8</v>
      </c>
      <c r="O182" s="91" t="s">
        <v>3457</v>
      </c>
      <c r="P182" s="91" t="s">
        <v>3459</v>
      </c>
      <c r="Q182" s="91" t="s">
        <v>157</v>
      </c>
      <c r="R182" s="92">
        <v>0.29199999999999998</v>
      </c>
      <c r="T182" s="144">
        <v>2</v>
      </c>
      <c r="U182" s="145">
        <v>2012</v>
      </c>
      <c r="V182" s="145" t="s">
        <v>20</v>
      </c>
      <c r="W182" s="145" t="s">
        <v>619</v>
      </c>
      <c r="X182" s="145" t="s">
        <v>3516</v>
      </c>
      <c r="Y182" s="146" t="str">
        <f t="shared" si="10"/>
        <v>22012冷房設備用無し（一定速）</v>
      </c>
      <c r="Z182" s="148">
        <v>0.25</v>
      </c>
      <c r="AA182" s="148">
        <v>0.75</v>
      </c>
      <c r="AB182" s="149">
        <v>0.25</v>
      </c>
      <c r="AC182" s="149">
        <v>0.75</v>
      </c>
      <c r="AD182" s="147">
        <f>VLOOKUP(T182,'既存・導入予定 (3)'!$E$33:$S$44,13,0)</f>
        <v>0.52900000000000003</v>
      </c>
      <c r="AE182" s="75">
        <f t="shared" si="9"/>
        <v>0.88200000000000001</v>
      </c>
    </row>
    <row r="183" spans="13:31" ht="13.5" customHeight="1">
      <c r="M183" s="90">
        <v>3</v>
      </c>
      <c r="N183" s="91" t="s">
        <v>9</v>
      </c>
      <c r="O183" s="91" t="s">
        <v>3457</v>
      </c>
      <c r="P183" s="91" t="s">
        <v>3459</v>
      </c>
      <c r="Q183" s="91" t="s">
        <v>161</v>
      </c>
      <c r="R183" s="92">
        <v>0.434</v>
      </c>
      <c r="T183" s="144">
        <v>2</v>
      </c>
      <c r="U183" s="145">
        <v>2012</v>
      </c>
      <c r="V183" s="145" t="s">
        <v>21</v>
      </c>
      <c r="W183" s="145" t="s">
        <v>624</v>
      </c>
      <c r="X183" s="145" t="s">
        <v>3363</v>
      </c>
      <c r="Y183" s="146" t="str">
        <f t="shared" si="10"/>
        <v>22012暖房店舗用有り</v>
      </c>
      <c r="Z183" s="145">
        <v>-0.82</v>
      </c>
      <c r="AA183" s="145">
        <v>1.82</v>
      </c>
      <c r="AB183" s="145">
        <v>1.0801000000000001</v>
      </c>
      <c r="AC183" s="145">
        <v>1.345</v>
      </c>
      <c r="AD183" s="147">
        <f>VLOOKUP(T183,'既存・導入予定 (3)'!$E$33:$S$44,13,0)</f>
        <v>0.52900000000000003</v>
      </c>
      <c r="AE183" s="75">
        <f t="shared" si="9"/>
        <v>1.3859999999999999</v>
      </c>
    </row>
    <row r="184" spans="13:31" ht="13.5" customHeight="1">
      <c r="M184" s="90">
        <v>3</v>
      </c>
      <c r="N184" s="91" t="s">
        <v>10</v>
      </c>
      <c r="O184" s="91" t="s">
        <v>3457</v>
      </c>
      <c r="P184" s="91" t="s">
        <v>3459</v>
      </c>
      <c r="Q184" s="91" t="s">
        <v>165</v>
      </c>
      <c r="R184" s="92">
        <v>0.38900000000000001</v>
      </c>
      <c r="T184" s="144">
        <v>2</v>
      </c>
      <c r="U184" s="145">
        <v>2012</v>
      </c>
      <c r="V184" s="145" t="s">
        <v>21</v>
      </c>
      <c r="W184" s="145" t="s">
        <v>618</v>
      </c>
      <c r="X184" s="145" t="s">
        <v>3363</v>
      </c>
      <c r="Y184" s="146" t="str">
        <f t="shared" si="10"/>
        <v>22012暖房ビル用マルチ有り</v>
      </c>
      <c r="Z184" s="145">
        <v>-0.98</v>
      </c>
      <c r="AA184" s="145">
        <v>1.98</v>
      </c>
      <c r="AB184" s="145">
        <v>1.042</v>
      </c>
      <c r="AC184" s="145">
        <v>1.4744999999999999</v>
      </c>
      <c r="AD184" s="147">
        <f>VLOOKUP(T184,'既存・導入予定 (3)'!$E$33:$S$44,13,0)</f>
        <v>0.52900000000000003</v>
      </c>
      <c r="AE184" s="75">
        <f t="shared" si="9"/>
        <v>1.4610000000000001</v>
      </c>
    </row>
    <row r="185" spans="13:31" ht="13.5" customHeight="1">
      <c r="M185" s="90">
        <v>3</v>
      </c>
      <c r="N185" s="91" t="s">
        <v>11</v>
      </c>
      <c r="O185" s="91" t="s">
        <v>3457</v>
      </c>
      <c r="P185" s="91" t="s">
        <v>3459</v>
      </c>
      <c r="Q185" s="91" t="s">
        <v>169</v>
      </c>
      <c r="R185" s="92">
        <v>0.66100000000000003</v>
      </c>
      <c r="T185" s="144">
        <v>2</v>
      </c>
      <c r="U185" s="145">
        <v>2012</v>
      </c>
      <c r="V185" s="145" t="s">
        <v>21</v>
      </c>
      <c r="W185" s="145" t="s">
        <v>619</v>
      </c>
      <c r="X185" s="145" t="s">
        <v>3363</v>
      </c>
      <c r="Y185" s="146" t="str">
        <f t="shared" si="10"/>
        <v>22012暖房設備用有り</v>
      </c>
      <c r="Z185" s="145">
        <v>-0.26</v>
      </c>
      <c r="AA185" s="145">
        <v>1.26</v>
      </c>
      <c r="AB185" s="145">
        <v>1.0266999999999999</v>
      </c>
      <c r="AC185" s="145">
        <v>0.93830000000000002</v>
      </c>
      <c r="AD185" s="147">
        <f>VLOOKUP(T185,'既存・導入予定 (3)'!$E$33:$S$44,13,0)</f>
        <v>0.52900000000000003</v>
      </c>
      <c r="AE185" s="75">
        <f t="shared" si="9"/>
        <v>1.1220000000000001</v>
      </c>
    </row>
    <row r="186" spans="13:31" ht="13.5" customHeight="1">
      <c r="M186" s="90">
        <v>3</v>
      </c>
      <c r="N186" s="91" t="s">
        <v>12</v>
      </c>
      <c r="O186" s="91" t="s">
        <v>3457</v>
      </c>
      <c r="P186" s="91" t="s">
        <v>3459</v>
      </c>
      <c r="Q186" s="91" t="s">
        <v>173</v>
      </c>
      <c r="R186" s="92">
        <v>0.84599999999999997</v>
      </c>
      <c r="T186" s="144">
        <v>2</v>
      </c>
      <c r="U186" s="145">
        <v>2012</v>
      </c>
      <c r="V186" s="145" t="s">
        <v>21</v>
      </c>
      <c r="W186" s="145" t="s">
        <v>624</v>
      </c>
      <c r="X186" s="145" t="s">
        <v>3516</v>
      </c>
      <c r="Y186" s="146" t="str">
        <f t="shared" si="10"/>
        <v>22012暖房店舗用無し（一定速）</v>
      </c>
      <c r="Z186" s="148">
        <v>0.25</v>
      </c>
      <c r="AA186" s="148">
        <v>0.75</v>
      </c>
      <c r="AB186" s="149">
        <v>0.25</v>
      </c>
      <c r="AC186" s="149">
        <v>0.75</v>
      </c>
      <c r="AD186" s="147">
        <f>VLOOKUP(T186,'既存・導入予定 (3)'!$E$33:$S$44,13,0)</f>
        <v>0.52900000000000003</v>
      </c>
      <c r="AE186" s="75">
        <f t="shared" si="9"/>
        <v>0.88200000000000001</v>
      </c>
    </row>
    <row r="187" spans="13:31" ht="13.5" customHeight="1">
      <c r="M187" s="90">
        <v>3</v>
      </c>
      <c r="N187" s="91" t="s">
        <v>13</v>
      </c>
      <c r="O187" s="91" t="s">
        <v>3457</v>
      </c>
      <c r="P187" s="91" t="s">
        <v>3459</v>
      </c>
      <c r="Q187" s="91" t="s">
        <v>177</v>
      </c>
      <c r="R187" s="92">
        <v>0.185</v>
      </c>
      <c r="T187" s="144">
        <v>2</v>
      </c>
      <c r="U187" s="145">
        <v>2012</v>
      </c>
      <c r="V187" s="145" t="s">
        <v>21</v>
      </c>
      <c r="W187" s="145" t="s">
        <v>618</v>
      </c>
      <c r="X187" s="145" t="s">
        <v>3516</v>
      </c>
      <c r="Y187" s="146" t="str">
        <f t="shared" si="10"/>
        <v>22012暖房ビル用マルチ無し（一定速）</v>
      </c>
      <c r="Z187" s="148">
        <v>0.25</v>
      </c>
      <c r="AA187" s="148">
        <v>0.75</v>
      </c>
      <c r="AB187" s="149">
        <v>0.25</v>
      </c>
      <c r="AC187" s="149">
        <v>0.75</v>
      </c>
      <c r="AD187" s="147">
        <f>VLOOKUP(T187,'既存・導入予定 (3)'!$E$33:$S$44,13,0)</f>
        <v>0.52900000000000003</v>
      </c>
      <c r="AE187" s="75">
        <f t="shared" si="9"/>
        <v>0.88200000000000001</v>
      </c>
    </row>
    <row r="188" spans="13:31" ht="13.5" customHeight="1">
      <c r="M188" s="90">
        <v>4</v>
      </c>
      <c r="N188" s="91" t="s">
        <v>3456</v>
      </c>
      <c r="O188" s="91" t="s">
        <v>3457</v>
      </c>
      <c r="P188" s="91" t="s">
        <v>3459</v>
      </c>
      <c r="Q188" s="91" t="s">
        <v>181</v>
      </c>
      <c r="R188" s="92">
        <v>0.151</v>
      </c>
      <c r="T188" s="144">
        <v>2</v>
      </c>
      <c r="U188" s="145">
        <v>2012</v>
      </c>
      <c r="V188" s="145" t="s">
        <v>21</v>
      </c>
      <c r="W188" s="145" t="s">
        <v>619</v>
      </c>
      <c r="X188" s="145" t="s">
        <v>3516</v>
      </c>
      <c r="Y188" s="146" t="str">
        <f t="shared" si="10"/>
        <v>22012暖房設備用無し（一定速）</v>
      </c>
      <c r="Z188" s="148">
        <v>0.25</v>
      </c>
      <c r="AA188" s="148">
        <v>0.75</v>
      </c>
      <c r="AB188" s="149">
        <v>0.25</v>
      </c>
      <c r="AC188" s="149">
        <v>0.75</v>
      </c>
      <c r="AD188" s="147">
        <f>VLOOKUP(T188,'既存・導入予定 (3)'!$E$33:$S$44,13,0)</f>
        <v>0.52900000000000003</v>
      </c>
      <c r="AE188" s="75">
        <f t="shared" si="9"/>
        <v>0.88200000000000001</v>
      </c>
    </row>
    <row r="189" spans="13:31" ht="13.5" customHeight="1">
      <c r="M189" s="90">
        <v>4</v>
      </c>
      <c r="N189" s="91" t="s">
        <v>3</v>
      </c>
      <c r="O189" s="91" t="s">
        <v>3457</v>
      </c>
      <c r="P189" s="91" t="s">
        <v>3459</v>
      </c>
      <c r="Q189" s="91" t="s">
        <v>185</v>
      </c>
      <c r="R189" s="92">
        <v>0.151</v>
      </c>
      <c r="T189" s="144">
        <v>2</v>
      </c>
      <c r="U189" s="195">
        <v>2013</v>
      </c>
      <c r="V189" s="145" t="s">
        <v>20</v>
      </c>
      <c r="W189" s="145" t="s">
        <v>624</v>
      </c>
      <c r="X189" s="145" t="s">
        <v>3363</v>
      </c>
      <c r="Y189" s="146" t="str">
        <f t="shared" ref="Y189:Y209" si="11">T189&amp;U189&amp;V189&amp;W189&amp;X189</f>
        <v>22013冷房店舗用有り</v>
      </c>
      <c r="Z189" s="148">
        <v>-1.5</v>
      </c>
      <c r="AA189" s="148">
        <v>2.5</v>
      </c>
      <c r="AB189" s="149">
        <v>1.0609999999999999</v>
      </c>
      <c r="AC189" s="149">
        <v>1.8597999999999999</v>
      </c>
      <c r="AD189" s="147">
        <f>VLOOKUP(T189,'既存・導入予定 (3)'!$E$33:$S$44,13,0)</f>
        <v>0.52900000000000003</v>
      </c>
      <c r="AE189" s="75">
        <f t="shared" ref="AE189:AE236" si="12">ROUNDDOWN(IF(AD189&gt;=0.25,Z189*AD189+AA189,AB189*AD189+AC189),3)</f>
        <v>1.706</v>
      </c>
    </row>
    <row r="190" spans="13:31" ht="13.5" customHeight="1">
      <c r="M190" s="90">
        <v>4</v>
      </c>
      <c r="N190" s="91" t="s">
        <v>4</v>
      </c>
      <c r="O190" s="91" t="s">
        <v>3457</v>
      </c>
      <c r="P190" s="91" t="s">
        <v>3459</v>
      </c>
      <c r="Q190" s="91" t="s">
        <v>189</v>
      </c>
      <c r="R190" s="92">
        <v>0.20100000000000001</v>
      </c>
      <c r="T190" s="144">
        <v>2</v>
      </c>
      <c r="U190" s="195">
        <v>2013</v>
      </c>
      <c r="V190" s="145" t="s">
        <v>20</v>
      </c>
      <c r="W190" s="145" t="s">
        <v>618</v>
      </c>
      <c r="X190" s="145" t="s">
        <v>3363</v>
      </c>
      <c r="Y190" s="146" t="str">
        <f t="shared" si="11"/>
        <v>22013冷房ビル用マルチ有り</v>
      </c>
      <c r="Z190" s="148">
        <v>-1.1399999999999999</v>
      </c>
      <c r="AA190" s="148">
        <v>2.14</v>
      </c>
      <c r="AB190" s="149">
        <v>1.0625</v>
      </c>
      <c r="AC190" s="149">
        <v>1.5893999999999999</v>
      </c>
      <c r="AD190" s="147">
        <f>VLOOKUP(T190,'既存・導入予定 (3)'!$E$33:$S$44,13,0)</f>
        <v>0.52900000000000003</v>
      </c>
      <c r="AE190" s="75">
        <f t="shared" si="12"/>
        <v>1.536</v>
      </c>
    </row>
    <row r="191" spans="13:31" ht="14.25" customHeight="1">
      <c r="M191" s="90">
        <v>4</v>
      </c>
      <c r="N191" s="91" t="s">
        <v>5</v>
      </c>
      <c r="O191" s="91" t="s">
        <v>3457</v>
      </c>
      <c r="P191" s="91" t="s">
        <v>3459</v>
      </c>
      <c r="Q191" s="91" t="s">
        <v>193</v>
      </c>
      <c r="R191" s="92">
        <v>0.28399999999999997</v>
      </c>
      <c r="T191" s="144">
        <v>2</v>
      </c>
      <c r="U191" s="195">
        <v>2013</v>
      </c>
      <c r="V191" s="145" t="s">
        <v>20</v>
      </c>
      <c r="W191" s="145" t="s">
        <v>619</v>
      </c>
      <c r="X191" s="145" t="s">
        <v>3363</v>
      </c>
      <c r="Y191" s="146" t="str">
        <f t="shared" si="11"/>
        <v>22013冷房設備用有り</v>
      </c>
      <c r="Z191" s="148">
        <v>-0.26</v>
      </c>
      <c r="AA191" s="148">
        <v>1.26</v>
      </c>
      <c r="AB191" s="149">
        <v>1.0367999999999999</v>
      </c>
      <c r="AC191" s="149">
        <v>0.93579999999999997</v>
      </c>
      <c r="AD191" s="147">
        <f>VLOOKUP(T191,'既存・導入予定 (3)'!$E$33:$S$44,13,0)</f>
        <v>0.52900000000000003</v>
      </c>
      <c r="AE191" s="75">
        <f t="shared" si="12"/>
        <v>1.1220000000000001</v>
      </c>
    </row>
    <row r="192" spans="13:31" ht="13.5" customHeight="1">
      <c r="M192" s="90">
        <v>4</v>
      </c>
      <c r="N192" s="91" t="s">
        <v>6</v>
      </c>
      <c r="O192" s="91" t="s">
        <v>3457</v>
      </c>
      <c r="P192" s="91" t="s">
        <v>3459</v>
      </c>
      <c r="Q192" s="91" t="s">
        <v>197</v>
      </c>
      <c r="R192" s="92">
        <v>8.8999999999999996E-2</v>
      </c>
      <c r="T192" s="144">
        <v>2</v>
      </c>
      <c r="U192" s="195">
        <v>2013</v>
      </c>
      <c r="V192" s="145" t="s">
        <v>20</v>
      </c>
      <c r="W192" s="145" t="s">
        <v>624</v>
      </c>
      <c r="X192" s="145" t="s">
        <v>3516</v>
      </c>
      <c r="Y192" s="146" t="str">
        <f t="shared" si="11"/>
        <v>22013冷房店舗用無し（一定速）</v>
      </c>
      <c r="Z192" s="148">
        <v>0.25</v>
      </c>
      <c r="AA192" s="148">
        <v>0.75</v>
      </c>
      <c r="AB192" s="149">
        <v>0.25</v>
      </c>
      <c r="AC192" s="149">
        <v>0.75</v>
      </c>
      <c r="AD192" s="147">
        <f>VLOOKUP(T192,'既存・導入予定 (3)'!$E$33:$S$44,13,0)</f>
        <v>0.52900000000000003</v>
      </c>
      <c r="AE192" s="75">
        <f t="shared" si="12"/>
        <v>0.88200000000000001</v>
      </c>
    </row>
    <row r="193" spans="13:31" ht="13.5" customHeight="1">
      <c r="M193" s="90">
        <v>4</v>
      </c>
      <c r="N193" s="91" t="s">
        <v>7</v>
      </c>
      <c r="O193" s="91" t="s">
        <v>3457</v>
      </c>
      <c r="P193" s="91" t="s">
        <v>3459</v>
      </c>
      <c r="Q193" s="91" t="s">
        <v>201</v>
      </c>
      <c r="R193" s="92">
        <v>0.115</v>
      </c>
      <c r="T193" s="144">
        <v>2</v>
      </c>
      <c r="U193" s="195">
        <v>2013</v>
      </c>
      <c r="V193" s="145" t="s">
        <v>20</v>
      </c>
      <c r="W193" s="145" t="s">
        <v>618</v>
      </c>
      <c r="X193" s="145" t="s">
        <v>3516</v>
      </c>
      <c r="Y193" s="146" t="str">
        <f t="shared" si="11"/>
        <v>22013冷房ビル用マルチ無し（一定速）</v>
      </c>
      <c r="Z193" s="148">
        <v>0.25</v>
      </c>
      <c r="AA193" s="148">
        <v>0.75</v>
      </c>
      <c r="AB193" s="149">
        <v>0.25</v>
      </c>
      <c r="AC193" s="149">
        <v>0.75</v>
      </c>
      <c r="AD193" s="147">
        <f>VLOOKUP(T193,'既存・導入予定 (3)'!$E$33:$S$44,13,0)</f>
        <v>0.52900000000000003</v>
      </c>
      <c r="AE193" s="75">
        <f t="shared" si="12"/>
        <v>0.88200000000000001</v>
      </c>
    </row>
    <row r="194" spans="13:31" ht="13.5" customHeight="1">
      <c r="M194" s="90">
        <v>4</v>
      </c>
      <c r="N194" s="91" t="s">
        <v>8</v>
      </c>
      <c r="O194" s="91" t="s">
        <v>3457</v>
      </c>
      <c r="P194" s="91" t="s">
        <v>3459</v>
      </c>
      <c r="Q194" s="91" t="s">
        <v>205</v>
      </c>
      <c r="R194" s="92">
        <v>0.13400000000000001</v>
      </c>
      <c r="T194" s="144">
        <v>2</v>
      </c>
      <c r="U194" s="195">
        <v>2013</v>
      </c>
      <c r="V194" s="145" t="s">
        <v>20</v>
      </c>
      <c r="W194" s="145" t="s">
        <v>619</v>
      </c>
      <c r="X194" s="145" t="s">
        <v>3516</v>
      </c>
      <c r="Y194" s="146" t="str">
        <f t="shared" si="11"/>
        <v>22013冷房設備用無し（一定速）</v>
      </c>
      <c r="Z194" s="148">
        <v>0.25</v>
      </c>
      <c r="AA194" s="148">
        <v>0.75</v>
      </c>
      <c r="AB194" s="149">
        <v>0.25</v>
      </c>
      <c r="AC194" s="149">
        <v>0.75</v>
      </c>
      <c r="AD194" s="147">
        <f>VLOOKUP(T194,'既存・導入予定 (3)'!$E$33:$S$44,13,0)</f>
        <v>0.52900000000000003</v>
      </c>
      <c r="AE194" s="75">
        <f t="shared" si="12"/>
        <v>0.88200000000000001</v>
      </c>
    </row>
    <row r="195" spans="13:31" ht="14.25" customHeight="1">
      <c r="M195" s="90">
        <v>4</v>
      </c>
      <c r="N195" s="91" t="s">
        <v>9</v>
      </c>
      <c r="O195" s="91" t="s">
        <v>3457</v>
      </c>
      <c r="P195" s="91" t="s">
        <v>3459</v>
      </c>
      <c r="Q195" s="91" t="s">
        <v>209</v>
      </c>
      <c r="R195" s="92">
        <v>0.246</v>
      </c>
      <c r="T195" s="144">
        <v>2</v>
      </c>
      <c r="U195" s="195">
        <v>2013</v>
      </c>
      <c r="V195" s="145" t="s">
        <v>21</v>
      </c>
      <c r="W195" s="145" t="s">
        <v>624</v>
      </c>
      <c r="X195" s="145" t="s">
        <v>3363</v>
      </c>
      <c r="Y195" s="146" t="str">
        <f t="shared" si="11"/>
        <v>22013暖房店舗用有り</v>
      </c>
      <c r="Z195" s="148">
        <v>-0.94</v>
      </c>
      <c r="AA195" s="148">
        <v>1.94</v>
      </c>
      <c r="AB195" s="149">
        <v>1.0853999999999999</v>
      </c>
      <c r="AC195" s="149">
        <v>1.4337</v>
      </c>
      <c r="AD195" s="147">
        <f>VLOOKUP(T195,'既存・導入予定 (3)'!$E$33:$S$44,13,0)</f>
        <v>0.52900000000000003</v>
      </c>
      <c r="AE195" s="75">
        <f t="shared" si="12"/>
        <v>1.4419999999999999</v>
      </c>
    </row>
    <row r="196" spans="13:31" ht="13.5" customHeight="1">
      <c r="M196" s="90">
        <v>4</v>
      </c>
      <c r="N196" s="91" t="s">
        <v>10</v>
      </c>
      <c r="O196" s="91" t="s">
        <v>3457</v>
      </c>
      <c r="P196" s="91" t="s">
        <v>3459</v>
      </c>
      <c r="Q196" s="91" t="s">
        <v>213</v>
      </c>
      <c r="R196" s="92">
        <v>0.20799999999999999</v>
      </c>
      <c r="T196" s="144">
        <v>2</v>
      </c>
      <c r="U196" s="195">
        <v>2013</v>
      </c>
      <c r="V196" s="145" t="s">
        <v>21</v>
      </c>
      <c r="W196" s="145" t="s">
        <v>618</v>
      </c>
      <c r="X196" s="145" t="s">
        <v>3363</v>
      </c>
      <c r="Y196" s="146" t="str">
        <f t="shared" si="11"/>
        <v>22013暖房ビル用マルチ有り</v>
      </c>
      <c r="Z196" s="148">
        <v>-0.98</v>
      </c>
      <c r="AA196" s="148">
        <v>1.98</v>
      </c>
      <c r="AB196" s="149">
        <v>1.042</v>
      </c>
      <c r="AC196" s="149">
        <v>1.4744999999999999</v>
      </c>
      <c r="AD196" s="147">
        <f>VLOOKUP(T196,'既存・導入予定 (3)'!$E$33:$S$44,13,0)</f>
        <v>0.52900000000000003</v>
      </c>
      <c r="AE196" s="75">
        <f t="shared" si="12"/>
        <v>1.4610000000000001</v>
      </c>
    </row>
    <row r="197" spans="13:31" ht="13.5" customHeight="1">
      <c r="M197" s="90">
        <v>4</v>
      </c>
      <c r="N197" s="91" t="s">
        <v>11</v>
      </c>
      <c r="O197" s="91" t="s">
        <v>3457</v>
      </c>
      <c r="P197" s="91" t="s">
        <v>3459</v>
      </c>
      <c r="Q197" s="91" t="s">
        <v>217</v>
      </c>
      <c r="R197" s="92">
        <v>0.33800000000000002</v>
      </c>
      <c r="T197" s="144">
        <v>2</v>
      </c>
      <c r="U197" s="195">
        <v>2013</v>
      </c>
      <c r="V197" s="145" t="s">
        <v>21</v>
      </c>
      <c r="W197" s="145" t="s">
        <v>619</v>
      </c>
      <c r="X197" s="145" t="s">
        <v>3363</v>
      </c>
      <c r="Y197" s="146" t="str">
        <f t="shared" si="11"/>
        <v>22013暖房設備用有り</v>
      </c>
      <c r="Z197" s="148">
        <v>-0.32</v>
      </c>
      <c r="AA197" s="148">
        <v>1.32</v>
      </c>
      <c r="AB197" s="149">
        <v>1.028</v>
      </c>
      <c r="AC197" s="149">
        <v>0.98299999999999998</v>
      </c>
      <c r="AD197" s="147">
        <f>VLOOKUP(T197,'既存・導入予定 (3)'!$E$33:$S$44,13,0)</f>
        <v>0.52900000000000003</v>
      </c>
      <c r="AE197" s="75">
        <f t="shared" si="12"/>
        <v>1.1499999999999999</v>
      </c>
    </row>
    <row r="198" spans="13:31" ht="13.5" customHeight="1">
      <c r="M198" s="90">
        <v>4</v>
      </c>
      <c r="N198" s="91" t="s">
        <v>12</v>
      </c>
      <c r="O198" s="91" t="s">
        <v>3457</v>
      </c>
      <c r="P198" s="91" t="s">
        <v>3459</v>
      </c>
      <c r="Q198" s="91" t="s">
        <v>221</v>
      </c>
      <c r="R198" s="92">
        <v>0.51400000000000001</v>
      </c>
      <c r="T198" s="144">
        <v>2</v>
      </c>
      <c r="U198" s="195">
        <v>2013</v>
      </c>
      <c r="V198" s="145" t="s">
        <v>21</v>
      </c>
      <c r="W198" s="145" t="s">
        <v>624</v>
      </c>
      <c r="X198" s="145" t="s">
        <v>3516</v>
      </c>
      <c r="Y198" s="146" t="str">
        <f t="shared" si="11"/>
        <v>22013暖房店舗用無し（一定速）</v>
      </c>
      <c r="Z198" s="148">
        <v>0.25</v>
      </c>
      <c r="AA198" s="148">
        <v>0.75</v>
      </c>
      <c r="AB198" s="149">
        <v>0.25</v>
      </c>
      <c r="AC198" s="149">
        <v>0.75</v>
      </c>
      <c r="AD198" s="147">
        <f>VLOOKUP(T198,'既存・導入予定 (3)'!$E$33:$S$44,13,0)</f>
        <v>0.52900000000000003</v>
      </c>
      <c r="AE198" s="75">
        <f t="shared" si="12"/>
        <v>0.88200000000000001</v>
      </c>
    </row>
    <row r="199" spans="13:31" ht="13.5" customHeight="1">
      <c r="M199" s="90">
        <v>4</v>
      </c>
      <c r="N199" s="91" t="s">
        <v>13</v>
      </c>
      <c r="O199" s="91" t="s">
        <v>3457</v>
      </c>
      <c r="P199" s="91" t="s">
        <v>3459</v>
      </c>
      <c r="Q199" s="91" t="s">
        <v>225</v>
      </c>
      <c r="R199" s="92">
        <v>0.115</v>
      </c>
      <c r="T199" s="144">
        <v>2</v>
      </c>
      <c r="U199" s="195">
        <v>2013</v>
      </c>
      <c r="V199" s="145" t="s">
        <v>21</v>
      </c>
      <c r="W199" s="145" t="s">
        <v>618</v>
      </c>
      <c r="X199" s="145" t="s">
        <v>3516</v>
      </c>
      <c r="Y199" s="146" t="str">
        <f t="shared" si="11"/>
        <v>22013暖房ビル用マルチ無し（一定速）</v>
      </c>
      <c r="Z199" s="148">
        <v>0.25</v>
      </c>
      <c r="AA199" s="148">
        <v>0.75</v>
      </c>
      <c r="AB199" s="149">
        <v>0.25</v>
      </c>
      <c r="AC199" s="149">
        <v>0.75</v>
      </c>
      <c r="AD199" s="147">
        <f>VLOOKUP(T199,'既存・導入予定 (3)'!$E$33:$S$44,13,0)</f>
        <v>0.52900000000000003</v>
      </c>
      <c r="AE199" s="75">
        <f t="shared" si="12"/>
        <v>0.88200000000000001</v>
      </c>
    </row>
    <row r="200" spans="13:31" ht="13.5" customHeight="1">
      <c r="M200" s="90">
        <v>5</v>
      </c>
      <c r="N200" s="91" t="s">
        <v>3456</v>
      </c>
      <c r="O200" s="91" t="s">
        <v>3457</v>
      </c>
      <c r="P200" s="91" t="s">
        <v>3459</v>
      </c>
      <c r="Q200" s="91" t="s">
        <v>229</v>
      </c>
      <c r="R200" s="92">
        <v>0.13200000000000001</v>
      </c>
      <c r="T200" s="144">
        <v>2</v>
      </c>
      <c r="U200" s="195">
        <v>2013</v>
      </c>
      <c r="V200" s="145" t="s">
        <v>21</v>
      </c>
      <c r="W200" s="145" t="s">
        <v>619</v>
      </c>
      <c r="X200" s="145" t="s">
        <v>3516</v>
      </c>
      <c r="Y200" s="146" t="str">
        <f t="shared" si="11"/>
        <v>22013暖房設備用無し（一定速）</v>
      </c>
      <c r="Z200" s="148">
        <v>0.25</v>
      </c>
      <c r="AA200" s="148">
        <v>0.75</v>
      </c>
      <c r="AB200" s="149">
        <v>0.25</v>
      </c>
      <c r="AC200" s="149">
        <v>0.75</v>
      </c>
      <c r="AD200" s="147">
        <f>VLOOKUP(T200,'既存・導入予定 (3)'!$E$33:$S$44,13,0)</f>
        <v>0.52900000000000003</v>
      </c>
      <c r="AE200" s="75">
        <f t="shared" si="12"/>
        <v>0.88200000000000001</v>
      </c>
    </row>
    <row r="201" spans="13:31" ht="13.5" customHeight="1">
      <c r="M201" s="90">
        <v>5</v>
      </c>
      <c r="N201" s="91" t="s">
        <v>3</v>
      </c>
      <c r="O201" s="91" t="s">
        <v>3457</v>
      </c>
      <c r="P201" s="91" t="s">
        <v>3459</v>
      </c>
      <c r="Q201" s="91" t="s">
        <v>233</v>
      </c>
      <c r="R201" s="92">
        <v>8.2000000000000003E-2</v>
      </c>
      <c r="T201" s="144">
        <v>2</v>
      </c>
      <c r="U201" s="195">
        <v>2014</v>
      </c>
      <c r="V201" s="145" t="s">
        <v>20</v>
      </c>
      <c r="W201" s="145" t="s">
        <v>624</v>
      </c>
      <c r="X201" s="145" t="s">
        <v>3363</v>
      </c>
      <c r="Y201" s="146" t="str">
        <f t="shared" si="11"/>
        <v>22014冷房店舗用有り</v>
      </c>
      <c r="Z201" s="148">
        <v>-1.46</v>
      </c>
      <c r="AA201" s="148">
        <v>2.46</v>
      </c>
      <c r="AB201" s="149">
        <v>1.06</v>
      </c>
      <c r="AC201" s="149">
        <v>1.83</v>
      </c>
      <c r="AD201" s="147">
        <f>VLOOKUP(T201,'既存・導入予定 (3)'!$E$33:$S$44,13,0)</f>
        <v>0.52900000000000003</v>
      </c>
      <c r="AE201" s="75">
        <f t="shared" si="12"/>
        <v>1.6870000000000001</v>
      </c>
    </row>
    <row r="202" spans="13:31" ht="13.5" customHeight="1">
      <c r="M202" s="90">
        <v>5</v>
      </c>
      <c r="N202" s="91" t="s">
        <v>4</v>
      </c>
      <c r="O202" s="91" t="s">
        <v>3457</v>
      </c>
      <c r="P202" s="91" t="s">
        <v>3459</v>
      </c>
      <c r="Q202" s="91" t="s">
        <v>237</v>
      </c>
      <c r="R202" s="92">
        <v>6.8000000000000005E-2</v>
      </c>
      <c r="T202" s="144">
        <v>2</v>
      </c>
      <c r="U202" s="195">
        <v>2014</v>
      </c>
      <c r="V202" s="145" t="s">
        <v>20</v>
      </c>
      <c r="W202" s="145" t="s">
        <v>618</v>
      </c>
      <c r="X202" s="145" t="s">
        <v>3363</v>
      </c>
      <c r="Y202" s="146" t="str">
        <f t="shared" si="11"/>
        <v>22014冷房ビル用マルチ有り</v>
      </c>
      <c r="Z202" s="148">
        <v>-1.52</v>
      </c>
      <c r="AA202" s="148">
        <v>2.52</v>
      </c>
      <c r="AB202" s="149">
        <v>1.0736000000000001</v>
      </c>
      <c r="AC202" s="149">
        <v>1.8715999999999999</v>
      </c>
      <c r="AD202" s="147">
        <f>VLOOKUP(T202,'既存・導入予定 (3)'!$E$33:$S$44,13,0)</f>
        <v>0.52900000000000003</v>
      </c>
      <c r="AE202" s="75">
        <f t="shared" si="12"/>
        <v>1.7150000000000001</v>
      </c>
    </row>
    <row r="203" spans="13:31" ht="13.5" customHeight="1">
      <c r="M203" s="90">
        <v>5</v>
      </c>
      <c r="N203" s="91" t="s">
        <v>5</v>
      </c>
      <c r="O203" s="91" t="s">
        <v>3457</v>
      </c>
      <c r="P203" s="91" t="s">
        <v>3459</v>
      </c>
      <c r="Q203" s="91" t="s">
        <v>241</v>
      </c>
      <c r="R203" s="92">
        <v>0.247</v>
      </c>
      <c r="T203" s="144">
        <v>2</v>
      </c>
      <c r="U203" s="195">
        <v>2014</v>
      </c>
      <c r="V203" s="145" t="s">
        <v>20</v>
      </c>
      <c r="W203" s="145" t="s">
        <v>619</v>
      </c>
      <c r="X203" s="145" t="s">
        <v>3363</v>
      </c>
      <c r="Y203" s="146" t="str">
        <f t="shared" si="11"/>
        <v>22014冷房設備用有り</v>
      </c>
      <c r="Z203" s="148">
        <v>-0.32</v>
      </c>
      <c r="AA203" s="148">
        <v>1.32</v>
      </c>
      <c r="AB203" s="149">
        <v>1.0385</v>
      </c>
      <c r="AC203" s="149">
        <v>0.98040000000000005</v>
      </c>
      <c r="AD203" s="147">
        <f>VLOOKUP(T203,'既存・導入予定 (3)'!$E$33:$S$44,13,0)</f>
        <v>0.52900000000000003</v>
      </c>
      <c r="AE203" s="75">
        <f t="shared" si="12"/>
        <v>1.1499999999999999</v>
      </c>
    </row>
    <row r="204" spans="13:31" ht="13.5" customHeight="1">
      <c r="M204" s="90">
        <v>5</v>
      </c>
      <c r="N204" s="91" t="s">
        <v>6</v>
      </c>
      <c r="O204" s="91" t="s">
        <v>3457</v>
      </c>
      <c r="P204" s="91" t="s">
        <v>3459</v>
      </c>
      <c r="Q204" s="91" t="s">
        <v>245</v>
      </c>
      <c r="R204" s="92">
        <v>6.2E-2</v>
      </c>
      <c r="T204" s="144">
        <v>2</v>
      </c>
      <c r="U204" s="195">
        <v>2014</v>
      </c>
      <c r="V204" s="145" t="s">
        <v>20</v>
      </c>
      <c r="W204" s="145" t="s">
        <v>624</v>
      </c>
      <c r="X204" s="145" t="s">
        <v>3516</v>
      </c>
      <c r="Y204" s="146" t="str">
        <f t="shared" si="11"/>
        <v>22014冷房店舗用無し（一定速）</v>
      </c>
      <c r="Z204" s="148">
        <v>0.25</v>
      </c>
      <c r="AA204" s="148">
        <v>0.75</v>
      </c>
      <c r="AB204" s="149">
        <v>0.25</v>
      </c>
      <c r="AC204" s="149">
        <v>0.75</v>
      </c>
      <c r="AD204" s="147">
        <f>VLOOKUP(T204,'既存・導入予定 (3)'!$E$33:$S$44,13,0)</f>
        <v>0.52900000000000003</v>
      </c>
      <c r="AE204" s="75">
        <f t="shared" si="12"/>
        <v>0.88200000000000001</v>
      </c>
    </row>
    <row r="205" spans="13:31" ht="13.5" customHeight="1">
      <c r="M205" s="90">
        <v>5</v>
      </c>
      <c r="N205" s="91" t="s">
        <v>7</v>
      </c>
      <c r="O205" s="91" t="s">
        <v>3457</v>
      </c>
      <c r="P205" s="91" t="s">
        <v>3459</v>
      </c>
      <c r="Q205" s="91" t="s">
        <v>249</v>
      </c>
      <c r="R205" s="92">
        <v>0</v>
      </c>
      <c r="T205" s="144">
        <v>2</v>
      </c>
      <c r="U205" s="195">
        <v>2014</v>
      </c>
      <c r="V205" s="145" t="s">
        <v>20</v>
      </c>
      <c r="W205" s="145" t="s">
        <v>618</v>
      </c>
      <c r="X205" s="145" t="s">
        <v>3516</v>
      </c>
      <c r="Y205" s="146" t="str">
        <f t="shared" si="11"/>
        <v>22014冷房ビル用マルチ無し（一定速）</v>
      </c>
      <c r="Z205" s="148">
        <v>0.25</v>
      </c>
      <c r="AA205" s="148">
        <v>0.75</v>
      </c>
      <c r="AB205" s="149">
        <v>0.25</v>
      </c>
      <c r="AC205" s="149">
        <v>0.75</v>
      </c>
      <c r="AD205" s="147">
        <f>VLOOKUP(T205,'既存・導入予定 (3)'!$E$33:$S$44,13,0)</f>
        <v>0.52900000000000003</v>
      </c>
      <c r="AE205" s="75">
        <f t="shared" si="12"/>
        <v>0.88200000000000001</v>
      </c>
    </row>
    <row r="206" spans="13:31" ht="13.5" customHeight="1">
      <c r="M206" s="90">
        <v>5</v>
      </c>
      <c r="N206" s="91" t="s">
        <v>8</v>
      </c>
      <c r="O206" s="91" t="s">
        <v>3457</v>
      </c>
      <c r="P206" s="91" t="s">
        <v>3459</v>
      </c>
      <c r="Q206" s="91" t="s">
        <v>253</v>
      </c>
      <c r="R206" s="92">
        <v>0.08</v>
      </c>
      <c r="T206" s="144">
        <v>2</v>
      </c>
      <c r="U206" s="195">
        <v>2014</v>
      </c>
      <c r="V206" s="145" t="s">
        <v>20</v>
      </c>
      <c r="W206" s="145" t="s">
        <v>619</v>
      </c>
      <c r="X206" s="145" t="s">
        <v>3516</v>
      </c>
      <c r="Y206" s="146" t="str">
        <f t="shared" si="11"/>
        <v>22014冷房設備用無し（一定速）</v>
      </c>
      <c r="Z206" s="148">
        <v>0.25</v>
      </c>
      <c r="AA206" s="148">
        <v>0.75</v>
      </c>
      <c r="AB206" s="149">
        <v>0.25</v>
      </c>
      <c r="AC206" s="149">
        <v>0.75</v>
      </c>
      <c r="AD206" s="147">
        <f>VLOOKUP(T206,'既存・導入予定 (3)'!$E$33:$S$44,13,0)</f>
        <v>0.52900000000000003</v>
      </c>
      <c r="AE206" s="75">
        <f t="shared" si="12"/>
        <v>0.88200000000000001</v>
      </c>
    </row>
    <row r="207" spans="13:31" ht="13.5" customHeight="1">
      <c r="M207" s="90">
        <v>5</v>
      </c>
      <c r="N207" s="91" t="s">
        <v>9</v>
      </c>
      <c r="O207" s="91" t="s">
        <v>3457</v>
      </c>
      <c r="P207" s="91" t="s">
        <v>3459</v>
      </c>
      <c r="Q207" s="91" t="s">
        <v>257</v>
      </c>
      <c r="R207" s="92">
        <v>9.2999999999999999E-2</v>
      </c>
      <c r="T207" s="144">
        <v>2</v>
      </c>
      <c r="U207" s="195">
        <v>2014</v>
      </c>
      <c r="V207" s="145" t="s">
        <v>21</v>
      </c>
      <c r="W207" s="145" t="s">
        <v>624</v>
      </c>
      <c r="X207" s="145" t="s">
        <v>3363</v>
      </c>
      <c r="Y207" s="146" t="str">
        <f t="shared" si="11"/>
        <v>22014暖房店舗用有り</v>
      </c>
      <c r="Z207" s="148">
        <v>-0.94</v>
      </c>
      <c r="AA207" s="148">
        <v>1.94</v>
      </c>
      <c r="AB207" s="149">
        <v>1.0853999999999999</v>
      </c>
      <c r="AC207" s="149">
        <v>1.4337</v>
      </c>
      <c r="AD207" s="147">
        <f>VLOOKUP(T207,'既存・導入予定 (3)'!$E$33:$S$44,13,0)</f>
        <v>0.52900000000000003</v>
      </c>
      <c r="AE207" s="75">
        <f t="shared" si="12"/>
        <v>1.4419999999999999</v>
      </c>
    </row>
    <row r="208" spans="13:31" ht="13.5" customHeight="1">
      <c r="M208" s="90">
        <v>5</v>
      </c>
      <c r="N208" s="91" t="s">
        <v>10</v>
      </c>
      <c r="O208" s="91" t="s">
        <v>3457</v>
      </c>
      <c r="P208" s="91" t="s">
        <v>3459</v>
      </c>
      <c r="Q208" s="91" t="s">
        <v>261</v>
      </c>
      <c r="R208" s="92">
        <v>0.14399999999999999</v>
      </c>
      <c r="T208" s="144">
        <v>2</v>
      </c>
      <c r="U208" s="195">
        <v>2014</v>
      </c>
      <c r="V208" s="145" t="s">
        <v>21</v>
      </c>
      <c r="W208" s="145" t="s">
        <v>618</v>
      </c>
      <c r="X208" s="145" t="s">
        <v>3363</v>
      </c>
      <c r="Y208" s="146" t="str">
        <f t="shared" si="11"/>
        <v>22014暖房ビル用マルチ有り</v>
      </c>
      <c r="Z208" s="148">
        <v>-0.96</v>
      </c>
      <c r="AA208" s="148">
        <v>1.96</v>
      </c>
      <c r="AB208" s="149">
        <v>1.0416000000000001</v>
      </c>
      <c r="AC208" s="149">
        <v>1.4596</v>
      </c>
      <c r="AD208" s="147">
        <f>VLOOKUP(T208,'既存・導入予定 (3)'!$E$33:$S$44,13,0)</f>
        <v>0.52900000000000003</v>
      </c>
      <c r="AE208" s="75">
        <f t="shared" si="12"/>
        <v>1.452</v>
      </c>
    </row>
    <row r="209" spans="13:31" ht="13.5" customHeight="1">
      <c r="M209" s="90">
        <v>5</v>
      </c>
      <c r="N209" s="91" t="s">
        <v>11</v>
      </c>
      <c r="O209" s="91" t="s">
        <v>3457</v>
      </c>
      <c r="P209" s="91" t="s">
        <v>3459</v>
      </c>
      <c r="Q209" s="91" t="s">
        <v>265</v>
      </c>
      <c r="R209" s="92">
        <v>0.19900000000000001</v>
      </c>
      <c r="T209" s="144">
        <v>2</v>
      </c>
      <c r="U209" s="195">
        <v>2014</v>
      </c>
      <c r="V209" s="145" t="s">
        <v>21</v>
      </c>
      <c r="W209" s="145" t="s">
        <v>619</v>
      </c>
      <c r="X209" s="145" t="s">
        <v>3363</v>
      </c>
      <c r="Y209" s="146" t="str">
        <f t="shared" si="11"/>
        <v>22014暖房設備用有り</v>
      </c>
      <c r="Z209" s="148">
        <v>-0.36</v>
      </c>
      <c r="AA209" s="148">
        <v>1.36</v>
      </c>
      <c r="AB209" s="149">
        <v>1.0287999999999999</v>
      </c>
      <c r="AC209" s="149">
        <v>1.0127999999999999</v>
      </c>
      <c r="AD209" s="147">
        <f>VLOOKUP(T209,'既存・導入予定 (3)'!$E$33:$S$44,13,0)</f>
        <v>0.52900000000000003</v>
      </c>
      <c r="AE209" s="75">
        <f t="shared" si="12"/>
        <v>1.169</v>
      </c>
    </row>
    <row r="210" spans="13:31" ht="13.5" customHeight="1">
      <c r="M210" s="90">
        <v>5</v>
      </c>
      <c r="N210" s="91" t="s">
        <v>12</v>
      </c>
      <c r="O210" s="91" t="s">
        <v>3457</v>
      </c>
      <c r="P210" s="91" t="s">
        <v>3459</v>
      </c>
      <c r="Q210" s="91" t="s">
        <v>269</v>
      </c>
      <c r="R210" s="92">
        <v>0.221</v>
      </c>
      <c r="T210" s="144">
        <v>2</v>
      </c>
      <c r="U210" s="195">
        <v>2014</v>
      </c>
      <c r="V210" s="145" t="s">
        <v>21</v>
      </c>
      <c r="W210" s="145" t="s">
        <v>624</v>
      </c>
      <c r="X210" s="145" t="s">
        <v>3516</v>
      </c>
      <c r="Y210" s="146" t="str">
        <f t="shared" ref="Y210:Y248" si="13">T210&amp;U210&amp;V210&amp;W210&amp;X210</f>
        <v>22014暖房店舗用無し（一定速）</v>
      </c>
      <c r="Z210" s="148">
        <v>0.25</v>
      </c>
      <c r="AA210" s="148">
        <v>0.75</v>
      </c>
      <c r="AB210" s="149">
        <v>0.25</v>
      </c>
      <c r="AC210" s="149">
        <v>0.75</v>
      </c>
      <c r="AD210" s="147">
        <f>VLOOKUP(T210,'既存・導入予定 (3)'!$E$33:$S$44,13,0)</f>
        <v>0.52900000000000003</v>
      </c>
      <c r="AE210" s="75">
        <f t="shared" si="12"/>
        <v>0.88200000000000001</v>
      </c>
    </row>
    <row r="211" spans="13:31" ht="13.5" customHeight="1">
      <c r="M211" s="90">
        <v>5</v>
      </c>
      <c r="N211" s="91" t="s">
        <v>13</v>
      </c>
      <c r="O211" s="91" t="s">
        <v>3457</v>
      </c>
      <c r="P211" s="91" t="s">
        <v>3459</v>
      </c>
      <c r="Q211" s="91" t="s">
        <v>273</v>
      </c>
      <c r="R211" s="92">
        <v>0</v>
      </c>
      <c r="T211" s="144">
        <v>2</v>
      </c>
      <c r="U211" s="195">
        <v>2014</v>
      </c>
      <c r="V211" s="145" t="s">
        <v>21</v>
      </c>
      <c r="W211" s="145" t="s">
        <v>618</v>
      </c>
      <c r="X211" s="145" t="s">
        <v>3516</v>
      </c>
      <c r="Y211" s="146" t="str">
        <f t="shared" si="13"/>
        <v>22014暖房ビル用マルチ無し（一定速）</v>
      </c>
      <c r="Z211" s="148">
        <v>0.25</v>
      </c>
      <c r="AA211" s="148">
        <v>0.75</v>
      </c>
      <c r="AB211" s="149">
        <v>0.25</v>
      </c>
      <c r="AC211" s="149">
        <v>0.75</v>
      </c>
      <c r="AD211" s="147">
        <f>VLOOKUP(T211,'既存・導入予定 (3)'!$E$33:$S$44,13,0)</f>
        <v>0.52900000000000003</v>
      </c>
      <c r="AE211" s="75">
        <f t="shared" si="12"/>
        <v>0.88200000000000001</v>
      </c>
    </row>
    <row r="212" spans="13:31" ht="13.5" customHeight="1">
      <c r="M212" s="90">
        <v>6</v>
      </c>
      <c r="N212" s="91" t="s">
        <v>3456</v>
      </c>
      <c r="O212" s="91" t="s">
        <v>3457</v>
      </c>
      <c r="P212" s="91" t="s">
        <v>3459</v>
      </c>
      <c r="Q212" s="91" t="s">
        <v>277</v>
      </c>
      <c r="R212" s="92">
        <v>0</v>
      </c>
      <c r="T212" s="144">
        <v>2</v>
      </c>
      <c r="U212" s="195">
        <v>2014</v>
      </c>
      <c r="V212" s="145" t="s">
        <v>21</v>
      </c>
      <c r="W212" s="145" t="s">
        <v>619</v>
      </c>
      <c r="X212" s="145" t="s">
        <v>3516</v>
      </c>
      <c r="Y212" s="146" t="str">
        <f t="shared" si="13"/>
        <v>22014暖房設備用無し（一定速）</v>
      </c>
      <c r="Z212" s="148">
        <v>0.25</v>
      </c>
      <c r="AA212" s="148">
        <v>0.75</v>
      </c>
      <c r="AB212" s="149">
        <v>0.25</v>
      </c>
      <c r="AC212" s="149">
        <v>0.75</v>
      </c>
      <c r="AD212" s="147">
        <f>VLOOKUP(T212,'既存・導入予定 (3)'!$E$33:$S$44,13,0)</f>
        <v>0.52900000000000003</v>
      </c>
      <c r="AE212" s="75">
        <f t="shared" si="12"/>
        <v>0.88200000000000001</v>
      </c>
    </row>
    <row r="213" spans="13:31" ht="13.5" customHeight="1">
      <c r="M213" s="90">
        <v>6</v>
      </c>
      <c r="N213" s="91" t="s">
        <v>3</v>
      </c>
      <c r="O213" s="91" t="s">
        <v>3457</v>
      </c>
      <c r="P213" s="91" t="s">
        <v>3459</v>
      </c>
      <c r="Q213" s="91" t="s">
        <v>281</v>
      </c>
      <c r="R213" s="92">
        <v>0</v>
      </c>
      <c r="T213" s="152">
        <v>2</v>
      </c>
      <c r="U213" s="153">
        <v>2015</v>
      </c>
      <c r="V213" s="154" t="s">
        <v>20</v>
      </c>
      <c r="W213" s="154" t="s">
        <v>624</v>
      </c>
      <c r="X213" s="154" t="s">
        <v>3363</v>
      </c>
      <c r="Y213" s="155" t="str">
        <f t="shared" si="13"/>
        <v>22015冷房店舗用有り</v>
      </c>
      <c r="Z213" s="156">
        <v>-1.38</v>
      </c>
      <c r="AA213" s="156">
        <v>2.38</v>
      </c>
      <c r="AB213" s="157">
        <v>1.0581</v>
      </c>
      <c r="AC213" s="157">
        <v>1.7705</v>
      </c>
      <c r="AD213" s="160">
        <f>VLOOKUP(T213,'既存・導入予定 (3)'!$E$33:$S$44,13,0)</f>
        <v>0.52900000000000003</v>
      </c>
      <c r="AE213" s="161">
        <f t="shared" si="12"/>
        <v>1.649</v>
      </c>
    </row>
    <row r="214" spans="13:31" ht="13.5" customHeight="1">
      <c r="M214" s="90">
        <v>6</v>
      </c>
      <c r="N214" s="91" t="s">
        <v>4</v>
      </c>
      <c r="O214" s="91" t="s">
        <v>3457</v>
      </c>
      <c r="P214" s="91" t="s">
        <v>3459</v>
      </c>
      <c r="Q214" s="91" t="s">
        <v>285</v>
      </c>
      <c r="R214" s="92">
        <v>0</v>
      </c>
      <c r="T214" s="152">
        <v>2</v>
      </c>
      <c r="U214" s="153">
        <v>2015</v>
      </c>
      <c r="V214" s="154" t="s">
        <v>20</v>
      </c>
      <c r="W214" s="154" t="s">
        <v>618</v>
      </c>
      <c r="X214" s="154" t="s">
        <v>3363</v>
      </c>
      <c r="Y214" s="155" t="str">
        <f t="shared" si="13"/>
        <v>22015冷房ビル用マルチ有り</v>
      </c>
      <c r="Z214" s="156">
        <v>-1.5740000000000001</v>
      </c>
      <c r="AA214" s="156">
        <v>2.5739999999999998</v>
      </c>
      <c r="AB214" s="157">
        <v>1.0751999999999999</v>
      </c>
      <c r="AC214" s="157">
        <v>1.9117</v>
      </c>
      <c r="AD214" s="160">
        <f>VLOOKUP(T214,'既存・導入予定 (3)'!$E$33:$S$44,13,0)</f>
        <v>0.52900000000000003</v>
      </c>
      <c r="AE214" s="161">
        <f t="shared" si="12"/>
        <v>1.7410000000000001</v>
      </c>
    </row>
    <row r="215" spans="13:31" ht="13.5" customHeight="1">
      <c r="M215" s="90">
        <v>6</v>
      </c>
      <c r="N215" s="91" t="s">
        <v>5</v>
      </c>
      <c r="O215" s="91" t="s">
        <v>3457</v>
      </c>
      <c r="P215" s="91" t="s">
        <v>3459</v>
      </c>
      <c r="Q215" s="91" t="s">
        <v>289</v>
      </c>
      <c r="R215" s="92">
        <v>9.8000000000000004E-2</v>
      </c>
      <c r="T215" s="152">
        <v>2</v>
      </c>
      <c r="U215" s="153">
        <v>2015</v>
      </c>
      <c r="V215" s="154" t="s">
        <v>20</v>
      </c>
      <c r="W215" s="154" t="s">
        <v>619</v>
      </c>
      <c r="X215" s="154" t="s">
        <v>3363</v>
      </c>
      <c r="Y215" s="155" t="str">
        <f t="shared" si="13"/>
        <v>22015冷房設備用有り</v>
      </c>
      <c r="Z215" s="156">
        <v>-0.62</v>
      </c>
      <c r="AA215" s="156">
        <v>1.62</v>
      </c>
      <c r="AB215" s="157">
        <v>1.0472999999999999</v>
      </c>
      <c r="AC215" s="157">
        <v>1.2032</v>
      </c>
      <c r="AD215" s="160">
        <f>VLOOKUP(T215,'既存・導入予定 (3)'!$E$33:$S$44,13,0)</f>
        <v>0.52900000000000003</v>
      </c>
      <c r="AE215" s="161">
        <f t="shared" si="12"/>
        <v>1.292</v>
      </c>
    </row>
    <row r="216" spans="13:31" ht="13.5" customHeight="1">
      <c r="M216" s="90">
        <v>6</v>
      </c>
      <c r="N216" s="91" t="s">
        <v>6</v>
      </c>
      <c r="O216" s="91" t="s">
        <v>3457</v>
      </c>
      <c r="P216" s="91" t="s">
        <v>3459</v>
      </c>
      <c r="Q216" s="91" t="s">
        <v>293</v>
      </c>
      <c r="R216" s="92">
        <v>0</v>
      </c>
      <c r="T216" s="152">
        <v>2</v>
      </c>
      <c r="U216" s="153">
        <v>2015</v>
      </c>
      <c r="V216" s="154" t="s">
        <v>20</v>
      </c>
      <c r="W216" s="154" t="s">
        <v>624</v>
      </c>
      <c r="X216" s="154" t="s">
        <v>3516</v>
      </c>
      <c r="Y216" s="155" t="str">
        <f t="shared" si="13"/>
        <v>22015冷房店舗用無し（一定速）</v>
      </c>
      <c r="Z216" s="156">
        <v>0.25</v>
      </c>
      <c r="AA216" s="156">
        <v>0.75</v>
      </c>
      <c r="AB216" s="157">
        <v>0.25</v>
      </c>
      <c r="AC216" s="157">
        <v>0.75</v>
      </c>
      <c r="AD216" s="160">
        <f>VLOOKUP(T216,'既存・導入予定 (3)'!$E$33:$S$44,13,0)</f>
        <v>0.52900000000000003</v>
      </c>
      <c r="AE216" s="161">
        <f t="shared" si="12"/>
        <v>0.88200000000000001</v>
      </c>
    </row>
    <row r="217" spans="13:31" ht="13.5" customHeight="1">
      <c r="M217" s="90">
        <v>6</v>
      </c>
      <c r="N217" s="91" t="s">
        <v>7</v>
      </c>
      <c r="O217" s="91" t="s">
        <v>3457</v>
      </c>
      <c r="P217" s="91" t="s">
        <v>3459</v>
      </c>
      <c r="Q217" s="91" t="s">
        <v>297</v>
      </c>
      <c r="R217" s="92">
        <v>0</v>
      </c>
      <c r="T217" s="152">
        <v>2</v>
      </c>
      <c r="U217" s="153">
        <v>2015</v>
      </c>
      <c r="V217" s="154" t="s">
        <v>20</v>
      </c>
      <c r="W217" s="154" t="s">
        <v>618</v>
      </c>
      <c r="X217" s="154" t="s">
        <v>3516</v>
      </c>
      <c r="Y217" s="155" t="str">
        <f t="shared" si="13"/>
        <v>22015冷房ビル用マルチ無し（一定速）</v>
      </c>
      <c r="Z217" s="156">
        <v>0.25</v>
      </c>
      <c r="AA217" s="156">
        <v>0.75</v>
      </c>
      <c r="AB217" s="157">
        <v>0.25</v>
      </c>
      <c r="AC217" s="157">
        <v>0.75</v>
      </c>
      <c r="AD217" s="160">
        <f>VLOOKUP(T217,'既存・導入予定 (3)'!$E$33:$S$44,13,0)</f>
        <v>0.52900000000000003</v>
      </c>
      <c r="AE217" s="161">
        <f t="shared" si="12"/>
        <v>0.88200000000000001</v>
      </c>
    </row>
    <row r="218" spans="13:31" ht="13.5" customHeight="1">
      <c r="M218" s="90">
        <v>6</v>
      </c>
      <c r="N218" s="91" t="s">
        <v>8</v>
      </c>
      <c r="O218" s="91" t="s">
        <v>3457</v>
      </c>
      <c r="P218" s="91" t="s">
        <v>3459</v>
      </c>
      <c r="Q218" s="91" t="s">
        <v>301</v>
      </c>
      <c r="R218" s="92">
        <v>0</v>
      </c>
      <c r="T218" s="152">
        <v>2</v>
      </c>
      <c r="U218" s="153">
        <v>2015</v>
      </c>
      <c r="V218" s="154" t="s">
        <v>20</v>
      </c>
      <c r="W218" s="154" t="s">
        <v>619</v>
      </c>
      <c r="X218" s="154" t="s">
        <v>3516</v>
      </c>
      <c r="Y218" s="155" t="str">
        <f t="shared" si="13"/>
        <v>22015冷房設備用無し（一定速）</v>
      </c>
      <c r="Z218" s="156">
        <v>0.25</v>
      </c>
      <c r="AA218" s="156">
        <v>0.75</v>
      </c>
      <c r="AB218" s="157">
        <v>0.25</v>
      </c>
      <c r="AC218" s="157">
        <v>0.75</v>
      </c>
      <c r="AD218" s="160">
        <f>VLOOKUP(T218,'既存・導入予定 (3)'!$E$33:$S$44,13,0)</f>
        <v>0.52900000000000003</v>
      </c>
      <c r="AE218" s="161">
        <f t="shared" si="12"/>
        <v>0.88200000000000001</v>
      </c>
    </row>
    <row r="219" spans="13:31" ht="13.5" customHeight="1">
      <c r="M219" s="90">
        <v>6</v>
      </c>
      <c r="N219" s="91" t="s">
        <v>9</v>
      </c>
      <c r="O219" s="91" t="s">
        <v>3457</v>
      </c>
      <c r="P219" s="91" t="s">
        <v>3459</v>
      </c>
      <c r="Q219" s="91" t="s">
        <v>305</v>
      </c>
      <c r="R219" s="92">
        <v>6.2E-2</v>
      </c>
      <c r="T219" s="152">
        <v>2</v>
      </c>
      <c r="U219" s="153">
        <v>2015</v>
      </c>
      <c r="V219" s="154" t="s">
        <v>21</v>
      </c>
      <c r="W219" s="154" t="s">
        <v>624</v>
      </c>
      <c r="X219" s="154" t="s">
        <v>3363</v>
      </c>
      <c r="Y219" s="155" t="str">
        <f t="shared" si="13"/>
        <v>22015暖房店舗用有り</v>
      </c>
      <c r="Z219" s="156">
        <v>-0.97</v>
      </c>
      <c r="AA219" s="156">
        <v>1.97</v>
      </c>
      <c r="AB219" s="157">
        <v>1.0867</v>
      </c>
      <c r="AC219" s="157">
        <v>1.4558</v>
      </c>
      <c r="AD219" s="160">
        <f>VLOOKUP(T219,'既存・導入予定 (3)'!$E$33:$S$44,13,0)</f>
        <v>0.52900000000000003</v>
      </c>
      <c r="AE219" s="161">
        <f t="shared" si="12"/>
        <v>1.456</v>
      </c>
    </row>
    <row r="220" spans="13:31" ht="13.5" customHeight="1">
      <c r="M220" s="90">
        <v>6</v>
      </c>
      <c r="N220" s="91" t="s">
        <v>10</v>
      </c>
      <c r="O220" s="91" t="s">
        <v>3457</v>
      </c>
      <c r="P220" s="91" t="s">
        <v>3459</v>
      </c>
      <c r="Q220" s="91" t="s">
        <v>309</v>
      </c>
      <c r="R220" s="92">
        <v>0</v>
      </c>
      <c r="T220" s="152">
        <v>2</v>
      </c>
      <c r="U220" s="153">
        <v>2015</v>
      </c>
      <c r="V220" s="154" t="s">
        <v>21</v>
      </c>
      <c r="W220" s="154" t="s">
        <v>618</v>
      </c>
      <c r="X220" s="154" t="s">
        <v>3363</v>
      </c>
      <c r="Y220" s="155" t="str">
        <f t="shared" si="13"/>
        <v>22015暖房ビル用マルチ有り</v>
      </c>
      <c r="Z220" s="156">
        <v>-0.876</v>
      </c>
      <c r="AA220" s="156">
        <v>1.8759999999999999</v>
      </c>
      <c r="AB220" s="157">
        <v>1.0398000000000001</v>
      </c>
      <c r="AC220" s="157">
        <v>1.3971</v>
      </c>
      <c r="AD220" s="160">
        <f>VLOOKUP(T220,'既存・導入予定 (3)'!$E$33:$S$44,13,0)</f>
        <v>0.52900000000000003</v>
      </c>
      <c r="AE220" s="161">
        <f t="shared" si="12"/>
        <v>1.4119999999999999</v>
      </c>
    </row>
    <row r="221" spans="13:31" ht="13.5" customHeight="1">
      <c r="M221" s="90">
        <v>6</v>
      </c>
      <c r="N221" s="91" t="s">
        <v>11</v>
      </c>
      <c r="O221" s="91" t="s">
        <v>3457</v>
      </c>
      <c r="P221" s="91" t="s">
        <v>3459</v>
      </c>
      <c r="Q221" s="91" t="s">
        <v>313</v>
      </c>
      <c r="R221" s="92">
        <v>0.11600000000000001</v>
      </c>
      <c r="T221" s="152">
        <v>2</v>
      </c>
      <c r="U221" s="153">
        <v>2015</v>
      </c>
      <c r="V221" s="154" t="s">
        <v>21</v>
      </c>
      <c r="W221" s="154" t="s">
        <v>619</v>
      </c>
      <c r="X221" s="154" t="s">
        <v>3363</v>
      </c>
      <c r="Y221" s="155" t="str">
        <f t="shared" si="13"/>
        <v>22015暖房設備用有り</v>
      </c>
      <c r="Z221" s="156">
        <v>-0.59799999999999998</v>
      </c>
      <c r="AA221" s="156">
        <v>1.5980000000000001</v>
      </c>
      <c r="AB221" s="157">
        <v>1.0339</v>
      </c>
      <c r="AC221" s="157">
        <v>1.19</v>
      </c>
      <c r="AD221" s="160">
        <f>VLOOKUP(T221,'既存・導入予定 (3)'!$E$33:$S$44,13,0)</f>
        <v>0.52900000000000003</v>
      </c>
      <c r="AE221" s="161">
        <f t="shared" si="12"/>
        <v>1.2809999999999999</v>
      </c>
    </row>
    <row r="222" spans="13:31" ht="13.5" customHeight="1">
      <c r="M222" s="90">
        <v>6</v>
      </c>
      <c r="N222" s="91" t="s">
        <v>12</v>
      </c>
      <c r="O222" s="91" t="s">
        <v>3457</v>
      </c>
      <c r="P222" s="91" t="s">
        <v>3459</v>
      </c>
      <c r="Q222" s="91" t="s">
        <v>317</v>
      </c>
      <c r="R222" s="92">
        <v>0.182</v>
      </c>
      <c r="T222" s="152">
        <v>2</v>
      </c>
      <c r="U222" s="153">
        <v>2015</v>
      </c>
      <c r="V222" s="154" t="s">
        <v>21</v>
      </c>
      <c r="W222" s="154" t="s">
        <v>624</v>
      </c>
      <c r="X222" s="154" t="s">
        <v>3516</v>
      </c>
      <c r="Y222" s="155" t="str">
        <f t="shared" si="13"/>
        <v>22015暖房店舗用無し（一定速）</v>
      </c>
      <c r="Z222" s="156">
        <v>0.25</v>
      </c>
      <c r="AA222" s="156">
        <v>0.75</v>
      </c>
      <c r="AB222" s="157">
        <v>0.25</v>
      </c>
      <c r="AC222" s="157">
        <v>0.75</v>
      </c>
      <c r="AD222" s="160">
        <f>VLOOKUP(T222,'既存・導入予定 (3)'!$E$33:$S$44,13,0)</f>
        <v>0.52900000000000003</v>
      </c>
      <c r="AE222" s="161">
        <f t="shared" si="12"/>
        <v>0.88200000000000001</v>
      </c>
    </row>
    <row r="223" spans="13:31" ht="13.5" customHeight="1">
      <c r="M223" s="90">
        <v>6</v>
      </c>
      <c r="N223" s="91" t="s">
        <v>13</v>
      </c>
      <c r="O223" s="91" t="s">
        <v>3457</v>
      </c>
      <c r="P223" s="91" t="s">
        <v>3459</v>
      </c>
      <c r="Q223" s="91" t="s">
        <v>321</v>
      </c>
      <c r="R223" s="92">
        <v>0</v>
      </c>
      <c r="T223" s="152">
        <v>2</v>
      </c>
      <c r="U223" s="153">
        <v>2015</v>
      </c>
      <c r="V223" s="154" t="s">
        <v>21</v>
      </c>
      <c r="W223" s="154" t="s">
        <v>618</v>
      </c>
      <c r="X223" s="154" t="s">
        <v>3516</v>
      </c>
      <c r="Y223" s="155" t="str">
        <f t="shared" si="13"/>
        <v>22015暖房ビル用マルチ無し（一定速）</v>
      </c>
      <c r="Z223" s="156">
        <v>0.25</v>
      </c>
      <c r="AA223" s="156">
        <v>0.75</v>
      </c>
      <c r="AB223" s="157">
        <v>0.25</v>
      </c>
      <c r="AC223" s="157">
        <v>0.75</v>
      </c>
      <c r="AD223" s="160">
        <f>VLOOKUP(T223,'既存・導入予定 (3)'!$E$33:$S$44,13,0)</f>
        <v>0.52900000000000003</v>
      </c>
      <c r="AE223" s="161">
        <f t="shared" si="12"/>
        <v>0.88200000000000001</v>
      </c>
    </row>
    <row r="224" spans="13:31" ht="13.5" customHeight="1">
      <c r="M224" s="90">
        <v>7</v>
      </c>
      <c r="N224" s="91" t="s">
        <v>3456</v>
      </c>
      <c r="O224" s="91" t="s">
        <v>3457</v>
      </c>
      <c r="P224" s="91" t="s">
        <v>3459</v>
      </c>
      <c r="Q224" s="91" t="s">
        <v>325</v>
      </c>
      <c r="R224" s="92">
        <v>0</v>
      </c>
      <c r="T224" s="152">
        <v>2</v>
      </c>
      <c r="U224" s="153">
        <v>2015</v>
      </c>
      <c r="V224" s="154" t="s">
        <v>21</v>
      </c>
      <c r="W224" s="154" t="s">
        <v>619</v>
      </c>
      <c r="X224" s="154" t="s">
        <v>3516</v>
      </c>
      <c r="Y224" s="155" t="str">
        <f t="shared" si="13"/>
        <v>22015暖房設備用無し（一定速）</v>
      </c>
      <c r="Z224" s="156">
        <v>0.25</v>
      </c>
      <c r="AA224" s="156">
        <v>0.75</v>
      </c>
      <c r="AB224" s="157">
        <v>0.25</v>
      </c>
      <c r="AC224" s="157">
        <v>0.75</v>
      </c>
      <c r="AD224" s="160">
        <f>VLOOKUP(T224,'既存・導入予定 (3)'!$E$33:$S$44,13,0)</f>
        <v>0.52900000000000003</v>
      </c>
      <c r="AE224" s="161">
        <f t="shared" si="12"/>
        <v>0.88200000000000001</v>
      </c>
    </row>
    <row r="225" spans="13:31" ht="13.5" customHeight="1">
      <c r="M225" s="90">
        <v>7</v>
      </c>
      <c r="N225" s="91" t="s">
        <v>3</v>
      </c>
      <c r="O225" s="91" t="s">
        <v>3457</v>
      </c>
      <c r="P225" s="91" t="s">
        <v>3459</v>
      </c>
      <c r="Q225" s="91" t="s">
        <v>329</v>
      </c>
      <c r="R225" s="92">
        <v>0</v>
      </c>
      <c r="T225" s="152">
        <v>2</v>
      </c>
      <c r="U225" s="153">
        <v>2020</v>
      </c>
      <c r="V225" s="154" t="s">
        <v>626</v>
      </c>
      <c r="W225" s="154" t="s">
        <v>624</v>
      </c>
      <c r="X225" s="154" t="s">
        <v>3363</v>
      </c>
      <c r="Y225" s="155" t="str">
        <f t="shared" si="13"/>
        <v>22020冷房店舗用有り</v>
      </c>
      <c r="Z225" s="156">
        <v>-1.38</v>
      </c>
      <c r="AA225" s="156">
        <v>2.38</v>
      </c>
      <c r="AB225" s="157">
        <v>1.0581</v>
      </c>
      <c r="AC225" s="157">
        <v>1.7705</v>
      </c>
      <c r="AD225" s="160">
        <f>VLOOKUP(T225,'既存・導入予定 (3)'!$E$33:$S$44,13,0)</f>
        <v>0.52900000000000003</v>
      </c>
      <c r="AE225" s="161">
        <f t="shared" si="12"/>
        <v>1.649</v>
      </c>
    </row>
    <row r="226" spans="13:31" ht="13.5" customHeight="1">
      <c r="M226" s="90">
        <v>7</v>
      </c>
      <c r="N226" s="91" t="s">
        <v>4</v>
      </c>
      <c r="O226" s="91" t="s">
        <v>3457</v>
      </c>
      <c r="P226" s="91" t="s">
        <v>3459</v>
      </c>
      <c r="Q226" s="91" t="s">
        <v>333</v>
      </c>
      <c r="R226" s="92">
        <v>0</v>
      </c>
      <c r="T226" s="152">
        <v>2</v>
      </c>
      <c r="U226" s="153">
        <v>2020</v>
      </c>
      <c r="V226" s="154" t="s">
        <v>626</v>
      </c>
      <c r="W226" s="154" t="s">
        <v>618</v>
      </c>
      <c r="X226" s="154" t="s">
        <v>3363</v>
      </c>
      <c r="Y226" s="155" t="str">
        <f t="shared" si="13"/>
        <v>22020冷房ビル用マルチ有り</v>
      </c>
      <c r="Z226" s="156">
        <v>-1.68</v>
      </c>
      <c r="AA226" s="156">
        <v>2.68</v>
      </c>
      <c r="AB226" s="157">
        <v>1.0788</v>
      </c>
      <c r="AC226" s="157">
        <v>2.0053000000000001</v>
      </c>
      <c r="AD226" s="160">
        <f>VLOOKUP(T226,'既存・導入予定 (3)'!$E$33:$S$44,13,0)</f>
        <v>0.52900000000000003</v>
      </c>
      <c r="AE226" s="161">
        <f t="shared" si="12"/>
        <v>1.7909999999999999</v>
      </c>
    </row>
    <row r="227" spans="13:31" ht="13.5" customHeight="1">
      <c r="M227" s="90">
        <v>7</v>
      </c>
      <c r="N227" s="91" t="s">
        <v>5</v>
      </c>
      <c r="O227" s="91" t="s">
        <v>3457</v>
      </c>
      <c r="P227" s="91" t="s">
        <v>3459</v>
      </c>
      <c r="Q227" s="91" t="s">
        <v>337</v>
      </c>
      <c r="R227" s="92">
        <v>0</v>
      </c>
      <c r="T227" s="152">
        <v>2</v>
      </c>
      <c r="U227" s="153">
        <v>2020</v>
      </c>
      <c r="V227" s="154" t="s">
        <v>626</v>
      </c>
      <c r="W227" s="154" t="s">
        <v>619</v>
      </c>
      <c r="X227" s="154" t="s">
        <v>3363</v>
      </c>
      <c r="Y227" s="155" t="str">
        <f t="shared" si="13"/>
        <v>22020冷房設備用有り</v>
      </c>
      <c r="Z227" s="156">
        <v>-0.62</v>
      </c>
      <c r="AA227" s="156">
        <v>1.62</v>
      </c>
      <c r="AB227" s="157">
        <v>1.0472999999999999</v>
      </c>
      <c r="AC227" s="157">
        <v>1.2032</v>
      </c>
      <c r="AD227" s="160">
        <f>VLOOKUP(T227,'既存・導入予定 (3)'!$E$33:$S$44,13,0)</f>
        <v>0.52900000000000003</v>
      </c>
      <c r="AE227" s="161">
        <f t="shared" si="12"/>
        <v>1.292</v>
      </c>
    </row>
    <row r="228" spans="13:31" ht="13.5" customHeight="1">
      <c r="M228" s="90">
        <v>7</v>
      </c>
      <c r="N228" s="91" t="s">
        <v>6</v>
      </c>
      <c r="O228" s="91" t="s">
        <v>3457</v>
      </c>
      <c r="P228" s="91" t="s">
        <v>3459</v>
      </c>
      <c r="Q228" s="91" t="s">
        <v>341</v>
      </c>
      <c r="R228" s="92">
        <v>0</v>
      </c>
      <c r="T228" s="152">
        <v>2</v>
      </c>
      <c r="U228" s="153">
        <v>2020</v>
      </c>
      <c r="V228" s="154" t="s">
        <v>626</v>
      </c>
      <c r="W228" s="154" t="s">
        <v>624</v>
      </c>
      <c r="X228" s="154" t="s">
        <v>3516</v>
      </c>
      <c r="Y228" s="155" t="str">
        <f t="shared" si="13"/>
        <v>22020冷房店舗用無し（一定速）</v>
      </c>
      <c r="Z228" s="156">
        <v>0.25</v>
      </c>
      <c r="AA228" s="156">
        <v>0.75</v>
      </c>
      <c r="AB228" s="157">
        <v>0.25</v>
      </c>
      <c r="AC228" s="157">
        <v>0.75</v>
      </c>
      <c r="AD228" s="160">
        <f>VLOOKUP(T228,'既存・導入予定 (3)'!$E$33:$S$44,13,0)</f>
        <v>0.52900000000000003</v>
      </c>
      <c r="AE228" s="161">
        <f t="shared" si="12"/>
        <v>0.88200000000000001</v>
      </c>
    </row>
    <row r="229" spans="13:31" ht="13.5" customHeight="1">
      <c r="M229" s="90">
        <v>7</v>
      </c>
      <c r="N229" s="91" t="s">
        <v>7</v>
      </c>
      <c r="O229" s="91" t="s">
        <v>3457</v>
      </c>
      <c r="P229" s="91" t="s">
        <v>3459</v>
      </c>
      <c r="Q229" s="91" t="s">
        <v>345</v>
      </c>
      <c r="R229" s="92">
        <v>0</v>
      </c>
      <c r="T229" s="152">
        <v>2</v>
      </c>
      <c r="U229" s="153">
        <v>2020</v>
      </c>
      <c r="V229" s="154" t="s">
        <v>626</v>
      </c>
      <c r="W229" s="154" t="s">
        <v>618</v>
      </c>
      <c r="X229" s="154" t="s">
        <v>3516</v>
      </c>
      <c r="Y229" s="155" t="str">
        <f t="shared" si="13"/>
        <v>22020冷房ビル用マルチ無し（一定速）</v>
      </c>
      <c r="Z229" s="156">
        <v>0.25</v>
      </c>
      <c r="AA229" s="156">
        <v>0.75</v>
      </c>
      <c r="AB229" s="157">
        <v>0.25</v>
      </c>
      <c r="AC229" s="157">
        <v>0.75</v>
      </c>
      <c r="AD229" s="160">
        <f>VLOOKUP(T229,'既存・導入予定 (3)'!$E$33:$S$44,13,0)</f>
        <v>0.52900000000000003</v>
      </c>
      <c r="AE229" s="161">
        <f t="shared" si="12"/>
        <v>0.88200000000000001</v>
      </c>
    </row>
    <row r="230" spans="13:31" ht="13.5" customHeight="1">
      <c r="M230" s="90">
        <v>7</v>
      </c>
      <c r="N230" s="91" t="s">
        <v>8</v>
      </c>
      <c r="O230" s="91" t="s">
        <v>3457</v>
      </c>
      <c r="P230" s="91" t="s">
        <v>3459</v>
      </c>
      <c r="Q230" s="91" t="s">
        <v>349</v>
      </c>
      <c r="R230" s="92">
        <v>0</v>
      </c>
      <c r="T230" s="152">
        <v>2</v>
      </c>
      <c r="U230" s="153">
        <v>2020</v>
      </c>
      <c r="V230" s="154" t="s">
        <v>626</v>
      </c>
      <c r="W230" s="154" t="s">
        <v>619</v>
      </c>
      <c r="X230" s="154" t="s">
        <v>3516</v>
      </c>
      <c r="Y230" s="155" t="str">
        <f t="shared" si="13"/>
        <v>22020冷房設備用無し（一定速）</v>
      </c>
      <c r="Z230" s="156">
        <v>0.25</v>
      </c>
      <c r="AA230" s="156">
        <v>0.75</v>
      </c>
      <c r="AB230" s="157">
        <v>0.25</v>
      </c>
      <c r="AC230" s="157">
        <v>0.75</v>
      </c>
      <c r="AD230" s="160">
        <f>VLOOKUP(T230,'既存・導入予定 (3)'!$E$33:$S$44,13,0)</f>
        <v>0.52900000000000003</v>
      </c>
      <c r="AE230" s="161">
        <f t="shared" si="12"/>
        <v>0.88200000000000001</v>
      </c>
    </row>
    <row r="231" spans="13:31" ht="13.5" customHeight="1">
      <c r="M231" s="90">
        <v>7</v>
      </c>
      <c r="N231" s="91" t="s">
        <v>9</v>
      </c>
      <c r="O231" s="91" t="s">
        <v>3457</v>
      </c>
      <c r="P231" s="91" t="s">
        <v>3459</v>
      </c>
      <c r="Q231" s="91" t="s">
        <v>353</v>
      </c>
      <c r="R231" s="92">
        <v>0</v>
      </c>
      <c r="T231" s="152">
        <v>2</v>
      </c>
      <c r="U231" s="153">
        <v>2020</v>
      </c>
      <c r="V231" s="154" t="s">
        <v>627</v>
      </c>
      <c r="W231" s="154" t="s">
        <v>624</v>
      </c>
      <c r="X231" s="154" t="s">
        <v>3363</v>
      </c>
      <c r="Y231" s="155" t="str">
        <f t="shared" si="13"/>
        <v>22020暖房店舗用有り</v>
      </c>
      <c r="Z231" s="156">
        <v>-0.96</v>
      </c>
      <c r="AA231" s="156">
        <v>1.96</v>
      </c>
      <c r="AB231" s="157">
        <v>1.0862000000000001</v>
      </c>
      <c r="AC231" s="157">
        <v>1.4483999999999999</v>
      </c>
      <c r="AD231" s="160">
        <f>VLOOKUP(T231,'既存・導入予定 (3)'!$E$33:$S$44,13,0)</f>
        <v>0.52900000000000003</v>
      </c>
      <c r="AE231" s="161">
        <f t="shared" si="12"/>
        <v>1.452</v>
      </c>
    </row>
    <row r="232" spans="13:31" ht="13.5" customHeight="1">
      <c r="M232" s="90">
        <v>7</v>
      </c>
      <c r="N232" s="91" t="s">
        <v>10</v>
      </c>
      <c r="O232" s="91" t="s">
        <v>3457</v>
      </c>
      <c r="P232" s="91" t="s">
        <v>3459</v>
      </c>
      <c r="Q232" s="91" t="s">
        <v>357</v>
      </c>
      <c r="R232" s="92">
        <v>0</v>
      </c>
      <c r="T232" s="152">
        <v>2</v>
      </c>
      <c r="U232" s="153">
        <v>2020</v>
      </c>
      <c r="V232" s="154" t="s">
        <v>627</v>
      </c>
      <c r="W232" s="154" t="s">
        <v>618</v>
      </c>
      <c r="X232" s="154" t="s">
        <v>3363</v>
      </c>
      <c r="Y232" s="155" t="str">
        <f t="shared" si="13"/>
        <v>22020暖房ビル用マルチ有り</v>
      </c>
      <c r="Z232" s="156">
        <v>-1.1000000000000001</v>
      </c>
      <c r="AA232" s="156">
        <v>2.1</v>
      </c>
      <c r="AB232" s="157">
        <v>1.0416000000000001</v>
      </c>
      <c r="AC232" s="157">
        <v>1.4596</v>
      </c>
      <c r="AD232" s="160">
        <f>VLOOKUP(T232,'既存・導入予定 (3)'!$E$33:$S$44,13,0)</f>
        <v>0.52900000000000003</v>
      </c>
      <c r="AE232" s="161">
        <f t="shared" si="12"/>
        <v>1.518</v>
      </c>
    </row>
    <row r="233" spans="13:31" ht="13.5" customHeight="1">
      <c r="M233" s="90">
        <v>7</v>
      </c>
      <c r="N233" s="91" t="s">
        <v>11</v>
      </c>
      <c r="O233" s="91" t="s">
        <v>3457</v>
      </c>
      <c r="P233" s="91" t="s">
        <v>3459</v>
      </c>
      <c r="Q233" s="91" t="s">
        <v>361</v>
      </c>
      <c r="R233" s="92">
        <v>0</v>
      </c>
      <c r="T233" s="152">
        <v>2</v>
      </c>
      <c r="U233" s="153">
        <v>2020</v>
      </c>
      <c r="V233" s="154" t="s">
        <v>627</v>
      </c>
      <c r="W233" s="154" t="s">
        <v>619</v>
      </c>
      <c r="X233" s="154" t="s">
        <v>3363</v>
      </c>
      <c r="Y233" s="155" t="str">
        <f t="shared" si="13"/>
        <v>22020暖房設備用有り</v>
      </c>
      <c r="Z233" s="156">
        <v>-0.46</v>
      </c>
      <c r="AA233" s="156">
        <v>1.46</v>
      </c>
      <c r="AB233" s="157">
        <v>0.94</v>
      </c>
      <c r="AC233" s="157">
        <v>1.1100000000000001</v>
      </c>
      <c r="AD233" s="160">
        <f>VLOOKUP(T233,'既存・導入予定 (3)'!$E$33:$S$44,13,0)</f>
        <v>0.52900000000000003</v>
      </c>
      <c r="AE233" s="161">
        <f t="shared" si="12"/>
        <v>1.216</v>
      </c>
    </row>
    <row r="234" spans="13:31" ht="13.5" customHeight="1">
      <c r="M234" s="90">
        <v>7</v>
      </c>
      <c r="N234" s="91" t="s">
        <v>12</v>
      </c>
      <c r="O234" s="91" t="s">
        <v>3457</v>
      </c>
      <c r="P234" s="91" t="s">
        <v>3459</v>
      </c>
      <c r="Q234" s="91" t="s">
        <v>365</v>
      </c>
      <c r="R234" s="92">
        <v>0</v>
      </c>
      <c r="T234" s="152">
        <v>2</v>
      </c>
      <c r="U234" s="153">
        <v>2020</v>
      </c>
      <c r="V234" s="154" t="s">
        <v>627</v>
      </c>
      <c r="W234" s="154" t="s">
        <v>624</v>
      </c>
      <c r="X234" s="154" t="s">
        <v>3516</v>
      </c>
      <c r="Y234" s="155" t="str">
        <f t="shared" si="13"/>
        <v>22020暖房店舗用無し（一定速）</v>
      </c>
      <c r="Z234" s="156">
        <v>0.25</v>
      </c>
      <c r="AA234" s="156">
        <v>0.75</v>
      </c>
      <c r="AB234" s="157">
        <v>0.25</v>
      </c>
      <c r="AC234" s="157">
        <v>0.75</v>
      </c>
      <c r="AD234" s="160">
        <f>VLOOKUP(T234,'既存・導入予定 (3)'!$E$33:$S$44,13,0)</f>
        <v>0.52900000000000003</v>
      </c>
      <c r="AE234" s="161">
        <f t="shared" si="12"/>
        <v>0.88200000000000001</v>
      </c>
    </row>
    <row r="235" spans="13:31" ht="13.5" customHeight="1">
      <c r="M235" s="90">
        <v>7</v>
      </c>
      <c r="N235" s="91" t="s">
        <v>13</v>
      </c>
      <c r="O235" s="91" t="s">
        <v>3457</v>
      </c>
      <c r="P235" s="91" t="s">
        <v>3459</v>
      </c>
      <c r="Q235" s="91" t="s">
        <v>369</v>
      </c>
      <c r="R235" s="92">
        <v>0</v>
      </c>
      <c r="T235" s="152">
        <v>2</v>
      </c>
      <c r="U235" s="153">
        <v>2020</v>
      </c>
      <c r="V235" s="154" t="s">
        <v>627</v>
      </c>
      <c r="W235" s="154" t="s">
        <v>618</v>
      </c>
      <c r="X235" s="154" t="s">
        <v>3516</v>
      </c>
      <c r="Y235" s="155" t="str">
        <f t="shared" si="13"/>
        <v>22020暖房ビル用マルチ無し（一定速）</v>
      </c>
      <c r="Z235" s="156">
        <v>0.25</v>
      </c>
      <c r="AA235" s="156">
        <v>0.75</v>
      </c>
      <c r="AB235" s="157">
        <v>0.25</v>
      </c>
      <c r="AC235" s="157">
        <v>0.75</v>
      </c>
      <c r="AD235" s="160">
        <f>VLOOKUP(T235,'既存・導入予定 (3)'!$E$33:$S$44,13,0)</f>
        <v>0.52900000000000003</v>
      </c>
      <c r="AE235" s="161">
        <f t="shared" si="12"/>
        <v>0.88200000000000001</v>
      </c>
    </row>
    <row r="236" spans="13:31" ht="13.5" customHeight="1">
      <c r="M236" s="90">
        <v>8</v>
      </c>
      <c r="N236" s="91" t="s">
        <v>3456</v>
      </c>
      <c r="O236" s="91" t="s">
        <v>3457</v>
      </c>
      <c r="P236" s="91" t="s">
        <v>3459</v>
      </c>
      <c r="Q236" s="91" t="s">
        <v>373</v>
      </c>
      <c r="R236" s="92">
        <v>0</v>
      </c>
      <c r="T236" s="152">
        <v>2</v>
      </c>
      <c r="U236" s="154">
        <v>2020</v>
      </c>
      <c r="V236" s="154" t="s">
        <v>627</v>
      </c>
      <c r="W236" s="154" t="s">
        <v>619</v>
      </c>
      <c r="X236" s="154" t="s">
        <v>3516</v>
      </c>
      <c r="Y236" s="155" t="str">
        <f t="shared" si="13"/>
        <v>22020暖房設備用無し（一定速）</v>
      </c>
      <c r="Z236" s="156">
        <v>0.25</v>
      </c>
      <c r="AA236" s="156">
        <v>0.75</v>
      </c>
      <c r="AB236" s="157">
        <v>0.25</v>
      </c>
      <c r="AC236" s="157">
        <v>0.75</v>
      </c>
      <c r="AD236" s="160">
        <f>VLOOKUP(T236,'既存・導入予定 (3)'!$E$33:$S$44,13,0)</f>
        <v>0.52900000000000003</v>
      </c>
      <c r="AE236" s="161">
        <f t="shared" si="12"/>
        <v>0.88200000000000001</v>
      </c>
    </row>
    <row r="237" spans="13:31" ht="13.5" customHeight="1">
      <c r="M237" s="90">
        <v>8</v>
      </c>
      <c r="N237" s="91" t="s">
        <v>3</v>
      </c>
      <c r="O237" s="91" t="s">
        <v>3457</v>
      </c>
      <c r="P237" s="91" t="s">
        <v>3459</v>
      </c>
      <c r="Q237" s="91" t="s">
        <v>377</v>
      </c>
      <c r="R237" s="92">
        <v>0</v>
      </c>
      <c r="T237" s="144">
        <v>2</v>
      </c>
      <c r="U237" s="145">
        <v>2024</v>
      </c>
      <c r="V237" s="145" t="s">
        <v>626</v>
      </c>
      <c r="W237" s="145" t="s">
        <v>624</v>
      </c>
      <c r="X237" s="145" t="s">
        <v>3363</v>
      </c>
      <c r="Y237" s="146" t="str">
        <f t="shared" si="13"/>
        <v>22024冷房店舗用有り</v>
      </c>
      <c r="Z237" s="145">
        <v>-1.58</v>
      </c>
      <c r="AA237" s="145">
        <v>2.58</v>
      </c>
      <c r="AB237" s="145">
        <v>1.0629999999999999</v>
      </c>
      <c r="AC237" s="145">
        <v>1.9193</v>
      </c>
      <c r="AD237" s="147">
        <f>VLOOKUP(T237,'既存・導入予定 (3)'!$E$33:$S$44,13,0)</f>
        <v>0.52900000000000003</v>
      </c>
      <c r="AE237" s="75">
        <f t="shared" ref="AE237:AE248" si="14">ROUNDDOWN(IF(AD237&gt;=0.25,Z237*AD237+AA237,AB237*AD237+AC237),3)</f>
        <v>1.744</v>
      </c>
    </row>
    <row r="238" spans="13:31" ht="13.5" customHeight="1">
      <c r="M238" s="90">
        <v>8</v>
      </c>
      <c r="N238" s="91" t="s">
        <v>4</v>
      </c>
      <c r="O238" s="91" t="s">
        <v>3457</v>
      </c>
      <c r="P238" s="91" t="s">
        <v>3459</v>
      </c>
      <c r="Q238" s="91" t="s">
        <v>381</v>
      </c>
      <c r="R238" s="92">
        <v>0</v>
      </c>
      <c r="T238" s="144">
        <v>2</v>
      </c>
      <c r="U238" s="145">
        <v>2024</v>
      </c>
      <c r="V238" s="145" t="s">
        <v>626</v>
      </c>
      <c r="W238" s="145" t="s">
        <v>618</v>
      </c>
      <c r="X238" s="145" t="s">
        <v>3363</v>
      </c>
      <c r="Y238" s="146" t="str">
        <f t="shared" si="13"/>
        <v>22024冷房ビル用マルチ有り</v>
      </c>
      <c r="Z238" s="145">
        <v>-1.6</v>
      </c>
      <c r="AA238" s="145">
        <v>2.6</v>
      </c>
      <c r="AB238" s="145">
        <v>1.0759000000000001</v>
      </c>
      <c r="AC238" s="145">
        <v>1.931</v>
      </c>
      <c r="AD238" s="147">
        <f>VLOOKUP(T238,'既存・導入予定 (3)'!$E$33:$S$44,13,0)</f>
        <v>0.52900000000000003</v>
      </c>
      <c r="AE238" s="75">
        <f t="shared" si="14"/>
        <v>1.7529999999999999</v>
      </c>
    </row>
    <row r="239" spans="13:31" ht="14.25" customHeight="1">
      <c r="M239" s="90">
        <v>8</v>
      </c>
      <c r="N239" s="91" t="s">
        <v>5</v>
      </c>
      <c r="O239" s="91" t="s">
        <v>3457</v>
      </c>
      <c r="P239" s="91" t="s">
        <v>3459</v>
      </c>
      <c r="Q239" s="91" t="s">
        <v>385</v>
      </c>
      <c r="R239" s="92">
        <v>0</v>
      </c>
      <c r="T239" s="144">
        <v>2</v>
      </c>
      <c r="U239" s="145">
        <v>2024</v>
      </c>
      <c r="V239" s="145" t="s">
        <v>626</v>
      </c>
      <c r="W239" s="145" t="s">
        <v>619</v>
      </c>
      <c r="X239" s="145" t="s">
        <v>3363</v>
      </c>
      <c r="Y239" s="146" t="str">
        <f t="shared" si="13"/>
        <v>22024冷房設備用有り</v>
      </c>
      <c r="Z239" s="145">
        <v>-0.6</v>
      </c>
      <c r="AA239" s="145">
        <v>1.6</v>
      </c>
      <c r="AB239" s="145">
        <v>1.0467</v>
      </c>
      <c r="AC239" s="145">
        <v>1.1882999999999999</v>
      </c>
      <c r="AD239" s="147">
        <f>VLOOKUP(T239,'既存・導入予定 (3)'!$E$33:$S$44,13,0)</f>
        <v>0.52900000000000003</v>
      </c>
      <c r="AE239" s="75">
        <f t="shared" si="14"/>
        <v>1.282</v>
      </c>
    </row>
    <row r="240" spans="13:31" ht="13.5" customHeight="1">
      <c r="M240" s="90">
        <v>8</v>
      </c>
      <c r="N240" s="91" t="s">
        <v>6</v>
      </c>
      <c r="O240" s="91" t="s">
        <v>3457</v>
      </c>
      <c r="P240" s="91" t="s">
        <v>3459</v>
      </c>
      <c r="Q240" s="91" t="s">
        <v>389</v>
      </c>
      <c r="R240" s="92">
        <v>0</v>
      </c>
      <c r="T240" s="144">
        <v>2</v>
      </c>
      <c r="U240" s="145">
        <v>2024</v>
      </c>
      <c r="V240" s="145" t="s">
        <v>626</v>
      </c>
      <c r="W240" s="145" t="s">
        <v>624</v>
      </c>
      <c r="X240" s="145" t="s">
        <v>3516</v>
      </c>
      <c r="Y240" s="146" t="str">
        <f t="shared" si="13"/>
        <v>22024冷房店舗用無し（一定速）</v>
      </c>
      <c r="Z240" s="148">
        <v>0.25</v>
      </c>
      <c r="AA240" s="148">
        <v>0.75</v>
      </c>
      <c r="AB240" s="149">
        <v>0.25</v>
      </c>
      <c r="AC240" s="149">
        <v>0.75</v>
      </c>
      <c r="AD240" s="147">
        <f>VLOOKUP(T240,'既存・導入予定 (3)'!$E$33:$S$44,13,0)</f>
        <v>0.52900000000000003</v>
      </c>
      <c r="AE240" s="75">
        <f t="shared" si="14"/>
        <v>0.88200000000000001</v>
      </c>
    </row>
    <row r="241" spans="13:31" ht="13.5" customHeight="1">
      <c r="M241" s="90">
        <v>8</v>
      </c>
      <c r="N241" s="91" t="s">
        <v>7</v>
      </c>
      <c r="O241" s="91" t="s">
        <v>3457</v>
      </c>
      <c r="P241" s="91" t="s">
        <v>3459</v>
      </c>
      <c r="Q241" s="91" t="s">
        <v>393</v>
      </c>
      <c r="R241" s="92">
        <v>0</v>
      </c>
      <c r="T241" s="144">
        <v>2</v>
      </c>
      <c r="U241" s="145">
        <v>2024</v>
      </c>
      <c r="V241" s="145" t="s">
        <v>626</v>
      </c>
      <c r="W241" s="145" t="s">
        <v>618</v>
      </c>
      <c r="X241" s="145" t="s">
        <v>3516</v>
      </c>
      <c r="Y241" s="146" t="str">
        <f t="shared" si="13"/>
        <v>22024冷房ビル用マルチ無し（一定速）</v>
      </c>
      <c r="Z241" s="148">
        <v>0.25</v>
      </c>
      <c r="AA241" s="148">
        <v>0.75</v>
      </c>
      <c r="AB241" s="149">
        <v>0.25</v>
      </c>
      <c r="AC241" s="149">
        <v>0.75</v>
      </c>
      <c r="AD241" s="147">
        <f>VLOOKUP(T241,'既存・導入予定 (3)'!$E$33:$S$44,13,0)</f>
        <v>0.52900000000000003</v>
      </c>
      <c r="AE241" s="75">
        <f t="shared" si="14"/>
        <v>0.88200000000000001</v>
      </c>
    </row>
    <row r="242" spans="13:31" ht="13.5" customHeight="1">
      <c r="M242" s="90">
        <v>8</v>
      </c>
      <c r="N242" s="91" t="s">
        <v>8</v>
      </c>
      <c r="O242" s="91" t="s">
        <v>3457</v>
      </c>
      <c r="P242" s="91" t="s">
        <v>3459</v>
      </c>
      <c r="Q242" s="91" t="s">
        <v>397</v>
      </c>
      <c r="R242" s="92">
        <v>0</v>
      </c>
      <c r="T242" s="144">
        <v>2</v>
      </c>
      <c r="U242" s="145">
        <v>2024</v>
      </c>
      <c r="V242" s="145" t="s">
        <v>626</v>
      </c>
      <c r="W242" s="145" t="s">
        <v>619</v>
      </c>
      <c r="X242" s="145" t="s">
        <v>3516</v>
      </c>
      <c r="Y242" s="146" t="str">
        <f t="shared" si="13"/>
        <v>22024冷房設備用無し（一定速）</v>
      </c>
      <c r="Z242" s="148">
        <v>0.25</v>
      </c>
      <c r="AA242" s="148">
        <v>0.75</v>
      </c>
      <c r="AB242" s="149">
        <v>0.25</v>
      </c>
      <c r="AC242" s="149">
        <v>0.75</v>
      </c>
      <c r="AD242" s="147">
        <f>VLOOKUP(T242,'既存・導入予定 (3)'!$E$33:$S$44,13,0)</f>
        <v>0.52900000000000003</v>
      </c>
      <c r="AE242" s="75">
        <f t="shared" si="14"/>
        <v>0.88200000000000001</v>
      </c>
    </row>
    <row r="243" spans="13:31" ht="14.25" customHeight="1">
      <c r="M243" s="90">
        <v>8</v>
      </c>
      <c r="N243" s="91" t="s">
        <v>9</v>
      </c>
      <c r="O243" s="91" t="s">
        <v>3457</v>
      </c>
      <c r="P243" s="91" t="s">
        <v>3459</v>
      </c>
      <c r="Q243" s="91" t="s">
        <v>401</v>
      </c>
      <c r="R243" s="92">
        <v>0</v>
      </c>
      <c r="T243" s="144">
        <v>2</v>
      </c>
      <c r="U243" s="145">
        <v>2024</v>
      </c>
      <c r="V243" s="145" t="s">
        <v>627</v>
      </c>
      <c r="W243" s="145" t="s">
        <v>624</v>
      </c>
      <c r="X243" s="145" t="s">
        <v>3363</v>
      </c>
      <c r="Y243" s="146" t="str">
        <f t="shared" si="13"/>
        <v>22024暖房店舗用有り</v>
      </c>
      <c r="Z243" s="145">
        <v>-1.04</v>
      </c>
      <c r="AA243" s="145">
        <v>2.04</v>
      </c>
      <c r="AB243" s="145">
        <v>1.0898000000000001</v>
      </c>
      <c r="AC243" s="145">
        <v>1.5076000000000001</v>
      </c>
      <c r="AD243" s="147">
        <f>VLOOKUP(T243,'既存・導入予定 (3)'!$E$33:$S$44,13,0)</f>
        <v>0.52900000000000003</v>
      </c>
      <c r="AE243" s="75">
        <f t="shared" si="14"/>
        <v>1.4890000000000001</v>
      </c>
    </row>
    <row r="244" spans="13:31" ht="13.5" customHeight="1">
      <c r="M244" s="90">
        <v>8</v>
      </c>
      <c r="N244" s="91" t="s">
        <v>10</v>
      </c>
      <c r="O244" s="91" t="s">
        <v>3457</v>
      </c>
      <c r="P244" s="91" t="s">
        <v>3459</v>
      </c>
      <c r="Q244" s="91" t="s">
        <v>405</v>
      </c>
      <c r="R244" s="92">
        <v>0</v>
      </c>
      <c r="T244" s="144">
        <v>2</v>
      </c>
      <c r="U244" s="145">
        <v>2024</v>
      </c>
      <c r="V244" s="145" t="s">
        <v>627</v>
      </c>
      <c r="W244" s="145" t="s">
        <v>618</v>
      </c>
      <c r="X244" s="145" t="s">
        <v>3363</v>
      </c>
      <c r="Y244" s="146" t="str">
        <f t="shared" si="13"/>
        <v>22024暖房ビル用マルチ有り</v>
      </c>
      <c r="Z244" s="145">
        <v>-1.1399999999999999</v>
      </c>
      <c r="AA244" s="145">
        <v>2.14</v>
      </c>
      <c r="AB244" s="145">
        <v>1.0454000000000001</v>
      </c>
      <c r="AC244" s="145">
        <v>1.5936999999999999</v>
      </c>
      <c r="AD244" s="147">
        <f>VLOOKUP(T244,'既存・導入予定 (3)'!$E$33:$S$44,13,0)</f>
        <v>0.52900000000000003</v>
      </c>
      <c r="AE244" s="75">
        <f t="shared" si="14"/>
        <v>1.536</v>
      </c>
    </row>
    <row r="245" spans="13:31" ht="13.5" customHeight="1">
      <c r="M245" s="90">
        <v>8</v>
      </c>
      <c r="N245" s="91" t="s">
        <v>11</v>
      </c>
      <c r="O245" s="91" t="s">
        <v>3457</v>
      </c>
      <c r="P245" s="91" t="s">
        <v>3459</v>
      </c>
      <c r="Q245" s="91" t="s">
        <v>409</v>
      </c>
      <c r="R245" s="92">
        <v>0</v>
      </c>
      <c r="T245" s="144">
        <v>2</v>
      </c>
      <c r="U245" s="145">
        <v>2024</v>
      </c>
      <c r="V245" s="145" t="s">
        <v>627</v>
      </c>
      <c r="W245" s="145" t="s">
        <v>619</v>
      </c>
      <c r="X245" s="145" t="s">
        <v>3363</v>
      </c>
      <c r="Y245" s="146" t="str">
        <f t="shared" si="13"/>
        <v>22024暖房設備用有り</v>
      </c>
      <c r="Z245" s="145">
        <v>-0.57999999999999996</v>
      </c>
      <c r="AA245" s="145">
        <v>1.58</v>
      </c>
      <c r="AB245" s="145">
        <v>1.0335000000000001</v>
      </c>
      <c r="AC245" s="145">
        <v>1.1766000000000001</v>
      </c>
      <c r="AD245" s="147">
        <f>VLOOKUP(T245,'既存・導入予定 (3)'!$E$33:$S$44,13,0)</f>
        <v>0.52900000000000003</v>
      </c>
      <c r="AE245" s="75">
        <f t="shared" si="14"/>
        <v>1.2729999999999999</v>
      </c>
    </row>
    <row r="246" spans="13:31" ht="13.5" customHeight="1">
      <c r="M246" s="90">
        <v>8</v>
      </c>
      <c r="N246" s="91" t="s">
        <v>12</v>
      </c>
      <c r="O246" s="91" t="s">
        <v>3457</v>
      </c>
      <c r="P246" s="91" t="s">
        <v>3459</v>
      </c>
      <c r="Q246" s="91" t="s">
        <v>413</v>
      </c>
      <c r="R246" s="92">
        <v>0</v>
      </c>
      <c r="T246" s="144">
        <v>2</v>
      </c>
      <c r="U246" s="145">
        <v>2024</v>
      </c>
      <c r="V246" s="145" t="s">
        <v>627</v>
      </c>
      <c r="W246" s="145" t="s">
        <v>624</v>
      </c>
      <c r="X246" s="145" t="s">
        <v>3516</v>
      </c>
      <c r="Y246" s="146" t="str">
        <f t="shared" si="13"/>
        <v>22024暖房店舗用無し（一定速）</v>
      </c>
      <c r="Z246" s="148">
        <v>0.25</v>
      </c>
      <c r="AA246" s="148">
        <v>0.75</v>
      </c>
      <c r="AB246" s="149">
        <v>0.25</v>
      </c>
      <c r="AC246" s="149">
        <v>0.75</v>
      </c>
      <c r="AD246" s="147">
        <f>VLOOKUP(T246,'既存・導入予定 (3)'!$E$33:$S$44,13,0)</f>
        <v>0.52900000000000003</v>
      </c>
      <c r="AE246" s="75">
        <f t="shared" si="14"/>
        <v>0.88200000000000001</v>
      </c>
    </row>
    <row r="247" spans="13:31" ht="13.5" customHeight="1">
      <c r="M247" s="90">
        <v>8</v>
      </c>
      <c r="N247" s="91" t="s">
        <v>13</v>
      </c>
      <c r="O247" s="91" t="s">
        <v>3457</v>
      </c>
      <c r="P247" s="91" t="s">
        <v>3459</v>
      </c>
      <c r="Q247" s="91" t="s">
        <v>417</v>
      </c>
      <c r="R247" s="92">
        <v>0</v>
      </c>
      <c r="T247" s="144">
        <v>2</v>
      </c>
      <c r="U247" s="145">
        <v>2024</v>
      </c>
      <c r="V247" s="145" t="s">
        <v>627</v>
      </c>
      <c r="W247" s="145" t="s">
        <v>618</v>
      </c>
      <c r="X247" s="145" t="s">
        <v>3516</v>
      </c>
      <c r="Y247" s="146" t="str">
        <f t="shared" si="13"/>
        <v>22024暖房ビル用マルチ無し（一定速）</v>
      </c>
      <c r="Z247" s="148">
        <v>0.25</v>
      </c>
      <c r="AA247" s="148">
        <v>0.75</v>
      </c>
      <c r="AB247" s="149">
        <v>0.25</v>
      </c>
      <c r="AC247" s="149">
        <v>0.75</v>
      </c>
      <c r="AD247" s="147">
        <f>VLOOKUP(T247,'既存・導入予定 (3)'!$E$33:$S$44,13,0)</f>
        <v>0.52900000000000003</v>
      </c>
      <c r="AE247" s="75">
        <f t="shared" si="14"/>
        <v>0.88200000000000001</v>
      </c>
    </row>
    <row r="248" spans="13:31" ht="13.5" customHeight="1">
      <c r="M248" s="90">
        <v>9</v>
      </c>
      <c r="N248" s="91" t="s">
        <v>3456</v>
      </c>
      <c r="O248" s="91" t="s">
        <v>3457</v>
      </c>
      <c r="P248" s="91" t="s">
        <v>3459</v>
      </c>
      <c r="Q248" s="91" t="s">
        <v>421</v>
      </c>
      <c r="R248" s="92">
        <v>0</v>
      </c>
      <c r="T248" s="144">
        <v>2</v>
      </c>
      <c r="U248" s="145">
        <v>2024</v>
      </c>
      <c r="V248" s="145" t="s">
        <v>627</v>
      </c>
      <c r="W248" s="145" t="s">
        <v>619</v>
      </c>
      <c r="X248" s="145" t="s">
        <v>3516</v>
      </c>
      <c r="Y248" s="146" t="str">
        <f t="shared" si="13"/>
        <v>22024暖房設備用無し（一定速）</v>
      </c>
      <c r="Z248" s="148">
        <v>0.25</v>
      </c>
      <c r="AA248" s="148">
        <v>0.75</v>
      </c>
      <c r="AB248" s="149">
        <v>0.25</v>
      </c>
      <c r="AC248" s="149">
        <v>0.75</v>
      </c>
      <c r="AD248" s="147">
        <f>VLOOKUP(T248,'既存・導入予定 (3)'!$E$33:$S$44,13,0)</f>
        <v>0.52900000000000003</v>
      </c>
      <c r="AE248" s="75">
        <f t="shared" si="14"/>
        <v>0.88200000000000001</v>
      </c>
    </row>
    <row r="249" spans="13:31" ht="13.5" customHeight="1">
      <c r="M249" s="90">
        <v>9</v>
      </c>
      <c r="N249" s="91" t="s">
        <v>3</v>
      </c>
      <c r="O249" s="91" t="s">
        <v>3457</v>
      </c>
      <c r="P249" s="91" t="s">
        <v>3459</v>
      </c>
      <c r="Q249" s="91" t="s">
        <v>425</v>
      </c>
      <c r="R249" s="92">
        <v>0</v>
      </c>
      <c r="T249" s="152">
        <v>3</v>
      </c>
      <c r="U249" s="153">
        <v>1995</v>
      </c>
      <c r="V249" s="154" t="s">
        <v>20</v>
      </c>
      <c r="W249" s="154" t="s">
        <v>624</v>
      </c>
      <c r="X249" s="154" t="s">
        <v>3363</v>
      </c>
      <c r="Y249" s="155" t="str">
        <f t="shared" ref="Y249:Y296" si="15">T249&amp;U249&amp;V249&amp;W249&amp;X249</f>
        <v>31995冷房店舗用有り</v>
      </c>
      <c r="Z249" s="156">
        <v>0.32</v>
      </c>
      <c r="AA249" s="156">
        <v>0.68</v>
      </c>
      <c r="AB249" s="157">
        <v>1.0165999999999999</v>
      </c>
      <c r="AC249" s="157">
        <v>0.50590000000000002</v>
      </c>
      <c r="AD249" s="160">
        <f>VLOOKUP(T249,'既存・導入予定 (3)'!$E$33:$S$44,13,0)</f>
        <v>0.38900000000000001</v>
      </c>
      <c r="AE249" s="161">
        <f t="shared" ref="AE249:AE254" si="16">ROUNDDOWN(IF(AD249&gt;=0.25,Z249*AD249+AA249,AB249*AD249+AC249),3)</f>
        <v>0.80400000000000005</v>
      </c>
    </row>
    <row r="250" spans="13:31" ht="13.5" customHeight="1">
      <c r="M250" s="90">
        <v>9</v>
      </c>
      <c r="N250" s="91" t="s">
        <v>4</v>
      </c>
      <c r="O250" s="91" t="s">
        <v>3457</v>
      </c>
      <c r="P250" s="91" t="s">
        <v>3459</v>
      </c>
      <c r="Q250" s="91" t="s">
        <v>429</v>
      </c>
      <c r="R250" s="92">
        <v>0</v>
      </c>
      <c r="T250" s="152">
        <v>3</v>
      </c>
      <c r="U250" s="153">
        <v>1995</v>
      </c>
      <c r="V250" s="154" t="s">
        <v>20</v>
      </c>
      <c r="W250" s="154" t="s">
        <v>618</v>
      </c>
      <c r="X250" s="154" t="s">
        <v>3363</v>
      </c>
      <c r="Y250" s="155" t="str">
        <f t="shared" si="15"/>
        <v>31995冷房ビル用マルチ有り</v>
      </c>
      <c r="Z250" s="156">
        <v>-0.218</v>
      </c>
      <c r="AA250" s="156">
        <v>1.218</v>
      </c>
      <c r="AB250" s="157">
        <v>1.0356000000000001</v>
      </c>
      <c r="AC250" s="157">
        <v>0.90459999999999996</v>
      </c>
      <c r="AD250" s="160">
        <f>VLOOKUP(T250,'既存・導入予定 (3)'!$E$33:$S$44,13,0)</f>
        <v>0.38900000000000001</v>
      </c>
      <c r="AE250" s="161">
        <f t="shared" si="16"/>
        <v>1.133</v>
      </c>
    </row>
    <row r="251" spans="13:31" ht="13.5" customHeight="1">
      <c r="M251" s="90">
        <v>9</v>
      </c>
      <c r="N251" s="91" t="s">
        <v>5</v>
      </c>
      <c r="O251" s="91" t="s">
        <v>3457</v>
      </c>
      <c r="P251" s="91" t="s">
        <v>3459</v>
      </c>
      <c r="Q251" s="91" t="s">
        <v>433</v>
      </c>
      <c r="R251" s="92">
        <v>0</v>
      </c>
      <c r="T251" s="152">
        <v>3</v>
      </c>
      <c r="U251" s="153">
        <v>1995</v>
      </c>
      <c r="V251" s="154" t="s">
        <v>20</v>
      </c>
      <c r="W251" s="154" t="s">
        <v>619</v>
      </c>
      <c r="X251" s="154" t="s">
        <v>3363</v>
      </c>
      <c r="Y251" s="155" t="str">
        <f t="shared" si="15"/>
        <v>31995冷房設備用有り</v>
      </c>
      <c r="Z251" s="156">
        <v>0.25</v>
      </c>
      <c r="AA251" s="156">
        <v>0.75</v>
      </c>
      <c r="AB251" s="157">
        <v>1.0219</v>
      </c>
      <c r="AC251" s="157">
        <v>0.55700000000000005</v>
      </c>
      <c r="AD251" s="160">
        <f>VLOOKUP(T251,'既存・導入予定 (3)'!$E$33:$S$44,13,0)</f>
        <v>0.38900000000000001</v>
      </c>
      <c r="AE251" s="161">
        <f t="shared" si="16"/>
        <v>0.84699999999999998</v>
      </c>
    </row>
    <row r="252" spans="13:31" ht="13.5" customHeight="1">
      <c r="M252" s="90">
        <v>9</v>
      </c>
      <c r="N252" s="91" t="s">
        <v>6</v>
      </c>
      <c r="O252" s="91" t="s">
        <v>3457</v>
      </c>
      <c r="P252" s="91" t="s">
        <v>3459</v>
      </c>
      <c r="Q252" s="91" t="s">
        <v>437</v>
      </c>
      <c r="R252" s="92">
        <v>0</v>
      </c>
      <c r="T252" s="152">
        <v>3</v>
      </c>
      <c r="U252" s="153">
        <v>1995</v>
      </c>
      <c r="V252" s="154" t="s">
        <v>20</v>
      </c>
      <c r="W252" s="154" t="s">
        <v>624</v>
      </c>
      <c r="X252" s="154" t="s">
        <v>3516</v>
      </c>
      <c r="Y252" s="155" t="str">
        <f t="shared" si="15"/>
        <v>31995冷房店舗用無し（一定速）</v>
      </c>
      <c r="Z252" s="156">
        <v>0.26</v>
      </c>
      <c r="AA252" s="156">
        <v>0.74</v>
      </c>
      <c r="AB252" s="157">
        <v>0.26</v>
      </c>
      <c r="AC252" s="157">
        <v>0.74</v>
      </c>
      <c r="AD252" s="160">
        <f>VLOOKUP(T252,'既存・導入予定 (3)'!$E$33:$S$44,13,0)</f>
        <v>0.38900000000000001</v>
      </c>
      <c r="AE252" s="161">
        <f t="shared" si="16"/>
        <v>0.84099999999999997</v>
      </c>
    </row>
    <row r="253" spans="13:31" ht="13.5" customHeight="1">
      <c r="M253" s="90">
        <v>9</v>
      </c>
      <c r="N253" s="91" t="s">
        <v>7</v>
      </c>
      <c r="O253" s="91" t="s">
        <v>3457</v>
      </c>
      <c r="P253" s="91" t="s">
        <v>3459</v>
      </c>
      <c r="Q253" s="91" t="s">
        <v>441</v>
      </c>
      <c r="R253" s="92">
        <v>0</v>
      </c>
      <c r="T253" s="152">
        <v>3</v>
      </c>
      <c r="U253" s="153">
        <v>1995</v>
      </c>
      <c r="V253" s="154" t="s">
        <v>20</v>
      </c>
      <c r="W253" s="154" t="s">
        <v>618</v>
      </c>
      <c r="X253" s="154" t="s">
        <v>3516</v>
      </c>
      <c r="Y253" s="155" t="str">
        <f t="shared" si="15"/>
        <v>31995冷房ビル用マルチ無し（一定速）</v>
      </c>
      <c r="Z253" s="156">
        <v>0.26</v>
      </c>
      <c r="AA253" s="156">
        <v>0.74</v>
      </c>
      <c r="AB253" s="157">
        <v>0.26</v>
      </c>
      <c r="AC253" s="157">
        <v>0.74</v>
      </c>
      <c r="AD253" s="160">
        <f>VLOOKUP(T253,'既存・導入予定 (3)'!$E$33:$S$44,13,0)</f>
        <v>0.38900000000000001</v>
      </c>
      <c r="AE253" s="161">
        <f t="shared" si="16"/>
        <v>0.84099999999999997</v>
      </c>
    </row>
    <row r="254" spans="13:31" ht="13.5" customHeight="1">
      <c r="M254" s="90">
        <v>9</v>
      </c>
      <c r="N254" s="91" t="s">
        <v>8</v>
      </c>
      <c r="O254" s="91" t="s">
        <v>3457</v>
      </c>
      <c r="P254" s="91" t="s">
        <v>3459</v>
      </c>
      <c r="Q254" s="91" t="s">
        <v>445</v>
      </c>
      <c r="R254" s="92">
        <v>0</v>
      </c>
      <c r="T254" s="152">
        <v>3</v>
      </c>
      <c r="U254" s="153">
        <v>1995</v>
      </c>
      <c r="V254" s="154" t="s">
        <v>20</v>
      </c>
      <c r="W254" s="154" t="s">
        <v>619</v>
      </c>
      <c r="X254" s="154" t="s">
        <v>3516</v>
      </c>
      <c r="Y254" s="155" t="str">
        <f t="shared" si="15"/>
        <v>31995冷房設備用無し（一定速）</v>
      </c>
      <c r="Z254" s="156">
        <v>0.26</v>
      </c>
      <c r="AA254" s="156">
        <v>0.74</v>
      </c>
      <c r="AB254" s="157">
        <v>0.26</v>
      </c>
      <c r="AC254" s="157">
        <v>0.74</v>
      </c>
      <c r="AD254" s="160">
        <f>VLOOKUP(T254,'既存・導入予定 (3)'!$E$33:$S$44,13,0)</f>
        <v>0.38900000000000001</v>
      </c>
      <c r="AE254" s="161">
        <f t="shared" si="16"/>
        <v>0.84099999999999997</v>
      </c>
    </row>
    <row r="255" spans="13:31" ht="13.5" customHeight="1">
      <c r="M255" s="90">
        <v>9</v>
      </c>
      <c r="N255" s="91" t="s">
        <v>9</v>
      </c>
      <c r="O255" s="91" t="s">
        <v>3457</v>
      </c>
      <c r="P255" s="91" t="s">
        <v>3459</v>
      </c>
      <c r="Q255" s="91" t="s">
        <v>449</v>
      </c>
      <c r="R255" s="92">
        <v>0</v>
      </c>
      <c r="T255" s="152">
        <v>3</v>
      </c>
      <c r="U255" s="153">
        <v>1995</v>
      </c>
      <c r="V255" s="154" t="s">
        <v>21</v>
      </c>
      <c r="W255" s="154" t="s">
        <v>624</v>
      </c>
      <c r="X255" s="154" t="s">
        <v>3363</v>
      </c>
      <c r="Y255" s="155" t="str">
        <f t="shared" si="15"/>
        <v>31995暖房店舗用有り</v>
      </c>
      <c r="Z255" s="156">
        <v>0.374</v>
      </c>
      <c r="AA255" s="156">
        <v>0.626</v>
      </c>
      <c r="AB255" s="157">
        <v>1.0275000000000001</v>
      </c>
      <c r="AC255" s="157">
        <v>0.46260000000000001</v>
      </c>
      <c r="AD255" s="160">
        <f>VLOOKUP(T255,'既存・導入予定 (3)'!$E$33:$S$44,13,0)</f>
        <v>0.38900000000000001</v>
      </c>
      <c r="AE255" s="161">
        <f t="shared" ref="AE255:AE308" si="17">ROUNDDOWN(IF(AD255&gt;=0.25,Z255*AD255+AA255,AB255*AD255+AC255),3)</f>
        <v>0.77100000000000002</v>
      </c>
    </row>
    <row r="256" spans="13:31" ht="13.5" customHeight="1">
      <c r="M256" s="90">
        <v>9</v>
      </c>
      <c r="N256" s="91" t="s">
        <v>10</v>
      </c>
      <c r="O256" s="91" t="s">
        <v>3457</v>
      </c>
      <c r="P256" s="91" t="s">
        <v>3459</v>
      </c>
      <c r="Q256" s="91" t="s">
        <v>453</v>
      </c>
      <c r="R256" s="92">
        <v>0</v>
      </c>
      <c r="T256" s="152">
        <v>3</v>
      </c>
      <c r="U256" s="153">
        <v>1995</v>
      </c>
      <c r="V256" s="154" t="s">
        <v>21</v>
      </c>
      <c r="W256" s="154" t="s">
        <v>618</v>
      </c>
      <c r="X256" s="154" t="s">
        <v>3363</v>
      </c>
      <c r="Y256" s="155" t="str">
        <f t="shared" si="15"/>
        <v>31995暖房ビル用マルチ有り</v>
      </c>
      <c r="Z256" s="156">
        <v>-0.112</v>
      </c>
      <c r="AA256" s="156">
        <v>1.1120000000000001</v>
      </c>
      <c r="AB256" s="157">
        <v>1.0236000000000001</v>
      </c>
      <c r="AC256" s="157">
        <v>0.82809999999999995</v>
      </c>
      <c r="AD256" s="160">
        <f>VLOOKUP(T256,'既存・導入予定 (3)'!$E$33:$S$44,13,0)</f>
        <v>0.38900000000000001</v>
      </c>
      <c r="AE256" s="161">
        <f t="shared" si="17"/>
        <v>1.0680000000000001</v>
      </c>
    </row>
    <row r="257" spans="13:31" ht="13.5" customHeight="1">
      <c r="M257" s="90">
        <v>9</v>
      </c>
      <c r="N257" s="91" t="s">
        <v>11</v>
      </c>
      <c r="O257" s="91" t="s">
        <v>3457</v>
      </c>
      <c r="P257" s="91" t="s">
        <v>3459</v>
      </c>
      <c r="Q257" s="91" t="s">
        <v>457</v>
      </c>
      <c r="R257" s="92">
        <v>0.13</v>
      </c>
      <c r="T257" s="152">
        <v>3</v>
      </c>
      <c r="U257" s="153">
        <v>1995</v>
      </c>
      <c r="V257" s="154" t="s">
        <v>21</v>
      </c>
      <c r="W257" s="154" t="s">
        <v>619</v>
      </c>
      <c r="X257" s="154" t="s">
        <v>3363</v>
      </c>
      <c r="Y257" s="155" t="str">
        <f t="shared" si="15"/>
        <v>31995暖房設備用有り</v>
      </c>
      <c r="Z257" s="156">
        <v>0.25</v>
      </c>
      <c r="AA257" s="156">
        <v>0.75</v>
      </c>
      <c r="AB257" s="157">
        <v>1.0159</v>
      </c>
      <c r="AC257" s="157">
        <v>0.5585</v>
      </c>
      <c r="AD257" s="160">
        <f>VLOOKUP(T257,'既存・導入予定 (3)'!$E$33:$S$44,13,0)</f>
        <v>0.38900000000000001</v>
      </c>
      <c r="AE257" s="161">
        <f t="shared" si="17"/>
        <v>0.84699999999999998</v>
      </c>
    </row>
    <row r="258" spans="13:31" ht="13.5" customHeight="1">
      <c r="M258" s="90">
        <v>9</v>
      </c>
      <c r="N258" s="91" t="s">
        <v>12</v>
      </c>
      <c r="O258" s="91" t="s">
        <v>3457</v>
      </c>
      <c r="P258" s="91" t="s">
        <v>3459</v>
      </c>
      <c r="Q258" s="91" t="s">
        <v>461</v>
      </c>
      <c r="R258" s="92">
        <v>6.7000000000000004E-2</v>
      </c>
      <c r="T258" s="152">
        <v>3</v>
      </c>
      <c r="U258" s="153">
        <v>1995</v>
      </c>
      <c r="V258" s="154" t="s">
        <v>21</v>
      </c>
      <c r="W258" s="154" t="s">
        <v>624</v>
      </c>
      <c r="X258" s="154" t="s">
        <v>3516</v>
      </c>
      <c r="Y258" s="155" t="str">
        <f t="shared" si="15"/>
        <v>31995暖房店舗用無し（一定速）</v>
      </c>
      <c r="Z258" s="156">
        <v>0.26</v>
      </c>
      <c r="AA258" s="156">
        <v>0.74</v>
      </c>
      <c r="AB258" s="157">
        <v>0.26</v>
      </c>
      <c r="AC258" s="157">
        <v>0.74</v>
      </c>
      <c r="AD258" s="160">
        <f>VLOOKUP(T258,'既存・導入予定 (3)'!$E$33:$S$44,13,0)</f>
        <v>0.38900000000000001</v>
      </c>
      <c r="AE258" s="161">
        <f t="shared" si="17"/>
        <v>0.84099999999999997</v>
      </c>
    </row>
    <row r="259" spans="13:31" ht="13.5" customHeight="1">
      <c r="M259" s="90">
        <v>9</v>
      </c>
      <c r="N259" s="91" t="s">
        <v>13</v>
      </c>
      <c r="O259" s="91" t="s">
        <v>3457</v>
      </c>
      <c r="P259" s="91" t="s">
        <v>3459</v>
      </c>
      <c r="Q259" s="91" t="s">
        <v>465</v>
      </c>
      <c r="R259" s="92">
        <v>0</v>
      </c>
      <c r="T259" s="152">
        <v>3</v>
      </c>
      <c r="U259" s="153">
        <v>1995</v>
      </c>
      <c r="V259" s="154" t="s">
        <v>21</v>
      </c>
      <c r="W259" s="154" t="s">
        <v>618</v>
      </c>
      <c r="X259" s="154" t="s">
        <v>3516</v>
      </c>
      <c r="Y259" s="155" t="str">
        <f t="shared" si="15"/>
        <v>31995暖房ビル用マルチ無し（一定速）</v>
      </c>
      <c r="Z259" s="156">
        <v>0.26</v>
      </c>
      <c r="AA259" s="156">
        <v>0.74</v>
      </c>
      <c r="AB259" s="157">
        <v>0.26</v>
      </c>
      <c r="AC259" s="157">
        <v>0.74</v>
      </c>
      <c r="AD259" s="160">
        <f>VLOOKUP(T259,'既存・導入予定 (3)'!$E$33:$S$44,13,0)</f>
        <v>0.38900000000000001</v>
      </c>
      <c r="AE259" s="161">
        <f t="shared" si="17"/>
        <v>0.84099999999999997</v>
      </c>
    </row>
    <row r="260" spans="13:31" ht="13.5" customHeight="1">
      <c r="M260" s="90">
        <v>10</v>
      </c>
      <c r="N260" s="91" t="s">
        <v>3456</v>
      </c>
      <c r="O260" s="91" t="s">
        <v>3457</v>
      </c>
      <c r="P260" s="91" t="s">
        <v>3459</v>
      </c>
      <c r="Q260" s="91" t="s">
        <v>469</v>
      </c>
      <c r="R260" s="92">
        <v>6.2E-2</v>
      </c>
      <c r="T260" s="152">
        <v>3</v>
      </c>
      <c r="U260" s="153">
        <v>1995</v>
      </c>
      <c r="V260" s="154" t="s">
        <v>21</v>
      </c>
      <c r="W260" s="154" t="s">
        <v>619</v>
      </c>
      <c r="X260" s="154" t="s">
        <v>3516</v>
      </c>
      <c r="Y260" s="155" t="str">
        <f t="shared" si="15"/>
        <v>31995暖房設備用無し（一定速）</v>
      </c>
      <c r="Z260" s="156">
        <v>0.26</v>
      </c>
      <c r="AA260" s="156">
        <v>0.74</v>
      </c>
      <c r="AB260" s="157">
        <v>0.26</v>
      </c>
      <c r="AC260" s="157">
        <v>0.74</v>
      </c>
      <c r="AD260" s="160">
        <f>VLOOKUP(T260,'既存・導入予定 (3)'!$E$33:$S$44,13,0)</f>
        <v>0.38900000000000001</v>
      </c>
      <c r="AE260" s="161">
        <f t="shared" si="17"/>
        <v>0.84099999999999997</v>
      </c>
    </row>
    <row r="261" spans="13:31" ht="13.5" customHeight="1">
      <c r="M261" s="90">
        <v>10</v>
      </c>
      <c r="N261" s="91" t="s">
        <v>3</v>
      </c>
      <c r="O261" s="91" t="s">
        <v>3457</v>
      </c>
      <c r="P261" s="91" t="s">
        <v>3459</v>
      </c>
      <c r="Q261" s="91" t="s">
        <v>473</v>
      </c>
      <c r="R261" s="92">
        <v>0</v>
      </c>
      <c r="T261" s="152">
        <v>3</v>
      </c>
      <c r="U261" s="153">
        <v>2005</v>
      </c>
      <c r="V261" s="154" t="s">
        <v>20</v>
      </c>
      <c r="W261" s="154" t="s">
        <v>624</v>
      </c>
      <c r="X261" s="154" t="s">
        <v>3363</v>
      </c>
      <c r="Y261" s="155" t="str">
        <f t="shared" si="15"/>
        <v>32005冷房店舗用有り</v>
      </c>
      <c r="Z261" s="156">
        <v>-0.86599999999999999</v>
      </c>
      <c r="AA261" s="156">
        <v>1.8660000000000001</v>
      </c>
      <c r="AB261" s="157">
        <v>1.0455000000000001</v>
      </c>
      <c r="AC261" s="157">
        <v>1.3880999999999999</v>
      </c>
      <c r="AD261" s="160">
        <f>VLOOKUP(T261,'既存・導入予定 (3)'!$E$33:$S$44,13,0)</f>
        <v>0.38900000000000001</v>
      </c>
      <c r="AE261" s="161">
        <f t="shared" si="17"/>
        <v>1.5289999999999999</v>
      </c>
    </row>
    <row r="262" spans="13:31" ht="13.5" customHeight="1">
      <c r="M262" s="90">
        <v>10</v>
      </c>
      <c r="N262" s="91" t="s">
        <v>4</v>
      </c>
      <c r="O262" s="91" t="s">
        <v>3457</v>
      </c>
      <c r="P262" s="91" t="s">
        <v>3459</v>
      </c>
      <c r="Q262" s="91" t="s">
        <v>477</v>
      </c>
      <c r="R262" s="92">
        <v>8.1000000000000003E-2</v>
      </c>
      <c r="T262" s="152">
        <v>3</v>
      </c>
      <c r="U262" s="153">
        <v>2005</v>
      </c>
      <c r="V262" s="154" t="s">
        <v>20</v>
      </c>
      <c r="W262" s="154" t="s">
        <v>618</v>
      </c>
      <c r="X262" s="154" t="s">
        <v>3363</v>
      </c>
      <c r="Y262" s="155" t="str">
        <f t="shared" si="15"/>
        <v>32005冷房ビル用マルチ有り</v>
      </c>
      <c r="Z262" s="156">
        <v>-0.68200000000000005</v>
      </c>
      <c r="AA262" s="156">
        <v>1.6819999999999999</v>
      </c>
      <c r="AB262" s="157">
        <v>1.0490999999999999</v>
      </c>
      <c r="AC262" s="157">
        <v>1.2492000000000001</v>
      </c>
      <c r="AD262" s="160">
        <f>VLOOKUP(T262,'既存・導入予定 (3)'!$E$33:$S$44,13,0)</f>
        <v>0.38900000000000001</v>
      </c>
      <c r="AE262" s="161">
        <f t="shared" si="17"/>
        <v>1.4159999999999999</v>
      </c>
    </row>
    <row r="263" spans="13:31" ht="13.5" customHeight="1">
      <c r="M263" s="90">
        <v>10</v>
      </c>
      <c r="N263" s="91" t="s">
        <v>5</v>
      </c>
      <c r="O263" s="91" t="s">
        <v>3457</v>
      </c>
      <c r="P263" s="91" t="s">
        <v>3459</v>
      </c>
      <c r="Q263" s="91" t="s">
        <v>481</v>
      </c>
      <c r="R263" s="92">
        <v>0.13900000000000001</v>
      </c>
      <c r="T263" s="152">
        <v>3</v>
      </c>
      <c r="U263" s="153">
        <v>2005</v>
      </c>
      <c r="V263" s="154" t="s">
        <v>20</v>
      </c>
      <c r="W263" s="154" t="s">
        <v>619</v>
      </c>
      <c r="X263" s="154" t="s">
        <v>3363</v>
      </c>
      <c r="Y263" s="155" t="str">
        <f t="shared" si="15"/>
        <v>32005冷房設備用有り</v>
      </c>
      <c r="Z263" s="156">
        <v>-0.114</v>
      </c>
      <c r="AA263" s="156">
        <v>1.1140000000000001</v>
      </c>
      <c r="AB263" s="157">
        <v>1.0325</v>
      </c>
      <c r="AC263" s="157">
        <v>0.82740000000000002</v>
      </c>
      <c r="AD263" s="160">
        <f>VLOOKUP(T263,'既存・導入予定 (3)'!$E$33:$S$44,13,0)</f>
        <v>0.38900000000000001</v>
      </c>
      <c r="AE263" s="161">
        <f t="shared" si="17"/>
        <v>1.069</v>
      </c>
    </row>
    <row r="264" spans="13:31" ht="13.5" customHeight="1">
      <c r="M264" s="90">
        <v>10</v>
      </c>
      <c r="N264" s="91" t="s">
        <v>6</v>
      </c>
      <c r="O264" s="91" t="s">
        <v>3457</v>
      </c>
      <c r="P264" s="91" t="s">
        <v>3459</v>
      </c>
      <c r="Q264" s="91" t="s">
        <v>485</v>
      </c>
      <c r="R264" s="92">
        <v>7.6999999999999999E-2</v>
      </c>
      <c r="T264" s="152">
        <v>3</v>
      </c>
      <c r="U264" s="153">
        <v>2005</v>
      </c>
      <c r="V264" s="154" t="s">
        <v>20</v>
      </c>
      <c r="W264" s="154" t="s">
        <v>624</v>
      </c>
      <c r="X264" s="154" t="s">
        <v>3516</v>
      </c>
      <c r="Y264" s="155" t="str">
        <f t="shared" si="15"/>
        <v>32005冷房店舗用無し（一定速）</v>
      </c>
      <c r="Z264" s="156">
        <v>0.25</v>
      </c>
      <c r="AA264" s="156">
        <v>0.75</v>
      </c>
      <c r="AB264" s="157">
        <v>0.25</v>
      </c>
      <c r="AC264" s="157">
        <v>0.75</v>
      </c>
      <c r="AD264" s="160">
        <f>VLOOKUP(T264,'既存・導入予定 (3)'!$E$33:$S$44,13,0)</f>
        <v>0.38900000000000001</v>
      </c>
      <c r="AE264" s="161">
        <f t="shared" si="17"/>
        <v>0.84699999999999998</v>
      </c>
    </row>
    <row r="265" spans="13:31" ht="13.5" customHeight="1">
      <c r="M265" s="90">
        <v>10</v>
      </c>
      <c r="N265" s="91" t="s">
        <v>7</v>
      </c>
      <c r="O265" s="91" t="s">
        <v>3457</v>
      </c>
      <c r="P265" s="91" t="s">
        <v>3459</v>
      </c>
      <c r="Q265" s="91" t="s">
        <v>489</v>
      </c>
      <c r="R265" s="92">
        <v>0.10299999999999999</v>
      </c>
      <c r="T265" s="152">
        <v>3</v>
      </c>
      <c r="U265" s="153">
        <v>2005</v>
      </c>
      <c r="V265" s="154" t="s">
        <v>20</v>
      </c>
      <c r="W265" s="154" t="s">
        <v>618</v>
      </c>
      <c r="X265" s="154" t="s">
        <v>3516</v>
      </c>
      <c r="Y265" s="155" t="str">
        <f t="shared" si="15"/>
        <v>32005冷房ビル用マルチ無し（一定速）</v>
      </c>
      <c r="Z265" s="156">
        <v>0.25</v>
      </c>
      <c r="AA265" s="156">
        <v>0.75</v>
      </c>
      <c r="AB265" s="157">
        <v>0.25</v>
      </c>
      <c r="AC265" s="157">
        <v>0.75</v>
      </c>
      <c r="AD265" s="160">
        <f>VLOOKUP(T265,'既存・導入予定 (3)'!$E$33:$S$44,13,0)</f>
        <v>0.38900000000000001</v>
      </c>
      <c r="AE265" s="161">
        <f t="shared" si="17"/>
        <v>0.84699999999999998</v>
      </c>
    </row>
    <row r="266" spans="13:31" ht="13.5" customHeight="1">
      <c r="M266" s="90">
        <v>10</v>
      </c>
      <c r="N266" s="91" t="s">
        <v>8</v>
      </c>
      <c r="O266" s="91" t="s">
        <v>3457</v>
      </c>
      <c r="P266" s="91" t="s">
        <v>3459</v>
      </c>
      <c r="Q266" s="91" t="s">
        <v>493</v>
      </c>
      <c r="R266" s="92">
        <v>0.124</v>
      </c>
      <c r="T266" s="152">
        <v>3</v>
      </c>
      <c r="U266" s="153">
        <v>2005</v>
      </c>
      <c r="V266" s="154" t="s">
        <v>20</v>
      </c>
      <c r="W266" s="154" t="s">
        <v>619</v>
      </c>
      <c r="X266" s="154" t="s">
        <v>3516</v>
      </c>
      <c r="Y266" s="155" t="str">
        <f t="shared" si="15"/>
        <v>32005冷房設備用無し（一定速）</v>
      </c>
      <c r="Z266" s="156">
        <v>0.25</v>
      </c>
      <c r="AA266" s="156">
        <v>0.75</v>
      </c>
      <c r="AB266" s="157">
        <v>0.25</v>
      </c>
      <c r="AC266" s="157">
        <v>0.75</v>
      </c>
      <c r="AD266" s="160">
        <f>VLOOKUP(T266,'既存・導入予定 (3)'!$E$33:$S$44,13,0)</f>
        <v>0.38900000000000001</v>
      </c>
      <c r="AE266" s="161">
        <f t="shared" si="17"/>
        <v>0.84699999999999998</v>
      </c>
    </row>
    <row r="267" spans="13:31" ht="13.5" customHeight="1">
      <c r="M267" s="90">
        <v>10</v>
      </c>
      <c r="N267" s="91" t="s">
        <v>9</v>
      </c>
      <c r="O267" s="91" t="s">
        <v>3457</v>
      </c>
      <c r="P267" s="91" t="s">
        <v>3459</v>
      </c>
      <c r="Q267" s="91" t="s">
        <v>497</v>
      </c>
      <c r="R267" s="92">
        <v>0.13300000000000001</v>
      </c>
      <c r="T267" s="152">
        <v>3</v>
      </c>
      <c r="U267" s="153">
        <v>2005</v>
      </c>
      <c r="V267" s="154" t="s">
        <v>21</v>
      </c>
      <c r="W267" s="154" t="s">
        <v>624</v>
      </c>
      <c r="X267" s="154" t="s">
        <v>3363</v>
      </c>
      <c r="Y267" s="155" t="str">
        <f t="shared" si="15"/>
        <v>32005暖房店舗用有り</v>
      </c>
      <c r="Z267" s="156">
        <v>-0.65</v>
      </c>
      <c r="AA267" s="156">
        <v>1.65</v>
      </c>
      <c r="AB267" s="157">
        <v>1.0726</v>
      </c>
      <c r="AC267" s="157">
        <v>1.2194</v>
      </c>
      <c r="AD267" s="160">
        <f>VLOOKUP(T267,'既存・導入予定 (3)'!$E$33:$S$44,13,0)</f>
        <v>0.38900000000000001</v>
      </c>
      <c r="AE267" s="161">
        <f t="shared" si="17"/>
        <v>1.397</v>
      </c>
    </row>
    <row r="268" spans="13:31" ht="13.5" customHeight="1">
      <c r="M268" s="90">
        <v>10</v>
      </c>
      <c r="N268" s="91" t="s">
        <v>10</v>
      </c>
      <c r="O268" s="91" t="s">
        <v>3457</v>
      </c>
      <c r="P268" s="91" t="s">
        <v>3459</v>
      </c>
      <c r="Q268" s="91" t="s">
        <v>501</v>
      </c>
      <c r="R268" s="92">
        <v>0.14799999999999999</v>
      </c>
      <c r="T268" s="152">
        <v>3</v>
      </c>
      <c r="U268" s="153">
        <v>2005</v>
      </c>
      <c r="V268" s="154" t="s">
        <v>21</v>
      </c>
      <c r="W268" s="154" t="s">
        <v>618</v>
      </c>
      <c r="X268" s="154" t="s">
        <v>3363</v>
      </c>
      <c r="Y268" s="155" t="str">
        <f t="shared" si="15"/>
        <v>32005暖房ビル用マルチ有り</v>
      </c>
      <c r="Z268" s="156">
        <v>-0.56000000000000005</v>
      </c>
      <c r="AA268" s="156">
        <v>1.56</v>
      </c>
      <c r="AB268" s="157">
        <v>1.0330999999999999</v>
      </c>
      <c r="AC268" s="157">
        <v>1.1617</v>
      </c>
      <c r="AD268" s="160">
        <f>VLOOKUP(T268,'既存・導入予定 (3)'!$E$33:$S$44,13,0)</f>
        <v>0.38900000000000001</v>
      </c>
      <c r="AE268" s="161">
        <f t="shared" si="17"/>
        <v>1.3420000000000001</v>
      </c>
    </row>
    <row r="269" spans="13:31" ht="13.5" customHeight="1">
      <c r="M269" s="90">
        <v>10</v>
      </c>
      <c r="N269" s="91" t="s">
        <v>11</v>
      </c>
      <c r="O269" s="91" t="s">
        <v>3457</v>
      </c>
      <c r="P269" s="91" t="s">
        <v>3459</v>
      </c>
      <c r="Q269" s="91" t="s">
        <v>505</v>
      </c>
      <c r="R269" s="92">
        <v>0.23699999999999999</v>
      </c>
      <c r="T269" s="152">
        <v>3</v>
      </c>
      <c r="U269" s="153">
        <v>2005</v>
      </c>
      <c r="V269" s="154" t="s">
        <v>21</v>
      </c>
      <c r="W269" s="154" t="s">
        <v>619</v>
      </c>
      <c r="X269" s="154" t="s">
        <v>3363</v>
      </c>
      <c r="Y269" s="155" t="str">
        <f t="shared" si="15"/>
        <v>32005暖房設備用有り</v>
      </c>
      <c r="Z269" s="156">
        <v>-0.126</v>
      </c>
      <c r="AA269" s="156">
        <v>1.1259999999999999</v>
      </c>
      <c r="AB269" s="157">
        <v>1.0239</v>
      </c>
      <c r="AC269" s="157">
        <v>0.83850000000000002</v>
      </c>
      <c r="AD269" s="160">
        <f>VLOOKUP(T269,'既存・導入予定 (3)'!$E$33:$S$44,13,0)</f>
        <v>0.38900000000000001</v>
      </c>
      <c r="AE269" s="161">
        <f t="shared" si="17"/>
        <v>1.0760000000000001</v>
      </c>
    </row>
    <row r="270" spans="13:31" ht="13.5" customHeight="1">
      <c r="M270" s="90">
        <v>10</v>
      </c>
      <c r="N270" s="91" t="s">
        <v>12</v>
      </c>
      <c r="O270" s="91" t="s">
        <v>3457</v>
      </c>
      <c r="P270" s="91" t="s">
        <v>3459</v>
      </c>
      <c r="Q270" s="91" t="s">
        <v>509</v>
      </c>
      <c r="R270" s="92">
        <v>0.25700000000000001</v>
      </c>
      <c r="T270" s="152">
        <v>3</v>
      </c>
      <c r="U270" s="153">
        <v>2005</v>
      </c>
      <c r="V270" s="154" t="s">
        <v>21</v>
      </c>
      <c r="W270" s="154" t="s">
        <v>624</v>
      </c>
      <c r="X270" s="154" t="s">
        <v>3516</v>
      </c>
      <c r="Y270" s="155" t="str">
        <f t="shared" si="15"/>
        <v>32005暖房店舗用無し（一定速）</v>
      </c>
      <c r="Z270" s="156">
        <v>0.25</v>
      </c>
      <c r="AA270" s="156">
        <v>0.75</v>
      </c>
      <c r="AB270" s="157">
        <v>0.25</v>
      </c>
      <c r="AC270" s="157">
        <v>0.75</v>
      </c>
      <c r="AD270" s="160">
        <f>VLOOKUP(T270,'既存・導入予定 (3)'!$E$33:$S$44,13,0)</f>
        <v>0.38900000000000001</v>
      </c>
      <c r="AE270" s="161">
        <f t="shared" si="17"/>
        <v>0.84699999999999998</v>
      </c>
    </row>
    <row r="271" spans="13:31" ht="13.5" customHeight="1">
      <c r="M271" s="90">
        <v>10</v>
      </c>
      <c r="N271" s="91" t="s">
        <v>13</v>
      </c>
      <c r="O271" s="91" t="s">
        <v>3457</v>
      </c>
      <c r="P271" s="91" t="s">
        <v>3459</v>
      </c>
      <c r="Q271" s="91" t="s">
        <v>513</v>
      </c>
      <c r="R271" s="92">
        <v>0</v>
      </c>
      <c r="T271" s="152">
        <v>3</v>
      </c>
      <c r="U271" s="153">
        <v>2005</v>
      </c>
      <c r="V271" s="154" t="s">
        <v>21</v>
      </c>
      <c r="W271" s="154" t="s">
        <v>618</v>
      </c>
      <c r="X271" s="154" t="s">
        <v>3516</v>
      </c>
      <c r="Y271" s="155" t="str">
        <f t="shared" si="15"/>
        <v>32005暖房ビル用マルチ無し（一定速）</v>
      </c>
      <c r="Z271" s="156">
        <v>0.25</v>
      </c>
      <c r="AA271" s="156">
        <v>0.75</v>
      </c>
      <c r="AB271" s="157">
        <v>0.25</v>
      </c>
      <c r="AC271" s="157">
        <v>0.75</v>
      </c>
      <c r="AD271" s="160">
        <f>VLOOKUP(T271,'既存・導入予定 (3)'!$E$33:$S$44,13,0)</f>
        <v>0.38900000000000001</v>
      </c>
      <c r="AE271" s="161">
        <f t="shared" si="17"/>
        <v>0.84699999999999998</v>
      </c>
    </row>
    <row r="272" spans="13:31" ht="13.5" customHeight="1">
      <c r="M272" s="90">
        <v>11</v>
      </c>
      <c r="N272" s="91" t="s">
        <v>3456</v>
      </c>
      <c r="O272" s="91" t="s">
        <v>3457</v>
      </c>
      <c r="P272" s="91" t="s">
        <v>3459</v>
      </c>
      <c r="Q272" s="91" t="s">
        <v>517</v>
      </c>
      <c r="R272" s="92">
        <v>0.17100000000000001</v>
      </c>
      <c r="T272" s="152">
        <v>3</v>
      </c>
      <c r="U272" s="153">
        <v>2005</v>
      </c>
      <c r="V272" s="154" t="s">
        <v>21</v>
      </c>
      <c r="W272" s="154" t="s">
        <v>619</v>
      </c>
      <c r="X272" s="154" t="s">
        <v>3516</v>
      </c>
      <c r="Y272" s="155" t="str">
        <f t="shared" si="15"/>
        <v>32005暖房設備用無し（一定速）</v>
      </c>
      <c r="Z272" s="156">
        <v>0.25</v>
      </c>
      <c r="AA272" s="156">
        <v>0.75</v>
      </c>
      <c r="AB272" s="157">
        <v>0.25</v>
      </c>
      <c r="AC272" s="157">
        <v>0.75</v>
      </c>
      <c r="AD272" s="160">
        <f>VLOOKUP(T272,'既存・導入予定 (3)'!$E$33:$S$44,13,0)</f>
        <v>0.38900000000000001</v>
      </c>
      <c r="AE272" s="161">
        <f t="shared" si="17"/>
        <v>0.84699999999999998</v>
      </c>
    </row>
    <row r="273" spans="13:31" ht="13.5" customHeight="1">
      <c r="M273" s="90">
        <v>11</v>
      </c>
      <c r="N273" s="91" t="s">
        <v>3</v>
      </c>
      <c r="O273" s="91" t="s">
        <v>3457</v>
      </c>
      <c r="P273" s="91" t="s">
        <v>3459</v>
      </c>
      <c r="Q273" s="91" t="s">
        <v>521</v>
      </c>
      <c r="R273" s="92">
        <v>0.20300000000000001</v>
      </c>
      <c r="T273" s="152">
        <v>3</v>
      </c>
      <c r="U273" s="153">
        <v>2010</v>
      </c>
      <c r="V273" s="154" t="s">
        <v>20</v>
      </c>
      <c r="W273" s="154" t="s">
        <v>624</v>
      </c>
      <c r="X273" s="154" t="s">
        <v>3363</v>
      </c>
      <c r="Y273" s="155" t="str">
        <f t="shared" si="15"/>
        <v>32010冷房店舗用有り</v>
      </c>
      <c r="Z273" s="156">
        <v>-1.1000000000000001</v>
      </c>
      <c r="AA273" s="156">
        <v>2.1</v>
      </c>
      <c r="AB273" s="157">
        <v>1.0511999999999999</v>
      </c>
      <c r="AC273" s="157">
        <v>1.5622</v>
      </c>
      <c r="AD273" s="160">
        <f>VLOOKUP(T273,'既存・導入予定 (3)'!$E$33:$S$44,13,0)</f>
        <v>0.38900000000000001</v>
      </c>
      <c r="AE273" s="161">
        <f t="shared" si="17"/>
        <v>1.6719999999999999</v>
      </c>
    </row>
    <row r="274" spans="13:31" ht="13.5" customHeight="1">
      <c r="M274" s="90">
        <v>11</v>
      </c>
      <c r="N274" s="91" t="s">
        <v>4</v>
      </c>
      <c r="O274" s="91" t="s">
        <v>3457</v>
      </c>
      <c r="P274" s="91" t="s">
        <v>3459</v>
      </c>
      <c r="Q274" s="91" t="s">
        <v>525</v>
      </c>
      <c r="R274" s="92">
        <v>0.183</v>
      </c>
      <c r="T274" s="152">
        <v>3</v>
      </c>
      <c r="U274" s="153">
        <v>2010</v>
      </c>
      <c r="V274" s="154" t="s">
        <v>20</v>
      </c>
      <c r="W274" s="154" t="s">
        <v>618</v>
      </c>
      <c r="X274" s="154" t="s">
        <v>3363</v>
      </c>
      <c r="Y274" s="155" t="str">
        <f t="shared" si="15"/>
        <v>32010冷房ビル用マルチ有り</v>
      </c>
      <c r="Z274" s="156">
        <v>-0.88</v>
      </c>
      <c r="AA274" s="156">
        <v>1.88</v>
      </c>
      <c r="AB274" s="157">
        <v>1.0548999999999999</v>
      </c>
      <c r="AC274" s="157">
        <v>1.3963000000000001</v>
      </c>
      <c r="AD274" s="160">
        <f>VLOOKUP(T274,'既存・導入予定 (3)'!$E$33:$S$44,13,0)</f>
        <v>0.38900000000000001</v>
      </c>
      <c r="AE274" s="161">
        <f t="shared" si="17"/>
        <v>1.5369999999999999</v>
      </c>
    </row>
    <row r="275" spans="13:31" ht="13.5" customHeight="1">
      <c r="M275" s="90">
        <v>11</v>
      </c>
      <c r="N275" s="91" t="s">
        <v>5</v>
      </c>
      <c r="O275" s="91" t="s">
        <v>3457</v>
      </c>
      <c r="P275" s="91" t="s">
        <v>3459</v>
      </c>
      <c r="Q275" s="91" t="s">
        <v>529</v>
      </c>
      <c r="R275" s="92">
        <v>0.27200000000000002</v>
      </c>
      <c r="T275" s="152">
        <v>3</v>
      </c>
      <c r="U275" s="153">
        <v>2010</v>
      </c>
      <c r="V275" s="154" t="s">
        <v>20</v>
      </c>
      <c r="W275" s="154" t="s">
        <v>619</v>
      </c>
      <c r="X275" s="154" t="s">
        <v>3363</v>
      </c>
      <c r="Y275" s="155" t="str">
        <f t="shared" si="15"/>
        <v>32010冷房設備用有り</v>
      </c>
      <c r="Z275" s="156">
        <v>-0.26</v>
      </c>
      <c r="AA275" s="156">
        <v>1.26</v>
      </c>
      <c r="AB275" s="157">
        <v>1.1929000000000001</v>
      </c>
      <c r="AC275" s="157">
        <v>0.89680000000000004</v>
      </c>
      <c r="AD275" s="160">
        <f>VLOOKUP(T275,'既存・導入予定 (3)'!$E$33:$S$44,13,0)</f>
        <v>0.38900000000000001</v>
      </c>
      <c r="AE275" s="161">
        <f t="shared" si="17"/>
        <v>1.1579999999999999</v>
      </c>
    </row>
    <row r="276" spans="13:31" ht="13.5" customHeight="1">
      <c r="M276" s="90">
        <v>11</v>
      </c>
      <c r="N276" s="91" t="s">
        <v>6</v>
      </c>
      <c r="O276" s="91" t="s">
        <v>3457</v>
      </c>
      <c r="P276" s="91" t="s">
        <v>3459</v>
      </c>
      <c r="Q276" s="91" t="s">
        <v>533</v>
      </c>
      <c r="R276" s="92">
        <v>0.22500000000000001</v>
      </c>
      <c r="T276" s="152">
        <v>3</v>
      </c>
      <c r="U276" s="153">
        <v>2010</v>
      </c>
      <c r="V276" s="154" t="s">
        <v>20</v>
      </c>
      <c r="W276" s="154" t="s">
        <v>624</v>
      </c>
      <c r="X276" s="154" t="s">
        <v>3516</v>
      </c>
      <c r="Y276" s="155" t="str">
        <f t="shared" si="15"/>
        <v>32010冷房店舗用無し（一定速）</v>
      </c>
      <c r="Z276" s="156">
        <v>0.25</v>
      </c>
      <c r="AA276" s="156">
        <v>0.75</v>
      </c>
      <c r="AB276" s="157">
        <v>0.25</v>
      </c>
      <c r="AC276" s="157">
        <v>0.75</v>
      </c>
      <c r="AD276" s="160">
        <f>VLOOKUP(T276,'既存・導入予定 (3)'!$E$33:$S$44,13,0)</f>
        <v>0.38900000000000001</v>
      </c>
      <c r="AE276" s="161">
        <f t="shared" si="17"/>
        <v>0.84699999999999998</v>
      </c>
    </row>
    <row r="277" spans="13:31" ht="13.5" customHeight="1">
      <c r="M277" s="90">
        <v>11</v>
      </c>
      <c r="N277" s="91" t="s">
        <v>7</v>
      </c>
      <c r="O277" s="91" t="s">
        <v>3457</v>
      </c>
      <c r="P277" s="91" t="s">
        <v>3459</v>
      </c>
      <c r="Q277" s="91" t="s">
        <v>537</v>
      </c>
      <c r="R277" s="92">
        <v>0.215</v>
      </c>
      <c r="T277" s="152">
        <v>3</v>
      </c>
      <c r="U277" s="153">
        <v>2010</v>
      </c>
      <c r="V277" s="154" t="s">
        <v>20</v>
      </c>
      <c r="W277" s="154" t="s">
        <v>618</v>
      </c>
      <c r="X277" s="154" t="s">
        <v>3516</v>
      </c>
      <c r="Y277" s="155" t="str">
        <f t="shared" si="15"/>
        <v>32010冷房ビル用マルチ無し（一定速）</v>
      </c>
      <c r="Z277" s="156">
        <v>0.25</v>
      </c>
      <c r="AA277" s="156">
        <v>0.75</v>
      </c>
      <c r="AB277" s="157">
        <v>0.25</v>
      </c>
      <c r="AC277" s="157">
        <v>0.75</v>
      </c>
      <c r="AD277" s="160">
        <f>VLOOKUP(T277,'既存・導入予定 (3)'!$E$33:$S$44,13,0)</f>
        <v>0.38900000000000001</v>
      </c>
      <c r="AE277" s="161">
        <f t="shared" si="17"/>
        <v>0.84699999999999998</v>
      </c>
    </row>
    <row r="278" spans="13:31" ht="13.5" customHeight="1">
      <c r="M278" s="90">
        <v>11</v>
      </c>
      <c r="N278" s="91" t="s">
        <v>8</v>
      </c>
      <c r="O278" s="91" t="s">
        <v>3457</v>
      </c>
      <c r="P278" s="91" t="s">
        <v>3459</v>
      </c>
      <c r="Q278" s="91" t="s">
        <v>541</v>
      </c>
      <c r="R278" s="92">
        <v>0.20699999999999999</v>
      </c>
      <c r="T278" s="152">
        <v>3</v>
      </c>
      <c r="U278" s="153">
        <v>2010</v>
      </c>
      <c r="V278" s="154" t="s">
        <v>20</v>
      </c>
      <c r="W278" s="154" t="s">
        <v>619</v>
      </c>
      <c r="X278" s="154" t="s">
        <v>3516</v>
      </c>
      <c r="Y278" s="155" t="str">
        <f t="shared" si="15"/>
        <v>32010冷房設備用無し（一定速）</v>
      </c>
      <c r="Z278" s="156">
        <v>0.25</v>
      </c>
      <c r="AA278" s="156">
        <v>0.75</v>
      </c>
      <c r="AB278" s="157">
        <v>0.25</v>
      </c>
      <c r="AC278" s="157">
        <v>0.75</v>
      </c>
      <c r="AD278" s="160">
        <f>VLOOKUP(T278,'既存・導入予定 (3)'!$E$33:$S$44,13,0)</f>
        <v>0.38900000000000001</v>
      </c>
      <c r="AE278" s="161">
        <f t="shared" si="17"/>
        <v>0.84699999999999998</v>
      </c>
    </row>
    <row r="279" spans="13:31" ht="13.5" customHeight="1">
      <c r="M279" s="90">
        <v>11</v>
      </c>
      <c r="N279" s="91" t="s">
        <v>9</v>
      </c>
      <c r="O279" s="91" t="s">
        <v>3457</v>
      </c>
      <c r="P279" s="91" t="s">
        <v>3459</v>
      </c>
      <c r="Q279" s="91" t="s">
        <v>545</v>
      </c>
      <c r="R279" s="92">
        <v>0.29099999999999998</v>
      </c>
      <c r="T279" s="152">
        <v>3</v>
      </c>
      <c r="U279" s="153">
        <v>2010</v>
      </c>
      <c r="V279" s="154" t="s">
        <v>21</v>
      </c>
      <c r="W279" s="154" t="s">
        <v>624</v>
      </c>
      <c r="X279" s="154" t="s">
        <v>3363</v>
      </c>
      <c r="Y279" s="155" t="str">
        <f t="shared" si="15"/>
        <v>32010暖房店舗用有り</v>
      </c>
      <c r="Z279" s="156">
        <v>-0.72</v>
      </c>
      <c r="AA279" s="156">
        <v>1.72</v>
      </c>
      <c r="AB279" s="157">
        <v>1.0757000000000001</v>
      </c>
      <c r="AC279" s="157">
        <v>1.2710999999999999</v>
      </c>
      <c r="AD279" s="160">
        <f>VLOOKUP(T279,'既存・導入予定 (3)'!$E$33:$S$44,13,0)</f>
        <v>0.38900000000000001</v>
      </c>
      <c r="AE279" s="161">
        <f t="shared" si="17"/>
        <v>1.4390000000000001</v>
      </c>
    </row>
    <row r="280" spans="13:31" ht="13.5" customHeight="1">
      <c r="M280" s="90">
        <v>11</v>
      </c>
      <c r="N280" s="91" t="s">
        <v>10</v>
      </c>
      <c r="O280" s="91" t="s">
        <v>3457</v>
      </c>
      <c r="P280" s="91" t="s">
        <v>3459</v>
      </c>
      <c r="Q280" s="91" t="s">
        <v>549</v>
      </c>
      <c r="R280" s="92">
        <v>0.245</v>
      </c>
      <c r="T280" s="152">
        <v>3</v>
      </c>
      <c r="U280" s="153">
        <v>2010</v>
      </c>
      <c r="V280" s="154" t="s">
        <v>21</v>
      </c>
      <c r="W280" s="154" t="s">
        <v>618</v>
      </c>
      <c r="X280" s="154" t="s">
        <v>3363</v>
      </c>
      <c r="Y280" s="155" t="str">
        <f t="shared" si="15"/>
        <v>32010暖房ビル用マルチ有り</v>
      </c>
      <c r="Z280" s="156">
        <v>-0.7</v>
      </c>
      <c r="AA280" s="156">
        <v>1.7</v>
      </c>
      <c r="AB280" s="157">
        <v>1.036</v>
      </c>
      <c r="AC280" s="157">
        <v>1.266</v>
      </c>
      <c r="AD280" s="160">
        <f>VLOOKUP(T280,'既存・導入予定 (3)'!$E$33:$S$44,13,0)</f>
        <v>0.38900000000000001</v>
      </c>
      <c r="AE280" s="161">
        <f t="shared" si="17"/>
        <v>1.427</v>
      </c>
    </row>
    <row r="281" spans="13:31" ht="13.5" customHeight="1">
      <c r="M281" s="90">
        <v>11</v>
      </c>
      <c r="N281" s="91" t="s">
        <v>11</v>
      </c>
      <c r="O281" s="91" t="s">
        <v>3457</v>
      </c>
      <c r="P281" s="91" t="s">
        <v>3459</v>
      </c>
      <c r="Q281" s="91" t="s">
        <v>553</v>
      </c>
      <c r="R281" s="92">
        <v>0.51300000000000001</v>
      </c>
      <c r="T281" s="152">
        <v>3</v>
      </c>
      <c r="U281" s="153">
        <v>2010</v>
      </c>
      <c r="V281" s="154" t="s">
        <v>21</v>
      </c>
      <c r="W281" s="154" t="s">
        <v>619</v>
      </c>
      <c r="X281" s="154" t="s">
        <v>3363</v>
      </c>
      <c r="Y281" s="155" t="str">
        <f t="shared" si="15"/>
        <v>32010暖房設備用有り</v>
      </c>
      <c r="Z281" s="156">
        <v>-0.26</v>
      </c>
      <c r="AA281" s="156">
        <v>1.26</v>
      </c>
      <c r="AB281" s="157">
        <v>0.82779999999999998</v>
      </c>
      <c r="AC281" s="157">
        <v>0.98809999999999998</v>
      </c>
      <c r="AD281" s="160">
        <f>VLOOKUP(T281,'既存・導入予定 (3)'!$E$33:$S$44,13,0)</f>
        <v>0.38900000000000001</v>
      </c>
      <c r="AE281" s="161">
        <f t="shared" si="17"/>
        <v>1.1579999999999999</v>
      </c>
    </row>
    <row r="282" spans="13:31" ht="13.5" customHeight="1">
      <c r="M282" s="90">
        <v>11</v>
      </c>
      <c r="N282" s="91" t="s">
        <v>12</v>
      </c>
      <c r="O282" s="91" t="s">
        <v>3457</v>
      </c>
      <c r="P282" s="91" t="s">
        <v>3459</v>
      </c>
      <c r="Q282" s="91" t="s">
        <v>557</v>
      </c>
      <c r="R282" s="92">
        <v>0.57899999999999996</v>
      </c>
      <c r="T282" s="152">
        <v>3</v>
      </c>
      <c r="U282" s="153">
        <v>2010</v>
      </c>
      <c r="V282" s="154" t="s">
        <v>21</v>
      </c>
      <c r="W282" s="154" t="s">
        <v>624</v>
      </c>
      <c r="X282" s="154" t="s">
        <v>3516</v>
      </c>
      <c r="Y282" s="155" t="str">
        <f t="shared" si="15"/>
        <v>32010暖房店舗用無し（一定速）</v>
      </c>
      <c r="Z282" s="156">
        <v>0.25</v>
      </c>
      <c r="AA282" s="156">
        <v>0.75</v>
      </c>
      <c r="AB282" s="157">
        <v>0.25</v>
      </c>
      <c r="AC282" s="157">
        <v>0.75</v>
      </c>
      <c r="AD282" s="160">
        <f>VLOOKUP(T282,'既存・導入予定 (3)'!$E$33:$S$44,13,0)</f>
        <v>0.38900000000000001</v>
      </c>
      <c r="AE282" s="161">
        <f t="shared" si="17"/>
        <v>0.84699999999999998</v>
      </c>
    </row>
    <row r="283" spans="13:31" ht="13.5" customHeight="1">
      <c r="M283" s="90">
        <v>11</v>
      </c>
      <c r="N283" s="91" t="s">
        <v>13</v>
      </c>
      <c r="O283" s="91" t="s">
        <v>3457</v>
      </c>
      <c r="P283" s="91" t="s">
        <v>3459</v>
      </c>
      <c r="Q283" s="91" t="s">
        <v>561</v>
      </c>
      <c r="R283" s="92">
        <v>0.14099999999999999</v>
      </c>
      <c r="T283" s="152">
        <v>3</v>
      </c>
      <c r="U283" s="153">
        <v>2010</v>
      </c>
      <c r="V283" s="154" t="s">
        <v>21</v>
      </c>
      <c r="W283" s="154" t="s">
        <v>618</v>
      </c>
      <c r="X283" s="154" t="s">
        <v>3516</v>
      </c>
      <c r="Y283" s="155" t="str">
        <f t="shared" si="15"/>
        <v>32010暖房ビル用マルチ無し（一定速）</v>
      </c>
      <c r="Z283" s="156">
        <v>0.25</v>
      </c>
      <c r="AA283" s="156">
        <v>0.75</v>
      </c>
      <c r="AB283" s="157">
        <v>0.25</v>
      </c>
      <c r="AC283" s="157">
        <v>0.75</v>
      </c>
      <c r="AD283" s="160">
        <f>VLOOKUP(T283,'既存・導入予定 (3)'!$E$33:$S$44,13,0)</f>
        <v>0.38900000000000001</v>
      </c>
      <c r="AE283" s="161">
        <f t="shared" si="17"/>
        <v>0.84699999999999998</v>
      </c>
    </row>
    <row r="284" spans="13:31" ht="13.5" customHeight="1">
      <c r="M284" s="90">
        <v>12</v>
      </c>
      <c r="N284" s="91" t="s">
        <v>3456</v>
      </c>
      <c r="O284" s="91" t="s">
        <v>3457</v>
      </c>
      <c r="P284" s="91" t="s">
        <v>3459</v>
      </c>
      <c r="Q284" s="91" t="s">
        <v>565</v>
      </c>
      <c r="R284" s="92">
        <v>0.312</v>
      </c>
      <c r="T284" s="152">
        <v>3</v>
      </c>
      <c r="U284" s="153">
        <v>2010</v>
      </c>
      <c r="V284" s="154" t="s">
        <v>21</v>
      </c>
      <c r="W284" s="154" t="s">
        <v>619</v>
      </c>
      <c r="X284" s="154" t="s">
        <v>3516</v>
      </c>
      <c r="Y284" s="155" t="str">
        <f t="shared" si="15"/>
        <v>32010暖房設備用無し（一定速）</v>
      </c>
      <c r="Z284" s="156">
        <v>0.25</v>
      </c>
      <c r="AA284" s="156">
        <v>0.75</v>
      </c>
      <c r="AB284" s="157">
        <v>0.25</v>
      </c>
      <c r="AC284" s="157">
        <v>0.75</v>
      </c>
      <c r="AD284" s="160">
        <f>VLOOKUP(T284,'既存・導入予定 (3)'!$E$33:$S$44,13,0)</f>
        <v>0.38900000000000001</v>
      </c>
      <c r="AE284" s="161">
        <f t="shared" si="17"/>
        <v>0.84699999999999998</v>
      </c>
    </row>
    <row r="285" spans="13:31" ht="13.5" customHeight="1">
      <c r="M285" s="90">
        <v>12</v>
      </c>
      <c r="N285" s="91" t="s">
        <v>3</v>
      </c>
      <c r="O285" s="91" t="s">
        <v>3457</v>
      </c>
      <c r="P285" s="91" t="s">
        <v>3459</v>
      </c>
      <c r="Q285" s="91" t="s">
        <v>569</v>
      </c>
      <c r="R285" s="92">
        <v>0.32800000000000001</v>
      </c>
      <c r="T285" s="144">
        <v>3</v>
      </c>
      <c r="U285" s="195">
        <v>2011</v>
      </c>
      <c r="V285" s="145" t="s">
        <v>20</v>
      </c>
      <c r="W285" s="145" t="s">
        <v>624</v>
      </c>
      <c r="X285" s="145" t="s">
        <v>3363</v>
      </c>
      <c r="Y285" s="146" t="str">
        <f t="shared" si="15"/>
        <v>32011冷房店舗用有り</v>
      </c>
      <c r="Z285" s="148">
        <v>-1.1200000000000001</v>
      </c>
      <c r="AA285" s="148">
        <v>2.12</v>
      </c>
      <c r="AB285" s="149">
        <v>1.0517000000000001</v>
      </c>
      <c r="AC285" s="149">
        <v>1.5770999999999999</v>
      </c>
      <c r="AD285" s="147">
        <f>VLOOKUP(T285,'既存・導入予定 (3)'!$E$33:$S$44,13,0)</f>
        <v>0.38900000000000001</v>
      </c>
      <c r="AE285" s="75">
        <f t="shared" si="17"/>
        <v>1.6839999999999999</v>
      </c>
    </row>
    <row r="286" spans="13:31" ht="13.5" customHeight="1">
      <c r="M286" s="90">
        <v>12</v>
      </c>
      <c r="N286" s="91" t="s">
        <v>4</v>
      </c>
      <c r="O286" s="91" t="s">
        <v>3457</v>
      </c>
      <c r="P286" s="91" t="s">
        <v>3459</v>
      </c>
      <c r="Q286" s="91" t="s">
        <v>573</v>
      </c>
      <c r="R286" s="92">
        <v>0.39800000000000002</v>
      </c>
      <c r="T286" s="144">
        <v>3</v>
      </c>
      <c r="U286" s="195">
        <v>2011</v>
      </c>
      <c r="V286" s="145" t="s">
        <v>20</v>
      </c>
      <c r="W286" s="145" t="s">
        <v>618</v>
      </c>
      <c r="X286" s="145" t="s">
        <v>3363</v>
      </c>
      <c r="Y286" s="146" t="str">
        <f t="shared" si="15"/>
        <v>32011冷房ビル用マルチ有り</v>
      </c>
      <c r="Z286" s="148">
        <v>-1</v>
      </c>
      <c r="AA286" s="148">
        <v>2</v>
      </c>
      <c r="AB286" s="149">
        <v>1.0584</v>
      </c>
      <c r="AC286" s="149">
        <v>1.4854000000000001</v>
      </c>
      <c r="AD286" s="147">
        <f>VLOOKUP(T286,'既存・導入予定 (3)'!$E$33:$S$44,13,0)</f>
        <v>0.38900000000000001</v>
      </c>
      <c r="AE286" s="75">
        <f t="shared" si="17"/>
        <v>1.611</v>
      </c>
    </row>
    <row r="287" spans="13:31" ht="14.25" customHeight="1">
      <c r="M287" s="90">
        <v>12</v>
      </c>
      <c r="N287" s="91" t="s">
        <v>5</v>
      </c>
      <c r="O287" s="91" t="s">
        <v>3457</v>
      </c>
      <c r="P287" s="91" t="s">
        <v>3459</v>
      </c>
      <c r="Q287" s="91" t="s">
        <v>577</v>
      </c>
      <c r="R287" s="92">
        <v>0.59299999999999997</v>
      </c>
      <c r="T287" s="144">
        <v>3</v>
      </c>
      <c r="U287" s="195">
        <v>2011</v>
      </c>
      <c r="V287" s="145" t="s">
        <v>20</v>
      </c>
      <c r="W287" s="145" t="s">
        <v>619</v>
      </c>
      <c r="X287" s="145" t="s">
        <v>3363</v>
      </c>
      <c r="Y287" s="146" t="str">
        <f t="shared" si="15"/>
        <v>32011冷房設備用有り</v>
      </c>
      <c r="Z287" s="148">
        <v>-0.22</v>
      </c>
      <c r="AA287" s="148">
        <v>1.22</v>
      </c>
      <c r="AB287" s="149">
        <v>1.0356000000000001</v>
      </c>
      <c r="AC287" s="149">
        <v>0.90610000000000002</v>
      </c>
      <c r="AD287" s="147">
        <f>VLOOKUP(T287,'既存・導入予定 (3)'!$E$33:$S$44,13,0)</f>
        <v>0.38900000000000001</v>
      </c>
      <c r="AE287" s="75">
        <f t="shared" si="17"/>
        <v>1.1339999999999999</v>
      </c>
    </row>
    <row r="288" spans="13:31" ht="13.5" customHeight="1">
      <c r="M288" s="90">
        <v>12</v>
      </c>
      <c r="N288" s="91" t="s">
        <v>6</v>
      </c>
      <c r="O288" s="91" t="s">
        <v>3457</v>
      </c>
      <c r="P288" s="91" t="s">
        <v>3459</v>
      </c>
      <c r="Q288" s="91" t="s">
        <v>581</v>
      </c>
      <c r="R288" s="92">
        <v>0.32200000000000001</v>
      </c>
      <c r="T288" s="144">
        <v>3</v>
      </c>
      <c r="U288" s="195">
        <v>2011</v>
      </c>
      <c r="V288" s="145" t="s">
        <v>20</v>
      </c>
      <c r="W288" s="145" t="s">
        <v>624</v>
      </c>
      <c r="X288" s="145" t="s">
        <v>3516</v>
      </c>
      <c r="Y288" s="146" t="str">
        <f t="shared" si="15"/>
        <v>32011冷房店舗用無し（一定速）</v>
      </c>
      <c r="Z288" s="148">
        <v>0.25</v>
      </c>
      <c r="AA288" s="148">
        <v>0.75</v>
      </c>
      <c r="AB288" s="149">
        <v>0.25</v>
      </c>
      <c r="AC288" s="149">
        <v>0.75</v>
      </c>
      <c r="AD288" s="147">
        <f>VLOOKUP(T288,'既存・導入予定 (3)'!$E$33:$S$44,13,0)</f>
        <v>0.38900000000000001</v>
      </c>
      <c r="AE288" s="75">
        <f t="shared" si="17"/>
        <v>0.84699999999999998</v>
      </c>
    </row>
    <row r="289" spans="13:31" ht="13.5" customHeight="1">
      <c r="M289" s="90">
        <v>12</v>
      </c>
      <c r="N289" s="91" t="s">
        <v>7</v>
      </c>
      <c r="O289" s="91" t="s">
        <v>3457</v>
      </c>
      <c r="P289" s="91" t="s">
        <v>3459</v>
      </c>
      <c r="Q289" s="91" t="s">
        <v>585</v>
      </c>
      <c r="R289" s="92">
        <v>0.34399999999999997</v>
      </c>
      <c r="T289" s="144">
        <v>3</v>
      </c>
      <c r="U289" s="195">
        <v>2011</v>
      </c>
      <c r="V289" s="145" t="s">
        <v>20</v>
      </c>
      <c r="W289" s="145" t="s">
        <v>618</v>
      </c>
      <c r="X289" s="145" t="s">
        <v>3516</v>
      </c>
      <c r="Y289" s="146" t="str">
        <f t="shared" si="15"/>
        <v>32011冷房ビル用マルチ無し（一定速）</v>
      </c>
      <c r="Z289" s="148">
        <v>0.25</v>
      </c>
      <c r="AA289" s="148">
        <v>0.75</v>
      </c>
      <c r="AB289" s="149">
        <v>0.25</v>
      </c>
      <c r="AC289" s="149">
        <v>0.75</v>
      </c>
      <c r="AD289" s="147">
        <f>VLOOKUP(T289,'既存・導入予定 (3)'!$E$33:$S$44,13,0)</f>
        <v>0.38900000000000001</v>
      </c>
      <c r="AE289" s="75">
        <f t="shared" si="17"/>
        <v>0.84699999999999998</v>
      </c>
    </row>
    <row r="290" spans="13:31" ht="13.5" customHeight="1">
      <c r="M290" s="90">
        <v>12</v>
      </c>
      <c r="N290" s="91" t="s">
        <v>8</v>
      </c>
      <c r="O290" s="91" t="s">
        <v>3457</v>
      </c>
      <c r="P290" s="91" t="s">
        <v>3459</v>
      </c>
      <c r="Q290" s="91" t="s">
        <v>589</v>
      </c>
      <c r="R290" s="92">
        <v>0.33600000000000002</v>
      </c>
      <c r="T290" s="144">
        <v>3</v>
      </c>
      <c r="U290" s="195">
        <v>2011</v>
      </c>
      <c r="V290" s="145" t="s">
        <v>20</v>
      </c>
      <c r="W290" s="145" t="s">
        <v>619</v>
      </c>
      <c r="X290" s="145" t="s">
        <v>3516</v>
      </c>
      <c r="Y290" s="146" t="str">
        <f t="shared" si="15"/>
        <v>32011冷房設備用無し（一定速）</v>
      </c>
      <c r="Z290" s="148">
        <v>0.25</v>
      </c>
      <c r="AA290" s="148">
        <v>0.75</v>
      </c>
      <c r="AB290" s="149">
        <v>0.25</v>
      </c>
      <c r="AC290" s="149">
        <v>0.75</v>
      </c>
      <c r="AD290" s="147">
        <f>VLOOKUP(T290,'既存・導入予定 (3)'!$E$33:$S$44,13,0)</f>
        <v>0.38900000000000001</v>
      </c>
      <c r="AE290" s="75">
        <f t="shared" si="17"/>
        <v>0.84699999999999998</v>
      </c>
    </row>
    <row r="291" spans="13:31" ht="14.25" customHeight="1">
      <c r="M291" s="90">
        <v>12</v>
      </c>
      <c r="N291" s="91" t="s">
        <v>9</v>
      </c>
      <c r="O291" s="91" t="s">
        <v>3457</v>
      </c>
      <c r="P291" s="91" t="s">
        <v>3459</v>
      </c>
      <c r="Q291" s="91" t="s">
        <v>593</v>
      </c>
      <c r="R291" s="92">
        <v>0.51200000000000001</v>
      </c>
      <c r="T291" s="144">
        <v>3</v>
      </c>
      <c r="U291" s="195">
        <v>2011</v>
      </c>
      <c r="V291" s="145" t="s">
        <v>21</v>
      </c>
      <c r="W291" s="145" t="s">
        <v>624</v>
      </c>
      <c r="X291" s="145" t="s">
        <v>3363</v>
      </c>
      <c r="Y291" s="146" t="str">
        <f t="shared" si="15"/>
        <v>32011暖房店舗用有り</v>
      </c>
      <c r="Z291" s="148">
        <v>-0.76</v>
      </c>
      <c r="AA291" s="148">
        <v>1.76</v>
      </c>
      <c r="AB291" s="149">
        <v>1.0773999999999999</v>
      </c>
      <c r="AC291" s="149">
        <v>1.3006</v>
      </c>
      <c r="AD291" s="147">
        <f>VLOOKUP(T291,'既存・導入予定 (3)'!$E$33:$S$44,13,0)</f>
        <v>0.38900000000000001</v>
      </c>
      <c r="AE291" s="75">
        <f t="shared" si="17"/>
        <v>1.464</v>
      </c>
    </row>
    <row r="292" spans="13:31" ht="13.5" customHeight="1">
      <c r="M292" s="90">
        <v>12</v>
      </c>
      <c r="N292" s="91" t="s">
        <v>10</v>
      </c>
      <c r="O292" s="91" t="s">
        <v>3457</v>
      </c>
      <c r="P292" s="91" t="s">
        <v>3459</v>
      </c>
      <c r="Q292" s="91" t="s">
        <v>597</v>
      </c>
      <c r="R292" s="92">
        <v>0.45</v>
      </c>
      <c r="T292" s="144">
        <v>3</v>
      </c>
      <c r="U292" s="195">
        <v>2011</v>
      </c>
      <c r="V292" s="145" t="s">
        <v>21</v>
      </c>
      <c r="W292" s="145" t="s">
        <v>618</v>
      </c>
      <c r="X292" s="145" t="s">
        <v>3363</v>
      </c>
      <c r="Y292" s="146" t="str">
        <f t="shared" si="15"/>
        <v>32011暖房ビル用マルチ有り</v>
      </c>
      <c r="Z292" s="148">
        <v>-0.78</v>
      </c>
      <c r="AA292" s="148">
        <v>1.78</v>
      </c>
      <c r="AB292" s="149">
        <v>1.0377000000000001</v>
      </c>
      <c r="AC292" s="149">
        <v>1.3255999999999999</v>
      </c>
      <c r="AD292" s="147">
        <f>VLOOKUP(T292,'既存・導入予定 (3)'!$E$33:$S$44,13,0)</f>
        <v>0.38900000000000001</v>
      </c>
      <c r="AE292" s="75">
        <f t="shared" si="17"/>
        <v>1.476</v>
      </c>
    </row>
    <row r="293" spans="13:31" ht="13.5" customHeight="1">
      <c r="M293" s="90">
        <v>12</v>
      </c>
      <c r="N293" s="91" t="s">
        <v>11</v>
      </c>
      <c r="O293" s="91" t="s">
        <v>3457</v>
      </c>
      <c r="P293" s="91" t="s">
        <v>3459</v>
      </c>
      <c r="Q293" s="91" t="s">
        <v>601</v>
      </c>
      <c r="R293" s="92">
        <v>0.78600000000000003</v>
      </c>
      <c r="T293" s="144">
        <v>3</v>
      </c>
      <c r="U293" s="195">
        <v>2011</v>
      </c>
      <c r="V293" s="145" t="s">
        <v>21</v>
      </c>
      <c r="W293" s="145" t="s">
        <v>619</v>
      </c>
      <c r="X293" s="145" t="s">
        <v>3363</v>
      </c>
      <c r="Y293" s="146" t="str">
        <f t="shared" si="15"/>
        <v>32011暖房設備用有り</v>
      </c>
      <c r="Z293" s="148">
        <v>-0.26</v>
      </c>
      <c r="AA293" s="148">
        <v>1.26</v>
      </c>
      <c r="AB293" s="149">
        <v>1.0266999999999999</v>
      </c>
      <c r="AC293" s="149">
        <v>0.93830000000000002</v>
      </c>
      <c r="AD293" s="147">
        <f>VLOOKUP(T293,'既存・導入予定 (3)'!$E$33:$S$44,13,0)</f>
        <v>0.38900000000000001</v>
      </c>
      <c r="AE293" s="75">
        <f t="shared" si="17"/>
        <v>1.1579999999999999</v>
      </c>
    </row>
    <row r="294" spans="13:31" ht="13.5" customHeight="1">
      <c r="M294" s="90">
        <v>12</v>
      </c>
      <c r="N294" s="91" t="s">
        <v>12</v>
      </c>
      <c r="O294" s="91" t="s">
        <v>3457</v>
      </c>
      <c r="P294" s="91" t="s">
        <v>3459</v>
      </c>
      <c r="Q294" s="91" t="s">
        <v>605</v>
      </c>
      <c r="R294" s="92">
        <v>0.92800000000000005</v>
      </c>
      <c r="T294" s="144">
        <v>3</v>
      </c>
      <c r="U294" s="195">
        <v>2011</v>
      </c>
      <c r="V294" s="145" t="s">
        <v>21</v>
      </c>
      <c r="W294" s="145" t="s">
        <v>624</v>
      </c>
      <c r="X294" s="145" t="s">
        <v>3516</v>
      </c>
      <c r="Y294" s="146" t="str">
        <f t="shared" si="15"/>
        <v>32011暖房店舗用無し（一定速）</v>
      </c>
      <c r="Z294" s="148">
        <v>0.25</v>
      </c>
      <c r="AA294" s="148">
        <v>0.75</v>
      </c>
      <c r="AB294" s="149">
        <v>0.25</v>
      </c>
      <c r="AC294" s="149">
        <v>0.75</v>
      </c>
      <c r="AD294" s="147">
        <f>VLOOKUP(T294,'既存・導入予定 (3)'!$E$33:$S$44,13,0)</f>
        <v>0.38900000000000001</v>
      </c>
      <c r="AE294" s="75">
        <f t="shared" si="17"/>
        <v>0.84699999999999998</v>
      </c>
    </row>
    <row r="295" spans="13:31" ht="13.5" customHeight="1">
      <c r="M295" s="90">
        <v>12</v>
      </c>
      <c r="N295" s="91" t="s">
        <v>13</v>
      </c>
      <c r="O295" s="91" t="s">
        <v>3457</v>
      </c>
      <c r="P295" s="91" t="s">
        <v>3459</v>
      </c>
      <c r="Q295" s="91" t="s">
        <v>609</v>
      </c>
      <c r="R295" s="92">
        <v>0.27600000000000002</v>
      </c>
      <c r="T295" s="144">
        <v>3</v>
      </c>
      <c r="U295" s="195">
        <v>2011</v>
      </c>
      <c r="V295" s="145" t="s">
        <v>21</v>
      </c>
      <c r="W295" s="145" t="s">
        <v>618</v>
      </c>
      <c r="X295" s="145" t="s">
        <v>3516</v>
      </c>
      <c r="Y295" s="146" t="str">
        <f t="shared" si="15"/>
        <v>32011暖房ビル用マルチ無し（一定速）</v>
      </c>
      <c r="Z295" s="148">
        <v>0.25</v>
      </c>
      <c r="AA295" s="148">
        <v>0.75</v>
      </c>
      <c r="AB295" s="149">
        <v>0.25</v>
      </c>
      <c r="AC295" s="149">
        <v>0.75</v>
      </c>
      <c r="AD295" s="147">
        <f>VLOOKUP(T295,'既存・導入予定 (3)'!$E$33:$S$44,13,0)</f>
        <v>0.38900000000000001</v>
      </c>
      <c r="AE295" s="75">
        <f t="shared" si="17"/>
        <v>0.84699999999999998</v>
      </c>
    </row>
    <row r="296" spans="13:31" ht="13.5" customHeight="1">
      <c r="M296" s="90">
        <v>1</v>
      </c>
      <c r="N296" s="91" t="s">
        <v>3456</v>
      </c>
      <c r="O296" s="91" t="s">
        <v>3460</v>
      </c>
      <c r="P296" s="91" t="s">
        <v>3458</v>
      </c>
      <c r="Q296" s="91" t="s">
        <v>38</v>
      </c>
      <c r="R296" s="92">
        <v>0</v>
      </c>
      <c r="T296" s="144">
        <v>3</v>
      </c>
      <c r="U296" s="145">
        <v>2011</v>
      </c>
      <c r="V296" s="145" t="s">
        <v>21</v>
      </c>
      <c r="W296" s="145" t="s">
        <v>619</v>
      </c>
      <c r="X296" s="145" t="s">
        <v>3516</v>
      </c>
      <c r="Y296" s="146" t="str">
        <f t="shared" si="15"/>
        <v>32011暖房設備用無し（一定速）</v>
      </c>
      <c r="Z296" s="148">
        <v>0.25</v>
      </c>
      <c r="AA296" s="148">
        <v>0.75</v>
      </c>
      <c r="AB296" s="149">
        <v>0.25</v>
      </c>
      <c r="AC296" s="149">
        <v>0.75</v>
      </c>
      <c r="AD296" s="147">
        <f>VLOOKUP(T296,'既存・導入予定 (3)'!$E$33:$S$44,13,0)</f>
        <v>0.38900000000000001</v>
      </c>
      <c r="AE296" s="75">
        <f t="shared" si="17"/>
        <v>0.84699999999999998</v>
      </c>
    </row>
    <row r="297" spans="13:31" ht="13.5" customHeight="1">
      <c r="M297" s="90">
        <v>1</v>
      </c>
      <c r="N297" s="91" t="s">
        <v>3</v>
      </c>
      <c r="O297" s="91" t="s">
        <v>3460</v>
      </c>
      <c r="P297" s="91" t="s">
        <v>3458</v>
      </c>
      <c r="Q297" s="91" t="s">
        <v>42</v>
      </c>
      <c r="R297" s="92">
        <v>0</v>
      </c>
      <c r="T297" s="144">
        <v>3</v>
      </c>
      <c r="U297" s="145">
        <v>2012</v>
      </c>
      <c r="V297" s="145" t="s">
        <v>20</v>
      </c>
      <c r="W297" s="145" t="s">
        <v>624</v>
      </c>
      <c r="X297" s="145" t="s">
        <v>3363</v>
      </c>
      <c r="Y297" s="146" t="str">
        <f t="shared" ref="Y297:Y308" si="18">T297&amp;U297&amp;V297&amp;W297&amp;X297</f>
        <v>32012冷房店舗用有り</v>
      </c>
      <c r="Z297" s="145">
        <v>-1.36</v>
      </c>
      <c r="AA297" s="145">
        <v>2.36</v>
      </c>
      <c r="AB297" s="145">
        <v>1.0576000000000001</v>
      </c>
      <c r="AC297" s="145">
        <v>1.7556</v>
      </c>
      <c r="AD297" s="147">
        <f>VLOOKUP(T297,'既存・導入予定 (3)'!$E$33:$S$44,13,0)</f>
        <v>0.38900000000000001</v>
      </c>
      <c r="AE297" s="75">
        <f t="shared" si="17"/>
        <v>1.83</v>
      </c>
    </row>
    <row r="298" spans="13:31" ht="13.5" customHeight="1">
      <c r="M298" s="90">
        <v>1</v>
      </c>
      <c r="N298" s="91" t="s">
        <v>4</v>
      </c>
      <c r="O298" s="91" t="s">
        <v>3460</v>
      </c>
      <c r="P298" s="91" t="s">
        <v>3458</v>
      </c>
      <c r="Q298" s="91" t="s">
        <v>46</v>
      </c>
      <c r="R298" s="92">
        <v>0</v>
      </c>
      <c r="T298" s="144">
        <v>3</v>
      </c>
      <c r="U298" s="145">
        <v>2012</v>
      </c>
      <c r="V298" s="145" t="s">
        <v>20</v>
      </c>
      <c r="W298" s="145" t="s">
        <v>618</v>
      </c>
      <c r="X298" s="145" t="s">
        <v>3363</v>
      </c>
      <c r="Y298" s="146" t="str">
        <f t="shared" si="18"/>
        <v>32012冷房ビル用マルチ有り</v>
      </c>
      <c r="Z298" s="145">
        <v>-1.1399999999999999</v>
      </c>
      <c r="AA298" s="145">
        <v>2.14</v>
      </c>
      <c r="AB298" s="145">
        <v>1.0625</v>
      </c>
      <c r="AC298" s="145">
        <v>1.5893999999999999</v>
      </c>
      <c r="AD298" s="147">
        <f>VLOOKUP(T298,'既存・導入予定 (3)'!$E$33:$S$44,13,0)</f>
        <v>0.38900000000000001</v>
      </c>
      <c r="AE298" s="75">
        <f t="shared" si="17"/>
        <v>1.696</v>
      </c>
    </row>
    <row r="299" spans="13:31" ht="13.5" customHeight="1">
      <c r="M299" s="90">
        <v>1</v>
      </c>
      <c r="N299" s="91" t="s">
        <v>5</v>
      </c>
      <c r="O299" s="91" t="s">
        <v>3460</v>
      </c>
      <c r="P299" s="91" t="s">
        <v>3458</v>
      </c>
      <c r="Q299" s="91" t="s">
        <v>50</v>
      </c>
      <c r="R299" s="92">
        <v>0</v>
      </c>
      <c r="T299" s="144">
        <v>3</v>
      </c>
      <c r="U299" s="145">
        <v>2012</v>
      </c>
      <c r="V299" s="145" t="s">
        <v>20</v>
      </c>
      <c r="W299" s="145" t="s">
        <v>619</v>
      </c>
      <c r="X299" s="145" t="s">
        <v>3363</v>
      </c>
      <c r="Y299" s="146" t="str">
        <f t="shared" si="18"/>
        <v>32012冷房設備用有り</v>
      </c>
      <c r="Z299" s="145">
        <v>-0.26</v>
      </c>
      <c r="AA299" s="145">
        <v>1.26</v>
      </c>
      <c r="AB299" s="145">
        <v>1.0367999999999999</v>
      </c>
      <c r="AC299" s="145">
        <v>0.93579999999999997</v>
      </c>
      <c r="AD299" s="147">
        <f>VLOOKUP(T299,'既存・導入予定 (3)'!$E$33:$S$44,13,0)</f>
        <v>0.38900000000000001</v>
      </c>
      <c r="AE299" s="75">
        <f t="shared" si="17"/>
        <v>1.1579999999999999</v>
      </c>
    </row>
    <row r="300" spans="13:31" ht="13.5" customHeight="1">
      <c r="M300" s="90">
        <v>1</v>
      </c>
      <c r="N300" s="91" t="s">
        <v>6</v>
      </c>
      <c r="O300" s="91" t="s">
        <v>3460</v>
      </c>
      <c r="P300" s="91" t="s">
        <v>3458</v>
      </c>
      <c r="Q300" s="91" t="s">
        <v>54</v>
      </c>
      <c r="R300" s="92">
        <v>0</v>
      </c>
      <c r="T300" s="144">
        <v>3</v>
      </c>
      <c r="U300" s="145">
        <v>2012</v>
      </c>
      <c r="V300" s="145" t="s">
        <v>20</v>
      </c>
      <c r="W300" s="145" t="s">
        <v>624</v>
      </c>
      <c r="X300" s="145" t="s">
        <v>3516</v>
      </c>
      <c r="Y300" s="146" t="str">
        <f t="shared" si="18"/>
        <v>32012冷房店舗用無し（一定速）</v>
      </c>
      <c r="Z300" s="148">
        <v>0.25</v>
      </c>
      <c r="AA300" s="148">
        <v>0.75</v>
      </c>
      <c r="AB300" s="149">
        <v>0.25</v>
      </c>
      <c r="AC300" s="149">
        <v>0.75</v>
      </c>
      <c r="AD300" s="147">
        <f>VLOOKUP(T300,'既存・導入予定 (3)'!$E$33:$S$44,13,0)</f>
        <v>0.38900000000000001</v>
      </c>
      <c r="AE300" s="75">
        <f t="shared" si="17"/>
        <v>0.84699999999999998</v>
      </c>
    </row>
    <row r="301" spans="13:31" ht="13.5" customHeight="1">
      <c r="M301" s="90">
        <v>1</v>
      </c>
      <c r="N301" s="91" t="s">
        <v>7</v>
      </c>
      <c r="O301" s="91" t="s">
        <v>3460</v>
      </c>
      <c r="P301" s="91" t="s">
        <v>3458</v>
      </c>
      <c r="Q301" s="91" t="s">
        <v>58</v>
      </c>
      <c r="R301" s="92">
        <v>0</v>
      </c>
      <c r="T301" s="144">
        <v>3</v>
      </c>
      <c r="U301" s="145">
        <v>2012</v>
      </c>
      <c r="V301" s="145" t="s">
        <v>20</v>
      </c>
      <c r="W301" s="145" t="s">
        <v>618</v>
      </c>
      <c r="X301" s="145" t="s">
        <v>3516</v>
      </c>
      <c r="Y301" s="146" t="str">
        <f t="shared" si="18"/>
        <v>32012冷房ビル用マルチ無し（一定速）</v>
      </c>
      <c r="Z301" s="148">
        <v>0.25</v>
      </c>
      <c r="AA301" s="148">
        <v>0.75</v>
      </c>
      <c r="AB301" s="149">
        <v>0.25</v>
      </c>
      <c r="AC301" s="149">
        <v>0.75</v>
      </c>
      <c r="AD301" s="147">
        <f>VLOOKUP(T301,'既存・導入予定 (3)'!$E$33:$S$44,13,0)</f>
        <v>0.38900000000000001</v>
      </c>
      <c r="AE301" s="75">
        <f t="shared" si="17"/>
        <v>0.84699999999999998</v>
      </c>
    </row>
    <row r="302" spans="13:31" ht="13.5" customHeight="1">
      <c r="M302" s="90">
        <v>1</v>
      </c>
      <c r="N302" s="91" t="s">
        <v>8</v>
      </c>
      <c r="O302" s="91" t="s">
        <v>3460</v>
      </c>
      <c r="P302" s="91" t="s">
        <v>3458</v>
      </c>
      <c r="Q302" s="91" t="s">
        <v>62</v>
      </c>
      <c r="R302" s="92">
        <v>0</v>
      </c>
      <c r="T302" s="144">
        <v>3</v>
      </c>
      <c r="U302" s="145">
        <v>2012</v>
      </c>
      <c r="V302" s="145" t="s">
        <v>20</v>
      </c>
      <c r="W302" s="145" t="s">
        <v>619</v>
      </c>
      <c r="X302" s="145" t="s">
        <v>3516</v>
      </c>
      <c r="Y302" s="146" t="str">
        <f t="shared" si="18"/>
        <v>32012冷房設備用無し（一定速）</v>
      </c>
      <c r="Z302" s="148">
        <v>0.25</v>
      </c>
      <c r="AA302" s="148">
        <v>0.75</v>
      </c>
      <c r="AB302" s="149">
        <v>0.25</v>
      </c>
      <c r="AC302" s="149">
        <v>0.75</v>
      </c>
      <c r="AD302" s="147">
        <f>VLOOKUP(T302,'既存・導入予定 (3)'!$E$33:$S$44,13,0)</f>
        <v>0.38900000000000001</v>
      </c>
      <c r="AE302" s="75">
        <f t="shared" si="17"/>
        <v>0.84699999999999998</v>
      </c>
    </row>
    <row r="303" spans="13:31" ht="13.5" customHeight="1">
      <c r="M303" s="90">
        <v>1</v>
      </c>
      <c r="N303" s="91" t="s">
        <v>9</v>
      </c>
      <c r="O303" s="91" t="s">
        <v>3460</v>
      </c>
      <c r="P303" s="91" t="s">
        <v>3458</v>
      </c>
      <c r="Q303" s="91" t="s">
        <v>66</v>
      </c>
      <c r="R303" s="92">
        <v>0</v>
      </c>
      <c r="T303" s="144">
        <v>3</v>
      </c>
      <c r="U303" s="145">
        <v>2012</v>
      </c>
      <c r="V303" s="145" t="s">
        <v>21</v>
      </c>
      <c r="W303" s="145" t="s">
        <v>624</v>
      </c>
      <c r="X303" s="145" t="s">
        <v>3363</v>
      </c>
      <c r="Y303" s="146" t="str">
        <f t="shared" si="18"/>
        <v>32012暖房店舗用有り</v>
      </c>
      <c r="Z303" s="145">
        <v>-0.82</v>
      </c>
      <c r="AA303" s="145">
        <v>1.82</v>
      </c>
      <c r="AB303" s="145">
        <v>1.0801000000000001</v>
      </c>
      <c r="AC303" s="145">
        <v>1.345</v>
      </c>
      <c r="AD303" s="147">
        <f>VLOOKUP(T303,'既存・導入予定 (3)'!$E$33:$S$44,13,0)</f>
        <v>0.38900000000000001</v>
      </c>
      <c r="AE303" s="75">
        <f t="shared" si="17"/>
        <v>1.5009999999999999</v>
      </c>
    </row>
    <row r="304" spans="13:31" ht="13.5" customHeight="1">
      <c r="M304" s="90">
        <v>1</v>
      </c>
      <c r="N304" s="91" t="s">
        <v>10</v>
      </c>
      <c r="O304" s="91" t="s">
        <v>3460</v>
      </c>
      <c r="P304" s="91" t="s">
        <v>3458</v>
      </c>
      <c r="Q304" s="91" t="s">
        <v>70</v>
      </c>
      <c r="R304" s="92">
        <v>0</v>
      </c>
      <c r="T304" s="144">
        <v>3</v>
      </c>
      <c r="U304" s="145">
        <v>2012</v>
      </c>
      <c r="V304" s="145" t="s">
        <v>21</v>
      </c>
      <c r="W304" s="145" t="s">
        <v>618</v>
      </c>
      <c r="X304" s="145" t="s">
        <v>3363</v>
      </c>
      <c r="Y304" s="146" t="str">
        <f t="shared" si="18"/>
        <v>32012暖房ビル用マルチ有り</v>
      </c>
      <c r="Z304" s="145">
        <v>-0.98</v>
      </c>
      <c r="AA304" s="145">
        <v>1.98</v>
      </c>
      <c r="AB304" s="145">
        <v>1.042</v>
      </c>
      <c r="AC304" s="145">
        <v>1.4744999999999999</v>
      </c>
      <c r="AD304" s="147">
        <f>VLOOKUP(T304,'既存・導入予定 (3)'!$E$33:$S$44,13,0)</f>
        <v>0.38900000000000001</v>
      </c>
      <c r="AE304" s="75">
        <f t="shared" si="17"/>
        <v>1.5980000000000001</v>
      </c>
    </row>
    <row r="305" spans="13:31" ht="13.5" customHeight="1">
      <c r="M305" s="90">
        <v>1</v>
      </c>
      <c r="N305" s="91" t="s">
        <v>11</v>
      </c>
      <c r="O305" s="91" t="s">
        <v>3460</v>
      </c>
      <c r="P305" s="91" t="s">
        <v>3458</v>
      </c>
      <c r="Q305" s="91" t="s">
        <v>74</v>
      </c>
      <c r="R305" s="92">
        <v>0</v>
      </c>
      <c r="T305" s="144">
        <v>3</v>
      </c>
      <c r="U305" s="145">
        <v>2012</v>
      </c>
      <c r="V305" s="145" t="s">
        <v>21</v>
      </c>
      <c r="W305" s="145" t="s">
        <v>619</v>
      </c>
      <c r="X305" s="145" t="s">
        <v>3363</v>
      </c>
      <c r="Y305" s="146" t="str">
        <f t="shared" si="18"/>
        <v>32012暖房設備用有り</v>
      </c>
      <c r="Z305" s="145">
        <v>-0.26</v>
      </c>
      <c r="AA305" s="145">
        <v>1.26</v>
      </c>
      <c r="AB305" s="145">
        <v>1.0266999999999999</v>
      </c>
      <c r="AC305" s="145">
        <v>0.93830000000000002</v>
      </c>
      <c r="AD305" s="147">
        <f>VLOOKUP(T305,'既存・導入予定 (3)'!$E$33:$S$44,13,0)</f>
        <v>0.38900000000000001</v>
      </c>
      <c r="AE305" s="75">
        <f t="shared" si="17"/>
        <v>1.1579999999999999</v>
      </c>
    </row>
    <row r="306" spans="13:31" ht="13.5" customHeight="1">
      <c r="M306" s="90">
        <v>1</v>
      </c>
      <c r="N306" s="91" t="s">
        <v>12</v>
      </c>
      <c r="O306" s="91" t="s">
        <v>3460</v>
      </c>
      <c r="P306" s="91" t="s">
        <v>3458</v>
      </c>
      <c r="Q306" s="91" t="s">
        <v>78</v>
      </c>
      <c r="R306" s="92">
        <v>0</v>
      </c>
      <c r="T306" s="144">
        <v>3</v>
      </c>
      <c r="U306" s="145">
        <v>2012</v>
      </c>
      <c r="V306" s="145" t="s">
        <v>21</v>
      </c>
      <c r="W306" s="145" t="s">
        <v>624</v>
      </c>
      <c r="X306" s="145" t="s">
        <v>3516</v>
      </c>
      <c r="Y306" s="146" t="str">
        <f t="shared" si="18"/>
        <v>32012暖房店舗用無し（一定速）</v>
      </c>
      <c r="Z306" s="148">
        <v>0.25</v>
      </c>
      <c r="AA306" s="148">
        <v>0.75</v>
      </c>
      <c r="AB306" s="149">
        <v>0.25</v>
      </c>
      <c r="AC306" s="149">
        <v>0.75</v>
      </c>
      <c r="AD306" s="147">
        <f>VLOOKUP(T306,'既存・導入予定 (3)'!$E$33:$S$44,13,0)</f>
        <v>0.38900000000000001</v>
      </c>
      <c r="AE306" s="75">
        <f t="shared" si="17"/>
        <v>0.84699999999999998</v>
      </c>
    </row>
    <row r="307" spans="13:31" ht="13.5" customHeight="1">
      <c r="M307" s="90">
        <v>1</v>
      </c>
      <c r="N307" s="91" t="s">
        <v>13</v>
      </c>
      <c r="O307" s="91" t="s">
        <v>3460</v>
      </c>
      <c r="P307" s="91" t="s">
        <v>3458</v>
      </c>
      <c r="Q307" s="91" t="s">
        <v>82</v>
      </c>
      <c r="R307" s="92">
        <v>5.8000000000000003E-2</v>
      </c>
      <c r="T307" s="144">
        <v>3</v>
      </c>
      <c r="U307" s="145">
        <v>2012</v>
      </c>
      <c r="V307" s="145" t="s">
        <v>21</v>
      </c>
      <c r="W307" s="145" t="s">
        <v>618</v>
      </c>
      <c r="X307" s="145" t="s">
        <v>3516</v>
      </c>
      <c r="Y307" s="146" t="str">
        <f t="shared" si="18"/>
        <v>32012暖房ビル用マルチ無し（一定速）</v>
      </c>
      <c r="Z307" s="148">
        <v>0.25</v>
      </c>
      <c r="AA307" s="148">
        <v>0.75</v>
      </c>
      <c r="AB307" s="149">
        <v>0.25</v>
      </c>
      <c r="AC307" s="149">
        <v>0.75</v>
      </c>
      <c r="AD307" s="147">
        <f>VLOOKUP(T307,'既存・導入予定 (3)'!$E$33:$S$44,13,0)</f>
        <v>0.38900000000000001</v>
      </c>
      <c r="AE307" s="75">
        <f t="shared" si="17"/>
        <v>0.84699999999999998</v>
      </c>
    </row>
    <row r="308" spans="13:31" ht="13.5" customHeight="1">
      <c r="M308" s="90">
        <v>2</v>
      </c>
      <c r="N308" s="91" t="s">
        <v>3456</v>
      </c>
      <c r="O308" s="91" t="s">
        <v>3460</v>
      </c>
      <c r="P308" s="91" t="s">
        <v>3458</v>
      </c>
      <c r="Q308" s="91" t="s">
        <v>86</v>
      </c>
      <c r="R308" s="92">
        <v>0</v>
      </c>
      <c r="T308" s="144">
        <v>3</v>
      </c>
      <c r="U308" s="145">
        <v>2012</v>
      </c>
      <c r="V308" s="145" t="s">
        <v>21</v>
      </c>
      <c r="W308" s="145" t="s">
        <v>619</v>
      </c>
      <c r="X308" s="145" t="s">
        <v>3516</v>
      </c>
      <c r="Y308" s="146" t="str">
        <f t="shared" si="18"/>
        <v>32012暖房設備用無し（一定速）</v>
      </c>
      <c r="Z308" s="148">
        <v>0.25</v>
      </c>
      <c r="AA308" s="148">
        <v>0.75</v>
      </c>
      <c r="AB308" s="149">
        <v>0.25</v>
      </c>
      <c r="AC308" s="149">
        <v>0.75</v>
      </c>
      <c r="AD308" s="147">
        <f>VLOOKUP(T308,'既存・導入予定 (3)'!$E$33:$S$44,13,0)</f>
        <v>0.38900000000000001</v>
      </c>
      <c r="AE308" s="75">
        <f t="shared" si="17"/>
        <v>0.84699999999999998</v>
      </c>
    </row>
    <row r="309" spans="13:31" ht="13.5" customHeight="1">
      <c r="M309" s="90">
        <v>2</v>
      </c>
      <c r="N309" s="91" t="s">
        <v>3</v>
      </c>
      <c r="O309" s="91" t="s">
        <v>3460</v>
      </c>
      <c r="P309" s="91" t="s">
        <v>3458</v>
      </c>
      <c r="Q309" s="91" t="s">
        <v>90</v>
      </c>
      <c r="R309" s="92">
        <v>0</v>
      </c>
      <c r="T309" s="144">
        <v>3</v>
      </c>
      <c r="U309" s="195">
        <v>2013</v>
      </c>
      <c r="V309" s="145" t="s">
        <v>20</v>
      </c>
      <c r="W309" s="145" t="s">
        <v>624</v>
      </c>
      <c r="X309" s="145" t="s">
        <v>3363</v>
      </c>
      <c r="Y309" s="146" t="str">
        <f t="shared" ref="Y309:Y321" si="19">T309&amp;U309&amp;V309&amp;W309&amp;X309</f>
        <v>32013冷房店舗用有り</v>
      </c>
      <c r="Z309" s="148">
        <v>-1.5</v>
      </c>
      <c r="AA309" s="148">
        <v>2.5</v>
      </c>
      <c r="AB309" s="149">
        <v>1.0609999999999999</v>
      </c>
      <c r="AC309" s="149">
        <v>1.8597999999999999</v>
      </c>
      <c r="AD309" s="147">
        <f>VLOOKUP(T309,'既存・導入予定 (3)'!$E$33:$S$44,13,0)</f>
        <v>0.38900000000000001</v>
      </c>
      <c r="AE309" s="75">
        <f t="shared" ref="AE309:AE354" si="20">ROUNDDOWN(IF(AD309&gt;=0.25,Z309*AD309+AA309,AB309*AD309+AC309),3)</f>
        <v>1.9159999999999999</v>
      </c>
    </row>
    <row r="310" spans="13:31" ht="13.5" customHeight="1">
      <c r="M310" s="90">
        <v>2</v>
      </c>
      <c r="N310" s="91" t="s">
        <v>4</v>
      </c>
      <c r="O310" s="91" t="s">
        <v>3460</v>
      </c>
      <c r="P310" s="91" t="s">
        <v>3458</v>
      </c>
      <c r="Q310" s="91" t="s">
        <v>94</v>
      </c>
      <c r="R310" s="92">
        <v>0</v>
      </c>
      <c r="T310" s="144">
        <v>3</v>
      </c>
      <c r="U310" s="195">
        <v>2013</v>
      </c>
      <c r="V310" s="145" t="s">
        <v>20</v>
      </c>
      <c r="W310" s="145" t="s">
        <v>618</v>
      </c>
      <c r="X310" s="145" t="s">
        <v>3363</v>
      </c>
      <c r="Y310" s="146" t="str">
        <f t="shared" si="19"/>
        <v>32013冷房ビル用マルチ有り</v>
      </c>
      <c r="Z310" s="148">
        <v>-1.1399999999999999</v>
      </c>
      <c r="AA310" s="148">
        <v>2.14</v>
      </c>
      <c r="AB310" s="149">
        <v>1.0625</v>
      </c>
      <c r="AC310" s="149">
        <v>1.5893999999999999</v>
      </c>
      <c r="AD310" s="147">
        <f>VLOOKUP(T310,'既存・導入予定 (3)'!$E$33:$S$44,13,0)</f>
        <v>0.38900000000000001</v>
      </c>
      <c r="AE310" s="75">
        <f t="shared" si="20"/>
        <v>1.696</v>
      </c>
    </row>
    <row r="311" spans="13:31" ht="13.5" customHeight="1">
      <c r="M311" s="90">
        <v>2</v>
      </c>
      <c r="N311" s="91" t="s">
        <v>5</v>
      </c>
      <c r="O311" s="91" t="s">
        <v>3460</v>
      </c>
      <c r="P311" s="91" t="s">
        <v>3458</v>
      </c>
      <c r="Q311" s="91" t="s">
        <v>98</v>
      </c>
      <c r="R311" s="92">
        <v>0</v>
      </c>
      <c r="T311" s="144">
        <v>3</v>
      </c>
      <c r="U311" s="195">
        <v>2013</v>
      </c>
      <c r="V311" s="145" t="s">
        <v>20</v>
      </c>
      <c r="W311" s="145" t="s">
        <v>619</v>
      </c>
      <c r="X311" s="145" t="s">
        <v>3363</v>
      </c>
      <c r="Y311" s="146" t="str">
        <f t="shared" si="19"/>
        <v>32013冷房設備用有り</v>
      </c>
      <c r="Z311" s="148">
        <v>-0.26</v>
      </c>
      <c r="AA311" s="148">
        <v>1.26</v>
      </c>
      <c r="AB311" s="149">
        <v>1.0367999999999999</v>
      </c>
      <c r="AC311" s="149">
        <v>0.93579999999999997</v>
      </c>
      <c r="AD311" s="147">
        <f>VLOOKUP(T311,'既存・導入予定 (3)'!$E$33:$S$44,13,0)</f>
        <v>0.38900000000000001</v>
      </c>
      <c r="AE311" s="75">
        <f t="shared" si="20"/>
        <v>1.1579999999999999</v>
      </c>
    </row>
    <row r="312" spans="13:31" ht="13.5" customHeight="1">
      <c r="M312" s="90">
        <v>2</v>
      </c>
      <c r="N312" s="91" t="s">
        <v>6</v>
      </c>
      <c r="O312" s="91" t="s">
        <v>3460</v>
      </c>
      <c r="P312" s="91" t="s">
        <v>3458</v>
      </c>
      <c r="Q312" s="91" t="s">
        <v>102</v>
      </c>
      <c r="R312" s="92">
        <v>0</v>
      </c>
      <c r="T312" s="144">
        <v>3</v>
      </c>
      <c r="U312" s="195">
        <v>2013</v>
      </c>
      <c r="V312" s="145" t="s">
        <v>20</v>
      </c>
      <c r="W312" s="145" t="s">
        <v>624</v>
      </c>
      <c r="X312" s="145" t="s">
        <v>3516</v>
      </c>
      <c r="Y312" s="146" t="str">
        <f t="shared" si="19"/>
        <v>32013冷房店舗用無し（一定速）</v>
      </c>
      <c r="Z312" s="148">
        <v>0.25</v>
      </c>
      <c r="AA312" s="148">
        <v>0.75</v>
      </c>
      <c r="AB312" s="149">
        <v>0.25</v>
      </c>
      <c r="AC312" s="149">
        <v>0.75</v>
      </c>
      <c r="AD312" s="147">
        <f>VLOOKUP(T312,'既存・導入予定 (3)'!$E$33:$S$44,13,0)</f>
        <v>0.38900000000000001</v>
      </c>
      <c r="AE312" s="75">
        <f t="shared" si="20"/>
        <v>0.84699999999999998</v>
      </c>
    </row>
    <row r="313" spans="13:31" ht="13.5" customHeight="1">
      <c r="M313" s="90">
        <v>2</v>
      </c>
      <c r="N313" s="91" t="s">
        <v>7</v>
      </c>
      <c r="O313" s="91" t="s">
        <v>3460</v>
      </c>
      <c r="P313" s="91" t="s">
        <v>3458</v>
      </c>
      <c r="Q313" s="91" t="s">
        <v>106</v>
      </c>
      <c r="R313" s="92">
        <v>0</v>
      </c>
      <c r="T313" s="144">
        <v>3</v>
      </c>
      <c r="U313" s="195">
        <v>2013</v>
      </c>
      <c r="V313" s="145" t="s">
        <v>20</v>
      </c>
      <c r="W313" s="145" t="s">
        <v>618</v>
      </c>
      <c r="X313" s="145" t="s">
        <v>3516</v>
      </c>
      <c r="Y313" s="146" t="str">
        <f t="shared" si="19"/>
        <v>32013冷房ビル用マルチ無し（一定速）</v>
      </c>
      <c r="Z313" s="148">
        <v>0.25</v>
      </c>
      <c r="AA313" s="148">
        <v>0.75</v>
      </c>
      <c r="AB313" s="149">
        <v>0.25</v>
      </c>
      <c r="AC313" s="149">
        <v>0.75</v>
      </c>
      <c r="AD313" s="147">
        <f>VLOOKUP(T313,'既存・導入予定 (3)'!$E$33:$S$44,13,0)</f>
        <v>0.38900000000000001</v>
      </c>
      <c r="AE313" s="75">
        <f t="shared" si="20"/>
        <v>0.84699999999999998</v>
      </c>
    </row>
    <row r="314" spans="13:31" ht="13.5" customHeight="1">
      <c r="M314" s="90">
        <v>2</v>
      </c>
      <c r="N314" s="91" t="s">
        <v>8</v>
      </c>
      <c r="O314" s="91" t="s">
        <v>3460</v>
      </c>
      <c r="P314" s="91" t="s">
        <v>3458</v>
      </c>
      <c r="Q314" s="91" t="s">
        <v>110</v>
      </c>
      <c r="R314" s="92">
        <v>0</v>
      </c>
      <c r="T314" s="144">
        <v>3</v>
      </c>
      <c r="U314" s="195">
        <v>2013</v>
      </c>
      <c r="V314" s="145" t="s">
        <v>20</v>
      </c>
      <c r="W314" s="145" t="s">
        <v>619</v>
      </c>
      <c r="X314" s="145" t="s">
        <v>3516</v>
      </c>
      <c r="Y314" s="146" t="str">
        <f t="shared" si="19"/>
        <v>32013冷房設備用無し（一定速）</v>
      </c>
      <c r="Z314" s="148">
        <v>0.25</v>
      </c>
      <c r="AA314" s="148">
        <v>0.75</v>
      </c>
      <c r="AB314" s="149">
        <v>0.25</v>
      </c>
      <c r="AC314" s="149">
        <v>0.75</v>
      </c>
      <c r="AD314" s="147">
        <f>VLOOKUP(T314,'既存・導入予定 (3)'!$E$33:$S$44,13,0)</f>
        <v>0.38900000000000001</v>
      </c>
      <c r="AE314" s="75">
        <f t="shared" si="20"/>
        <v>0.84699999999999998</v>
      </c>
    </row>
    <row r="315" spans="13:31" ht="13.5" customHeight="1">
      <c r="M315" s="90">
        <v>2</v>
      </c>
      <c r="N315" s="91" t="s">
        <v>9</v>
      </c>
      <c r="O315" s="91" t="s">
        <v>3460</v>
      </c>
      <c r="P315" s="91" t="s">
        <v>3458</v>
      </c>
      <c r="Q315" s="91" t="s">
        <v>114</v>
      </c>
      <c r="R315" s="92">
        <v>0</v>
      </c>
      <c r="T315" s="144">
        <v>3</v>
      </c>
      <c r="U315" s="195">
        <v>2013</v>
      </c>
      <c r="V315" s="145" t="s">
        <v>21</v>
      </c>
      <c r="W315" s="145" t="s">
        <v>624</v>
      </c>
      <c r="X315" s="145" t="s">
        <v>3363</v>
      </c>
      <c r="Y315" s="146" t="str">
        <f t="shared" si="19"/>
        <v>32013暖房店舗用有り</v>
      </c>
      <c r="Z315" s="148">
        <v>-0.94</v>
      </c>
      <c r="AA315" s="148">
        <v>1.94</v>
      </c>
      <c r="AB315" s="149">
        <v>1.0853999999999999</v>
      </c>
      <c r="AC315" s="149">
        <v>1.4337</v>
      </c>
      <c r="AD315" s="147">
        <f>VLOOKUP(T315,'既存・導入予定 (3)'!$E$33:$S$44,13,0)</f>
        <v>0.38900000000000001</v>
      </c>
      <c r="AE315" s="75">
        <f t="shared" si="20"/>
        <v>1.5740000000000001</v>
      </c>
    </row>
    <row r="316" spans="13:31" ht="13.5" customHeight="1">
      <c r="M316" s="90">
        <v>2</v>
      </c>
      <c r="N316" s="91" t="s">
        <v>10</v>
      </c>
      <c r="O316" s="91" t="s">
        <v>3460</v>
      </c>
      <c r="P316" s="91" t="s">
        <v>3458</v>
      </c>
      <c r="Q316" s="91" t="s">
        <v>118</v>
      </c>
      <c r="R316" s="92">
        <v>0</v>
      </c>
      <c r="T316" s="144">
        <v>3</v>
      </c>
      <c r="U316" s="195">
        <v>2013</v>
      </c>
      <c r="V316" s="145" t="s">
        <v>21</v>
      </c>
      <c r="W316" s="145" t="s">
        <v>618</v>
      </c>
      <c r="X316" s="145" t="s">
        <v>3363</v>
      </c>
      <c r="Y316" s="146" t="str">
        <f t="shared" si="19"/>
        <v>32013暖房ビル用マルチ有り</v>
      </c>
      <c r="Z316" s="148">
        <v>-0.98</v>
      </c>
      <c r="AA316" s="148">
        <v>1.98</v>
      </c>
      <c r="AB316" s="149">
        <v>1.042</v>
      </c>
      <c r="AC316" s="149">
        <v>1.4744999999999999</v>
      </c>
      <c r="AD316" s="147">
        <f>VLOOKUP(T316,'既存・導入予定 (3)'!$E$33:$S$44,13,0)</f>
        <v>0.38900000000000001</v>
      </c>
      <c r="AE316" s="75">
        <f t="shared" si="20"/>
        <v>1.5980000000000001</v>
      </c>
    </row>
    <row r="317" spans="13:31" ht="13.5" customHeight="1">
      <c r="M317" s="90">
        <v>2</v>
      </c>
      <c r="N317" s="91" t="s">
        <v>11</v>
      </c>
      <c r="O317" s="91" t="s">
        <v>3460</v>
      </c>
      <c r="P317" s="91" t="s">
        <v>3458</v>
      </c>
      <c r="Q317" s="91" t="s">
        <v>122</v>
      </c>
      <c r="R317" s="92">
        <v>0</v>
      </c>
      <c r="T317" s="144">
        <v>3</v>
      </c>
      <c r="U317" s="195">
        <v>2013</v>
      </c>
      <c r="V317" s="145" t="s">
        <v>21</v>
      </c>
      <c r="W317" s="145" t="s">
        <v>619</v>
      </c>
      <c r="X317" s="145" t="s">
        <v>3363</v>
      </c>
      <c r="Y317" s="146" t="str">
        <f t="shared" si="19"/>
        <v>32013暖房設備用有り</v>
      </c>
      <c r="Z317" s="148">
        <v>-0.32</v>
      </c>
      <c r="AA317" s="148">
        <v>1.32</v>
      </c>
      <c r="AB317" s="149">
        <v>1.028</v>
      </c>
      <c r="AC317" s="149">
        <v>0.98299999999999998</v>
      </c>
      <c r="AD317" s="147">
        <f>VLOOKUP(T317,'既存・導入予定 (3)'!$E$33:$S$44,13,0)</f>
        <v>0.38900000000000001</v>
      </c>
      <c r="AE317" s="75">
        <f t="shared" si="20"/>
        <v>1.1950000000000001</v>
      </c>
    </row>
    <row r="318" spans="13:31" ht="13.5" customHeight="1">
      <c r="M318" s="90">
        <v>2</v>
      </c>
      <c r="N318" s="91" t="s">
        <v>12</v>
      </c>
      <c r="O318" s="91" t="s">
        <v>3460</v>
      </c>
      <c r="P318" s="91" t="s">
        <v>3458</v>
      </c>
      <c r="Q318" s="91" t="s">
        <v>126</v>
      </c>
      <c r="R318" s="92">
        <v>0</v>
      </c>
      <c r="T318" s="144">
        <v>3</v>
      </c>
      <c r="U318" s="195">
        <v>2013</v>
      </c>
      <c r="V318" s="145" t="s">
        <v>21</v>
      </c>
      <c r="W318" s="145" t="s">
        <v>624</v>
      </c>
      <c r="X318" s="145" t="s">
        <v>3516</v>
      </c>
      <c r="Y318" s="146" t="str">
        <f t="shared" si="19"/>
        <v>32013暖房店舗用無し（一定速）</v>
      </c>
      <c r="Z318" s="148">
        <v>0.25</v>
      </c>
      <c r="AA318" s="148">
        <v>0.75</v>
      </c>
      <c r="AB318" s="149">
        <v>0.25</v>
      </c>
      <c r="AC318" s="149">
        <v>0.75</v>
      </c>
      <c r="AD318" s="147">
        <f>VLOOKUP(T318,'既存・導入予定 (3)'!$E$33:$S$44,13,0)</f>
        <v>0.38900000000000001</v>
      </c>
      <c r="AE318" s="75">
        <f t="shared" si="20"/>
        <v>0.84699999999999998</v>
      </c>
    </row>
    <row r="319" spans="13:31" ht="13.5" customHeight="1">
      <c r="M319" s="90">
        <v>2</v>
      </c>
      <c r="N319" s="91" t="s">
        <v>13</v>
      </c>
      <c r="O319" s="91" t="s">
        <v>3460</v>
      </c>
      <c r="P319" s="91" t="s">
        <v>3458</v>
      </c>
      <c r="Q319" s="91" t="s">
        <v>130</v>
      </c>
      <c r="R319" s="92">
        <v>0</v>
      </c>
      <c r="T319" s="144">
        <v>3</v>
      </c>
      <c r="U319" s="195">
        <v>2013</v>
      </c>
      <c r="V319" s="145" t="s">
        <v>21</v>
      </c>
      <c r="W319" s="145" t="s">
        <v>618</v>
      </c>
      <c r="X319" s="145" t="s">
        <v>3516</v>
      </c>
      <c r="Y319" s="146" t="str">
        <f t="shared" si="19"/>
        <v>32013暖房ビル用マルチ無し（一定速）</v>
      </c>
      <c r="Z319" s="148">
        <v>0.25</v>
      </c>
      <c r="AA319" s="148">
        <v>0.75</v>
      </c>
      <c r="AB319" s="149">
        <v>0.25</v>
      </c>
      <c r="AC319" s="149">
        <v>0.75</v>
      </c>
      <c r="AD319" s="147">
        <f>VLOOKUP(T319,'既存・導入予定 (3)'!$E$33:$S$44,13,0)</f>
        <v>0.38900000000000001</v>
      </c>
      <c r="AE319" s="75">
        <f t="shared" si="20"/>
        <v>0.84699999999999998</v>
      </c>
    </row>
    <row r="320" spans="13:31" ht="13.5" customHeight="1">
      <c r="M320" s="90">
        <v>3</v>
      </c>
      <c r="N320" s="91" t="s">
        <v>3456</v>
      </c>
      <c r="O320" s="91" t="s">
        <v>3460</v>
      </c>
      <c r="P320" s="91" t="s">
        <v>3458</v>
      </c>
      <c r="Q320" s="91" t="s">
        <v>134</v>
      </c>
      <c r="R320" s="92">
        <v>0.188</v>
      </c>
      <c r="T320" s="144">
        <v>3</v>
      </c>
      <c r="U320" s="195">
        <v>2013</v>
      </c>
      <c r="V320" s="145" t="s">
        <v>21</v>
      </c>
      <c r="W320" s="145" t="s">
        <v>619</v>
      </c>
      <c r="X320" s="145" t="s">
        <v>3516</v>
      </c>
      <c r="Y320" s="146" t="str">
        <f t="shared" si="19"/>
        <v>32013暖房設備用無し（一定速）</v>
      </c>
      <c r="Z320" s="148">
        <v>0.25</v>
      </c>
      <c r="AA320" s="148">
        <v>0.75</v>
      </c>
      <c r="AB320" s="149">
        <v>0.25</v>
      </c>
      <c r="AC320" s="149">
        <v>0.75</v>
      </c>
      <c r="AD320" s="147">
        <f>VLOOKUP(T320,'既存・導入予定 (3)'!$E$33:$S$44,13,0)</f>
        <v>0.38900000000000001</v>
      </c>
      <c r="AE320" s="75">
        <f t="shared" si="20"/>
        <v>0.84699999999999998</v>
      </c>
    </row>
    <row r="321" spans="13:31" ht="13.5" customHeight="1">
      <c r="M321" s="90">
        <v>3</v>
      </c>
      <c r="N321" s="91" t="s">
        <v>3</v>
      </c>
      <c r="O321" s="91" t="s">
        <v>3460</v>
      </c>
      <c r="P321" s="91" t="s">
        <v>3458</v>
      </c>
      <c r="Q321" s="91" t="s">
        <v>138</v>
      </c>
      <c r="R321" s="92">
        <v>6.6000000000000003E-2</v>
      </c>
      <c r="T321" s="144">
        <v>3</v>
      </c>
      <c r="U321" s="195">
        <v>2014</v>
      </c>
      <c r="V321" s="145" t="s">
        <v>20</v>
      </c>
      <c r="W321" s="145" t="s">
        <v>624</v>
      </c>
      <c r="X321" s="145" t="s">
        <v>3363</v>
      </c>
      <c r="Y321" s="146" t="str">
        <f t="shared" si="19"/>
        <v>32014冷房店舗用有り</v>
      </c>
      <c r="Z321" s="148">
        <v>-1.46</v>
      </c>
      <c r="AA321" s="148">
        <v>2.46</v>
      </c>
      <c r="AB321" s="149">
        <v>1.06</v>
      </c>
      <c r="AC321" s="149">
        <v>1.83</v>
      </c>
      <c r="AD321" s="147">
        <f>VLOOKUP(T321,'既存・導入予定 (3)'!$E$33:$S$44,13,0)</f>
        <v>0.38900000000000001</v>
      </c>
      <c r="AE321" s="75">
        <f t="shared" si="20"/>
        <v>1.8919999999999999</v>
      </c>
    </row>
    <row r="322" spans="13:31" ht="13.5" customHeight="1">
      <c r="M322" s="90">
        <v>3</v>
      </c>
      <c r="N322" s="91" t="s">
        <v>4</v>
      </c>
      <c r="O322" s="91" t="s">
        <v>3460</v>
      </c>
      <c r="P322" s="91" t="s">
        <v>3458</v>
      </c>
      <c r="Q322" s="91" t="s">
        <v>142</v>
      </c>
      <c r="R322" s="92">
        <v>7.4999999999999997E-2</v>
      </c>
      <c r="T322" s="144">
        <v>3</v>
      </c>
      <c r="U322" s="195">
        <v>2014</v>
      </c>
      <c r="V322" s="145" t="s">
        <v>20</v>
      </c>
      <c r="W322" s="145" t="s">
        <v>618</v>
      </c>
      <c r="X322" s="145" t="s">
        <v>3363</v>
      </c>
      <c r="Y322" s="146" t="str">
        <f t="shared" ref="Y322:Y368" si="21">T322&amp;U322&amp;V322&amp;W322&amp;X322</f>
        <v>32014冷房ビル用マルチ有り</v>
      </c>
      <c r="Z322" s="148">
        <v>-1.52</v>
      </c>
      <c r="AA322" s="148">
        <v>2.52</v>
      </c>
      <c r="AB322" s="149">
        <v>1.0736000000000001</v>
      </c>
      <c r="AC322" s="149">
        <v>1.8715999999999999</v>
      </c>
      <c r="AD322" s="147">
        <f>VLOOKUP(T322,'既存・導入予定 (3)'!$E$33:$S$44,13,0)</f>
        <v>0.38900000000000001</v>
      </c>
      <c r="AE322" s="75">
        <f t="shared" si="20"/>
        <v>1.9279999999999999</v>
      </c>
    </row>
    <row r="323" spans="13:31" ht="13.5" customHeight="1">
      <c r="M323" s="90">
        <v>3</v>
      </c>
      <c r="N323" s="91" t="s">
        <v>5</v>
      </c>
      <c r="O323" s="91" t="s">
        <v>3460</v>
      </c>
      <c r="P323" s="91" t="s">
        <v>3458</v>
      </c>
      <c r="Q323" s="91" t="s">
        <v>146</v>
      </c>
      <c r="R323" s="92">
        <v>9.8000000000000004E-2</v>
      </c>
      <c r="T323" s="144">
        <v>3</v>
      </c>
      <c r="U323" s="195">
        <v>2014</v>
      </c>
      <c r="V323" s="145" t="s">
        <v>20</v>
      </c>
      <c r="W323" s="145" t="s">
        <v>619</v>
      </c>
      <c r="X323" s="145" t="s">
        <v>3363</v>
      </c>
      <c r="Y323" s="146" t="str">
        <f t="shared" si="21"/>
        <v>32014冷房設備用有り</v>
      </c>
      <c r="Z323" s="148">
        <v>-0.32</v>
      </c>
      <c r="AA323" s="148">
        <v>1.32</v>
      </c>
      <c r="AB323" s="149">
        <v>1.0385</v>
      </c>
      <c r="AC323" s="149">
        <v>0.98040000000000005</v>
      </c>
      <c r="AD323" s="147">
        <f>VLOOKUP(T323,'既存・導入予定 (3)'!$E$33:$S$44,13,0)</f>
        <v>0.38900000000000001</v>
      </c>
      <c r="AE323" s="75">
        <f t="shared" si="20"/>
        <v>1.1950000000000001</v>
      </c>
    </row>
    <row r="324" spans="13:31" ht="13.5" customHeight="1">
      <c r="M324" s="90">
        <v>3</v>
      </c>
      <c r="N324" s="91" t="s">
        <v>6</v>
      </c>
      <c r="O324" s="91" t="s">
        <v>3460</v>
      </c>
      <c r="P324" s="91" t="s">
        <v>3458</v>
      </c>
      <c r="Q324" s="91" t="s">
        <v>150</v>
      </c>
      <c r="R324" s="92">
        <v>6.6000000000000003E-2</v>
      </c>
      <c r="T324" s="144">
        <v>3</v>
      </c>
      <c r="U324" s="195">
        <v>2014</v>
      </c>
      <c r="V324" s="145" t="s">
        <v>20</v>
      </c>
      <c r="W324" s="145" t="s">
        <v>624</v>
      </c>
      <c r="X324" s="145" t="s">
        <v>3516</v>
      </c>
      <c r="Y324" s="146" t="str">
        <f t="shared" si="21"/>
        <v>32014冷房店舗用無し（一定速）</v>
      </c>
      <c r="Z324" s="148">
        <v>0.25</v>
      </c>
      <c r="AA324" s="148">
        <v>0.75</v>
      </c>
      <c r="AB324" s="149">
        <v>0.25</v>
      </c>
      <c r="AC324" s="149">
        <v>0.75</v>
      </c>
      <c r="AD324" s="147">
        <f>VLOOKUP(T324,'既存・導入予定 (3)'!$E$33:$S$44,13,0)</f>
        <v>0.38900000000000001</v>
      </c>
      <c r="AE324" s="75">
        <f t="shared" si="20"/>
        <v>0.84699999999999998</v>
      </c>
    </row>
    <row r="325" spans="13:31" ht="13.5" customHeight="1">
      <c r="M325" s="90">
        <v>3</v>
      </c>
      <c r="N325" s="91" t="s">
        <v>7</v>
      </c>
      <c r="O325" s="91" t="s">
        <v>3460</v>
      </c>
      <c r="P325" s="91" t="s">
        <v>3458</v>
      </c>
      <c r="Q325" s="91" t="s">
        <v>154</v>
      </c>
      <c r="R325" s="92">
        <v>5.8000000000000003E-2</v>
      </c>
      <c r="T325" s="144">
        <v>3</v>
      </c>
      <c r="U325" s="195">
        <v>2014</v>
      </c>
      <c r="V325" s="145" t="s">
        <v>20</v>
      </c>
      <c r="W325" s="145" t="s">
        <v>618</v>
      </c>
      <c r="X325" s="145" t="s">
        <v>3516</v>
      </c>
      <c r="Y325" s="146" t="str">
        <f t="shared" si="21"/>
        <v>32014冷房ビル用マルチ無し（一定速）</v>
      </c>
      <c r="Z325" s="148">
        <v>0.25</v>
      </c>
      <c r="AA325" s="148">
        <v>0.75</v>
      </c>
      <c r="AB325" s="149">
        <v>0.25</v>
      </c>
      <c r="AC325" s="149">
        <v>0.75</v>
      </c>
      <c r="AD325" s="147">
        <f>VLOOKUP(T325,'既存・導入予定 (3)'!$E$33:$S$44,13,0)</f>
        <v>0.38900000000000001</v>
      </c>
      <c r="AE325" s="75">
        <f t="shared" si="20"/>
        <v>0.84699999999999998</v>
      </c>
    </row>
    <row r="326" spans="13:31" ht="13.5" customHeight="1">
      <c r="M326" s="90">
        <v>3</v>
      </c>
      <c r="N326" s="91" t="s">
        <v>8</v>
      </c>
      <c r="O326" s="91" t="s">
        <v>3460</v>
      </c>
      <c r="P326" s="91" t="s">
        <v>3458</v>
      </c>
      <c r="Q326" s="91" t="s">
        <v>158</v>
      </c>
      <c r="R326" s="92">
        <v>5.8000000000000003E-2</v>
      </c>
      <c r="T326" s="144">
        <v>3</v>
      </c>
      <c r="U326" s="195">
        <v>2014</v>
      </c>
      <c r="V326" s="145" t="s">
        <v>20</v>
      </c>
      <c r="W326" s="145" t="s">
        <v>619</v>
      </c>
      <c r="X326" s="145" t="s">
        <v>3516</v>
      </c>
      <c r="Y326" s="146" t="str">
        <f t="shared" si="21"/>
        <v>32014冷房設備用無し（一定速）</v>
      </c>
      <c r="Z326" s="148">
        <v>0.25</v>
      </c>
      <c r="AA326" s="148">
        <v>0.75</v>
      </c>
      <c r="AB326" s="149">
        <v>0.25</v>
      </c>
      <c r="AC326" s="149">
        <v>0.75</v>
      </c>
      <c r="AD326" s="147">
        <f>VLOOKUP(T326,'既存・導入予定 (3)'!$E$33:$S$44,13,0)</f>
        <v>0.38900000000000001</v>
      </c>
      <c r="AE326" s="75">
        <f t="shared" si="20"/>
        <v>0.84699999999999998</v>
      </c>
    </row>
    <row r="327" spans="13:31" ht="13.5" customHeight="1">
      <c r="M327" s="90">
        <v>3</v>
      </c>
      <c r="N327" s="91" t="s">
        <v>9</v>
      </c>
      <c r="O327" s="91" t="s">
        <v>3460</v>
      </c>
      <c r="P327" s="91" t="s">
        <v>3458</v>
      </c>
      <c r="Q327" s="91" t="s">
        <v>162</v>
      </c>
      <c r="R327" s="92">
        <v>8.7999999999999995E-2</v>
      </c>
      <c r="T327" s="144">
        <v>3</v>
      </c>
      <c r="U327" s="195">
        <v>2014</v>
      </c>
      <c r="V327" s="145" t="s">
        <v>21</v>
      </c>
      <c r="W327" s="145" t="s">
        <v>624</v>
      </c>
      <c r="X327" s="145" t="s">
        <v>3363</v>
      </c>
      <c r="Y327" s="146" t="str">
        <f t="shared" si="21"/>
        <v>32014暖房店舗用有り</v>
      </c>
      <c r="Z327" s="148">
        <v>-0.94</v>
      </c>
      <c r="AA327" s="148">
        <v>1.94</v>
      </c>
      <c r="AB327" s="149">
        <v>1.0853999999999999</v>
      </c>
      <c r="AC327" s="149">
        <v>1.4337</v>
      </c>
      <c r="AD327" s="147">
        <f>VLOOKUP(T327,'既存・導入予定 (3)'!$E$33:$S$44,13,0)</f>
        <v>0.38900000000000001</v>
      </c>
      <c r="AE327" s="75">
        <f t="shared" si="20"/>
        <v>1.5740000000000001</v>
      </c>
    </row>
    <row r="328" spans="13:31" ht="13.5" customHeight="1">
      <c r="M328" s="90">
        <v>3</v>
      </c>
      <c r="N328" s="91" t="s">
        <v>10</v>
      </c>
      <c r="O328" s="91" t="s">
        <v>3460</v>
      </c>
      <c r="P328" s="91" t="s">
        <v>3458</v>
      </c>
      <c r="Q328" s="91" t="s">
        <v>166</v>
      </c>
      <c r="R328" s="92">
        <v>5.8000000000000003E-2</v>
      </c>
      <c r="T328" s="144">
        <v>3</v>
      </c>
      <c r="U328" s="195">
        <v>2014</v>
      </c>
      <c r="V328" s="145" t="s">
        <v>21</v>
      </c>
      <c r="W328" s="145" t="s">
        <v>618</v>
      </c>
      <c r="X328" s="145" t="s">
        <v>3363</v>
      </c>
      <c r="Y328" s="146" t="str">
        <f t="shared" si="21"/>
        <v>32014暖房ビル用マルチ有り</v>
      </c>
      <c r="Z328" s="148">
        <v>-0.96</v>
      </c>
      <c r="AA328" s="148">
        <v>1.96</v>
      </c>
      <c r="AB328" s="149">
        <v>1.0416000000000001</v>
      </c>
      <c r="AC328" s="149">
        <v>1.4596</v>
      </c>
      <c r="AD328" s="147">
        <f>VLOOKUP(T328,'既存・導入予定 (3)'!$E$33:$S$44,13,0)</f>
        <v>0.38900000000000001</v>
      </c>
      <c r="AE328" s="75">
        <f t="shared" si="20"/>
        <v>1.5860000000000001</v>
      </c>
    </row>
    <row r="329" spans="13:31" ht="13.5" customHeight="1">
      <c r="M329" s="90">
        <v>3</v>
      </c>
      <c r="N329" s="91" t="s">
        <v>11</v>
      </c>
      <c r="O329" s="91" t="s">
        <v>3460</v>
      </c>
      <c r="P329" s="91" t="s">
        <v>3458</v>
      </c>
      <c r="Q329" s="91" t="s">
        <v>170</v>
      </c>
      <c r="R329" s="92">
        <v>0</v>
      </c>
      <c r="T329" s="144">
        <v>3</v>
      </c>
      <c r="U329" s="195">
        <v>2014</v>
      </c>
      <c r="V329" s="145" t="s">
        <v>21</v>
      </c>
      <c r="W329" s="145" t="s">
        <v>619</v>
      </c>
      <c r="X329" s="145" t="s">
        <v>3363</v>
      </c>
      <c r="Y329" s="146" t="str">
        <f t="shared" si="21"/>
        <v>32014暖房設備用有り</v>
      </c>
      <c r="Z329" s="148">
        <v>-0.36</v>
      </c>
      <c r="AA329" s="148">
        <v>1.36</v>
      </c>
      <c r="AB329" s="149">
        <v>1.0287999999999999</v>
      </c>
      <c r="AC329" s="149">
        <v>1.0127999999999999</v>
      </c>
      <c r="AD329" s="147">
        <f>VLOOKUP(T329,'既存・導入予定 (3)'!$E$33:$S$44,13,0)</f>
        <v>0.38900000000000001</v>
      </c>
      <c r="AE329" s="75">
        <f t="shared" si="20"/>
        <v>1.2190000000000001</v>
      </c>
    </row>
    <row r="330" spans="13:31" ht="13.5" customHeight="1">
      <c r="M330" s="90">
        <v>3</v>
      </c>
      <c r="N330" s="91" t="s">
        <v>12</v>
      </c>
      <c r="O330" s="91" t="s">
        <v>3460</v>
      </c>
      <c r="P330" s="91" t="s">
        <v>3458</v>
      </c>
      <c r="Q330" s="91" t="s">
        <v>174</v>
      </c>
      <c r="R330" s="92">
        <v>0</v>
      </c>
      <c r="T330" s="144">
        <v>3</v>
      </c>
      <c r="U330" s="195">
        <v>2014</v>
      </c>
      <c r="V330" s="145" t="s">
        <v>21</v>
      </c>
      <c r="W330" s="145" t="s">
        <v>624</v>
      </c>
      <c r="X330" s="145" t="s">
        <v>3516</v>
      </c>
      <c r="Y330" s="146" t="str">
        <f t="shared" si="21"/>
        <v>32014暖房店舗用無し（一定速）</v>
      </c>
      <c r="Z330" s="148">
        <v>0.25</v>
      </c>
      <c r="AA330" s="148">
        <v>0.75</v>
      </c>
      <c r="AB330" s="149">
        <v>0.25</v>
      </c>
      <c r="AC330" s="149">
        <v>0.75</v>
      </c>
      <c r="AD330" s="147">
        <f>VLOOKUP(T330,'既存・導入予定 (3)'!$E$33:$S$44,13,0)</f>
        <v>0.38900000000000001</v>
      </c>
      <c r="AE330" s="75">
        <f t="shared" si="20"/>
        <v>0.84699999999999998</v>
      </c>
    </row>
    <row r="331" spans="13:31" ht="13.5" customHeight="1">
      <c r="M331" s="90">
        <v>3</v>
      </c>
      <c r="N331" s="91" t="s">
        <v>13</v>
      </c>
      <c r="O331" s="91" t="s">
        <v>3460</v>
      </c>
      <c r="P331" s="91" t="s">
        <v>3458</v>
      </c>
      <c r="Q331" s="91" t="s">
        <v>178</v>
      </c>
      <c r="R331" s="92">
        <v>0.151</v>
      </c>
      <c r="T331" s="144">
        <v>3</v>
      </c>
      <c r="U331" s="195">
        <v>2014</v>
      </c>
      <c r="V331" s="145" t="s">
        <v>21</v>
      </c>
      <c r="W331" s="145" t="s">
        <v>618</v>
      </c>
      <c r="X331" s="145" t="s">
        <v>3516</v>
      </c>
      <c r="Y331" s="146" t="str">
        <f t="shared" si="21"/>
        <v>32014暖房ビル用マルチ無し（一定速）</v>
      </c>
      <c r="Z331" s="148">
        <v>0.25</v>
      </c>
      <c r="AA331" s="148">
        <v>0.75</v>
      </c>
      <c r="AB331" s="149">
        <v>0.25</v>
      </c>
      <c r="AC331" s="149">
        <v>0.75</v>
      </c>
      <c r="AD331" s="147">
        <f>VLOOKUP(T331,'既存・導入予定 (3)'!$E$33:$S$44,13,0)</f>
        <v>0.38900000000000001</v>
      </c>
      <c r="AE331" s="75">
        <f t="shared" si="20"/>
        <v>0.84699999999999998</v>
      </c>
    </row>
    <row r="332" spans="13:31" ht="13.5" customHeight="1">
      <c r="M332" s="90">
        <v>4</v>
      </c>
      <c r="N332" s="91" t="s">
        <v>3456</v>
      </c>
      <c r="O332" s="91" t="s">
        <v>3460</v>
      </c>
      <c r="P332" s="91" t="s">
        <v>3458</v>
      </c>
      <c r="Q332" s="91" t="s">
        <v>182</v>
      </c>
      <c r="R332" s="92">
        <v>0.16</v>
      </c>
      <c r="T332" s="144">
        <v>3</v>
      </c>
      <c r="U332" s="195">
        <v>2014</v>
      </c>
      <c r="V332" s="145" t="s">
        <v>21</v>
      </c>
      <c r="W332" s="145" t="s">
        <v>619</v>
      </c>
      <c r="X332" s="145" t="s">
        <v>3516</v>
      </c>
      <c r="Y332" s="146" t="str">
        <f t="shared" si="21"/>
        <v>32014暖房設備用無し（一定速）</v>
      </c>
      <c r="Z332" s="148">
        <v>0.25</v>
      </c>
      <c r="AA332" s="148">
        <v>0.75</v>
      </c>
      <c r="AB332" s="149">
        <v>0.25</v>
      </c>
      <c r="AC332" s="149">
        <v>0.75</v>
      </c>
      <c r="AD332" s="147">
        <f>VLOOKUP(T332,'既存・導入予定 (3)'!$E$33:$S$44,13,0)</f>
        <v>0.38900000000000001</v>
      </c>
      <c r="AE332" s="75">
        <f t="shared" si="20"/>
        <v>0.84699999999999998</v>
      </c>
    </row>
    <row r="333" spans="13:31" ht="13.5" customHeight="1">
      <c r="M333" s="90">
        <v>4</v>
      </c>
      <c r="N333" s="91" t="s">
        <v>3</v>
      </c>
      <c r="O333" s="91" t="s">
        <v>3460</v>
      </c>
      <c r="P333" s="91" t="s">
        <v>3458</v>
      </c>
      <c r="Q333" s="91" t="s">
        <v>186</v>
      </c>
      <c r="R333" s="92">
        <v>0.17799999999999999</v>
      </c>
      <c r="T333" s="152">
        <v>3</v>
      </c>
      <c r="U333" s="153">
        <v>2015</v>
      </c>
      <c r="V333" s="154" t="s">
        <v>20</v>
      </c>
      <c r="W333" s="154" t="s">
        <v>624</v>
      </c>
      <c r="X333" s="154" t="s">
        <v>3363</v>
      </c>
      <c r="Y333" s="155" t="str">
        <f t="shared" si="21"/>
        <v>32015冷房店舗用有り</v>
      </c>
      <c r="Z333" s="156">
        <v>-1.38</v>
      </c>
      <c r="AA333" s="156">
        <v>2.38</v>
      </c>
      <c r="AB333" s="157">
        <v>1.0581</v>
      </c>
      <c r="AC333" s="157">
        <v>1.7705</v>
      </c>
      <c r="AD333" s="160">
        <f>VLOOKUP(T333,'既存・導入予定 (3)'!$E$33:$S$44,13,0)</f>
        <v>0.38900000000000001</v>
      </c>
      <c r="AE333" s="161">
        <f t="shared" si="20"/>
        <v>1.843</v>
      </c>
    </row>
    <row r="334" spans="13:31" ht="13.5" customHeight="1">
      <c r="M334" s="90">
        <v>4</v>
      </c>
      <c r="N334" s="91" t="s">
        <v>4</v>
      </c>
      <c r="O334" s="91" t="s">
        <v>3460</v>
      </c>
      <c r="P334" s="91" t="s">
        <v>3458</v>
      </c>
      <c r="Q334" s="91" t="s">
        <v>190</v>
      </c>
      <c r="R334" s="92">
        <v>0.192</v>
      </c>
      <c r="T334" s="152">
        <v>3</v>
      </c>
      <c r="U334" s="153">
        <v>2015</v>
      </c>
      <c r="V334" s="154" t="s">
        <v>20</v>
      </c>
      <c r="W334" s="154" t="s">
        <v>618</v>
      </c>
      <c r="X334" s="154" t="s">
        <v>3363</v>
      </c>
      <c r="Y334" s="155" t="str">
        <f t="shared" si="21"/>
        <v>32015冷房ビル用マルチ有り</v>
      </c>
      <c r="Z334" s="156">
        <v>-1.5740000000000001</v>
      </c>
      <c r="AA334" s="156">
        <v>2.5739999999999998</v>
      </c>
      <c r="AB334" s="157">
        <v>1.0751999999999999</v>
      </c>
      <c r="AC334" s="157">
        <v>1.9117</v>
      </c>
      <c r="AD334" s="160">
        <f>VLOOKUP(T334,'既存・導入予定 (3)'!$E$33:$S$44,13,0)</f>
        <v>0.38900000000000001</v>
      </c>
      <c r="AE334" s="161">
        <f t="shared" si="20"/>
        <v>1.9610000000000001</v>
      </c>
    </row>
    <row r="335" spans="13:31" ht="14.25" customHeight="1">
      <c r="M335" s="90">
        <v>4</v>
      </c>
      <c r="N335" s="91" t="s">
        <v>5</v>
      </c>
      <c r="O335" s="91" t="s">
        <v>3460</v>
      </c>
      <c r="P335" s="91" t="s">
        <v>3458</v>
      </c>
      <c r="Q335" s="91" t="s">
        <v>194</v>
      </c>
      <c r="R335" s="92">
        <v>0.186</v>
      </c>
      <c r="T335" s="152">
        <v>3</v>
      </c>
      <c r="U335" s="153">
        <v>2015</v>
      </c>
      <c r="V335" s="154" t="s">
        <v>20</v>
      </c>
      <c r="W335" s="154" t="s">
        <v>619</v>
      </c>
      <c r="X335" s="154" t="s">
        <v>3363</v>
      </c>
      <c r="Y335" s="155" t="str">
        <f t="shared" si="21"/>
        <v>32015冷房設備用有り</v>
      </c>
      <c r="Z335" s="156">
        <v>-0.62</v>
      </c>
      <c r="AA335" s="156">
        <v>1.62</v>
      </c>
      <c r="AB335" s="157">
        <v>1.0472999999999999</v>
      </c>
      <c r="AC335" s="157">
        <v>1.2032</v>
      </c>
      <c r="AD335" s="160">
        <f>VLOOKUP(T335,'既存・導入予定 (3)'!$E$33:$S$44,13,0)</f>
        <v>0.38900000000000001</v>
      </c>
      <c r="AE335" s="161">
        <f t="shared" si="20"/>
        <v>1.3779999999999999</v>
      </c>
    </row>
    <row r="336" spans="13:31" ht="13.5" customHeight="1">
      <c r="M336" s="90">
        <v>4</v>
      </c>
      <c r="N336" s="91" t="s">
        <v>6</v>
      </c>
      <c r="O336" s="91" t="s">
        <v>3460</v>
      </c>
      <c r="P336" s="91" t="s">
        <v>3458</v>
      </c>
      <c r="Q336" s="91" t="s">
        <v>198</v>
      </c>
      <c r="R336" s="92">
        <v>0.153</v>
      </c>
      <c r="T336" s="152">
        <v>3</v>
      </c>
      <c r="U336" s="153">
        <v>2015</v>
      </c>
      <c r="V336" s="154" t="s">
        <v>20</v>
      </c>
      <c r="W336" s="154" t="s">
        <v>624</v>
      </c>
      <c r="X336" s="154" t="s">
        <v>3516</v>
      </c>
      <c r="Y336" s="155" t="str">
        <f t="shared" si="21"/>
        <v>32015冷房店舗用無し（一定速）</v>
      </c>
      <c r="Z336" s="156">
        <v>0.25</v>
      </c>
      <c r="AA336" s="156">
        <v>0.75</v>
      </c>
      <c r="AB336" s="157">
        <v>0.25</v>
      </c>
      <c r="AC336" s="157">
        <v>0.75</v>
      </c>
      <c r="AD336" s="160">
        <f>VLOOKUP(T336,'既存・導入予定 (3)'!$E$33:$S$44,13,0)</f>
        <v>0.38900000000000001</v>
      </c>
      <c r="AE336" s="161">
        <f t="shared" si="20"/>
        <v>0.84699999999999998</v>
      </c>
    </row>
    <row r="337" spans="13:31" ht="13.5" customHeight="1">
      <c r="M337" s="90">
        <v>4</v>
      </c>
      <c r="N337" s="91" t="s">
        <v>7</v>
      </c>
      <c r="O337" s="91" t="s">
        <v>3460</v>
      </c>
      <c r="P337" s="91" t="s">
        <v>3458</v>
      </c>
      <c r="Q337" s="91" t="s">
        <v>202</v>
      </c>
      <c r="R337" s="92">
        <v>0.14299999999999999</v>
      </c>
      <c r="T337" s="152">
        <v>3</v>
      </c>
      <c r="U337" s="153">
        <v>2015</v>
      </c>
      <c r="V337" s="154" t="s">
        <v>20</v>
      </c>
      <c r="W337" s="154" t="s">
        <v>618</v>
      </c>
      <c r="X337" s="154" t="s">
        <v>3516</v>
      </c>
      <c r="Y337" s="155" t="str">
        <f t="shared" si="21"/>
        <v>32015冷房ビル用マルチ無し（一定速）</v>
      </c>
      <c r="Z337" s="156">
        <v>0.25</v>
      </c>
      <c r="AA337" s="156">
        <v>0.75</v>
      </c>
      <c r="AB337" s="157">
        <v>0.25</v>
      </c>
      <c r="AC337" s="157">
        <v>0.75</v>
      </c>
      <c r="AD337" s="160">
        <f>VLOOKUP(T337,'既存・導入予定 (3)'!$E$33:$S$44,13,0)</f>
        <v>0.38900000000000001</v>
      </c>
      <c r="AE337" s="161">
        <f t="shared" si="20"/>
        <v>0.84699999999999998</v>
      </c>
    </row>
    <row r="338" spans="13:31" ht="13.5" customHeight="1">
      <c r="M338" s="90">
        <v>4</v>
      </c>
      <c r="N338" s="91" t="s">
        <v>8</v>
      </c>
      <c r="O338" s="91" t="s">
        <v>3460</v>
      </c>
      <c r="P338" s="91" t="s">
        <v>3458</v>
      </c>
      <c r="Q338" s="91" t="s">
        <v>206</v>
      </c>
      <c r="R338" s="92">
        <v>0.193</v>
      </c>
      <c r="T338" s="152">
        <v>3</v>
      </c>
      <c r="U338" s="153">
        <v>2015</v>
      </c>
      <c r="V338" s="154" t="s">
        <v>20</v>
      </c>
      <c r="W338" s="154" t="s">
        <v>619</v>
      </c>
      <c r="X338" s="154" t="s">
        <v>3516</v>
      </c>
      <c r="Y338" s="155" t="str">
        <f t="shared" si="21"/>
        <v>32015冷房設備用無し（一定速）</v>
      </c>
      <c r="Z338" s="156">
        <v>0.25</v>
      </c>
      <c r="AA338" s="156">
        <v>0.75</v>
      </c>
      <c r="AB338" s="157">
        <v>0.25</v>
      </c>
      <c r="AC338" s="157">
        <v>0.75</v>
      </c>
      <c r="AD338" s="160">
        <f>VLOOKUP(T338,'既存・導入予定 (3)'!$E$33:$S$44,13,0)</f>
        <v>0.38900000000000001</v>
      </c>
      <c r="AE338" s="161">
        <f t="shared" si="20"/>
        <v>0.84699999999999998</v>
      </c>
    </row>
    <row r="339" spans="13:31" ht="14.25" customHeight="1">
      <c r="M339" s="90">
        <v>4</v>
      </c>
      <c r="N339" s="91" t="s">
        <v>9</v>
      </c>
      <c r="O339" s="91" t="s">
        <v>3460</v>
      </c>
      <c r="P339" s="91" t="s">
        <v>3458</v>
      </c>
      <c r="Q339" s="91" t="s">
        <v>210</v>
      </c>
      <c r="R339" s="92">
        <v>0.14000000000000001</v>
      </c>
      <c r="T339" s="152">
        <v>3</v>
      </c>
      <c r="U339" s="153">
        <v>2015</v>
      </c>
      <c r="V339" s="154" t="s">
        <v>21</v>
      </c>
      <c r="W339" s="154" t="s">
        <v>624</v>
      </c>
      <c r="X339" s="154" t="s">
        <v>3363</v>
      </c>
      <c r="Y339" s="155" t="str">
        <f t="shared" si="21"/>
        <v>32015暖房店舗用有り</v>
      </c>
      <c r="Z339" s="156">
        <v>-0.97</v>
      </c>
      <c r="AA339" s="156">
        <v>1.97</v>
      </c>
      <c r="AB339" s="157">
        <v>1.0867</v>
      </c>
      <c r="AC339" s="157">
        <v>1.4558</v>
      </c>
      <c r="AD339" s="160">
        <f>VLOOKUP(T339,'既存・導入予定 (3)'!$E$33:$S$44,13,0)</f>
        <v>0.38900000000000001</v>
      </c>
      <c r="AE339" s="161">
        <f t="shared" si="20"/>
        <v>1.5920000000000001</v>
      </c>
    </row>
    <row r="340" spans="13:31" ht="13.5" customHeight="1">
      <c r="M340" s="90">
        <v>4</v>
      </c>
      <c r="N340" s="91" t="s">
        <v>10</v>
      </c>
      <c r="O340" s="91" t="s">
        <v>3460</v>
      </c>
      <c r="P340" s="91" t="s">
        <v>3458</v>
      </c>
      <c r="Q340" s="91" t="s">
        <v>214</v>
      </c>
      <c r="R340" s="92">
        <v>0.16400000000000001</v>
      </c>
      <c r="T340" s="152">
        <v>3</v>
      </c>
      <c r="U340" s="153">
        <v>2015</v>
      </c>
      <c r="V340" s="154" t="s">
        <v>21</v>
      </c>
      <c r="W340" s="154" t="s">
        <v>618</v>
      </c>
      <c r="X340" s="154" t="s">
        <v>3363</v>
      </c>
      <c r="Y340" s="155" t="str">
        <f t="shared" si="21"/>
        <v>32015暖房ビル用マルチ有り</v>
      </c>
      <c r="Z340" s="156">
        <v>-0.876</v>
      </c>
      <c r="AA340" s="156">
        <v>1.8759999999999999</v>
      </c>
      <c r="AB340" s="157">
        <v>1.0398000000000001</v>
      </c>
      <c r="AC340" s="157">
        <v>1.3971</v>
      </c>
      <c r="AD340" s="160">
        <f>VLOOKUP(T340,'既存・導入予定 (3)'!$E$33:$S$44,13,0)</f>
        <v>0.38900000000000001</v>
      </c>
      <c r="AE340" s="161">
        <f t="shared" si="20"/>
        <v>1.5349999999999999</v>
      </c>
    </row>
    <row r="341" spans="13:31" ht="13.5" customHeight="1">
      <c r="M341" s="90">
        <v>4</v>
      </c>
      <c r="N341" s="91" t="s">
        <v>11</v>
      </c>
      <c r="O341" s="91" t="s">
        <v>3460</v>
      </c>
      <c r="P341" s="91" t="s">
        <v>3458</v>
      </c>
      <c r="Q341" s="91" t="s">
        <v>218</v>
      </c>
      <c r="R341" s="92">
        <v>0.184</v>
      </c>
      <c r="T341" s="152">
        <v>3</v>
      </c>
      <c r="U341" s="153">
        <v>2015</v>
      </c>
      <c r="V341" s="154" t="s">
        <v>21</v>
      </c>
      <c r="W341" s="154" t="s">
        <v>619</v>
      </c>
      <c r="X341" s="154" t="s">
        <v>3363</v>
      </c>
      <c r="Y341" s="155" t="str">
        <f t="shared" si="21"/>
        <v>32015暖房設備用有り</v>
      </c>
      <c r="Z341" s="156">
        <v>-0.59799999999999998</v>
      </c>
      <c r="AA341" s="156">
        <v>1.5980000000000001</v>
      </c>
      <c r="AB341" s="157">
        <v>1.0339</v>
      </c>
      <c r="AC341" s="157">
        <v>1.19</v>
      </c>
      <c r="AD341" s="160">
        <f>VLOOKUP(T341,'既存・導入予定 (3)'!$E$33:$S$44,13,0)</f>
        <v>0.38900000000000001</v>
      </c>
      <c r="AE341" s="161">
        <f t="shared" si="20"/>
        <v>1.365</v>
      </c>
    </row>
    <row r="342" spans="13:31" ht="13.5" customHeight="1">
      <c r="M342" s="90">
        <v>4</v>
      </c>
      <c r="N342" s="91" t="s">
        <v>12</v>
      </c>
      <c r="O342" s="91" t="s">
        <v>3460</v>
      </c>
      <c r="P342" s="91" t="s">
        <v>3458</v>
      </c>
      <c r="Q342" s="91" t="s">
        <v>222</v>
      </c>
      <c r="R342" s="92">
        <v>0.184</v>
      </c>
      <c r="T342" s="152">
        <v>3</v>
      </c>
      <c r="U342" s="153">
        <v>2015</v>
      </c>
      <c r="V342" s="154" t="s">
        <v>21</v>
      </c>
      <c r="W342" s="154" t="s">
        <v>624</v>
      </c>
      <c r="X342" s="154" t="s">
        <v>3516</v>
      </c>
      <c r="Y342" s="155" t="str">
        <f t="shared" si="21"/>
        <v>32015暖房店舗用無し（一定速）</v>
      </c>
      <c r="Z342" s="156">
        <v>0.25</v>
      </c>
      <c r="AA342" s="156">
        <v>0.75</v>
      </c>
      <c r="AB342" s="157">
        <v>0.25</v>
      </c>
      <c r="AC342" s="157">
        <v>0.75</v>
      </c>
      <c r="AD342" s="160">
        <f>VLOOKUP(T342,'既存・導入予定 (3)'!$E$33:$S$44,13,0)</f>
        <v>0.38900000000000001</v>
      </c>
      <c r="AE342" s="161">
        <f t="shared" si="20"/>
        <v>0.84699999999999998</v>
      </c>
    </row>
    <row r="343" spans="13:31" ht="13.5" customHeight="1">
      <c r="M343" s="90">
        <v>4</v>
      </c>
      <c r="N343" s="91" t="s">
        <v>13</v>
      </c>
      <c r="O343" s="91" t="s">
        <v>3460</v>
      </c>
      <c r="P343" s="91" t="s">
        <v>3458</v>
      </c>
      <c r="Q343" s="91" t="s">
        <v>226</v>
      </c>
      <c r="R343" s="92">
        <v>0.187</v>
      </c>
      <c r="T343" s="152">
        <v>3</v>
      </c>
      <c r="U343" s="153">
        <v>2015</v>
      </c>
      <c r="V343" s="154" t="s">
        <v>21</v>
      </c>
      <c r="W343" s="154" t="s">
        <v>618</v>
      </c>
      <c r="X343" s="154" t="s">
        <v>3516</v>
      </c>
      <c r="Y343" s="155" t="str">
        <f t="shared" si="21"/>
        <v>32015暖房ビル用マルチ無し（一定速）</v>
      </c>
      <c r="Z343" s="156">
        <v>0.25</v>
      </c>
      <c r="AA343" s="156">
        <v>0.75</v>
      </c>
      <c r="AB343" s="157">
        <v>0.25</v>
      </c>
      <c r="AC343" s="157">
        <v>0.75</v>
      </c>
      <c r="AD343" s="160">
        <f>VLOOKUP(T343,'既存・導入予定 (3)'!$E$33:$S$44,13,0)</f>
        <v>0.38900000000000001</v>
      </c>
      <c r="AE343" s="161">
        <f t="shared" si="20"/>
        <v>0.84699999999999998</v>
      </c>
    </row>
    <row r="344" spans="13:31" ht="13.5" customHeight="1">
      <c r="M344" s="90">
        <v>5</v>
      </c>
      <c r="N344" s="91" t="s">
        <v>3456</v>
      </c>
      <c r="O344" s="91" t="s">
        <v>3460</v>
      </c>
      <c r="P344" s="91" t="s">
        <v>3458</v>
      </c>
      <c r="Q344" s="91" t="s">
        <v>230</v>
      </c>
      <c r="R344" s="92">
        <v>0.25700000000000001</v>
      </c>
      <c r="T344" s="152">
        <v>3</v>
      </c>
      <c r="U344" s="153">
        <v>2015</v>
      </c>
      <c r="V344" s="154" t="s">
        <v>21</v>
      </c>
      <c r="W344" s="154" t="s">
        <v>619</v>
      </c>
      <c r="X344" s="154" t="s">
        <v>3516</v>
      </c>
      <c r="Y344" s="155" t="str">
        <f t="shared" si="21"/>
        <v>32015暖房設備用無し（一定速）</v>
      </c>
      <c r="Z344" s="156">
        <v>0.25</v>
      </c>
      <c r="AA344" s="156">
        <v>0.75</v>
      </c>
      <c r="AB344" s="157">
        <v>0.25</v>
      </c>
      <c r="AC344" s="157">
        <v>0.75</v>
      </c>
      <c r="AD344" s="160">
        <f>VLOOKUP(T344,'既存・導入予定 (3)'!$E$33:$S$44,13,0)</f>
        <v>0.38900000000000001</v>
      </c>
      <c r="AE344" s="161">
        <f t="shared" si="20"/>
        <v>0.84699999999999998</v>
      </c>
    </row>
    <row r="345" spans="13:31" ht="13.5" customHeight="1">
      <c r="M345" s="90">
        <v>5</v>
      </c>
      <c r="N345" s="91" t="s">
        <v>3</v>
      </c>
      <c r="O345" s="91" t="s">
        <v>3460</v>
      </c>
      <c r="P345" s="91" t="s">
        <v>3458</v>
      </c>
      <c r="Q345" s="91" t="s">
        <v>234</v>
      </c>
      <c r="R345" s="92">
        <v>0.30299999999999999</v>
      </c>
      <c r="T345" s="152">
        <v>3</v>
      </c>
      <c r="U345" s="153">
        <v>2020</v>
      </c>
      <c r="V345" s="154" t="s">
        <v>626</v>
      </c>
      <c r="W345" s="154" t="s">
        <v>624</v>
      </c>
      <c r="X345" s="154" t="s">
        <v>3363</v>
      </c>
      <c r="Y345" s="155" t="str">
        <f t="shared" si="21"/>
        <v>32020冷房店舗用有り</v>
      </c>
      <c r="Z345" s="156">
        <v>-1.38</v>
      </c>
      <c r="AA345" s="156">
        <v>2.38</v>
      </c>
      <c r="AB345" s="157">
        <v>1.0581</v>
      </c>
      <c r="AC345" s="157">
        <v>1.7705</v>
      </c>
      <c r="AD345" s="160">
        <f>VLOOKUP(T345,'既存・導入予定 (3)'!$E$33:$S$44,13,0)</f>
        <v>0.38900000000000001</v>
      </c>
      <c r="AE345" s="161">
        <f t="shared" si="20"/>
        <v>1.843</v>
      </c>
    </row>
    <row r="346" spans="13:31" ht="13.5" customHeight="1">
      <c r="M346" s="90">
        <v>5</v>
      </c>
      <c r="N346" s="91" t="s">
        <v>4</v>
      </c>
      <c r="O346" s="91" t="s">
        <v>3460</v>
      </c>
      <c r="P346" s="91" t="s">
        <v>3458</v>
      </c>
      <c r="Q346" s="91" t="s">
        <v>238</v>
      </c>
      <c r="R346" s="92">
        <v>0.27500000000000002</v>
      </c>
      <c r="T346" s="152">
        <v>3</v>
      </c>
      <c r="U346" s="153">
        <v>2020</v>
      </c>
      <c r="V346" s="154" t="s">
        <v>626</v>
      </c>
      <c r="W346" s="154" t="s">
        <v>618</v>
      </c>
      <c r="X346" s="154" t="s">
        <v>3363</v>
      </c>
      <c r="Y346" s="155" t="str">
        <f t="shared" si="21"/>
        <v>32020冷房ビル用マルチ有り</v>
      </c>
      <c r="Z346" s="156">
        <v>-1.68</v>
      </c>
      <c r="AA346" s="156">
        <v>2.68</v>
      </c>
      <c r="AB346" s="157">
        <v>1.0788</v>
      </c>
      <c r="AC346" s="157">
        <v>2.0053000000000001</v>
      </c>
      <c r="AD346" s="160">
        <f>VLOOKUP(T346,'既存・導入予定 (3)'!$E$33:$S$44,13,0)</f>
        <v>0.38900000000000001</v>
      </c>
      <c r="AE346" s="161">
        <f t="shared" si="20"/>
        <v>2.0259999999999998</v>
      </c>
    </row>
    <row r="347" spans="13:31" ht="13.5" customHeight="1">
      <c r="M347" s="90">
        <v>5</v>
      </c>
      <c r="N347" s="91" t="s">
        <v>5</v>
      </c>
      <c r="O347" s="91" t="s">
        <v>3460</v>
      </c>
      <c r="P347" s="91" t="s">
        <v>3458</v>
      </c>
      <c r="Q347" s="91" t="s">
        <v>242</v>
      </c>
      <c r="R347" s="92">
        <v>0.16900000000000001</v>
      </c>
      <c r="T347" s="152">
        <v>3</v>
      </c>
      <c r="U347" s="153">
        <v>2020</v>
      </c>
      <c r="V347" s="154" t="s">
        <v>626</v>
      </c>
      <c r="W347" s="154" t="s">
        <v>619</v>
      </c>
      <c r="X347" s="154" t="s">
        <v>3363</v>
      </c>
      <c r="Y347" s="155" t="str">
        <f t="shared" si="21"/>
        <v>32020冷房設備用有り</v>
      </c>
      <c r="Z347" s="156">
        <v>-0.62</v>
      </c>
      <c r="AA347" s="156">
        <v>1.62</v>
      </c>
      <c r="AB347" s="157">
        <v>1.0472999999999999</v>
      </c>
      <c r="AC347" s="157">
        <v>1.2032</v>
      </c>
      <c r="AD347" s="160">
        <f>VLOOKUP(T347,'既存・導入予定 (3)'!$E$33:$S$44,13,0)</f>
        <v>0.38900000000000001</v>
      </c>
      <c r="AE347" s="161">
        <f t="shared" si="20"/>
        <v>1.3779999999999999</v>
      </c>
    </row>
    <row r="348" spans="13:31" ht="13.5" customHeight="1">
      <c r="M348" s="90">
        <v>5</v>
      </c>
      <c r="N348" s="91" t="s">
        <v>6</v>
      </c>
      <c r="O348" s="91" t="s">
        <v>3460</v>
      </c>
      <c r="P348" s="91" t="s">
        <v>3458</v>
      </c>
      <c r="Q348" s="91" t="s">
        <v>246</v>
      </c>
      <c r="R348" s="92">
        <v>0.248</v>
      </c>
      <c r="T348" s="152">
        <v>3</v>
      </c>
      <c r="U348" s="153">
        <v>2020</v>
      </c>
      <c r="V348" s="154" t="s">
        <v>626</v>
      </c>
      <c r="W348" s="154" t="s">
        <v>624</v>
      </c>
      <c r="X348" s="154" t="s">
        <v>3516</v>
      </c>
      <c r="Y348" s="155" t="str">
        <f t="shared" si="21"/>
        <v>32020冷房店舗用無し（一定速）</v>
      </c>
      <c r="Z348" s="156">
        <v>0.25</v>
      </c>
      <c r="AA348" s="156">
        <v>0.75</v>
      </c>
      <c r="AB348" s="157">
        <v>0.25</v>
      </c>
      <c r="AC348" s="157">
        <v>0.75</v>
      </c>
      <c r="AD348" s="160">
        <f>VLOOKUP(T348,'既存・導入予定 (3)'!$E$33:$S$44,13,0)</f>
        <v>0.38900000000000001</v>
      </c>
      <c r="AE348" s="161">
        <f t="shared" si="20"/>
        <v>0.84699999999999998</v>
      </c>
    </row>
    <row r="349" spans="13:31" ht="13.5" customHeight="1">
      <c r="M349" s="90">
        <v>5</v>
      </c>
      <c r="N349" s="91" t="s">
        <v>7</v>
      </c>
      <c r="O349" s="91" t="s">
        <v>3460</v>
      </c>
      <c r="P349" s="91" t="s">
        <v>3458</v>
      </c>
      <c r="Q349" s="91" t="s">
        <v>250</v>
      </c>
      <c r="R349" s="92">
        <v>0.28999999999999998</v>
      </c>
      <c r="T349" s="152">
        <v>3</v>
      </c>
      <c r="U349" s="153">
        <v>2020</v>
      </c>
      <c r="V349" s="154" t="s">
        <v>626</v>
      </c>
      <c r="W349" s="154" t="s">
        <v>618</v>
      </c>
      <c r="X349" s="154" t="s">
        <v>3516</v>
      </c>
      <c r="Y349" s="155" t="str">
        <f t="shared" si="21"/>
        <v>32020冷房ビル用マルチ無し（一定速）</v>
      </c>
      <c r="Z349" s="156">
        <v>0.25</v>
      </c>
      <c r="AA349" s="156">
        <v>0.75</v>
      </c>
      <c r="AB349" s="157">
        <v>0.25</v>
      </c>
      <c r="AC349" s="157">
        <v>0.75</v>
      </c>
      <c r="AD349" s="160">
        <f>VLOOKUP(T349,'既存・導入予定 (3)'!$E$33:$S$44,13,0)</f>
        <v>0.38900000000000001</v>
      </c>
      <c r="AE349" s="161">
        <f t="shared" si="20"/>
        <v>0.84699999999999998</v>
      </c>
    </row>
    <row r="350" spans="13:31" ht="13.5" customHeight="1">
      <c r="M350" s="90">
        <v>5</v>
      </c>
      <c r="N350" s="91" t="s">
        <v>8</v>
      </c>
      <c r="O350" s="91" t="s">
        <v>3460</v>
      </c>
      <c r="P350" s="91" t="s">
        <v>3458</v>
      </c>
      <c r="Q350" s="91" t="s">
        <v>254</v>
      </c>
      <c r="R350" s="92">
        <v>0.27500000000000002</v>
      </c>
      <c r="T350" s="152">
        <v>3</v>
      </c>
      <c r="U350" s="153">
        <v>2020</v>
      </c>
      <c r="V350" s="154" t="s">
        <v>626</v>
      </c>
      <c r="W350" s="154" t="s">
        <v>619</v>
      </c>
      <c r="X350" s="154" t="s">
        <v>3516</v>
      </c>
      <c r="Y350" s="155" t="str">
        <f t="shared" si="21"/>
        <v>32020冷房設備用無し（一定速）</v>
      </c>
      <c r="Z350" s="156">
        <v>0.25</v>
      </c>
      <c r="AA350" s="156">
        <v>0.75</v>
      </c>
      <c r="AB350" s="157">
        <v>0.25</v>
      </c>
      <c r="AC350" s="157">
        <v>0.75</v>
      </c>
      <c r="AD350" s="160">
        <f>VLOOKUP(T350,'既存・導入予定 (3)'!$E$33:$S$44,13,0)</f>
        <v>0.38900000000000001</v>
      </c>
      <c r="AE350" s="161">
        <f t="shared" si="20"/>
        <v>0.84699999999999998</v>
      </c>
    </row>
    <row r="351" spans="13:31" ht="13.5" customHeight="1">
      <c r="M351" s="90">
        <v>5</v>
      </c>
      <c r="N351" s="91" t="s">
        <v>9</v>
      </c>
      <c r="O351" s="91" t="s">
        <v>3460</v>
      </c>
      <c r="P351" s="91" t="s">
        <v>3458</v>
      </c>
      <c r="Q351" s="91" t="s">
        <v>258</v>
      </c>
      <c r="R351" s="92">
        <v>0.26100000000000001</v>
      </c>
      <c r="T351" s="152">
        <v>3</v>
      </c>
      <c r="U351" s="153">
        <v>2020</v>
      </c>
      <c r="V351" s="154" t="s">
        <v>627</v>
      </c>
      <c r="W351" s="154" t="s">
        <v>624</v>
      </c>
      <c r="X351" s="154" t="s">
        <v>3363</v>
      </c>
      <c r="Y351" s="155" t="str">
        <f t="shared" si="21"/>
        <v>32020暖房店舗用有り</v>
      </c>
      <c r="Z351" s="156">
        <v>-0.96</v>
      </c>
      <c r="AA351" s="156">
        <v>1.96</v>
      </c>
      <c r="AB351" s="157">
        <v>1.0862000000000001</v>
      </c>
      <c r="AC351" s="157">
        <v>1.4483999999999999</v>
      </c>
      <c r="AD351" s="160">
        <f>VLOOKUP(T351,'既存・導入予定 (3)'!$E$33:$S$44,13,0)</f>
        <v>0.38900000000000001</v>
      </c>
      <c r="AE351" s="161">
        <f t="shared" si="20"/>
        <v>1.5860000000000001</v>
      </c>
    </row>
    <row r="352" spans="13:31" ht="13.5" customHeight="1">
      <c r="M352" s="90">
        <v>5</v>
      </c>
      <c r="N352" s="91" t="s">
        <v>10</v>
      </c>
      <c r="O352" s="91" t="s">
        <v>3460</v>
      </c>
      <c r="P352" s="91" t="s">
        <v>3458</v>
      </c>
      <c r="Q352" s="91" t="s">
        <v>262</v>
      </c>
      <c r="R352" s="92">
        <v>0.26800000000000002</v>
      </c>
      <c r="T352" s="152">
        <v>3</v>
      </c>
      <c r="U352" s="153">
        <v>2020</v>
      </c>
      <c r="V352" s="154" t="s">
        <v>627</v>
      </c>
      <c r="W352" s="154" t="s">
        <v>618</v>
      </c>
      <c r="X352" s="154" t="s">
        <v>3363</v>
      </c>
      <c r="Y352" s="155" t="str">
        <f t="shared" si="21"/>
        <v>32020暖房ビル用マルチ有り</v>
      </c>
      <c r="Z352" s="156">
        <v>-1.1000000000000001</v>
      </c>
      <c r="AA352" s="156">
        <v>2.1</v>
      </c>
      <c r="AB352" s="157">
        <v>1.0416000000000001</v>
      </c>
      <c r="AC352" s="157">
        <v>1.4596</v>
      </c>
      <c r="AD352" s="160">
        <f>VLOOKUP(T352,'既存・導入予定 (3)'!$E$33:$S$44,13,0)</f>
        <v>0.38900000000000001</v>
      </c>
      <c r="AE352" s="161">
        <f t="shared" si="20"/>
        <v>1.6719999999999999</v>
      </c>
    </row>
    <row r="353" spans="13:31" ht="13.5" customHeight="1">
      <c r="M353" s="90">
        <v>5</v>
      </c>
      <c r="N353" s="91" t="s">
        <v>11</v>
      </c>
      <c r="O353" s="91" t="s">
        <v>3460</v>
      </c>
      <c r="P353" s="91" t="s">
        <v>3458</v>
      </c>
      <c r="Q353" s="91" t="s">
        <v>266</v>
      </c>
      <c r="R353" s="92">
        <v>0.20499999999999999</v>
      </c>
      <c r="T353" s="152">
        <v>3</v>
      </c>
      <c r="U353" s="153">
        <v>2020</v>
      </c>
      <c r="V353" s="154" t="s">
        <v>627</v>
      </c>
      <c r="W353" s="154" t="s">
        <v>619</v>
      </c>
      <c r="X353" s="154" t="s">
        <v>3363</v>
      </c>
      <c r="Y353" s="155" t="str">
        <f t="shared" si="21"/>
        <v>32020暖房設備用有り</v>
      </c>
      <c r="Z353" s="156">
        <v>-0.46</v>
      </c>
      <c r="AA353" s="156">
        <v>1.46</v>
      </c>
      <c r="AB353" s="157">
        <v>0.94</v>
      </c>
      <c r="AC353" s="157">
        <v>1.1100000000000001</v>
      </c>
      <c r="AD353" s="160">
        <f>VLOOKUP(T353,'既存・導入予定 (3)'!$E$33:$S$44,13,0)</f>
        <v>0.38900000000000001</v>
      </c>
      <c r="AE353" s="161">
        <f t="shared" si="20"/>
        <v>1.2809999999999999</v>
      </c>
    </row>
    <row r="354" spans="13:31" ht="13.5" customHeight="1">
      <c r="M354" s="90">
        <v>5</v>
      </c>
      <c r="N354" s="91" t="s">
        <v>12</v>
      </c>
      <c r="O354" s="91" t="s">
        <v>3460</v>
      </c>
      <c r="P354" s="91" t="s">
        <v>3458</v>
      </c>
      <c r="Q354" s="91" t="s">
        <v>270</v>
      </c>
      <c r="R354" s="92">
        <v>9.5000000000000001E-2</v>
      </c>
      <c r="T354" s="152">
        <v>3</v>
      </c>
      <c r="U354" s="153">
        <v>2020</v>
      </c>
      <c r="V354" s="154" t="s">
        <v>627</v>
      </c>
      <c r="W354" s="154" t="s">
        <v>624</v>
      </c>
      <c r="X354" s="154" t="s">
        <v>3516</v>
      </c>
      <c r="Y354" s="155" t="str">
        <f t="shared" si="21"/>
        <v>32020暖房店舗用無し（一定速）</v>
      </c>
      <c r="Z354" s="156">
        <v>0.25</v>
      </c>
      <c r="AA354" s="156">
        <v>0.75</v>
      </c>
      <c r="AB354" s="157">
        <v>0.25</v>
      </c>
      <c r="AC354" s="157">
        <v>0.75</v>
      </c>
      <c r="AD354" s="160">
        <f>VLOOKUP(T354,'既存・導入予定 (3)'!$E$33:$S$44,13,0)</f>
        <v>0.38900000000000001</v>
      </c>
      <c r="AE354" s="161">
        <f t="shared" si="20"/>
        <v>0.84699999999999998</v>
      </c>
    </row>
    <row r="355" spans="13:31" ht="13.5" customHeight="1">
      <c r="M355" s="90">
        <v>5</v>
      </c>
      <c r="N355" s="91" t="s">
        <v>13</v>
      </c>
      <c r="O355" s="91" t="s">
        <v>3460</v>
      </c>
      <c r="P355" s="91" t="s">
        <v>3458</v>
      </c>
      <c r="Q355" s="91" t="s">
        <v>274</v>
      </c>
      <c r="R355" s="92">
        <v>0.30399999999999999</v>
      </c>
      <c r="T355" s="152">
        <v>3</v>
      </c>
      <c r="U355" s="153">
        <v>2020</v>
      </c>
      <c r="V355" s="154" t="s">
        <v>627</v>
      </c>
      <c r="W355" s="154" t="s">
        <v>618</v>
      </c>
      <c r="X355" s="154" t="s">
        <v>3516</v>
      </c>
      <c r="Y355" s="155" t="str">
        <f t="shared" si="21"/>
        <v>32020暖房ビル用マルチ無し（一定速）</v>
      </c>
      <c r="Z355" s="156">
        <v>0.25</v>
      </c>
      <c r="AA355" s="156">
        <v>0.75</v>
      </c>
      <c r="AB355" s="157">
        <v>0.25</v>
      </c>
      <c r="AC355" s="157">
        <v>0.75</v>
      </c>
      <c r="AD355" s="160">
        <f>VLOOKUP(T355,'既存・導入予定 (3)'!$E$33:$S$44,13,0)</f>
        <v>0.38900000000000001</v>
      </c>
      <c r="AE355" s="161">
        <f t="shared" ref="AE355:AE368" si="22">ROUNDDOWN(IF(AD355&gt;=0.25,Z355*AD355+AA355,AB355*AD355+AC355),3)</f>
        <v>0.84699999999999998</v>
      </c>
    </row>
    <row r="356" spans="13:31" ht="13.5" customHeight="1">
      <c r="M356" s="90">
        <v>6</v>
      </c>
      <c r="N356" s="91" t="s">
        <v>3456</v>
      </c>
      <c r="O356" s="91" t="s">
        <v>3460</v>
      </c>
      <c r="P356" s="91" t="s">
        <v>3458</v>
      </c>
      <c r="Q356" s="91" t="s">
        <v>278</v>
      </c>
      <c r="R356" s="92">
        <v>0.317</v>
      </c>
      <c r="T356" s="152">
        <v>3</v>
      </c>
      <c r="U356" s="154">
        <v>2020</v>
      </c>
      <c r="V356" s="154" t="s">
        <v>627</v>
      </c>
      <c r="W356" s="154" t="s">
        <v>619</v>
      </c>
      <c r="X356" s="154" t="s">
        <v>3516</v>
      </c>
      <c r="Y356" s="155" t="str">
        <f t="shared" si="21"/>
        <v>32020暖房設備用無し（一定速）</v>
      </c>
      <c r="Z356" s="156">
        <v>0.25</v>
      </c>
      <c r="AA356" s="156">
        <v>0.75</v>
      </c>
      <c r="AB356" s="157">
        <v>0.25</v>
      </c>
      <c r="AC356" s="157">
        <v>0.75</v>
      </c>
      <c r="AD356" s="160">
        <f>VLOOKUP(T356,'既存・導入予定 (3)'!$E$33:$S$44,13,0)</f>
        <v>0.38900000000000001</v>
      </c>
      <c r="AE356" s="161">
        <f t="shared" si="22"/>
        <v>0.84699999999999998</v>
      </c>
    </row>
    <row r="357" spans="13:31" ht="13.5" customHeight="1">
      <c r="M357" s="90">
        <v>6</v>
      </c>
      <c r="N357" s="91" t="s">
        <v>3</v>
      </c>
      <c r="O357" s="91" t="s">
        <v>3460</v>
      </c>
      <c r="P357" s="91" t="s">
        <v>3458</v>
      </c>
      <c r="Q357" s="91" t="s">
        <v>282</v>
      </c>
      <c r="R357" s="92">
        <v>0.41499999999999998</v>
      </c>
      <c r="T357" s="144">
        <v>3</v>
      </c>
      <c r="U357" s="145">
        <v>2024</v>
      </c>
      <c r="V357" s="145" t="s">
        <v>626</v>
      </c>
      <c r="W357" s="145" t="s">
        <v>624</v>
      </c>
      <c r="X357" s="145" t="s">
        <v>3363</v>
      </c>
      <c r="Y357" s="146" t="str">
        <f t="shared" si="21"/>
        <v>32024冷房店舗用有り</v>
      </c>
      <c r="Z357" s="145">
        <v>-1.58</v>
      </c>
      <c r="AA357" s="145">
        <v>2.58</v>
      </c>
      <c r="AB357" s="145">
        <v>1.0629999999999999</v>
      </c>
      <c r="AC357" s="145">
        <v>1.9193</v>
      </c>
      <c r="AD357" s="147">
        <f>VLOOKUP(T357,'既存・導入予定 (3)'!$E$33:$S$44,13,0)</f>
        <v>0.38900000000000001</v>
      </c>
      <c r="AE357" s="75">
        <f t="shared" si="22"/>
        <v>1.9650000000000001</v>
      </c>
    </row>
    <row r="358" spans="13:31" ht="13.5" customHeight="1">
      <c r="M358" s="90">
        <v>6</v>
      </c>
      <c r="N358" s="91" t="s">
        <v>4</v>
      </c>
      <c r="O358" s="91" t="s">
        <v>3460</v>
      </c>
      <c r="P358" s="91" t="s">
        <v>3458</v>
      </c>
      <c r="Q358" s="91" t="s">
        <v>286</v>
      </c>
      <c r="R358" s="92">
        <v>0.38200000000000001</v>
      </c>
      <c r="T358" s="144">
        <v>3</v>
      </c>
      <c r="U358" s="145">
        <v>2024</v>
      </c>
      <c r="V358" s="145" t="s">
        <v>626</v>
      </c>
      <c r="W358" s="145" t="s">
        <v>618</v>
      </c>
      <c r="X358" s="145" t="s">
        <v>3363</v>
      </c>
      <c r="Y358" s="146" t="str">
        <f t="shared" si="21"/>
        <v>32024冷房ビル用マルチ有り</v>
      </c>
      <c r="Z358" s="145">
        <v>-1.6</v>
      </c>
      <c r="AA358" s="145">
        <v>2.6</v>
      </c>
      <c r="AB358" s="145">
        <v>1.0759000000000001</v>
      </c>
      <c r="AC358" s="145">
        <v>1.931</v>
      </c>
      <c r="AD358" s="147">
        <f>VLOOKUP(T358,'既存・導入予定 (3)'!$E$33:$S$44,13,0)</f>
        <v>0.38900000000000001</v>
      </c>
      <c r="AE358" s="75">
        <f t="shared" si="22"/>
        <v>1.9770000000000001</v>
      </c>
    </row>
    <row r="359" spans="13:31" ht="13.5" customHeight="1">
      <c r="M359" s="90">
        <v>6</v>
      </c>
      <c r="N359" s="91" t="s">
        <v>5</v>
      </c>
      <c r="O359" s="91" t="s">
        <v>3460</v>
      </c>
      <c r="P359" s="91" t="s">
        <v>3458</v>
      </c>
      <c r="Q359" s="91" t="s">
        <v>290</v>
      </c>
      <c r="R359" s="92">
        <v>0.23799999999999999</v>
      </c>
      <c r="T359" s="144">
        <v>3</v>
      </c>
      <c r="U359" s="145">
        <v>2024</v>
      </c>
      <c r="V359" s="145" t="s">
        <v>626</v>
      </c>
      <c r="W359" s="145" t="s">
        <v>619</v>
      </c>
      <c r="X359" s="145" t="s">
        <v>3363</v>
      </c>
      <c r="Y359" s="146" t="str">
        <f t="shared" si="21"/>
        <v>32024冷房設備用有り</v>
      </c>
      <c r="Z359" s="145">
        <v>-0.6</v>
      </c>
      <c r="AA359" s="145">
        <v>1.6</v>
      </c>
      <c r="AB359" s="145">
        <v>1.0467</v>
      </c>
      <c r="AC359" s="145">
        <v>1.1882999999999999</v>
      </c>
      <c r="AD359" s="147">
        <f>VLOOKUP(T359,'既存・導入予定 (3)'!$E$33:$S$44,13,0)</f>
        <v>0.38900000000000001</v>
      </c>
      <c r="AE359" s="75">
        <f t="shared" si="22"/>
        <v>1.3660000000000001</v>
      </c>
    </row>
    <row r="360" spans="13:31" ht="13.5" customHeight="1">
      <c r="M360" s="90">
        <v>6</v>
      </c>
      <c r="N360" s="91" t="s">
        <v>6</v>
      </c>
      <c r="O360" s="91" t="s">
        <v>3460</v>
      </c>
      <c r="P360" s="91" t="s">
        <v>3458</v>
      </c>
      <c r="Q360" s="91" t="s">
        <v>294</v>
      </c>
      <c r="R360" s="92">
        <v>0.375</v>
      </c>
      <c r="T360" s="144">
        <v>3</v>
      </c>
      <c r="U360" s="145">
        <v>2024</v>
      </c>
      <c r="V360" s="145" t="s">
        <v>626</v>
      </c>
      <c r="W360" s="145" t="s">
        <v>624</v>
      </c>
      <c r="X360" s="145" t="s">
        <v>3516</v>
      </c>
      <c r="Y360" s="146" t="str">
        <f t="shared" si="21"/>
        <v>32024冷房店舗用無し（一定速）</v>
      </c>
      <c r="Z360" s="148">
        <v>0.25</v>
      </c>
      <c r="AA360" s="148">
        <v>0.75</v>
      </c>
      <c r="AB360" s="149">
        <v>0.25</v>
      </c>
      <c r="AC360" s="149">
        <v>0.75</v>
      </c>
      <c r="AD360" s="147">
        <f>VLOOKUP(T360,'既存・導入予定 (3)'!$E$33:$S$44,13,0)</f>
        <v>0.38900000000000001</v>
      </c>
      <c r="AE360" s="75">
        <f t="shared" si="22"/>
        <v>0.84699999999999998</v>
      </c>
    </row>
    <row r="361" spans="13:31" ht="13.5" customHeight="1">
      <c r="M361" s="90">
        <v>6</v>
      </c>
      <c r="N361" s="91" t="s">
        <v>7</v>
      </c>
      <c r="O361" s="91" t="s">
        <v>3460</v>
      </c>
      <c r="P361" s="91" t="s">
        <v>3458</v>
      </c>
      <c r="Q361" s="91" t="s">
        <v>298</v>
      </c>
      <c r="R361" s="92">
        <v>0.40200000000000002</v>
      </c>
      <c r="T361" s="144">
        <v>3</v>
      </c>
      <c r="U361" s="145">
        <v>2024</v>
      </c>
      <c r="V361" s="145" t="s">
        <v>626</v>
      </c>
      <c r="W361" s="145" t="s">
        <v>618</v>
      </c>
      <c r="X361" s="145" t="s">
        <v>3516</v>
      </c>
      <c r="Y361" s="146" t="str">
        <f t="shared" si="21"/>
        <v>32024冷房ビル用マルチ無し（一定速）</v>
      </c>
      <c r="Z361" s="148">
        <v>0.25</v>
      </c>
      <c r="AA361" s="148">
        <v>0.75</v>
      </c>
      <c r="AB361" s="149">
        <v>0.25</v>
      </c>
      <c r="AC361" s="149">
        <v>0.75</v>
      </c>
      <c r="AD361" s="147">
        <f>VLOOKUP(T361,'既存・導入予定 (3)'!$E$33:$S$44,13,0)</f>
        <v>0.38900000000000001</v>
      </c>
      <c r="AE361" s="75">
        <f t="shared" si="22"/>
        <v>0.84699999999999998</v>
      </c>
    </row>
    <row r="362" spans="13:31" ht="13.5" customHeight="1">
      <c r="M362" s="90">
        <v>6</v>
      </c>
      <c r="N362" s="91" t="s">
        <v>8</v>
      </c>
      <c r="O362" s="91" t="s">
        <v>3460</v>
      </c>
      <c r="P362" s="91" t="s">
        <v>3458</v>
      </c>
      <c r="Q362" s="91" t="s">
        <v>302</v>
      </c>
      <c r="R362" s="92">
        <v>0.38500000000000001</v>
      </c>
      <c r="T362" s="144">
        <v>3</v>
      </c>
      <c r="U362" s="145">
        <v>2024</v>
      </c>
      <c r="V362" s="145" t="s">
        <v>626</v>
      </c>
      <c r="W362" s="145" t="s">
        <v>619</v>
      </c>
      <c r="X362" s="145" t="s">
        <v>3516</v>
      </c>
      <c r="Y362" s="146" t="str">
        <f t="shared" si="21"/>
        <v>32024冷房設備用無し（一定速）</v>
      </c>
      <c r="Z362" s="148">
        <v>0.25</v>
      </c>
      <c r="AA362" s="148">
        <v>0.75</v>
      </c>
      <c r="AB362" s="149">
        <v>0.25</v>
      </c>
      <c r="AC362" s="149">
        <v>0.75</v>
      </c>
      <c r="AD362" s="147">
        <f>VLOOKUP(T362,'既存・導入予定 (3)'!$E$33:$S$44,13,0)</f>
        <v>0.38900000000000001</v>
      </c>
      <c r="AE362" s="75">
        <f t="shared" si="22"/>
        <v>0.84699999999999998</v>
      </c>
    </row>
    <row r="363" spans="13:31" ht="13.5" customHeight="1">
      <c r="M363" s="90">
        <v>6</v>
      </c>
      <c r="N363" s="91" t="s">
        <v>9</v>
      </c>
      <c r="O363" s="91" t="s">
        <v>3460</v>
      </c>
      <c r="P363" s="91" t="s">
        <v>3458</v>
      </c>
      <c r="Q363" s="91" t="s">
        <v>306</v>
      </c>
      <c r="R363" s="92">
        <v>0.29399999999999998</v>
      </c>
      <c r="T363" s="144">
        <v>3</v>
      </c>
      <c r="U363" s="145">
        <v>2024</v>
      </c>
      <c r="V363" s="145" t="s">
        <v>627</v>
      </c>
      <c r="W363" s="145" t="s">
        <v>624</v>
      </c>
      <c r="X363" s="145" t="s">
        <v>3363</v>
      </c>
      <c r="Y363" s="146" t="str">
        <f t="shared" si="21"/>
        <v>32024暖房店舗用有り</v>
      </c>
      <c r="Z363" s="145">
        <v>-1.04</v>
      </c>
      <c r="AA363" s="145">
        <v>2.04</v>
      </c>
      <c r="AB363" s="145">
        <v>1.0898000000000001</v>
      </c>
      <c r="AC363" s="145">
        <v>1.5076000000000001</v>
      </c>
      <c r="AD363" s="147">
        <f>VLOOKUP(T363,'既存・導入予定 (3)'!$E$33:$S$44,13,0)</f>
        <v>0.38900000000000001</v>
      </c>
      <c r="AE363" s="75">
        <f t="shared" si="22"/>
        <v>1.635</v>
      </c>
    </row>
    <row r="364" spans="13:31" ht="13.5" customHeight="1">
      <c r="M364" s="90">
        <v>6</v>
      </c>
      <c r="N364" s="91" t="s">
        <v>10</v>
      </c>
      <c r="O364" s="91" t="s">
        <v>3460</v>
      </c>
      <c r="P364" s="91" t="s">
        <v>3458</v>
      </c>
      <c r="Q364" s="91" t="s">
        <v>310</v>
      </c>
      <c r="R364" s="92">
        <v>0.378</v>
      </c>
      <c r="T364" s="144">
        <v>3</v>
      </c>
      <c r="U364" s="145">
        <v>2024</v>
      </c>
      <c r="V364" s="145" t="s">
        <v>627</v>
      </c>
      <c r="W364" s="145" t="s">
        <v>618</v>
      </c>
      <c r="X364" s="145" t="s">
        <v>3363</v>
      </c>
      <c r="Y364" s="146" t="str">
        <f t="shared" si="21"/>
        <v>32024暖房ビル用マルチ有り</v>
      </c>
      <c r="Z364" s="145">
        <v>-1.1399999999999999</v>
      </c>
      <c r="AA364" s="145">
        <v>2.14</v>
      </c>
      <c r="AB364" s="145">
        <v>1.0454000000000001</v>
      </c>
      <c r="AC364" s="145">
        <v>1.5936999999999999</v>
      </c>
      <c r="AD364" s="147">
        <f>VLOOKUP(T364,'既存・導入予定 (3)'!$E$33:$S$44,13,0)</f>
        <v>0.38900000000000001</v>
      </c>
      <c r="AE364" s="75">
        <f t="shared" si="22"/>
        <v>1.696</v>
      </c>
    </row>
    <row r="365" spans="13:31" ht="13.5" customHeight="1">
      <c r="M365" s="90">
        <v>6</v>
      </c>
      <c r="N365" s="91" t="s">
        <v>11</v>
      </c>
      <c r="O365" s="91" t="s">
        <v>3460</v>
      </c>
      <c r="P365" s="91" t="s">
        <v>3458</v>
      </c>
      <c r="Q365" s="91" t="s">
        <v>314</v>
      </c>
      <c r="R365" s="92">
        <v>0.27900000000000003</v>
      </c>
      <c r="T365" s="144">
        <v>3</v>
      </c>
      <c r="U365" s="145">
        <v>2024</v>
      </c>
      <c r="V365" s="145" t="s">
        <v>627</v>
      </c>
      <c r="W365" s="145" t="s">
        <v>619</v>
      </c>
      <c r="X365" s="145" t="s">
        <v>3363</v>
      </c>
      <c r="Y365" s="146" t="str">
        <f t="shared" si="21"/>
        <v>32024暖房設備用有り</v>
      </c>
      <c r="Z365" s="145">
        <v>-0.57999999999999996</v>
      </c>
      <c r="AA365" s="145">
        <v>1.58</v>
      </c>
      <c r="AB365" s="145">
        <v>1.0335000000000001</v>
      </c>
      <c r="AC365" s="145">
        <v>1.1766000000000001</v>
      </c>
      <c r="AD365" s="147">
        <f>VLOOKUP(T365,'既存・導入予定 (3)'!$E$33:$S$44,13,0)</f>
        <v>0.38900000000000001</v>
      </c>
      <c r="AE365" s="75">
        <f t="shared" si="22"/>
        <v>1.3540000000000001</v>
      </c>
    </row>
    <row r="366" spans="13:31" ht="13.5" customHeight="1">
      <c r="M366" s="90">
        <v>6</v>
      </c>
      <c r="N366" s="91" t="s">
        <v>12</v>
      </c>
      <c r="O366" s="91" t="s">
        <v>3460</v>
      </c>
      <c r="P366" s="91" t="s">
        <v>3458</v>
      </c>
      <c r="Q366" s="91" t="s">
        <v>318</v>
      </c>
      <c r="R366" s="92">
        <v>0.249</v>
      </c>
      <c r="T366" s="144">
        <v>3</v>
      </c>
      <c r="U366" s="145">
        <v>2024</v>
      </c>
      <c r="V366" s="145" t="s">
        <v>627</v>
      </c>
      <c r="W366" s="145" t="s">
        <v>624</v>
      </c>
      <c r="X366" s="145" t="s">
        <v>3516</v>
      </c>
      <c r="Y366" s="146" t="str">
        <f t="shared" si="21"/>
        <v>32024暖房店舗用無し（一定速）</v>
      </c>
      <c r="Z366" s="148">
        <v>0.25</v>
      </c>
      <c r="AA366" s="148">
        <v>0.75</v>
      </c>
      <c r="AB366" s="149">
        <v>0.25</v>
      </c>
      <c r="AC366" s="149">
        <v>0.75</v>
      </c>
      <c r="AD366" s="147">
        <f>VLOOKUP(T366,'既存・導入予定 (3)'!$E$33:$S$44,13,0)</f>
        <v>0.38900000000000001</v>
      </c>
      <c r="AE366" s="75">
        <f t="shared" si="22"/>
        <v>0.84699999999999998</v>
      </c>
    </row>
    <row r="367" spans="13:31" ht="13.5" customHeight="1">
      <c r="M367" s="90">
        <v>6</v>
      </c>
      <c r="N367" s="91" t="s">
        <v>13</v>
      </c>
      <c r="O367" s="91" t="s">
        <v>3460</v>
      </c>
      <c r="P367" s="91" t="s">
        <v>3458</v>
      </c>
      <c r="Q367" s="91" t="s">
        <v>322</v>
      </c>
      <c r="R367" s="92">
        <v>0.41699999999999998</v>
      </c>
      <c r="T367" s="144">
        <v>3</v>
      </c>
      <c r="U367" s="145">
        <v>2024</v>
      </c>
      <c r="V367" s="145" t="s">
        <v>627</v>
      </c>
      <c r="W367" s="145" t="s">
        <v>618</v>
      </c>
      <c r="X367" s="145" t="s">
        <v>3516</v>
      </c>
      <c r="Y367" s="146" t="str">
        <f t="shared" si="21"/>
        <v>32024暖房ビル用マルチ無し（一定速）</v>
      </c>
      <c r="Z367" s="148">
        <v>0.25</v>
      </c>
      <c r="AA367" s="148">
        <v>0.75</v>
      </c>
      <c r="AB367" s="149">
        <v>0.25</v>
      </c>
      <c r="AC367" s="149">
        <v>0.75</v>
      </c>
      <c r="AD367" s="147">
        <f>VLOOKUP(T367,'既存・導入予定 (3)'!$E$33:$S$44,13,0)</f>
        <v>0.38900000000000001</v>
      </c>
      <c r="AE367" s="75">
        <f t="shared" si="22"/>
        <v>0.84699999999999998</v>
      </c>
    </row>
    <row r="368" spans="13:31" ht="13.5" customHeight="1">
      <c r="M368" s="90">
        <v>7</v>
      </c>
      <c r="N368" s="91" t="s">
        <v>3456</v>
      </c>
      <c r="O368" s="91" t="s">
        <v>3460</v>
      </c>
      <c r="P368" s="91" t="s">
        <v>3458</v>
      </c>
      <c r="Q368" s="91" t="s">
        <v>326</v>
      </c>
      <c r="R368" s="92">
        <v>0.57299999999999995</v>
      </c>
      <c r="T368" s="144">
        <v>3</v>
      </c>
      <c r="U368" s="145">
        <v>2024</v>
      </c>
      <c r="V368" s="145" t="s">
        <v>627</v>
      </c>
      <c r="W368" s="145" t="s">
        <v>619</v>
      </c>
      <c r="X368" s="145" t="s">
        <v>3516</v>
      </c>
      <c r="Y368" s="146" t="str">
        <f t="shared" si="21"/>
        <v>32024暖房設備用無し（一定速）</v>
      </c>
      <c r="Z368" s="148">
        <v>0.25</v>
      </c>
      <c r="AA368" s="148">
        <v>0.75</v>
      </c>
      <c r="AB368" s="149">
        <v>0.25</v>
      </c>
      <c r="AC368" s="149">
        <v>0.75</v>
      </c>
      <c r="AD368" s="147">
        <f>VLOOKUP(T368,'既存・導入予定 (3)'!$E$33:$S$44,13,0)</f>
        <v>0.38900000000000001</v>
      </c>
      <c r="AE368" s="75">
        <f t="shared" si="22"/>
        <v>0.84699999999999998</v>
      </c>
    </row>
    <row r="369" spans="13:31" ht="13.5" customHeight="1">
      <c r="M369" s="90">
        <v>7</v>
      </c>
      <c r="N369" s="91" t="s">
        <v>3</v>
      </c>
      <c r="O369" s="91" t="s">
        <v>3460</v>
      </c>
      <c r="P369" s="91" t="s">
        <v>3458</v>
      </c>
      <c r="Q369" s="91" t="s">
        <v>330</v>
      </c>
      <c r="R369" s="92">
        <v>0.65600000000000003</v>
      </c>
      <c r="T369" s="152">
        <v>4</v>
      </c>
      <c r="U369" s="153">
        <v>1995</v>
      </c>
      <c r="V369" s="154" t="s">
        <v>20</v>
      </c>
      <c r="W369" s="154" t="s">
        <v>624</v>
      </c>
      <c r="X369" s="154" t="s">
        <v>3363</v>
      </c>
      <c r="Y369" s="155" t="str">
        <f t="shared" ref="Y369:Y416" si="23">T369&amp;U369&amp;V369&amp;W369&amp;X369</f>
        <v>41995冷房店舗用有り</v>
      </c>
      <c r="Z369" s="156">
        <v>0.32</v>
      </c>
      <c r="AA369" s="156">
        <v>0.68</v>
      </c>
      <c r="AB369" s="157">
        <v>1.0165999999999999</v>
      </c>
      <c r="AC369" s="157">
        <v>0.50590000000000002</v>
      </c>
      <c r="AD369" s="160">
        <f>VLOOKUP(T369,'既存・導入予定 (3)'!$E$33:$S$44,13,0)</f>
        <v>0.14699999999999999</v>
      </c>
      <c r="AE369" s="161">
        <f t="shared" ref="AE369:AE416" si="24">ROUNDDOWN(IF(AD369&gt;=0.25,Z369*AD369+AA369,AB369*AD369+AC369),3)</f>
        <v>0.65500000000000003</v>
      </c>
    </row>
    <row r="370" spans="13:31" ht="13.5" customHeight="1">
      <c r="M370" s="90">
        <v>7</v>
      </c>
      <c r="N370" s="91" t="s">
        <v>4</v>
      </c>
      <c r="O370" s="91" t="s">
        <v>3460</v>
      </c>
      <c r="P370" s="91" t="s">
        <v>3458</v>
      </c>
      <c r="Q370" s="91" t="s">
        <v>334</v>
      </c>
      <c r="R370" s="92">
        <v>0.61899999999999999</v>
      </c>
      <c r="T370" s="152">
        <v>4</v>
      </c>
      <c r="U370" s="153">
        <v>1995</v>
      </c>
      <c r="V370" s="154" t="s">
        <v>20</v>
      </c>
      <c r="W370" s="154" t="s">
        <v>618</v>
      </c>
      <c r="X370" s="154" t="s">
        <v>3363</v>
      </c>
      <c r="Y370" s="155" t="str">
        <f t="shared" si="23"/>
        <v>41995冷房ビル用マルチ有り</v>
      </c>
      <c r="Z370" s="156">
        <v>-0.218</v>
      </c>
      <c r="AA370" s="156">
        <v>1.218</v>
      </c>
      <c r="AB370" s="157">
        <v>1.0356000000000001</v>
      </c>
      <c r="AC370" s="157">
        <v>0.90459999999999996</v>
      </c>
      <c r="AD370" s="160">
        <f>VLOOKUP(T370,'既存・導入予定 (3)'!$E$33:$S$44,13,0)</f>
        <v>0.14699999999999999</v>
      </c>
      <c r="AE370" s="161">
        <f t="shared" si="24"/>
        <v>1.056</v>
      </c>
    </row>
    <row r="371" spans="13:31" ht="13.5" customHeight="1">
      <c r="M371" s="90">
        <v>7</v>
      </c>
      <c r="N371" s="91" t="s">
        <v>5</v>
      </c>
      <c r="O371" s="91" t="s">
        <v>3460</v>
      </c>
      <c r="P371" s="91" t="s">
        <v>3458</v>
      </c>
      <c r="Q371" s="91" t="s">
        <v>338</v>
      </c>
      <c r="R371" s="92">
        <v>0.41099999999999998</v>
      </c>
      <c r="T371" s="152">
        <v>4</v>
      </c>
      <c r="U371" s="153">
        <v>1995</v>
      </c>
      <c r="V371" s="154" t="s">
        <v>20</v>
      </c>
      <c r="W371" s="154" t="s">
        <v>619</v>
      </c>
      <c r="X371" s="154" t="s">
        <v>3363</v>
      </c>
      <c r="Y371" s="155" t="str">
        <f t="shared" si="23"/>
        <v>41995冷房設備用有り</v>
      </c>
      <c r="Z371" s="156">
        <v>0.25</v>
      </c>
      <c r="AA371" s="156">
        <v>0.75</v>
      </c>
      <c r="AB371" s="157">
        <v>1.0219</v>
      </c>
      <c r="AC371" s="157">
        <v>0.55700000000000005</v>
      </c>
      <c r="AD371" s="160">
        <f>VLOOKUP(T371,'既存・導入予定 (3)'!$E$33:$S$44,13,0)</f>
        <v>0.14699999999999999</v>
      </c>
      <c r="AE371" s="161">
        <f t="shared" si="24"/>
        <v>0.70699999999999996</v>
      </c>
    </row>
    <row r="372" spans="13:31" ht="13.5" customHeight="1">
      <c r="M372" s="90">
        <v>7</v>
      </c>
      <c r="N372" s="91" t="s">
        <v>6</v>
      </c>
      <c r="O372" s="91" t="s">
        <v>3460</v>
      </c>
      <c r="P372" s="91" t="s">
        <v>3458</v>
      </c>
      <c r="Q372" s="91" t="s">
        <v>342</v>
      </c>
      <c r="R372" s="92">
        <v>0.63500000000000001</v>
      </c>
      <c r="T372" s="152">
        <v>4</v>
      </c>
      <c r="U372" s="153">
        <v>1995</v>
      </c>
      <c r="V372" s="154" t="s">
        <v>20</v>
      </c>
      <c r="W372" s="154" t="s">
        <v>624</v>
      </c>
      <c r="X372" s="154" t="s">
        <v>3516</v>
      </c>
      <c r="Y372" s="155" t="str">
        <f t="shared" si="23"/>
        <v>41995冷房店舗用無し（一定速）</v>
      </c>
      <c r="Z372" s="156">
        <v>0.26</v>
      </c>
      <c r="AA372" s="156">
        <v>0.74</v>
      </c>
      <c r="AB372" s="157">
        <v>0.26</v>
      </c>
      <c r="AC372" s="157">
        <v>0.74</v>
      </c>
      <c r="AD372" s="160">
        <f>VLOOKUP(T372,'既存・導入予定 (3)'!$E$33:$S$44,13,0)</f>
        <v>0.14699999999999999</v>
      </c>
      <c r="AE372" s="161">
        <f t="shared" si="24"/>
        <v>0.77800000000000002</v>
      </c>
    </row>
    <row r="373" spans="13:31" ht="13.5" customHeight="1">
      <c r="M373" s="90">
        <v>7</v>
      </c>
      <c r="N373" s="91" t="s">
        <v>7</v>
      </c>
      <c r="O373" s="91" t="s">
        <v>3460</v>
      </c>
      <c r="P373" s="91" t="s">
        <v>3458</v>
      </c>
      <c r="Q373" s="91" t="s">
        <v>346</v>
      </c>
      <c r="R373" s="92">
        <v>0.64300000000000002</v>
      </c>
      <c r="T373" s="152">
        <v>4</v>
      </c>
      <c r="U373" s="153">
        <v>1995</v>
      </c>
      <c r="V373" s="154" t="s">
        <v>20</v>
      </c>
      <c r="W373" s="154" t="s">
        <v>618</v>
      </c>
      <c r="X373" s="154" t="s">
        <v>3516</v>
      </c>
      <c r="Y373" s="155" t="str">
        <f t="shared" si="23"/>
        <v>41995冷房ビル用マルチ無し（一定速）</v>
      </c>
      <c r="Z373" s="156">
        <v>0.26</v>
      </c>
      <c r="AA373" s="156">
        <v>0.74</v>
      </c>
      <c r="AB373" s="157">
        <v>0.26</v>
      </c>
      <c r="AC373" s="157">
        <v>0.74</v>
      </c>
      <c r="AD373" s="160">
        <f>VLOOKUP(T373,'既存・導入予定 (3)'!$E$33:$S$44,13,0)</f>
        <v>0.14699999999999999</v>
      </c>
      <c r="AE373" s="161">
        <f t="shared" si="24"/>
        <v>0.77800000000000002</v>
      </c>
    </row>
    <row r="374" spans="13:31" ht="13.5" customHeight="1">
      <c r="M374" s="90">
        <v>7</v>
      </c>
      <c r="N374" s="91" t="s">
        <v>8</v>
      </c>
      <c r="O374" s="91" t="s">
        <v>3460</v>
      </c>
      <c r="P374" s="91" t="s">
        <v>3458</v>
      </c>
      <c r="Q374" s="91" t="s">
        <v>350</v>
      </c>
      <c r="R374" s="92">
        <v>0.66600000000000004</v>
      </c>
      <c r="T374" s="152">
        <v>4</v>
      </c>
      <c r="U374" s="153">
        <v>1995</v>
      </c>
      <c r="V374" s="154" t="s">
        <v>20</v>
      </c>
      <c r="W374" s="154" t="s">
        <v>619</v>
      </c>
      <c r="X374" s="154" t="s">
        <v>3516</v>
      </c>
      <c r="Y374" s="155" t="str">
        <f t="shared" si="23"/>
        <v>41995冷房設備用無し（一定速）</v>
      </c>
      <c r="Z374" s="156">
        <v>0.26</v>
      </c>
      <c r="AA374" s="156">
        <v>0.74</v>
      </c>
      <c r="AB374" s="157">
        <v>0.26</v>
      </c>
      <c r="AC374" s="157">
        <v>0.74</v>
      </c>
      <c r="AD374" s="160">
        <f>VLOOKUP(T374,'既存・導入予定 (3)'!$E$33:$S$44,13,0)</f>
        <v>0.14699999999999999</v>
      </c>
      <c r="AE374" s="161">
        <f t="shared" si="24"/>
        <v>0.77800000000000002</v>
      </c>
    </row>
    <row r="375" spans="13:31" ht="13.5" customHeight="1">
      <c r="M375" s="90">
        <v>7</v>
      </c>
      <c r="N375" s="91" t="s">
        <v>9</v>
      </c>
      <c r="O375" s="91" t="s">
        <v>3460</v>
      </c>
      <c r="P375" s="91" t="s">
        <v>3458</v>
      </c>
      <c r="Q375" s="91" t="s">
        <v>354</v>
      </c>
      <c r="R375" s="92">
        <v>0.51800000000000002</v>
      </c>
      <c r="T375" s="152">
        <v>4</v>
      </c>
      <c r="U375" s="153">
        <v>1995</v>
      </c>
      <c r="V375" s="154" t="s">
        <v>21</v>
      </c>
      <c r="W375" s="154" t="s">
        <v>624</v>
      </c>
      <c r="X375" s="154" t="s">
        <v>3363</v>
      </c>
      <c r="Y375" s="155" t="str">
        <f t="shared" si="23"/>
        <v>41995暖房店舗用有り</v>
      </c>
      <c r="Z375" s="156">
        <v>0.374</v>
      </c>
      <c r="AA375" s="156">
        <v>0.626</v>
      </c>
      <c r="AB375" s="157">
        <v>1.0275000000000001</v>
      </c>
      <c r="AC375" s="157">
        <v>0.46260000000000001</v>
      </c>
      <c r="AD375" s="160">
        <f>VLOOKUP(T375,'既存・導入予定 (3)'!$E$33:$S$44,13,0)</f>
        <v>0.14699999999999999</v>
      </c>
      <c r="AE375" s="161">
        <f t="shared" si="24"/>
        <v>0.61299999999999999</v>
      </c>
    </row>
    <row r="376" spans="13:31" ht="13.5" customHeight="1">
      <c r="M376" s="90">
        <v>7</v>
      </c>
      <c r="N376" s="91" t="s">
        <v>10</v>
      </c>
      <c r="O376" s="91" t="s">
        <v>3460</v>
      </c>
      <c r="P376" s="91" t="s">
        <v>3458</v>
      </c>
      <c r="Q376" s="91" t="s">
        <v>358</v>
      </c>
      <c r="R376" s="92">
        <v>0.58699999999999997</v>
      </c>
      <c r="T376" s="152">
        <v>4</v>
      </c>
      <c r="U376" s="153">
        <v>1995</v>
      </c>
      <c r="V376" s="154" t="s">
        <v>21</v>
      </c>
      <c r="W376" s="154" t="s">
        <v>618</v>
      </c>
      <c r="X376" s="154" t="s">
        <v>3363</v>
      </c>
      <c r="Y376" s="155" t="str">
        <f t="shared" si="23"/>
        <v>41995暖房ビル用マルチ有り</v>
      </c>
      <c r="Z376" s="156">
        <v>-0.112</v>
      </c>
      <c r="AA376" s="156">
        <v>1.1120000000000001</v>
      </c>
      <c r="AB376" s="157">
        <v>1.0236000000000001</v>
      </c>
      <c r="AC376" s="157">
        <v>0.82809999999999995</v>
      </c>
      <c r="AD376" s="160">
        <f>VLOOKUP(T376,'既存・導入予定 (3)'!$E$33:$S$44,13,0)</f>
        <v>0.14699999999999999</v>
      </c>
      <c r="AE376" s="161">
        <f t="shared" si="24"/>
        <v>0.97799999999999998</v>
      </c>
    </row>
    <row r="377" spans="13:31" ht="13.5" customHeight="1">
      <c r="M377" s="90">
        <v>7</v>
      </c>
      <c r="N377" s="91" t="s">
        <v>11</v>
      </c>
      <c r="O377" s="91" t="s">
        <v>3460</v>
      </c>
      <c r="P377" s="91" t="s">
        <v>3458</v>
      </c>
      <c r="Q377" s="91" t="s">
        <v>362</v>
      </c>
      <c r="R377" s="92">
        <v>0.38600000000000001</v>
      </c>
      <c r="T377" s="152">
        <v>4</v>
      </c>
      <c r="U377" s="153">
        <v>1995</v>
      </c>
      <c r="V377" s="154" t="s">
        <v>21</v>
      </c>
      <c r="W377" s="154" t="s">
        <v>619</v>
      </c>
      <c r="X377" s="154" t="s">
        <v>3363</v>
      </c>
      <c r="Y377" s="155" t="str">
        <f t="shared" si="23"/>
        <v>41995暖房設備用有り</v>
      </c>
      <c r="Z377" s="156">
        <v>0.25</v>
      </c>
      <c r="AA377" s="156">
        <v>0.75</v>
      </c>
      <c r="AB377" s="157">
        <v>1.0159</v>
      </c>
      <c r="AC377" s="157">
        <v>0.5585</v>
      </c>
      <c r="AD377" s="160">
        <f>VLOOKUP(T377,'既存・導入予定 (3)'!$E$33:$S$44,13,0)</f>
        <v>0.14699999999999999</v>
      </c>
      <c r="AE377" s="161">
        <f t="shared" si="24"/>
        <v>0.70699999999999996</v>
      </c>
    </row>
    <row r="378" spans="13:31" ht="13.5" customHeight="1">
      <c r="M378" s="90">
        <v>7</v>
      </c>
      <c r="N378" s="91" t="s">
        <v>12</v>
      </c>
      <c r="O378" s="91" t="s">
        <v>3460</v>
      </c>
      <c r="P378" s="91" t="s">
        <v>3458</v>
      </c>
      <c r="Q378" s="91" t="s">
        <v>366</v>
      </c>
      <c r="R378" s="92">
        <v>0.28899999999999998</v>
      </c>
      <c r="T378" s="152">
        <v>4</v>
      </c>
      <c r="U378" s="153">
        <v>1995</v>
      </c>
      <c r="V378" s="154" t="s">
        <v>21</v>
      </c>
      <c r="W378" s="154" t="s">
        <v>624</v>
      </c>
      <c r="X378" s="154" t="s">
        <v>3516</v>
      </c>
      <c r="Y378" s="155" t="str">
        <f t="shared" si="23"/>
        <v>41995暖房店舗用無し（一定速）</v>
      </c>
      <c r="Z378" s="156">
        <v>0.26</v>
      </c>
      <c r="AA378" s="156">
        <v>0.74</v>
      </c>
      <c r="AB378" s="157">
        <v>0.26</v>
      </c>
      <c r="AC378" s="157">
        <v>0.74</v>
      </c>
      <c r="AD378" s="160">
        <f>VLOOKUP(T378,'既存・導入予定 (3)'!$E$33:$S$44,13,0)</f>
        <v>0.14699999999999999</v>
      </c>
      <c r="AE378" s="161">
        <f t="shared" si="24"/>
        <v>0.77800000000000002</v>
      </c>
    </row>
    <row r="379" spans="13:31" ht="13.5" customHeight="1">
      <c r="M379" s="90">
        <v>7</v>
      </c>
      <c r="N379" s="91" t="s">
        <v>13</v>
      </c>
      <c r="O379" s="91" t="s">
        <v>3460</v>
      </c>
      <c r="P379" s="91" t="s">
        <v>3458</v>
      </c>
      <c r="Q379" s="91" t="s">
        <v>370</v>
      </c>
      <c r="R379" s="92">
        <v>0.66600000000000004</v>
      </c>
      <c r="T379" s="152">
        <v>4</v>
      </c>
      <c r="U379" s="153">
        <v>1995</v>
      </c>
      <c r="V379" s="154" t="s">
        <v>21</v>
      </c>
      <c r="W379" s="154" t="s">
        <v>618</v>
      </c>
      <c r="X379" s="154" t="s">
        <v>3516</v>
      </c>
      <c r="Y379" s="155" t="str">
        <f t="shared" si="23"/>
        <v>41995暖房ビル用マルチ無し（一定速）</v>
      </c>
      <c r="Z379" s="156">
        <v>0.26</v>
      </c>
      <c r="AA379" s="156">
        <v>0.74</v>
      </c>
      <c r="AB379" s="157">
        <v>0.26</v>
      </c>
      <c r="AC379" s="157">
        <v>0.74</v>
      </c>
      <c r="AD379" s="160">
        <f>VLOOKUP(T379,'既存・導入予定 (3)'!$E$33:$S$44,13,0)</f>
        <v>0.14699999999999999</v>
      </c>
      <c r="AE379" s="161">
        <f t="shared" si="24"/>
        <v>0.77800000000000002</v>
      </c>
    </row>
    <row r="380" spans="13:31" ht="13.5" customHeight="1">
      <c r="M380" s="90">
        <v>8</v>
      </c>
      <c r="N380" s="91" t="s">
        <v>3456</v>
      </c>
      <c r="O380" s="91" t="s">
        <v>3460</v>
      </c>
      <c r="P380" s="91" t="s">
        <v>3458</v>
      </c>
      <c r="Q380" s="91" t="s">
        <v>374</v>
      </c>
      <c r="R380" s="92">
        <v>0.61499999999999999</v>
      </c>
      <c r="T380" s="152">
        <v>4</v>
      </c>
      <c r="U380" s="153">
        <v>1995</v>
      </c>
      <c r="V380" s="154" t="s">
        <v>21</v>
      </c>
      <c r="W380" s="154" t="s">
        <v>619</v>
      </c>
      <c r="X380" s="154" t="s">
        <v>3516</v>
      </c>
      <c r="Y380" s="155" t="str">
        <f t="shared" si="23"/>
        <v>41995暖房設備用無し（一定速）</v>
      </c>
      <c r="Z380" s="156">
        <v>0.26</v>
      </c>
      <c r="AA380" s="156">
        <v>0.74</v>
      </c>
      <c r="AB380" s="157">
        <v>0.26</v>
      </c>
      <c r="AC380" s="157">
        <v>0.74</v>
      </c>
      <c r="AD380" s="160">
        <f>VLOOKUP(T380,'既存・導入予定 (3)'!$E$33:$S$44,13,0)</f>
        <v>0.14699999999999999</v>
      </c>
      <c r="AE380" s="161">
        <f t="shared" si="24"/>
        <v>0.77800000000000002</v>
      </c>
    </row>
    <row r="381" spans="13:31" ht="13.5" customHeight="1">
      <c r="M381" s="90">
        <v>8</v>
      </c>
      <c r="N381" s="91" t="s">
        <v>3</v>
      </c>
      <c r="O381" s="91" t="s">
        <v>3460</v>
      </c>
      <c r="P381" s="91" t="s">
        <v>3458</v>
      </c>
      <c r="Q381" s="91" t="s">
        <v>378</v>
      </c>
      <c r="R381" s="92">
        <v>0.72199999999999998</v>
      </c>
      <c r="T381" s="152">
        <v>4</v>
      </c>
      <c r="U381" s="153">
        <v>2005</v>
      </c>
      <c r="V381" s="154" t="s">
        <v>20</v>
      </c>
      <c r="W381" s="154" t="s">
        <v>624</v>
      </c>
      <c r="X381" s="154" t="s">
        <v>3363</v>
      </c>
      <c r="Y381" s="155" t="str">
        <f t="shared" si="23"/>
        <v>42005冷房店舗用有り</v>
      </c>
      <c r="Z381" s="156">
        <v>-0.86599999999999999</v>
      </c>
      <c r="AA381" s="156">
        <v>1.8660000000000001</v>
      </c>
      <c r="AB381" s="157">
        <v>1.0455000000000001</v>
      </c>
      <c r="AC381" s="157">
        <v>1.3880999999999999</v>
      </c>
      <c r="AD381" s="160">
        <f>VLOOKUP(T381,'既存・導入予定 (3)'!$E$33:$S$44,13,0)</f>
        <v>0.14699999999999999</v>
      </c>
      <c r="AE381" s="161">
        <f t="shared" si="24"/>
        <v>1.5409999999999999</v>
      </c>
    </row>
    <row r="382" spans="13:31" ht="13.5" customHeight="1">
      <c r="M382" s="90">
        <v>8</v>
      </c>
      <c r="N382" s="91" t="s">
        <v>4</v>
      </c>
      <c r="O382" s="91" t="s">
        <v>3460</v>
      </c>
      <c r="P382" s="91" t="s">
        <v>3458</v>
      </c>
      <c r="Q382" s="91" t="s">
        <v>382</v>
      </c>
      <c r="R382" s="92">
        <v>0.67300000000000004</v>
      </c>
      <c r="T382" s="152">
        <v>4</v>
      </c>
      <c r="U382" s="153">
        <v>2005</v>
      </c>
      <c r="V382" s="154" t="s">
        <v>20</v>
      </c>
      <c r="W382" s="154" t="s">
        <v>618</v>
      </c>
      <c r="X382" s="154" t="s">
        <v>3363</v>
      </c>
      <c r="Y382" s="155" t="str">
        <f t="shared" si="23"/>
        <v>42005冷房ビル用マルチ有り</v>
      </c>
      <c r="Z382" s="156">
        <v>-0.68200000000000005</v>
      </c>
      <c r="AA382" s="156">
        <v>1.6819999999999999</v>
      </c>
      <c r="AB382" s="157">
        <v>1.0490999999999999</v>
      </c>
      <c r="AC382" s="157">
        <v>1.2492000000000001</v>
      </c>
      <c r="AD382" s="160">
        <f>VLOOKUP(T382,'既存・導入予定 (3)'!$E$33:$S$44,13,0)</f>
        <v>0.14699999999999999</v>
      </c>
      <c r="AE382" s="161">
        <f t="shared" si="24"/>
        <v>1.403</v>
      </c>
    </row>
    <row r="383" spans="13:31" ht="14.25" customHeight="1">
      <c r="M383" s="90">
        <v>8</v>
      </c>
      <c r="N383" s="91" t="s">
        <v>5</v>
      </c>
      <c r="O383" s="91" t="s">
        <v>3460</v>
      </c>
      <c r="P383" s="91" t="s">
        <v>3458</v>
      </c>
      <c r="Q383" s="91" t="s">
        <v>386</v>
      </c>
      <c r="R383" s="92">
        <v>0.435</v>
      </c>
      <c r="T383" s="152">
        <v>4</v>
      </c>
      <c r="U383" s="153">
        <v>2005</v>
      </c>
      <c r="V383" s="154" t="s">
        <v>20</v>
      </c>
      <c r="W383" s="154" t="s">
        <v>619</v>
      </c>
      <c r="X383" s="154" t="s">
        <v>3363</v>
      </c>
      <c r="Y383" s="155" t="str">
        <f t="shared" si="23"/>
        <v>42005冷房設備用有り</v>
      </c>
      <c r="Z383" s="156">
        <v>-0.114</v>
      </c>
      <c r="AA383" s="156">
        <v>1.1140000000000001</v>
      </c>
      <c r="AB383" s="157">
        <v>1.0325</v>
      </c>
      <c r="AC383" s="157">
        <v>0.82740000000000002</v>
      </c>
      <c r="AD383" s="160">
        <f>VLOOKUP(T383,'既存・導入予定 (3)'!$E$33:$S$44,13,0)</f>
        <v>0.14699999999999999</v>
      </c>
      <c r="AE383" s="161">
        <f t="shared" si="24"/>
        <v>0.97899999999999998</v>
      </c>
    </row>
    <row r="384" spans="13:31" ht="13.5" customHeight="1">
      <c r="M384" s="90">
        <v>8</v>
      </c>
      <c r="N384" s="91" t="s">
        <v>6</v>
      </c>
      <c r="O384" s="91" t="s">
        <v>3460</v>
      </c>
      <c r="P384" s="91" t="s">
        <v>3458</v>
      </c>
      <c r="Q384" s="91" t="s">
        <v>390</v>
      </c>
      <c r="R384" s="92">
        <v>0.68600000000000005</v>
      </c>
      <c r="T384" s="152">
        <v>4</v>
      </c>
      <c r="U384" s="153">
        <v>2005</v>
      </c>
      <c r="V384" s="154" t="s">
        <v>20</v>
      </c>
      <c r="W384" s="154" t="s">
        <v>624</v>
      </c>
      <c r="X384" s="154" t="s">
        <v>3516</v>
      </c>
      <c r="Y384" s="155" t="str">
        <f t="shared" si="23"/>
        <v>42005冷房店舗用無し（一定速）</v>
      </c>
      <c r="Z384" s="156">
        <v>0.25</v>
      </c>
      <c r="AA384" s="156">
        <v>0.75</v>
      </c>
      <c r="AB384" s="157">
        <v>0.25</v>
      </c>
      <c r="AC384" s="157">
        <v>0.75</v>
      </c>
      <c r="AD384" s="160">
        <f>VLOOKUP(T384,'既存・導入予定 (3)'!$E$33:$S$44,13,0)</f>
        <v>0.14699999999999999</v>
      </c>
      <c r="AE384" s="161">
        <f t="shared" si="24"/>
        <v>0.78600000000000003</v>
      </c>
    </row>
    <row r="385" spans="13:31" ht="13.5" customHeight="1">
      <c r="M385" s="90">
        <v>8</v>
      </c>
      <c r="N385" s="91" t="s">
        <v>7</v>
      </c>
      <c r="O385" s="91" t="s">
        <v>3460</v>
      </c>
      <c r="P385" s="91" t="s">
        <v>3458</v>
      </c>
      <c r="Q385" s="91" t="s">
        <v>394</v>
      </c>
      <c r="R385" s="92">
        <v>0.71899999999999997</v>
      </c>
      <c r="T385" s="152">
        <v>4</v>
      </c>
      <c r="U385" s="153">
        <v>2005</v>
      </c>
      <c r="V385" s="154" t="s">
        <v>20</v>
      </c>
      <c r="W385" s="154" t="s">
        <v>618</v>
      </c>
      <c r="X385" s="154" t="s">
        <v>3516</v>
      </c>
      <c r="Y385" s="155" t="str">
        <f t="shared" si="23"/>
        <v>42005冷房ビル用マルチ無し（一定速）</v>
      </c>
      <c r="Z385" s="156">
        <v>0.25</v>
      </c>
      <c r="AA385" s="156">
        <v>0.75</v>
      </c>
      <c r="AB385" s="157">
        <v>0.25</v>
      </c>
      <c r="AC385" s="157">
        <v>0.75</v>
      </c>
      <c r="AD385" s="160">
        <f>VLOOKUP(T385,'既存・導入予定 (3)'!$E$33:$S$44,13,0)</f>
        <v>0.14699999999999999</v>
      </c>
      <c r="AE385" s="161">
        <f t="shared" si="24"/>
        <v>0.78600000000000003</v>
      </c>
    </row>
    <row r="386" spans="13:31" ht="13.5" customHeight="1">
      <c r="M386" s="90">
        <v>8</v>
      </c>
      <c r="N386" s="91" t="s">
        <v>8</v>
      </c>
      <c r="O386" s="91" t="s">
        <v>3460</v>
      </c>
      <c r="P386" s="91" t="s">
        <v>3458</v>
      </c>
      <c r="Q386" s="91" t="s">
        <v>398</v>
      </c>
      <c r="R386" s="92">
        <v>0.70699999999999996</v>
      </c>
      <c r="T386" s="152">
        <v>4</v>
      </c>
      <c r="U386" s="153">
        <v>2005</v>
      </c>
      <c r="V386" s="154" t="s">
        <v>20</v>
      </c>
      <c r="W386" s="154" t="s">
        <v>619</v>
      </c>
      <c r="X386" s="154" t="s">
        <v>3516</v>
      </c>
      <c r="Y386" s="155" t="str">
        <f t="shared" si="23"/>
        <v>42005冷房設備用無し（一定速）</v>
      </c>
      <c r="Z386" s="156">
        <v>0.25</v>
      </c>
      <c r="AA386" s="156">
        <v>0.75</v>
      </c>
      <c r="AB386" s="157">
        <v>0.25</v>
      </c>
      <c r="AC386" s="157">
        <v>0.75</v>
      </c>
      <c r="AD386" s="160">
        <f>VLOOKUP(T386,'既存・導入予定 (3)'!$E$33:$S$44,13,0)</f>
        <v>0.14699999999999999</v>
      </c>
      <c r="AE386" s="161">
        <f t="shared" si="24"/>
        <v>0.78600000000000003</v>
      </c>
    </row>
    <row r="387" spans="13:31" ht="14.25" customHeight="1">
      <c r="M387" s="90">
        <v>8</v>
      </c>
      <c r="N387" s="91" t="s">
        <v>9</v>
      </c>
      <c r="O387" s="91" t="s">
        <v>3460</v>
      </c>
      <c r="P387" s="91" t="s">
        <v>3458</v>
      </c>
      <c r="Q387" s="91" t="s">
        <v>402</v>
      </c>
      <c r="R387" s="92">
        <v>0.59199999999999997</v>
      </c>
      <c r="T387" s="152">
        <v>4</v>
      </c>
      <c r="U387" s="153">
        <v>2005</v>
      </c>
      <c r="V387" s="154" t="s">
        <v>21</v>
      </c>
      <c r="W387" s="154" t="s">
        <v>624</v>
      </c>
      <c r="X387" s="154" t="s">
        <v>3363</v>
      </c>
      <c r="Y387" s="155" t="str">
        <f t="shared" si="23"/>
        <v>42005暖房店舗用有り</v>
      </c>
      <c r="Z387" s="156">
        <v>-0.65</v>
      </c>
      <c r="AA387" s="156">
        <v>1.65</v>
      </c>
      <c r="AB387" s="157">
        <v>1.0726</v>
      </c>
      <c r="AC387" s="157">
        <v>1.2194</v>
      </c>
      <c r="AD387" s="160">
        <f>VLOOKUP(T387,'既存・導入予定 (3)'!$E$33:$S$44,13,0)</f>
        <v>0.14699999999999999</v>
      </c>
      <c r="AE387" s="161">
        <f t="shared" si="24"/>
        <v>1.377</v>
      </c>
    </row>
    <row r="388" spans="13:31" ht="13.5" customHeight="1">
      <c r="M388" s="90">
        <v>8</v>
      </c>
      <c r="N388" s="91" t="s">
        <v>10</v>
      </c>
      <c r="O388" s="91" t="s">
        <v>3460</v>
      </c>
      <c r="P388" s="91" t="s">
        <v>3458</v>
      </c>
      <c r="Q388" s="91" t="s">
        <v>406</v>
      </c>
      <c r="R388" s="92">
        <v>0.626</v>
      </c>
      <c r="T388" s="152">
        <v>4</v>
      </c>
      <c r="U388" s="153">
        <v>2005</v>
      </c>
      <c r="V388" s="154" t="s">
        <v>21</v>
      </c>
      <c r="W388" s="154" t="s">
        <v>618</v>
      </c>
      <c r="X388" s="154" t="s">
        <v>3363</v>
      </c>
      <c r="Y388" s="155" t="str">
        <f t="shared" si="23"/>
        <v>42005暖房ビル用マルチ有り</v>
      </c>
      <c r="Z388" s="156">
        <v>-0.56000000000000005</v>
      </c>
      <c r="AA388" s="156">
        <v>1.56</v>
      </c>
      <c r="AB388" s="157">
        <v>1.0330999999999999</v>
      </c>
      <c r="AC388" s="157">
        <v>1.1617</v>
      </c>
      <c r="AD388" s="160">
        <f>VLOOKUP(T388,'既存・導入予定 (3)'!$E$33:$S$44,13,0)</f>
        <v>0.14699999999999999</v>
      </c>
      <c r="AE388" s="161">
        <f t="shared" si="24"/>
        <v>1.3129999999999999</v>
      </c>
    </row>
    <row r="389" spans="13:31" ht="13.5" customHeight="1">
      <c r="M389" s="90">
        <v>8</v>
      </c>
      <c r="N389" s="91" t="s">
        <v>11</v>
      </c>
      <c r="O389" s="91" t="s">
        <v>3460</v>
      </c>
      <c r="P389" s="91" t="s">
        <v>3458</v>
      </c>
      <c r="Q389" s="91" t="s">
        <v>410</v>
      </c>
      <c r="R389" s="92">
        <v>0.41799999999999998</v>
      </c>
      <c r="T389" s="152">
        <v>4</v>
      </c>
      <c r="U389" s="153">
        <v>2005</v>
      </c>
      <c r="V389" s="154" t="s">
        <v>21</v>
      </c>
      <c r="W389" s="154" t="s">
        <v>619</v>
      </c>
      <c r="X389" s="154" t="s">
        <v>3363</v>
      </c>
      <c r="Y389" s="155" t="str">
        <f t="shared" si="23"/>
        <v>42005暖房設備用有り</v>
      </c>
      <c r="Z389" s="156">
        <v>-0.126</v>
      </c>
      <c r="AA389" s="156">
        <v>1.1259999999999999</v>
      </c>
      <c r="AB389" s="157">
        <v>1.0239</v>
      </c>
      <c r="AC389" s="157">
        <v>0.83850000000000002</v>
      </c>
      <c r="AD389" s="160">
        <f>VLOOKUP(T389,'既存・導入予定 (3)'!$E$33:$S$44,13,0)</f>
        <v>0.14699999999999999</v>
      </c>
      <c r="AE389" s="161">
        <f t="shared" si="24"/>
        <v>0.98899999999999999</v>
      </c>
    </row>
    <row r="390" spans="13:31" ht="13.5" customHeight="1">
      <c r="M390" s="90">
        <v>8</v>
      </c>
      <c r="N390" s="91" t="s">
        <v>12</v>
      </c>
      <c r="O390" s="91" t="s">
        <v>3460</v>
      </c>
      <c r="P390" s="91" t="s">
        <v>3458</v>
      </c>
      <c r="Q390" s="91" t="s">
        <v>414</v>
      </c>
      <c r="R390" s="92">
        <v>0.307</v>
      </c>
      <c r="T390" s="152">
        <v>4</v>
      </c>
      <c r="U390" s="153">
        <v>2005</v>
      </c>
      <c r="V390" s="154" t="s">
        <v>21</v>
      </c>
      <c r="W390" s="154" t="s">
        <v>624</v>
      </c>
      <c r="X390" s="154" t="s">
        <v>3516</v>
      </c>
      <c r="Y390" s="155" t="str">
        <f t="shared" si="23"/>
        <v>42005暖房店舗用無し（一定速）</v>
      </c>
      <c r="Z390" s="156">
        <v>0.25</v>
      </c>
      <c r="AA390" s="156">
        <v>0.75</v>
      </c>
      <c r="AB390" s="157">
        <v>0.25</v>
      </c>
      <c r="AC390" s="157">
        <v>0.75</v>
      </c>
      <c r="AD390" s="160">
        <f>VLOOKUP(T390,'既存・導入予定 (3)'!$E$33:$S$44,13,0)</f>
        <v>0.14699999999999999</v>
      </c>
      <c r="AE390" s="161">
        <f t="shared" si="24"/>
        <v>0.78600000000000003</v>
      </c>
    </row>
    <row r="391" spans="13:31" ht="13.5" customHeight="1">
      <c r="M391" s="90">
        <v>8</v>
      </c>
      <c r="N391" s="91" t="s">
        <v>13</v>
      </c>
      <c r="O391" s="91" t="s">
        <v>3460</v>
      </c>
      <c r="P391" s="91" t="s">
        <v>3458</v>
      </c>
      <c r="Q391" s="91" t="s">
        <v>418</v>
      </c>
      <c r="R391" s="92">
        <v>0.70399999999999996</v>
      </c>
      <c r="T391" s="152">
        <v>4</v>
      </c>
      <c r="U391" s="153">
        <v>2005</v>
      </c>
      <c r="V391" s="154" t="s">
        <v>21</v>
      </c>
      <c r="W391" s="154" t="s">
        <v>618</v>
      </c>
      <c r="X391" s="154" t="s">
        <v>3516</v>
      </c>
      <c r="Y391" s="155" t="str">
        <f t="shared" si="23"/>
        <v>42005暖房ビル用マルチ無し（一定速）</v>
      </c>
      <c r="Z391" s="156">
        <v>0.25</v>
      </c>
      <c r="AA391" s="156">
        <v>0.75</v>
      </c>
      <c r="AB391" s="157">
        <v>0.25</v>
      </c>
      <c r="AC391" s="157">
        <v>0.75</v>
      </c>
      <c r="AD391" s="160">
        <f>VLOOKUP(T391,'既存・導入予定 (3)'!$E$33:$S$44,13,0)</f>
        <v>0.14699999999999999</v>
      </c>
      <c r="AE391" s="161">
        <f t="shared" si="24"/>
        <v>0.78600000000000003</v>
      </c>
    </row>
    <row r="392" spans="13:31" ht="13.5" customHeight="1">
      <c r="M392" s="90">
        <v>9</v>
      </c>
      <c r="N392" s="91" t="s">
        <v>3456</v>
      </c>
      <c r="O392" s="91" t="s">
        <v>3460</v>
      </c>
      <c r="P392" s="91" t="s">
        <v>3458</v>
      </c>
      <c r="Q392" s="91" t="s">
        <v>422</v>
      </c>
      <c r="R392" s="92">
        <v>0.48399999999999999</v>
      </c>
      <c r="T392" s="152">
        <v>4</v>
      </c>
      <c r="U392" s="153">
        <v>2005</v>
      </c>
      <c r="V392" s="154" t="s">
        <v>21</v>
      </c>
      <c r="W392" s="154" t="s">
        <v>619</v>
      </c>
      <c r="X392" s="154" t="s">
        <v>3516</v>
      </c>
      <c r="Y392" s="155" t="str">
        <f t="shared" si="23"/>
        <v>42005暖房設備用無し（一定速）</v>
      </c>
      <c r="Z392" s="156">
        <v>0.25</v>
      </c>
      <c r="AA392" s="156">
        <v>0.75</v>
      </c>
      <c r="AB392" s="157">
        <v>0.25</v>
      </c>
      <c r="AC392" s="157">
        <v>0.75</v>
      </c>
      <c r="AD392" s="160">
        <f>VLOOKUP(T392,'既存・導入予定 (3)'!$E$33:$S$44,13,0)</f>
        <v>0.14699999999999999</v>
      </c>
      <c r="AE392" s="161">
        <f t="shared" si="24"/>
        <v>0.78600000000000003</v>
      </c>
    </row>
    <row r="393" spans="13:31" ht="13.5" customHeight="1">
      <c r="M393" s="90">
        <v>9</v>
      </c>
      <c r="N393" s="91" t="s">
        <v>3</v>
      </c>
      <c r="O393" s="91" t="s">
        <v>3460</v>
      </c>
      <c r="P393" s="91" t="s">
        <v>3458</v>
      </c>
      <c r="Q393" s="91" t="s">
        <v>426</v>
      </c>
      <c r="R393" s="92">
        <v>0.54300000000000004</v>
      </c>
      <c r="T393" s="152">
        <v>4</v>
      </c>
      <c r="U393" s="153">
        <v>2010</v>
      </c>
      <c r="V393" s="154" t="s">
        <v>20</v>
      </c>
      <c r="W393" s="154" t="s">
        <v>624</v>
      </c>
      <c r="X393" s="154" t="s">
        <v>3363</v>
      </c>
      <c r="Y393" s="155" t="str">
        <f t="shared" si="23"/>
        <v>42010冷房店舗用有り</v>
      </c>
      <c r="Z393" s="156">
        <v>-1.1000000000000001</v>
      </c>
      <c r="AA393" s="156">
        <v>2.1</v>
      </c>
      <c r="AB393" s="157">
        <v>1.0511999999999999</v>
      </c>
      <c r="AC393" s="157">
        <v>1.5622</v>
      </c>
      <c r="AD393" s="160">
        <f>VLOOKUP(T393,'既存・導入予定 (3)'!$E$33:$S$44,13,0)</f>
        <v>0.14699999999999999</v>
      </c>
      <c r="AE393" s="161">
        <f t="shared" si="24"/>
        <v>1.716</v>
      </c>
    </row>
    <row r="394" spans="13:31" ht="13.5" customHeight="1">
      <c r="M394" s="90">
        <v>9</v>
      </c>
      <c r="N394" s="91" t="s">
        <v>4</v>
      </c>
      <c r="O394" s="91" t="s">
        <v>3460</v>
      </c>
      <c r="P394" s="91" t="s">
        <v>3458</v>
      </c>
      <c r="Q394" s="91" t="s">
        <v>430</v>
      </c>
      <c r="R394" s="92">
        <v>0.46300000000000002</v>
      </c>
      <c r="T394" s="152">
        <v>4</v>
      </c>
      <c r="U394" s="153">
        <v>2010</v>
      </c>
      <c r="V394" s="154" t="s">
        <v>20</v>
      </c>
      <c r="W394" s="154" t="s">
        <v>618</v>
      </c>
      <c r="X394" s="154" t="s">
        <v>3363</v>
      </c>
      <c r="Y394" s="155" t="str">
        <f t="shared" si="23"/>
        <v>42010冷房ビル用マルチ有り</v>
      </c>
      <c r="Z394" s="156">
        <v>-0.88</v>
      </c>
      <c r="AA394" s="156">
        <v>1.88</v>
      </c>
      <c r="AB394" s="157">
        <v>1.0548999999999999</v>
      </c>
      <c r="AC394" s="157">
        <v>1.3963000000000001</v>
      </c>
      <c r="AD394" s="160">
        <f>VLOOKUP(T394,'既存・導入予定 (3)'!$E$33:$S$44,13,0)</f>
        <v>0.14699999999999999</v>
      </c>
      <c r="AE394" s="161">
        <f t="shared" si="24"/>
        <v>1.5509999999999999</v>
      </c>
    </row>
    <row r="395" spans="13:31" ht="13.5" customHeight="1">
      <c r="M395" s="90">
        <v>9</v>
      </c>
      <c r="N395" s="91" t="s">
        <v>5</v>
      </c>
      <c r="O395" s="91" t="s">
        <v>3460</v>
      </c>
      <c r="P395" s="91" t="s">
        <v>3458</v>
      </c>
      <c r="Q395" s="91" t="s">
        <v>434</v>
      </c>
      <c r="R395" s="92">
        <v>0.27700000000000002</v>
      </c>
      <c r="T395" s="152">
        <v>4</v>
      </c>
      <c r="U395" s="153">
        <v>2010</v>
      </c>
      <c r="V395" s="154" t="s">
        <v>20</v>
      </c>
      <c r="W395" s="154" t="s">
        <v>619</v>
      </c>
      <c r="X395" s="154" t="s">
        <v>3363</v>
      </c>
      <c r="Y395" s="155" t="str">
        <f t="shared" si="23"/>
        <v>42010冷房設備用有り</v>
      </c>
      <c r="Z395" s="156">
        <v>-0.26</v>
      </c>
      <c r="AA395" s="156">
        <v>1.26</v>
      </c>
      <c r="AB395" s="157">
        <v>1.1929000000000001</v>
      </c>
      <c r="AC395" s="157">
        <v>0.89680000000000004</v>
      </c>
      <c r="AD395" s="160">
        <f>VLOOKUP(T395,'既存・導入予定 (3)'!$E$33:$S$44,13,0)</f>
        <v>0.14699999999999999</v>
      </c>
      <c r="AE395" s="161">
        <f t="shared" si="24"/>
        <v>1.0720000000000001</v>
      </c>
    </row>
    <row r="396" spans="13:31" ht="13.5" customHeight="1">
      <c r="M396" s="90">
        <v>9</v>
      </c>
      <c r="N396" s="91" t="s">
        <v>6</v>
      </c>
      <c r="O396" s="91" t="s">
        <v>3460</v>
      </c>
      <c r="P396" s="91" t="s">
        <v>3458</v>
      </c>
      <c r="Q396" s="91" t="s">
        <v>438</v>
      </c>
      <c r="R396" s="92">
        <v>0.46300000000000002</v>
      </c>
      <c r="T396" s="152">
        <v>4</v>
      </c>
      <c r="U396" s="153">
        <v>2010</v>
      </c>
      <c r="V396" s="154" t="s">
        <v>20</v>
      </c>
      <c r="W396" s="154" t="s">
        <v>624</v>
      </c>
      <c r="X396" s="154" t="s">
        <v>3516</v>
      </c>
      <c r="Y396" s="155" t="str">
        <f t="shared" si="23"/>
        <v>42010冷房店舗用無し（一定速）</v>
      </c>
      <c r="Z396" s="156">
        <v>0.25</v>
      </c>
      <c r="AA396" s="156">
        <v>0.75</v>
      </c>
      <c r="AB396" s="157">
        <v>0.25</v>
      </c>
      <c r="AC396" s="157">
        <v>0.75</v>
      </c>
      <c r="AD396" s="160">
        <f>VLOOKUP(T396,'既存・導入予定 (3)'!$E$33:$S$44,13,0)</f>
        <v>0.14699999999999999</v>
      </c>
      <c r="AE396" s="161">
        <f t="shared" si="24"/>
        <v>0.78600000000000003</v>
      </c>
    </row>
    <row r="397" spans="13:31" ht="13.5" customHeight="1">
      <c r="M397" s="90">
        <v>9</v>
      </c>
      <c r="N397" s="91" t="s">
        <v>7</v>
      </c>
      <c r="O397" s="91" t="s">
        <v>3460</v>
      </c>
      <c r="P397" s="91" t="s">
        <v>3458</v>
      </c>
      <c r="Q397" s="91" t="s">
        <v>442</v>
      </c>
      <c r="R397" s="92">
        <v>0.48499999999999999</v>
      </c>
      <c r="T397" s="152">
        <v>4</v>
      </c>
      <c r="U397" s="153">
        <v>2010</v>
      </c>
      <c r="V397" s="154" t="s">
        <v>20</v>
      </c>
      <c r="W397" s="154" t="s">
        <v>618</v>
      </c>
      <c r="X397" s="154" t="s">
        <v>3516</v>
      </c>
      <c r="Y397" s="155" t="str">
        <f t="shared" si="23"/>
        <v>42010冷房ビル用マルチ無し（一定速）</v>
      </c>
      <c r="Z397" s="156">
        <v>0.25</v>
      </c>
      <c r="AA397" s="156">
        <v>0.75</v>
      </c>
      <c r="AB397" s="157">
        <v>0.25</v>
      </c>
      <c r="AC397" s="157">
        <v>0.75</v>
      </c>
      <c r="AD397" s="160">
        <f>VLOOKUP(T397,'既存・導入予定 (3)'!$E$33:$S$44,13,0)</f>
        <v>0.14699999999999999</v>
      </c>
      <c r="AE397" s="161">
        <f t="shared" si="24"/>
        <v>0.78600000000000003</v>
      </c>
    </row>
    <row r="398" spans="13:31" ht="13.5" customHeight="1">
      <c r="M398" s="90">
        <v>9</v>
      </c>
      <c r="N398" s="91" t="s">
        <v>8</v>
      </c>
      <c r="O398" s="91" t="s">
        <v>3460</v>
      </c>
      <c r="P398" s="91" t="s">
        <v>3458</v>
      </c>
      <c r="Q398" s="91" t="s">
        <v>446</v>
      </c>
      <c r="R398" s="92">
        <v>0.48599999999999999</v>
      </c>
      <c r="T398" s="152">
        <v>4</v>
      </c>
      <c r="U398" s="153">
        <v>2010</v>
      </c>
      <c r="V398" s="154" t="s">
        <v>20</v>
      </c>
      <c r="W398" s="154" t="s">
        <v>619</v>
      </c>
      <c r="X398" s="154" t="s">
        <v>3516</v>
      </c>
      <c r="Y398" s="155" t="str">
        <f t="shared" si="23"/>
        <v>42010冷房設備用無し（一定速）</v>
      </c>
      <c r="Z398" s="156">
        <v>0.25</v>
      </c>
      <c r="AA398" s="156">
        <v>0.75</v>
      </c>
      <c r="AB398" s="157">
        <v>0.25</v>
      </c>
      <c r="AC398" s="157">
        <v>0.75</v>
      </c>
      <c r="AD398" s="160">
        <f>VLOOKUP(T398,'既存・導入予定 (3)'!$E$33:$S$44,13,0)</f>
        <v>0.14699999999999999</v>
      </c>
      <c r="AE398" s="161">
        <f t="shared" si="24"/>
        <v>0.78600000000000003</v>
      </c>
    </row>
    <row r="399" spans="13:31" ht="13.5" customHeight="1">
      <c r="M399" s="90">
        <v>9</v>
      </c>
      <c r="N399" s="91" t="s">
        <v>9</v>
      </c>
      <c r="O399" s="91" t="s">
        <v>3460</v>
      </c>
      <c r="P399" s="91" t="s">
        <v>3458</v>
      </c>
      <c r="Q399" s="91" t="s">
        <v>450</v>
      </c>
      <c r="R399" s="92">
        <v>0.34100000000000003</v>
      </c>
      <c r="T399" s="152">
        <v>4</v>
      </c>
      <c r="U399" s="153">
        <v>2010</v>
      </c>
      <c r="V399" s="154" t="s">
        <v>21</v>
      </c>
      <c r="W399" s="154" t="s">
        <v>624</v>
      </c>
      <c r="X399" s="154" t="s">
        <v>3363</v>
      </c>
      <c r="Y399" s="155" t="str">
        <f t="shared" si="23"/>
        <v>42010暖房店舗用有り</v>
      </c>
      <c r="Z399" s="156">
        <v>-0.72</v>
      </c>
      <c r="AA399" s="156">
        <v>1.72</v>
      </c>
      <c r="AB399" s="157">
        <v>1.0757000000000001</v>
      </c>
      <c r="AC399" s="157">
        <v>1.2710999999999999</v>
      </c>
      <c r="AD399" s="160">
        <f>VLOOKUP(T399,'既存・導入予定 (3)'!$E$33:$S$44,13,0)</f>
        <v>0.14699999999999999</v>
      </c>
      <c r="AE399" s="161">
        <f t="shared" si="24"/>
        <v>1.429</v>
      </c>
    </row>
    <row r="400" spans="13:31" ht="13.5" customHeight="1">
      <c r="M400" s="90">
        <v>9</v>
      </c>
      <c r="N400" s="91" t="s">
        <v>10</v>
      </c>
      <c r="O400" s="91" t="s">
        <v>3460</v>
      </c>
      <c r="P400" s="91" t="s">
        <v>3458</v>
      </c>
      <c r="Q400" s="91" t="s">
        <v>454</v>
      </c>
      <c r="R400" s="92">
        <v>0.436</v>
      </c>
      <c r="T400" s="152">
        <v>4</v>
      </c>
      <c r="U400" s="153">
        <v>2010</v>
      </c>
      <c r="V400" s="154" t="s">
        <v>21</v>
      </c>
      <c r="W400" s="154" t="s">
        <v>618</v>
      </c>
      <c r="X400" s="154" t="s">
        <v>3363</v>
      </c>
      <c r="Y400" s="155" t="str">
        <f t="shared" si="23"/>
        <v>42010暖房ビル用マルチ有り</v>
      </c>
      <c r="Z400" s="156">
        <v>-0.7</v>
      </c>
      <c r="AA400" s="156">
        <v>1.7</v>
      </c>
      <c r="AB400" s="157">
        <v>1.036</v>
      </c>
      <c r="AC400" s="157">
        <v>1.266</v>
      </c>
      <c r="AD400" s="160">
        <f>VLOOKUP(T400,'既存・導入予定 (3)'!$E$33:$S$44,13,0)</f>
        <v>0.14699999999999999</v>
      </c>
      <c r="AE400" s="161">
        <f t="shared" si="24"/>
        <v>1.4179999999999999</v>
      </c>
    </row>
    <row r="401" spans="13:31" ht="13.5" customHeight="1">
      <c r="M401" s="90">
        <v>9</v>
      </c>
      <c r="N401" s="91" t="s">
        <v>11</v>
      </c>
      <c r="O401" s="91" t="s">
        <v>3460</v>
      </c>
      <c r="P401" s="91" t="s">
        <v>3458</v>
      </c>
      <c r="Q401" s="91" t="s">
        <v>458</v>
      </c>
      <c r="R401" s="92">
        <v>0.26400000000000001</v>
      </c>
      <c r="T401" s="152">
        <v>4</v>
      </c>
      <c r="U401" s="153">
        <v>2010</v>
      </c>
      <c r="V401" s="154" t="s">
        <v>21</v>
      </c>
      <c r="W401" s="154" t="s">
        <v>619</v>
      </c>
      <c r="X401" s="154" t="s">
        <v>3363</v>
      </c>
      <c r="Y401" s="155" t="str">
        <f t="shared" si="23"/>
        <v>42010暖房設備用有り</v>
      </c>
      <c r="Z401" s="156">
        <v>-0.26</v>
      </c>
      <c r="AA401" s="156">
        <v>1.26</v>
      </c>
      <c r="AB401" s="157">
        <v>0.82779999999999998</v>
      </c>
      <c r="AC401" s="157">
        <v>0.98809999999999998</v>
      </c>
      <c r="AD401" s="160">
        <f>VLOOKUP(T401,'既存・導入予定 (3)'!$E$33:$S$44,13,0)</f>
        <v>0.14699999999999999</v>
      </c>
      <c r="AE401" s="161">
        <f t="shared" si="24"/>
        <v>1.109</v>
      </c>
    </row>
    <row r="402" spans="13:31" ht="13.5" customHeight="1">
      <c r="M402" s="90">
        <v>9</v>
      </c>
      <c r="N402" s="91" t="s">
        <v>12</v>
      </c>
      <c r="O402" s="91" t="s">
        <v>3460</v>
      </c>
      <c r="P402" s="91" t="s">
        <v>3458</v>
      </c>
      <c r="Q402" s="91" t="s">
        <v>462</v>
      </c>
      <c r="R402" s="92">
        <v>0.17299999999999999</v>
      </c>
      <c r="T402" s="152">
        <v>4</v>
      </c>
      <c r="U402" s="153">
        <v>2010</v>
      </c>
      <c r="V402" s="154" t="s">
        <v>21</v>
      </c>
      <c r="W402" s="154" t="s">
        <v>624</v>
      </c>
      <c r="X402" s="154" t="s">
        <v>3516</v>
      </c>
      <c r="Y402" s="155" t="str">
        <f t="shared" si="23"/>
        <v>42010暖房店舗用無し（一定速）</v>
      </c>
      <c r="Z402" s="156">
        <v>0.25</v>
      </c>
      <c r="AA402" s="156">
        <v>0.75</v>
      </c>
      <c r="AB402" s="157">
        <v>0.25</v>
      </c>
      <c r="AC402" s="157">
        <v>0.75</v>
      </c>
      <c r="AD402" s="160">
        <f>VLOOKUP(T402,'既存・導入予定 (3)'!$E$33:$S$44,13,0)</f>
        <v>0.14699999999999999</v>
      </c>
      <c r="AE402" s="161">
        <f t="shared" si="24"/>
        <v>0.78600000000000003</v>
      </c>
    </row>
    <row r="403" spans="13:31" ht="13.5" customHeight="1">
      <c r="M403" s="90">
        <v>9</v>
      </c>
      <c r="N403" s="91" t="s">
        <v>13</v>
      </c>
      <c r="O403" s="91" t="s">
        <v>3460</v>
      </c>
      <c r="P403" s="91" t="s">
        <v>3458</v>
      </c>
      <c r="Q403" s="91" t="s">
        <v>466</v>
      </c>
      <c r="R403" s="92">
        <v>0.57499999999999996</v>
      </c>
      <c r="T403" s="152">
        <v>4</v>
      </c>
      <c r="U403" s="153">
        <v>2010</v>
      </c>
      <c r="V403" s="154" t="s">
        <v>21</v>
      </c>
      <c r="W403" s="154" t="s">
        <v>618</v>
      </c>
      <c r="X403" s="154" t="s">
        <v>3516</v>
      </c>
      <c r="Y403" s="155" t="str">
        <f t="shared" si="23"/>
        <v>42010暖房ビル用マルチ無し（一定速）</v>
      </c>
      <c r="Z403" s="156">
        <v>0.25</v>
      </c>
      <c r="AA403" s="156">
        <v>0.75</v>
      </c>
      <c r="AB403" s="157">
        <v>0.25</v>
      </c>
      <c r="AC403" s="157">
        <v>0.75</v>
      </c>
      <c r="AD403" s="160">
        <f>VLOOKUP(T403,'既存・導入予定 (3)'!$E$33:$S$44,13,0)</f>
        <v>0.14699999999999999</v>
      </c>
      <c r="AE403" s="161">
        <f t="shared" si="24"/>
        <v>0.78600000000000003</v>
      </c>
    </row>
    <row r="404" spans="13:31" ht="13.5" customHeight="1">
      <c r="M404" s="90">
        <v>10</v>
      </c>
      <c r="N404" s="91" t="s">
        <v>3456</v>
      </c>
      <c r="O404" s="91" t="s">
        <v>3460</v>
      </c>
      <c r="P404" s="91" t="s">
        <v>3458</v>
      </c>
      <c r="Q404" s="91" t="s">
        <v>470</v>
      </c>
      <c r="R404" s="92">
        <v>0.23499999999999999</v>
      </c>
      <c r="T404" s="152">
        <v>4</v>
      </c>
      <c r="U404" s="153">
        <v>2010</v>
      </c>
      <c r="V404" s="154" t="s">
        <v>21</v>
      </c>
      <c r="W404" s="154" t="s">
        <v>619</v>
      </c>
      <c r="X404" s="154" t="s">
        <v>3516</v>
      </c>
      <c r="Y404" s="155" t="str">
        <f t="shared" si="23"/>
        <v>42010暖房設備用無し（一定速）</v>
      </c>
      <c r="Z404" s="156">
        <v>0.25</v>
      </c>
      <c r="AA404" s="156">
        <v>0.75</v>
      </c>
      <c r="AB404" s="157">
        <v>0.25</v>
      </c>
      <c r="AC404" s="157">
        <v>0.75</v>
      </c>
      <c r="AD404" s="160">
        <f>VLOOKUP(T404,'既存・導入予定 (3)'!$E$33:$S$44,13,0)</f>
        <v>0.14699999999999999</v>
      </c>
      <c r="AE404" s="161">
        <f t="shared" si="24"/>
        <v>0.78600000000000003</v>
      </c>
    </row>
    <row r="405" spans="13:31" ht="13.5" customHeight="1">
      <c r="M405" s="90">
        <v>10</v>
      </c>
      <c r="N405" s="91" t="s">
        <v>3</v>
      </c>
      <c r="O405" s="91" t="s">
        <v>3460</v>
      </c>
      <c r="P405" s="91" t="s">
        <v>3458</v>
      </c>
      <c r="Q405" s="91" t="s">
        <v>474</v>
      </c>
      <c r="R405" s="92">
        <v>0.223</v>
      </c>
      <c r="T405" s="144">
        <v>4</v>
      </c>
      <c r="U405" s="195">
        <v>2011</v>
      </c>
      <c r="V405" s="145" t="s">
        <v>20</v>
      </c>
      <c r="W405" s="145" t="s">
        <v>624</v>
      </c>
      <c r="X405" s="145" t="s">
        <v>3363</v>
      </c>
      <c r="Y405" s="146" t="str">
        <f t="shared" si="23"/>
        <v>42011冷房店舗用有り</v>
      </c>
      <c r="Z405" s="148">
        <v>-1.1200000000000001</v>
      </c>
      <c r="AA405" s="148">
        <v>2.12</v>
      </c>
      <c r="AB405" s="149">
        <v>1.0517000000000001</v>
      </c>
      <c r="AC405" s="149">
        <v>1.5770999999999999</v>
      </c>
      <c r="AD405" s="147">
        <f>VLOOKUP(T405,'既存・導入予定 (3)'!$E$33:$S$44,13,0)</f>
        <v>0.14699999999999999</v>
      </c>
      <c r="AE405" s="75">
        <f t="shared" si="24"/>
        <v>1.7310000000000001</v>
      </c>
    </row>
    <row r="406" spans="13:31" ht="13.5" customHeight="1">
      <c r="M406" s="90">
        <v>10</v>
      </c>
      <c r="N406" s="91" t="s">
        <v>4</v>
      </c>
      <c r="O406" s="91" t="s">
        <v>3460</v>
      </c>
      <c r="P406" s="91" t="s">
        <v>3458</v>
      </c>
      <c r="Q406" s="91" t="s">
        <v>478</v>
      </c>
      <c r="R406" s="92">
        <v>0.251</v>
      </c>
      <c r="T406" s="144">
        <v>4</v>
      </c>
      <c r="U406" s="195">
        <v>2011</v>
      </c>
      <c r="V406" s="145" t="s">
        <v>20</v>
      </c>
      <c r="W406" s="145" t="s">
        <v>618</v>
      </c>
      <c r="X406" s="145" t="s">
        <v>3363</v>
      </c>
      <c r="Y406" s="146" t="str">
        <f t="shared" si="23"/>
        <v>42011冷房ビル用マルチ有り</v>
      </c>
      <c r="Z406" s="148">
        <v>-1</v>
      </c>
      <c r="AA406" s="148">
        <v>2</v>
      </c>
      <c r="AB406" s="149">
        <v>1.0584</v>
      </c>
      <c r="AC406" s="149">
        <v>1.4854000000000001</v>
      </c>
      <c r="AD406" s="147">
        <f>VLOOKUP(T406,'既存・導入予定 (3)'!$E$33:$S$44,13,0)</f>
        <v>0.14699999999999999</v>
      </c>
      <c r="AE406" s="75">
        <f t="shared" si="24"/>
        <v>1.64</v>
      </c>
    </row>
    <row r="407" spans="13:31" ht="13.5" customHeight="1">
      <c r="M407" s="90">
        <v>10</v>
      </c>
      <c r="N407" s="91" t="s">
        <v>5</v>
      </c>
      <c r="O407" s="91" t="s">
        <v>3460</v>
      </c>
      <c r="P407" s="91" t="s">
        <v>3458</v>
      </c>
      <c r="Q407" s="91" t="s">
        <v>482</v>
      </c>
      <c r="R407" s="92">
        <v>0.13</v>
      </c>
      <c r="T407" s="144">
        <v>4</v>
      </c>
      <c r="U407" s="195">
        <v>2011</v>
      </c>
      <c r="V407" s="145" t="s">
        <v>20</v>
      </c>
      <c r="W407" s="145" t="s">
        <v>619</v>
      </c>
      <c r="X407" s="145" t="s">
        <v>3363</v>
      </c>
      <c r="Y407" s="146" t="str">
        <f t="shared" si="23"/>
        <v>42011冷房設備用有り</v>
      </c>
      <c r="Z407" s="148">
        <v>-0.22</v>
      </c>
      <c r="AA407" s="148">
        <v>1.22</v>
      </c>
      <c r="AB407" s="149">
        <v>1.0356000000000001</v>
      </c>
      <c r="AC407" s="149">
        <v>0.90610000000000002</v>
      </c>
      <c r="AD407" s="147">
        <f>VLOOKUP(T407,'既存・導入予定 (3)'!$E$33:$S$44,13,0)</f>
        <v>0.14699999999999999</v>
      </c>
      <c r="AE407" s="75">
        <f t="shared" si="24"/>
        <v>1.0580000000000001</v>
      </c>
    </row>
    <row r="408" spans="13:31" ht="13.5" customHeight="1">
      <c r="M408" s="90">
        <v>10</v>
      </c>
      <c r="N408" s="91" t="s">
        <v>6</v>
      </c>
      <c r="O408" s="91" t="s">
        <v>3460</v>
      </c>
      <c r="P408" s="91" t="s">
        <v>3458</v>
      </c>
      <c r="Q408" s="91" t="s">
        <v>486</v>
      </c>
      <c r="R408" s="92">
        <v>0.22500000000000001</v>
      </c>
      <c r="T408" s="144">
        <v>4</v>
      </c>
      <c r="U408" s="195">
        <v>2011</v>
      </c>
      <c r="V408" s="145" t="s">
        <v>20</v>
      </c>
      <c r="W408" s="145" t="s">
        <v>624</v>
      </c>
      <c r="X408" s="145" t="s">
        <v>3516</v>
      </c>
      <c r="Y408" s="146" t="str">
        <f t="shared" si="23"/>
        <v>42011冷房店舗用無し（一定速）</v>
      </c>
      <c r="Z408" s="148">
        <v>0.25</v>
      </c>
      <c r="AA408" s="148">
        <v>0.75</v>
      </c>
      <c r="AB408" s="149">
        <v>0.25</v>
      </c>
      <c r="AC408" s="149">
        <v>0.75</v>
      </c>
      <c r="AD408" s="147">
        <f>VLOOKUP(T408,'既存・導入予定 (3)'!$E$33:$S$44,13,0)</f>
        <v>0.14699999999999999</v>
      </c>
      <c r="AE408" s="75">
        <f t="shared" si="24"/>
        <v>0.78600000000000003</v>
      </c>
    </row>
    <row r="409" spans="13:31" ht="13.5" customHeight="1">
      <c r="M409" s="90">
        <v>10</v>
      </c>
      <c r="N409" s="91" t="s">
        <v>7</v>
      </c>
      <c r="O409" s="91" t="s">
        <v>3460</v>
      </c>
      <c r="P409" s="91" t="s">
        <v>3458</v>
      </c>
      <c r="Q409" s="91" t="s">
        <v>490</v>
      </c>
      <c r="R409" s="92">
        <v>0.23400000000000001</v>
      </c>
      <c r="T409" s="144">
        <v>4</v>
      </c>
      <c r="U409" s="195">
        <v>2011</v>
      </c>
      <c r="V409" s="145" t="s">
        <v>20</v>
      </c>
      <c r="W409" s="145" t="s">
        <v>618</v>
      </c>
      <c r="X409" s="145" t="s">
        <v>3516</v>
      </c>
      <c r="Y409" s="146" t="str">
        <f t="shared" si="23"/>
        <v>42011冷房ビル用マルチ無し（一定速）</v>
      </c>
      <c r="Z409" s="148">
        <v>0.25</v>
      </c>
      <c r="AA409" s="148">
        <v>0.75</v>
      </c>
      <c r="AB409" s="149">
        <v>0.25</v>
      </c>
      <c r="AC409" s="149">
        <v>0.75</v>
      </c>
      <c r="AD409" s="147">
        <f>VLOOKUP(T409,'既存・導入予定 (3)'!$E$33:$S$44,13,0)</f>
        <v>0.14699999999999999</v>
      </c>
      <c r="AE409" s="75">
        <f t="shared" si="24"/>
        <v>0.78600000000000003</v>
      </c>
    </row>
    <row r="410" spans="13:31" ht="13.5" customHeight="1">
      <c r="M410" s="90">
        <v>10</v>
      </c>
      <c r="N410" s="91" t="s">
        <v>8</v>
      </c>
      <c r="O410" s="91" t="s">
        <v>3460</v>
      </c>
      <c r="P410" s="91" t="s">
        <v>3458</v>
      </c>
      <c r="Q410" s="91" t="s">
        <v>494</v>
      </c>
      <c r="R410" s="92">
        <v>0.185</v>
      </c>
      <c r="T410" s="144">
        <v>4</v>
      </c>
      <c r="U410" s="195">
        <v>2011</v>
      </c>
      <c r="V410" s="145" t="s">
        <v>20</v>
      </c>
      <c r="W410" s="145" t="s">
        <v>619</v>
      </c>
      <c r="X410" s="145" t="s">
        <v>3516</v>
      </c>
      <c r="Y410" s="146" t="str">
        <f t="shared" si="23"/>
        <v>42011冷房設備用無し（一定速）</v>
      </c>
      <c r="Z410" s="148">
        <v>0.25</v>
      </c>
      <c r="AA410" s="148">
        <v>0.75</v>
      </c>
      <c r="AB410" s="149">
        <v>0.25</v>
      </c>
      <c r="AC410" s="149">
        <v>0.75</v>
      </c>
      <c r="AD410" s="147">
        <f>VLOOKUP(T410,'既存・導入予定 (3)'!$E$33:$S$44,13,0)</f>
        <v>0.14699999999999999</v>
      </c>
      <c r="AE410" s="75">
        <f t="shared" si="24"/>
        <v>0.78600000000000003</v>
      </c>
    </row>
    <row r="411" spans="13:31" ht="13.5" customHeight="1">
      <c r="M411" s="90">
        <v>10</v>
      </c>
      <c r="N411" s="91" t="s">
        <v>9</v>
      </c>
      <c r="O411" s="91" t="s">
        <v>3460</v>
      </c>
      <c r="P411" s="91" t="s">
        <v>3458</v>
      </c>
      <c r="Q411" s="91" t="s">
        <v>498</v>
      </c>
      <c r="R411" s="92">
        <v>0.185</v>
      </c>
      <c r="T411" s="144">
        <v>4</v>
      </c>
      <c r="U411" s="195">
        <v>2011</v>
      </c>
      <c r="V411" s="145" t="s">
        <v>21</v>
      </c>
      <c r="W411" s="145" t="s">
        <v>624</v>
      </c>
      <c r="X411" s="145" t="s">
        <v>3363</v>
      </c>
      <c r="Y411" s="146" t="str">
        <f t="shared" si="23"/>
        <v>42011暖房店舗用有り</v>
      </c>
      <c r="Z411" s="148">
        <v>-0.76</v>
      </c>
      <c r="AA411" s="148">
        <v>1.76</v>
      </c>
      <c r="AB411" s="149">
        <v>1.0773999999999999</v>
      </c>
      <c r="AC411" s="149">
        <v>1.3006</v>
      </c>
      <c r="AD411" s="147">
        <f>VLOOKUP(T411,'既存・導入予定 (3)'!$E$33:$S$44,13,0)</f>
        <v>0.14699999999999999</v>
      </c>
      <c r="AE411" s="75">
        <f t="shared" si="24"/>
        <v>1.458</v>
      </c>
    </row>
    <row r="412" spans="13:31" ht="13.5" customHeight="1">
      <c r="M412" s="90">
        <v>10</v>
      </c>
      <c r="N412" s="91" t="s">
        <v>10</v>
      </c>
      <c r="O412" s="91" t="s">
        <v>3460</v>
      </c>
      <c r="P412" s="91" t="s">
        <v>3458</v>
      </c>
      <c r="Q412" s="91" t="s">
        <v>502</v>
      </c>
      <c r="R412" s="92">
        <v>0.21</v>
      </c>
      <c r="T412" s="144">
        <v>4</v>
      </c>
      <c r="U412" s="195">
        <v>2011</v>
      </c>
      <c r="V412" s="145" t="s">
        <v>21</v>
      </c>
      <c r="W412" s="145" t="s">
        <v>618</v>
      </c>
      <c r="X412" s="145" t="s">
        <v>3363</v>
      </c>
      <c r="Y412" s="146" t="str">
        <f t="shared" si="23"/>
        <v>42011暖房ビル用マルチ有り</v>
      </c>
      <c r="Z412" s="148">
        <v>-0.78</v>
      </c>
      <c r="AA412" s="148">
        <v>1.78</v>
      </c>
      <c r="AB412" s="149">
        <v>1.0377000000000001</v>
      </c>
      <c r="AC412" s="149">
        <v>1.3255999999999999</v>
      </c>
      <c r="AD412" s="147">
        <f>VLOOKUP(T412,'既存・導入予定 (3)'!$E$33:$S$44,13,0)</f>
        <v>0.14699999999999999</v>
      </c>
      <c r="AE412" s="75">
        <f t="shared" si="24"/>
        <v>1.478</v>
      </c>
    </row>
    <row r="413" spans="13:31" ht="13.5" customHeight="1">
      <c r="M413" s="90">
        <v>10</v>
      </c>
      <c r="N413" s="91" t="s">
        <v>11</v>
      </c>
      <c r="O413" s="91" t="s">
        <v>3460</v>
      </c>
      <c r="P413" s="91" t="s">
        <v>3458</v>
      </c>
      <c r="Q413" s="91" t="s">
        <v>506</v>
      </c>
      <c r="R413" s="92">
        <v>0.105</v>
      </c>
      <c r="T413" s="144">
        <v>4</v>
      </c>
      <c r="U413" s="195">
        <v>2011</v>
      </c>
      <c r="V413" s="145" t="s">
        <v>21</v>
      </c>
      <c r="W413" s="145" t="s">
        <v>619</v>
      </c>
      <c r="X413" s="145" t="s">
        <v>3363</v>
      </c>
      <c r="Y413" s="146" t="str">
        <f t="shared" si="23"/>
        <v>42011暖房設備用有り</v>
      </c>
      <c r="Z413" s="148">
        <v>-0.26</v>
      </c>
      <c r="AA413" s="148">
        <v>1.26</v>
      </c>
      <c r="AB413" s="149">
        <v>1.0266999999999999</v>
      </c>
      <c r="AC413" s="149">
        <v>0.93830000000000002</v>
      </c>
      <c r="AD413" s="147">
        <f>VLOOKUP(T413,'既存・導入予定 (3)'!$E$33:$S$44,13,0)</f>
        <v>0.14699999999999999</v>
      </c>
      <c r="AE413" s="75">
        <f t="shared" si="24"/>
        <v>1.089</v>
      </c>
    </row>
    <row r="414" spans="13:31" ht="13.5" customHeight="1">
      <c r="M414" s="90">
        <v>10</v>
      </c>
      <c r="N414" s="91" t="s">
        <v>12</v>
      </c>
      <c r="O414" s="91" t="s">
        <v>3460</v>
      </c>
      <c r="P414" s="91" t="s">
        <v>3458</v>
      </c>
      <c r="Q414" s="91" t="s">
        <v>510</v>
      </c>
      <c r="R414" s="92">
        <v>0.08</v>
      </c>
      <c r="T414" s="144">
        <v>4</v>
      </c>
      <c r="U414" s="195">
        <v>2011</v>
      </c>
      <c r="V414" s="145" t="s">
        <v>21</v>
      </c>
      <c r="W414" s="145" t="s">
        <v>624</v>
      </c>
      <c r="X414" s="145" t="s">
        <v>3516</v>
      </c>
      <c r="Y414" s="146" t="str">
        <f t="shared" si="23"/>
        <v>42011暖房店舗用無し（一定速）</v>
      </c>
      <c r="Z414" s="148">
        <v>0.25</v>
      </c>
      <c r="AA414" s="148">
        <v>0.75</v>
      </c>
      <c r="AB414" s="149">
        <v>0.25</v>
      </c>
      <c r="AC414" s="149">
        <v>0.75</v>
      </c>
      <c r="AD414" s="147">
        <f>VLOOKUP(T414,'既存・導入予定 (3)'!$E$33:$S$44,13,0)</f>
        <v>0.14699999999999999</v>
      </c>
      <c r="AE414" s="75">
        <f t="shared" si="24"/>
        <v>0.78600000000000003</v>
      </c>
    </row>
    <row r="415" spans="13:31" ht="13.5" customHeight="1">
      <c r="M415" s="90">
        <v>10</v>
      </c>
      <c r="N415" s="91" t="s">
        <v>13</v>
      </c>
      <c r="O415" s="91" t="s">
        <v>3460</v>
      </c>
      <c r="P415" s="91" t="s">
        <v>3458</v>
      </c>
      <c r="Q415" s="91" t="s">
        <v>514</v>
      </c>
      <c r="R415" s="92">
        <v>0.29699999999999999</v>
      </c>
      <c r="T415" s="144">
        <v>4</v>
      </c>
      <c r="U415" s="195">
        <v>2011</v>
      </c>
      <c r="V415" s="145" t="s">
        <v>21</v>
      </c>
      <c r="W415" s="145" t="s">
        <v>618</v>
      </c>
      <c r="X415" s="145" t="s">
        <v>3516</v>
      </c>
      <c r="Y415" s="146" t="str">
        <f t="shared" si="23"/>
        <v>42011暖房ビル用マルチ無し（一定速）</v>
      </c>
      <c r="Z415" s="148">
        <v>0.25</v>
      </c>
      <c r="AA415" s="148">
        <v>0.75</v>
      </c>
      <c r="AB415" s="149">
        <v>0.25</v>
      </c>
      <c r="AC415" s="149">
        <v>0.75</v>
      </c>
      <c r="AD415" s="147">
        <f>VLOOKUP(T415,'既存・導入予定 (3)'!$E$33:$S$44,13,0)</f>
        <v>0.14699999999999999</v>
      </c>
      <c r="AE415" s="75">
        <f t="shared" si="24"/>
        <v>0.78600000000000003</v>
      </c>
    </row>
    <row r="416" spans="13:31" ht="13.5" customHeight="1">
      <c r="M416" s="90">
        <v>11</v>
      </c>
      <c r="N416" s="91" t="s">
        <v>3456</v>
      </c>
      <c r="O416" s="91" t="s">
        <v>3460</v>
      </c>
      <c r="P416" s="91" t="s">
        <v>3458</v>
      </c>
      <c r="Q416" s="91" t="s">
        <v>518</v>
      </c>
      <c r="R416" s="92">
        <v>0.13600000000000001</v>
      </c>
      <c r="T416" s="144">
        <v>4</v>
      </c>
      <c r="U416" s="145">
        <v>2011</v>
      </c>
      <c r="V416" s="145" t="s">
        <v>21</v>
      </c>
      <c r="W416" s="145" t="s">
        <v>619</v>
      </c>
      <c r="X416" s="145" t="s">
        <v>3516</v>
      </c>
      <c r="Y416" s="146" t="str">
        <f t="shared" si="23"/>
        <v>42011暖房設備用無し（一定速）</v>
      </c>
      <c r="Z416" s="148">
        <v>0.25</v>
      </c>
      <c r="AA416" s="148">
        <v>0.75</v>
      </c>
      <c r="AB416" s="149">
        <v>0.25</v>
      </c>
      <c r="AC416" s="149">
        <v>0.75</v>
      </c>
      <c r="AD416" s="147">
        <f>VLOOKUP(T416,'既存・導入予定 (3)'!$E$33:$S$44,13,0)</f>
        <v>0.14699999999999999</v>
      </c>
      <c r="AE416" s="75">
        <f t="shared" si="24"/>
        <v>0.78600000000000003</v>
      </c>
    </row>
    <row r="417" spans="13:31" ht="13.5" customHeight="1">
      <c r="M417" s="90">
        <v>11</v>
      </c>
      <c r="N417" s="91" t="s">
        <v>3</v>
      </c>
      <c r="O417" s="91" t="s">
        <v>3460</v>
      </c>
      <c r="P417" s="91" t="s">
        <v>3458</v>
      </c>
      <c r="Q417" s="91" t="s">
        <v>522</v>
      </c>
      <c r="R417" s="92">
        <v>0.14799999999999999</v>
      </c>
      <c r="T417" s="144">
        <v>4</v>
      </c>
      <c r="U417" s="145">
        <v>2012</v>
      </c>
      <c r="V417" s="145" t="s">
        <v>20</v>
      </c>
      <c r="W417" s="145" t="s">
        <v>624</v>
      </c>
      <c r="X417" s="145" t="s">
        <v>3363</v>
      </c>
      <c r="Y417" s="146" t="str">
        <f t="shared" ref="Y417:Y428" si="25">T417&amp;U417&amp;V417&amp;W417&amp;X417</f>
        <v>42012冷房店舗用有り</v>
      </c>
      <c r="Z417" s="145">
        <v>-1.36</v>
      </c>
      <c r="AA417" s="145">
        <v>2.36</v>
      </c>
      <c r="AB417" s="145">
        <v>1.0576000000000001</v>
      </c>
      <c r="AC417" s="145">
        <v>1.7556</v>
      </c>
      <c r="AD417" s="147">
        <f>VLOOKUP(T417,'既存・導入予定 (3)'!$E$33:$S$44,13,0)</f>
        <v>0.14699999999999999</v>
      </c>
      <c r="AE417" s="75">
        <f t="shared" ref="AE417:AE428" si="26">ROUNDDOWN(IF(AD417&gt;=0.25,Z417*AD417+AA417,AB417*AD417+AC417),3)</f>
        <v>1.911</v>
      </c>
    </row>
    <row r="418" spans="13:31" ht="13.5" customHeight="1">
      <c r="M418" s="90">
        <v>11</v>
      </c>
      <c r="N418" s="91" t="s">
        <v>4</v>
      </c>
      <c r="O418" s="91" t="s">
        <v>3460</v>
      </c>
      <c r="P418" s="91" t="s">
        <v>3458</v>
      </c>
      <c r="Q418" s="91" t="s">
        <v>526</v>
      </c>
      <c r="R418" s="92">
        <v>9.5000000000000001E-2</v>
      </c>
      <c r="T418" s="144">
        <v>4</v>
      </c>
      <c r="U418" s="145">
        <v>2012</v>
      </c>
      <c r="V418" s="145" t="s">
        <v>20</v>
      </c>
      <c r="W418" s="145" t="s">
        <v>618</v>
      </c>
      <c r="X418" s="145" t="s">
        <v>3363</v>
      </c>
      <c r="Y418" s="146" t="str">
        <f t="shared" si="25"/>
        <v>42012冷房ビル用マルチ有り</v>
      </c>
      <c r="Z418" s="145">
        <v>-1.1399999999999999</v>
      </c>
      <c r="AA418" s="145">
        <v>2.14</v>
      </c>
      <c r="AB418" s="145">
        <v>1.0625</v>
      </c>
      <c r="AC418" s="145">
        <v>1.5893999999999999</v>
      </c>
      <c r="AD418" s="147">
        <f>VLOOKUP(T418,'既存・導入予定 (3)'!$E$33:$S$44,13,0)</f>
        <v>0.14699999999999999</v>
      </c>
      <c r="AE418" s="75">
        <f t="shared" si="26"/>
        <v>1.7450000000000001</v>
      </c>
    </row>
    <row r="419" spans="13:31" ht="13.5" customHeight="1">
      <c r="M419" s="90">
        <v>11</v>
      </c>
      <c r="N419" s="91" t="s">
        <v>5</v>
      </c>
      <c r="O419" s="91" t="s">
        <v>3460</v>
      </c>
      <c r="P419" s="91" t="s">
        <v>3458</v>
      </c>
      <c r="Q419" s="91" t="s">
        <v>530</v>
      </c>
      <c r="R419" s="92">
        <v>5.8000000000000003E-2</v>
      </c>
      <c r="T419" s="144">
        <v>4</v>
      </c>
      <c r="U419" s="145">
        <v>2012</v>
      </c>
      <c r="V419" s="145" t="s">
        <v>20</v>
      </c>
      <c r="W419" s="145" t="s">
        <v>619</v>
      </c>
      <c r="X419" s="145" t="s">
        <v>3363</v>
      </c>
      <c r="Y419" s="146" t="str">
        <f t="shared" si="25"/>
        <v>42012冷房設備用有り</v>
      </c>
      <c r="Z419" s="145">
        <v>-0.26</v>
      </c>
      <c r="AA419" s="145">
        <v>1.26</v>
      </c>
      <c r="AB419" s="145">
        <v>1.0367999999999999</v>
      </c>
      <c r="AC419" s="145">
        <v>0.93579999999999997</v>
      </c>
      <c r="AD419" s="147">
        <f>VLOOKUP(T419,'既存・導入予定 (3)'!$E$33:$S$44,13,0)</f>
        <v>0.14699999999999999</v>
      </c>
      <c r="AE419" s="75">
        <f t="shared" si="26"/>
        <v>1.0880000000000001</v>
      </c>
    </row>
    <row r="420" spans="13:31" ht="13.5" customHeight="1">
      <c r="M420" s="90">
        <v>11</v>
      </c>
      <c r="N420" s="91" t="s">
        <v>6</v>
      </c>
      <c r="O420" s="91" t="s">
        <v>3460</v>
      </c>
      <c r="P420" s="91" t="s">
        <v>3458</v>
      </c>
      <c r="Q420" s="91" t="s">
        <v>534</v>
      </c>
      <c r="R420" s="92">
        <v>0.126</v>
      </c>
      <c r="T420" s="144">
        <v>4</v>
      </c>
      <c r="U420" s="145">
        <v>2012</v>
      </c>
      <c r="V420" s="145" t="s">
        <v>20</v>
      </c>
      <c r="W420" s="145" t="s">
        <v>624</v>
      </c>
      <c r="X420" s="145" t="s">
        <v>3516</v>
      </c>
      <c r="Y420" s="146" t="str">
        <f t="shared" si="25"/>
        <v>42012冷房店舗用無し（一定速）</v>
      </c>
      <c r="Z420" s="148">
        <v>0.25</v>
      </c>
      <c r="AA420" s="148">
        <v>0.75</v>
      </c>
      <c r="AB420" s="149">
        <v>0.25</v>
      </c>
      <c r="AC420" s="149">
        <v>0.75</v>
      </c>
      <c r="AD420" s="147">
        <f>VLOOKUP(T420,'既存・導入予定 (3)'!$E$33:$S$44,13,0)</f>
        <v>0.14699999999999999</v>
      </c>
      <c r="AE420" s="75">
        <f t="shared" si="26"/>
        <v>0.78600000000000003</v>
      </c>
    </row>
    <row r="421" spans="13:31" ht="13.5" customHeight="1">
      <c r="M421" s="90">
        <v>11</v>
      </c>
      <c r="N421" s="91" t="s">
        <v>7</v>
      </c>
      <c r="O421" s="91" t="s">
        <v>3460</v>
      </c>
      <c r="P421" s="91" t="s">
        <v>3458</v>
      </c>
      <c r="Q421" s="91" t="s">
        <v>538</v>
      </c>
      <c r="R421" s="92">
        <v>0.11</v>
      </c>
      <c r="T421" s="144">
        <v>4</v>
      </c>
      <c r="U421" s="145">
        <v>2012</v>
      </c>
      <c r="V421" s="145" t="s">
        <v>20</v>
      </c>
      <c r="W421" s="145" t="s">
        <v>618</v>
      </c>
      <c r="X421" s="145" t="s">
        <v>3516</v>
      </c>
      <c r="Y421" s="146" t="str">
        <f t="shared" si="25"/>
        <v>42012冷房ビル用マルチ無し（一定速）</v>
      </c>
      <c r="Z421" s="148">
        <v>0.25</v>
      </c>
      <c r="AA421" s="148">
        <v>0.75</v>
      </c>
      <c r="AB421" s="149">
        <v>0.25</v>
      </c>
      <c r="AC421" s="149">
        <v>0.75</v>
      </c>
      <c r="AD421" s="147">
        <f>VLOOKUP(T421,'既存・導入予定 (3)'!$E$33:$S$44,13,0)</f>
        <v>0.14699999999999999</v>
      </c>
      <c r="AE421" s="75">
        <f t="shared" si="26"/>
        <v>0.78600000000000003</v>
      </c>
    </row>
    <row r="422" spans="13:31" ht="13.5" customHeight="1">
      <c r="M422" s="90">
        <v>11</v>
      </c>
      <c r="N422" s="91" t="s">
        <v>8</v>
      </c>
      <c r="O422" s="91" t="s">
        <v>3460</v>
      </c>
      <c r="P422" s="91" t="s">
        <v>3458</v>
      </c>
      <c r="Q422" s="91" t="s">
        <v>542</v>
      </c>
      <c r="R422" s="92">
        <v>0.109</v>
      </c>
      <c r="T422" s="144">
        <v>4</v>
      </c>
      <c r="U422" s="145">
        <v>2012</v>
      </c>
      <c r="V422" s="145" t="s">
        <v>20</v>
      </c>
      <c r="W422" s="145" t="s">
        <v>619</v>
      </c>
      <c r="X422" s="145" t="s">
        <v>3516</v>
      </c>
      <c r="Y422" s="146" t="str">
        <f t="shared" si="25"/>
        <v>42012冷房設備用無し（一定速）</v>
      </c>
      <c r="Z422" s="148">
        <v>0.25</v>
      </c>
      <c r="AA422" s="148">
        <v>0.75</v>
      </c>
      <c r="AB422" s="149">
        <v>0.25</v>
      </c>
      <c r="AC422" s="149">
        <v>0.75</v>
      </c>
      <c r="AD422" s="147">
        <f>VLOOKUP(T422,'既存・導入予定 (3)'!$E$33:$S$44,13,0)</f>
        <v>0.14699999999999999</v>
      </c>
      <c r="AE422" s="75">
        <f t="shared" si="26"/>
        <v>0.78600000000000003</v>
      </c>
    </row>
    <row r="423" spans="13:31" ht="13.5" customHeight="1">
      <c r="M423" s="90">
        <v>11</v>
      </c>
      <c r="N423" s="91" t="s">
        <v>9</v>
      </c>
      <c r="O423" s="91" t="s">
        <v>3460</v>
      </c>
      <c r="P423" s="91" t="s">
        <v>3458</v>
      </c>
      <c r="Q423" s="91" t="s">
        <v>546</v>
      </c>
      <c r="R423" s="92">
        <v>0.104</v>
      </c>
      <c r="T423" s="144">
        <v>4</v>
      </c>
      <c r="U423" s="145">
        <v>2012</v>
      </c>
      <c r="V423" s="145" t="s">
        <v>21</v>
      </c>
      <c r="W423" s="145" t="s">
        <v>624</v>
      </c>
      <c r="X423" s="145" t="s">
        <v>3363</v>
      </c>
      <c r="Y423" s="146" t="str">
        <f t="shared" si="25"/>
        <v>42012暖房店舗用有り</v>
      </c>
      <c r="Z423" s="145">
        <v>-0.82</v>
      </c>
      <c r="AA423" s="145">
        <v>1.82</v>
      </c>
      <c r="AB423" s="145">
        <v>1.0801000000000001</v>
      </c>
      <c r="AC423" s="145">
        <v>1.345</v>
      </c>
      <c r="AD423" s="147">
        <f>VLOOKUP(T423,'既存・導入予定 (3)'!$E$33:$S$44,13,0)</f>
        <v>0.14699999999999999</v>
      </c>
      <c r="AE423" s="75">
        <f t="shared" si="26"/>
        <v>1.5029999999999999</v>
      </c>
    </row>
    <row r="424" spans="13:31" ht="13.5" customHeight="1">
      <c r="M424" s="90">
        <v>11</v>
      </c>
      <c r="N424" s="91" t="s">
        <v>10</v>
      </c>
      <c r="O424" s="91" t="s">
        <v>3460</v>
      </c>
      <c r="P424" s="91" t="s">
        <v>3458</v>
      </c>
      <c r="Q424" s="91" t="s">
        <v>550</v>
      </c>
      <c r="R424" s="92">
        <v>0.16900000000000001</v>
      </c>
      <c r="T424" s="144">
        <v>4</v>
      </c>
      <c r="U424" s="145">
        <v>2012</v>
      </c>
      <c r="V424" s="145" t="s">
        <v>21</v>
      </c>
      <c r="W424" s="145" t="s">
        <v>618</v>
      </c>
      <c r="X424" s="145" t="s">
        <v>3363</v>
      </c>
      <c r="Y424" s="146" t="str">
        <f t="shared" si="25"/>
        <v>42012暖房ビル用マルチ有り</v>
      </c>
      <c r="Z424" s="145">
        <v>-0.98</v>
      </c>
      <c r="AA424" s="145">
        <v>1.98</v>
      </c>
      <c r="AB424" s="145">
        <v>1.042</v>
      </c>
      <c r="AC424" s="145">
        <v>1.4744999999999999</v>
      </c>
      <c r="AD424" s="147">
        <f>VLOOKUP(T424,'既存・導入予定 (3)'!$E$33:$S$44,13,0)</f>
        <v>0.14699999999999999</v>
      </c>
      <c r="AE424" s="75">
        <f t="shared" si="26"/>
        <v>1.627</v>
      </c>
    </row>
    <row r="425" spans="13:31" ht="13.5" customHeight="1">
      <c r="M425" s="90">
        <v>11</v>
      </c>
      <c r="N425" s="91" t="s">
        <v>11</v>
      </c>
      <c r="O425" s="91" t="s">
        <v>3460</v>
      </c>
      <c r="P425" s="91" t="s">
        <v>3458</v>
      </c>
      <c r="Q425" s="91" t="s">
        <v>554</v>
      </c>
      <c r="R425" s="92">
        <v>0</v>
      </c>
      <c r="T425" s="144">
        <v>4</v>
      </c>
      <c r="U425" s="145">
        <v>2012</v>
      </c>
      <c r="V425" s="145" t="s">
        <v>21</v>
      </c>
      <c r="W425" s="145" t="s">
        <v>619</v>
      </c>
      <c r="X425" s="145" t="s">
        <v>3363</v>
      </c>
      <c r="Y425" s="146" t="str">
        <f t="shared" si="25"/>
        <v>42012暖房設備用有り</v>
      </c>
      <c r="Z425" s="145">
        <v>-0.26</v>
      </c>
      <c r="AA425" s="145">
        <v>1.26</v>
      </c>
      <c r="AB425" s="145">
        <v>1.0266999999999999</v>
      </c>
      <c r="AC425" s="145">
        <v>0.93830000000000002</v>
      </c>
      <c r="AD425" s="147">
        <f>VLOOKUP(T425,'既存・導入予定 (3)'!$E$33:$S$44,13,0)</f>
        <v>0.14699999999999999</v>
      </c>
      <c r="AE425" s="75">
        <f t="shared" si="26"/>
        <v>1.089</v>
      </c>
    </row>
    <row r="426" spans="13:31" ht="13.5" customHeight="1">
      <c r="M426" s="90">
        <v>11</v>
      </c>
      <c r="N426" s="91" t="s">
        <v>12</v>
      </c>
      <c r="O426" s="91" t="s">
        <v>3460</v>
      </c>
      <c r="P426" s="91" t="s">
        <v>3458</v>
      </c>
      <c r="Q426" s="91" t="s">
        <v>558</v>
      </c>
      <c r="R426" s="92">
        <v>0</v>
      </c>
      <c r="T426" s="144">
        <v>4</v>
      </c>
      <c r="U426" s="145">
        <v>2012</v>
      </c>
      <c r="V426" s="145" t="s">
        <v>21</v>
      </c>
      <c r="W426" s="145" t="s">
        <v>624</v>
      </c>
      <c r="X426" s="145" t="s">
        <v>3516</v>
      </c>
      <c r="Y426" s="146" t="str">
        <f t="shared" si="25"/>
        <v>42012暖房店舗用無し（一定速）</v>
      </c>
      <c r="Z426" s="148">
        <v>0.25</v>
      </c>
      <c r="AA426" s="148">
        <v>0.75</v>
      </c>
      <c r="AB426" s="149">
        <v>0.25</v>
      </c>
      <c r="AC426" s="149">
        <v>0.75</v>
      </c>
      <c r="AD426" s="147">
        <f>VLOOKUP(T426,'既存・導入予定 (3)'!$E$33:$S$44,13,0)</f>
        <v>0.14699999999999999</v>
      </c>
      <c r="AE426" s="75">
        <f t="shared" si="26"/>
        <v>0.78600000000000003</v>
      </c>
    </row>
    <row r="427" spans="13:31" ht="13.5" customHeight="1">
      <c r="M427" s="90">
        <v>11</v>
      </c>
      <c r="N427" s="91" t="s">
        <v>13</v>
      </c>
      <c r="O427" s="91" t="s">
        <v>3460</v>
      </c>
      <c r="P427" s="91" t="s">
        <v>3458</v>
      </c>
      <c r="Q427" s="91" t="s">
        <v>562</v>
      </c>
      <c r="R427" s="92">
        <v>0.18</v>
      </c>
      <c r="T427" s="144">
        <v>4</v>
      </c>
      <c r="U427" s="145">
        <v>2012</v>
      </c>
      <c r="V427" s="145" t="s">
        <v>21</v>
      </c>
      <c r="W427" s="145" t="s">
        <v>618</v>
      </c>
      <c r="X427" s="145" t="s">
        <v>3516</v>
      </c>
      <c r="Y427" s="146" t="str">
        <f t="shared" si="25"/>
        <v>42012暖房ビル用マルチ無し（一定速）</v>
      </c>
      <c r="Z427" s="148">
        <v>0.25</v>
      </c>
      <c r="AA427" s="148">
        <v>0.75</v>
      </c>
      <c r="AB427" s="149">
        <v>0.25</v>
      </c>
      <c r="AC427" s="149">
        <v>0.75</v>
      </c>
      <c r="AD427" s="147">
        <f>VLOOKUP(T427,'既存・導入予定 (3)'!$E$33:$S$44,13,0)</f>
        <v>0.14699999999999999</v>
      </c>
      <c r="AE427" s="75">
        <f t="shared" si="26"/>
        <v>0.78600000000000003</v>
      </c>
    </row>
    <row r="428" spans="13:31" ht="13.5" customHeight="1">
      <c r="M428" s="90">
        <v>12</v>
      </c>
      <c r="N428" s="91" t="s">
        <v>3456</v>
      </c>
      <c r="O428" s="91" t="s">
        <v>3460</v>
      </c>
      <c r="P428" s="91" t="s">
        <v>3458</v>
      </c>
      <c r="Q428" s="91" t="s">
        <v>566</v>
      </c>
      <c r="R428" s="92">
        <v>0</v>
      </c>
      <c r="T428" s="144">
        <v>4</v>
      </c>
      <c r="U428" s="145">
        <v>2012</v>
      </c>
      <c r="V428" s="145" t="s">
        <v>21</v>
      </c>
      <c r="W428" s="145" t="s">
        <v>619</v>
      </c>
      <c r="X428" s="145" t="s">
        <v>3516</v>
      </c>
      <c r="Y428" s="146" t="str">
        <f t="shared" si="25"/>
        <v>42012暖房設備用無し（一定速）</v>
      </c>
      <c r="Z428" s="148">
        <v>0.25</v>
      </c>
      <c r="AA428" s="148">
        <v>0.75</v>
      </c>
      <c r="AB428" s="149">
        <v>0.25</v>
      </c>
      <c r="AC428" s="149">
        <v>0.75</v>
      </c>
      <c r="AD428" s="147">
        <f>VLOOKUP(T428,'既存・導入予定 (3)'!$E$33:$S$44,13,0)</f>
        <v>0.14699999999999999</v>
      </c>
      <c r="AE428" s="75">
        <f t="shared" si="26"/>
        <v>0.78600000000000003</v>
      </c>
    </row>
    <row r="429" spans="13:31" ht="13.5" customHeight="1">
      <c r="M429" s="90">
        <v>12</v>
      </c>
      <c r="N429" s="91" t="s">
        <v>3</v>
      </c>
      <c r="O429" s="91" t="s">
        <v>3460</v>
      </c>
      <c r="P429" s="91" t="s">
        <v>3458</v>
      </c>
      <c r="Q429" s="91" t="s">
        <v>570</v>
      </c>
      <c r="R429" s="92">
        <v>0.109</v>
      </c>
      <c r="T429" s="144">
        <v>4</v>
      </c>
      <c r="U429" s="195">
        <v>2013</v>
      </c>
      <c r="V429" s="145" t="s">
        <v>20</v>
      </c>
      <c r="W429" s="145" t="s">
        <v>624</v>
      </c>
      <c r="X429" s="145" t="s">
        <v>3363</v>
      </c>
      <c r="Y429" s="146" t="str">
        <f>T429&amp;U429&amp;V429&amp;W429&amp;X429</f>
        <v>42013冷房店舗用有り</v>
      </c>
      <c r="Z429" s="148">
        <v>-1.5</v>
      </c>
      <c r="AA429" s="148">
        <v>2.5</v>
      </c>
      <c r="AB429" s="149">
        <v>1.0609999999999999</v>
      </c>
      <c r="AC429" s="149">
        <v>1.8597999999999999</v>
      </c>
      <c r="AD429" s="147">
        <f>VLOOKUP(T429,'既存・導入予定 (3)'!$E$33:$S$44,13,0)</f>
        <v>0.14699999999999999</v>
      </c>
      <c r="AE429" s="75">
        <f t="shared" ref="AE429:AE466" si="27">ROUNDDOWN(IF(AD429&gt;=0.25,Z429*AD429+AA429,AB429*AD429+AC429),3)</f>
        <v>2.0150000000000001</v>
      </c>
    </row>
    <row r="430" spans="13:31" ht="13.5" customHeight="1">
      <c r="M430" s="90">
        <v>12</v>
      </c>
      <c r="N430" s="91" t="s">
        <v>4</v>
      </c>
      <c r="O430" s="91" t="s">
        <v>3460</v>
      </c>
      <c r="P430" s="91" t="s">
        <v>3458</v>
      </c>
      <c r="Q430" s="91" t="s">
        <v>574</v>
      </c>
      <c r="R430" s="92">
        <v>0</v>
      </c>
      <c r="T430" s="144">
        <v>4</v>
      </c>
      <c r="U430" s="195">
        <v>2013</v>
      </c>
      <c r="V430" s="145" t="s">
        <v>20</v>
      </c>
      <c r="W430" s="145" t="s">
        <v>618</v>
      </c>
      <c r="X430" s="145" t="s">
        <v>3363</v>
      </c>
      <c r="Y430" s="146" t="str">
        <f>T430&amp;U430&amp;V430&amp;W430&amp;X430</f>
        <v>42013冷房ビル用マルチ有り</v>
      </c>
      <c r="Z430" s="148">
        <v>-1.1399999999999999</v>
      </c>
      <c r="AA430" s="148">
        <v>2.14</v>
      </c>
      <c r="AB430" s="149">
        <v>1.0625</v>
      </c>
      <c r="AC430" s="149">
        <v>1.5893999999999999</v>
      </c>
      <c r="AD430" s="147">
        <f>VLOOKUP(T430,'既存・導入予定 (3)'!$E$33:$S$44,13,0)</f>
        <v>0.14699999999999999</v>
      </c>
      <c r="AE430" s="75">
        <f t="shared" si="27"/>
        <v>1.7450000000000001</v>
      </c>
    </row>
    <row r="431" spans="13:31" ht="14.25" customHeight="1">
      <c r="M431" s="90">
        <v>12</v>
      </c>
      <c r="N431" s="91" t="s">
        <v>5</v>
      </c>
      <c r="O431" s="91" t="s">
        <v>3460</v>
      </c>
      <c r="P431" s="91" t="s">
        <v>3458</v>
      </c>
      <c r="Q431" s="91" t="s">
        <v>578</v>
      </c>
      <c r="R431" s="92">
        <v>0</v>
      </c>
      <c r="T431" s="144">
        <v>4</v>
      </c>
      <c r="U431" s="195">
        <v>2013</v>
      </c>
      <c r="V431" s="145" t="s">
        <v>20</v>
      </c>
      <c r="W431" s="145" t="s">
        <v>619</v>
      </c>
      <c r="X431" s="145" t="s">
        <v>3363</v>
      </c>
      <c r="Y431" s="146" t="str">
        <f>T431&amp;U431&amp;V431&amp;W431&amp;X431</f>
        <v>42013冷房設備用有り</v>
      </c>
      <c r="Z431" s="148">
        <v>-0.26</v>
      </c>
      <c r="AA431" s="148">
        <v>1.26</v>
      </c>
      <c r="AB431" s="149">
        <v>1.0367999999999999</v>
      </c>
      <c r="AC431" s="149">
        <v>0.93579999999999997</v>
      </c>
      <c r="AD431" s="147">
        <f>VLOOKUP(T431,'既存・導入予定 (3)'!$E$33:$S$44,13,0)</f>
        <v>0.14699999999999999</v>
      </c>
      <c r="AE431" s="75">
        <f t="shared" si="27"/>
        <v>1.0880000000000001</v>
      </c>
    </row>
    <row r="432" spans="13:31" ht="13.5" customHeight="1">
      <c r="M432" s="90">
        <v>12</v>
      </c>
      <c r="N432" s="91" t="s">
        <v>6</v>
      </c>
      <c r="O432" s="91" t="s">
        <v>3460</v>
      </c>
      <c r="P432" s="91" t="s">
        <v>3458</v>
      </c>
      <c r="Q432" s="91" t="s">
        <v>582</v>
      </c>
      <c r="R432" s="92">
        <v>0.13200000000000001</v>
      </c>
      <c r="T432" s="144">
        <v>4</v>
      </c>
      <c r="U432" s="195">
        <v>2013</v>
      </c>
      <c r="V432" s="145" t="s">
        <v>20</v>
      </c>
      <c r="W432" s="145" t="s">
        <v>624</v>
      </c>
      <c r="X432" s="145" t="s">
        <v>3516</v>
      </c>
      <c r="Y432" s="146" t="str">
        <f>T432&amp;U432&amp;V432&amp;W432&amp;X432</f>
        <v>42013冷房店舗用無し（一定速）</v>
      </c>
      <c r="Z432" s="148">
        <v>0.25</v>
      </c>
      <c r="AA432" s="148">
        <v>0.75</v>
      </c>
      <c r="AB432" s="149">
        <v>0.25</v>
      </c>
      <c r="AC432" s="149">
        <v>0.75</v>
      </c>
      <c r="AD432" s="147">
        <f>VLOOKUP(T432,'既存・導入予定 (3)'!$E$33:$S$44,13,0)</f>
        <v>0.14699999999999999</v>
      </c>
      <c r="AE432" s="75">
        <f t="shared" si="27"/>
        <v>0.78600000000000003</v>
      </c>
    </row>
    <row r="433" spans="13:31" ht="13.5" customHeight="1">
      <c r="M433" s="90">
        <v>12</v>
      </c>
      <c r="N433" s="91" t="s">
        <v>7</v>
      </c>
      <c r="O433" s="91" t="s">
        <v>3460</v>
      </c>
      <c r="P433" s="91" t="s">
        <v>3458</v>
      </c>
      <c r="Q433" s="91" t="s">
        <v>586</v>
      </c>
      <c r="R433" s="92">
        <v>0</v>
      </c>
      <c r="T433" s="144">
        <v>4</v>
      </c>
      <c r="U433" s="195">
        <v>2013</v>
      </c>
      <c r="V433" s="145" t="s">
        <v>20</v>
      </c>
      <c r="W433" s="145" t="s">
        <v>618</v>
      </c>
      <c r="X433" s="145" t="s">
        <v>3516</v>
      </c>
      <c r="Y433" s="146" t="str">
        <f>T433&amp;U433&amp;V433&amp;W433&amp;X433</f>
        <v>42013冷房ビル用マルチ無し（一定速）</v>
      </c>
      <c r="Z433" s="148">
        <v>0.25</v>
      </c>
      <c r="AA433" s="148">
        <v>0.75</v>
      </c>
      <c r="AB433" s="149">
        <v>0.25</v>
      </c>
      <c r="AC433" s="149">
        <v>0.75</v>
      </c>
      <c r="AD433" s="147">
        <f>VLOOKUP(T433,'既存・導入予定 (3)'!$E$33:$S$44,13,0)</f>
        <v>0.14699999999999999</v>
      </c>
      <c r="AE433" s="75">
        <f t="shared" si="27"/>
        <v>0.78600000000000003</v>
      </c>
    </row>
    <row r="434" spans="13:31" ht="13.5" customHeight="1">
      <c r="M434" s="90">
        <v>12</v>
      </c>
      <c r="N434" s="91" t="s">
        <v>8</v>
      </c>
      <c r="O434" s="91" t="s">
        <v>3460</v>
      </c>
      <c r="P434" s="91" t="s">
        <v>3458</v>
      </c>
      <c r="Q434" s="91" t="s">
        <v>590</v>
      </c>
      <c r="R434" s="92">
        <v>0</v>
      </c>
      <c r="T434" s="144">
        <v>4</v>
      </c>
      <c r="U434" s="195">
        <v>2013</v>
      </c>
      <c r="V434" s="145" t="s">
        <v>20</v>
      </c>
      <c r="W434" s="145" t="s">
        <v>619</v>
      </c>
      <c r="X434" s="145" t="s">
        <v>3516</v>
      </c>
      <c r="Y434" s="146" t="str">
        <f t="shared" ref="Y434:Y488" si="28">T434&amp;U434&amp;V434&amp;W434&amp;X434</f>
        <v>42013冷房設備用無し（一定速）</v>
      </c>
      <c r="Z434" s="148">
        <v>0.25</v>
      </c>
      <c r="AA434" s="148">
        <v>0.75</v>
      </c>
      <c r="AB434" s="149">
        <v>0.25</v>
      </c>
      <c r="AC434" s="149">
        <v>0.75</v>
      </c>
      <c r="AD434" s="147">
        <f>VLOOKUP(T434,'既存・導入予定 (3)'!$E$33:$S$44,13,0)</f>
        <v>0.14699999999999999</v>
      </c>
      <c r="AE434" s="75">
        <f t="shared" si="27"/>
        <v>0.78600000000000003</v>
      </c>
    </row>
    <row r="435" spans="13:31" ht="14.25" customHeight="1">
      <c r="M435" s="90">
        <v>12</v>
      </c>
      <c r="N435" s="91" t="s">
        <v>9</v>
      </c>
      <c r="O435" s="91" t="s">
        <v>3460</v>
      </c>
      <c r="P435" s="91" t="s">
        <v>3458</v>
      </c>
      <c r="Q435" s="91" t="s">
        <v>594</v>
      </c>
      <c r="R435" s="92">
        <v>7.2999999999999995E-2</v>
      </c>
      <c r="T435" s="144">
        <v>4</v>
      </c>
      <c r="U435" s="195">
        <v>2013</v>
      </c>
      <c r="V435" s="145" t="s">
        <v>21</v>
      </c>
      <c r="W435" s="145" t="s">
        <v>624</v>
      </c>
      <c r="X435" s="145" t="s">
        <v>3363</v>
      </c>
      <c r="Y435" s="146" t="str">
        <f t="shared" si="28"/>
        <v>42013暖房店舗用有り</v>
      </c>
      <c r="Z435" s="148">
        <v>-0.94</v>
      </c>
      <c r="AA435" s="148">
        <v>1.94</v>
      </c>
      <c r="AB435" s="149">
        <v>1.0853999999999999</v>
      </c>
      <c r="AC435" s="149">
        <v>1.4337</v>
      </c>
      <c r="AD435" s="147">
        <f>VLOOKUP(T435,'既存・導入予定 (3)'!$E$33:$S$44,13,0)</f>
        <v>0.14699999999999999</v>
      </c>
      <c r="AE435" s="75">
        <f t="shared" si="27"/>
        <v>1.593</v>
      </c>
    </row>
    <row r="436" spans="13:31" ht="13.5" customHeight="1">
      <c r="M436" s="90">
        <v>12</v>
      </c>
      <c r="N436" s="91" t="s">
        <v>10</v>
      </c>
      <c r="O436" s="91" t="s">
        <v>3460</v>
      </c>
      <c r="P436" s="91" t="s">
        <v>3458</v>
      </c>
      <c r="Q436" s="91" t="s">
        <v>598</v>
      </c>
      <c r="R436" s="92">
        <v>0</v>
      </c>
      <c r="T436" s="144">
        <v>4</v>
      </c>
      <c r="U436" s="195">
        <v>2013</v>
      </c>
      <c r="V436" s="145" t="s">
        <v>21</v>
      </c>
      <c r="W436" s="145" t="s">
        <v>618</v>
      </c>
      <c r="X436" s="145" t="s">
        <v>3363</v>
      </c>
      <c r="Y436" s="146" t="str">
        <f t="shared" si="28"/>
        <v>42013暖房ビル用マルチ有り</v>
      </c>
      <c r="Z436" s="148">
        <v>-0.98</v>
      </c>
      <c r="AA436" s="148">
        <v>1.98</v>
      </c>
      <c r="AB436" s="149">
        <v>1.042</v>
      </c>
      <c r="AC436" s="149">
        <v>1.4744999999999999</v>
      </c>
      <c r="AD436" s="147">
        <f>VLOOKUP(T436,'既存・導入予定 (3)'!$E$33:$S$44,13,0)</f>
        <v>0.14699999999999999</v>
      </c>
      <c r="AE436" s="75">
        <f t="shared" si="27"/>
        <v>1.627</v>
      </c>
    </row>
    <row r="437" spans="13:31" ht="13.5" customHeight="1">
      <c r="M437" s="90">
        <v>12</v>
      </c>
      <c r="N437" s="91" t="s">
        <v>11</v>
      </c>
      <c r="O437" s="91" t="s">
        <v>3460</v>
      </c>
      <c r="P437" s="91" t="s">
        <v>3458</v>
      </c>
      <c r="Q437" s="91" t="s">
        <v>602</v>
      </c>
      <c r="R437" s="92">
        <v>0</v>
      </c>
      <c r="T437" s="144">
        <v>4</v>
      </c>
      <c r="U437" s="195">
        <v>2013</v>
      </c>
      <c r="V437" s="145" t="s">
        <v>21</v>
      </c>
      <c r="W437" s="145" t="s">
        <v>619</v>
      </c>
      <c r="X437" s="145" t="s">
        <v>3363</v>
      </c>
      <c r="Y437" s="146" t="str">
        <f t="shared" si="28"/>
        <v>42013暖房設備用有り</v>
      </c>
      <c r="Z437" s="148">
        <v>-0.32</v>
      </c>
      <c r="AA437" s="148">
        <v>1.32</v>
      </c>
      <c r="AB437" s="149">
        <v>1.028</v>
      </c>
      <c r="AC437" s="149">
        <v>0.98299999999999998</v>
      </c>
      <c r="AD437" s="147">
        <f>VLOOKUP(T437,'既存・導入予定 (3)'!$E$33:$S$44,13,0)</f>
        <v>0.14699999999999999</v>
      </c>
      <c r="AE437" s="75">
        <f t="shared" si="27"/>
        <v>1.1339999999999999</v>
      </c>
    </row>
    <row r="438" spans="13:31" ht="13.5" customHeight="1">
      <c r="M438" s="90">
        <v>12</v>
      </c>
      <c r="N438" s="91" t="s">
        <v>12</v>
      </c>
      <c r="O438" s="91" t="s">
        <v>3460</v>
      </c>
      <c r="P438" s="91" t="s">
        <v>3458</v>
      </c>
      <c r="Q438" s="91" t="s">
        <v>606</v>
      </c>
      <c r="R438" s="92">
        <v>0</v>
      </c>
      <c r="T438" s="144">
        <v>4</v>
      </c>
      <c r="U438" s="195">
        <v>2013</v>
      </c>
      <c r="V438" s="145" t="s">
        <v>21</v>
      </c>
      <c r="W438" s="145" t="s">
        <v>624</v>
      </c>
      <c r="X438" s="145" t="s">
        <v>3516</v>
      </c>
      <c r="Y438" s="146" t="str">
        <f t="shared" si="28"/>
        <v>42013暖房店舗用無し（一定速）</v>
      </c>
      <c r="Z438" s="148">
        <v>0.25</v>
      </c>
      <c r="AA438" s="148">
        <v>0.75</v>
      </c>
      <c r="AB438" s="149">
        <v>0.25</v>
      </c>
      <c r="AC438" s="149">
        <v>0.75</v>
      </c>
      <c r="AD438" s="147">
        <f>VLOOKUP(T438,'既存・導入予定 (3)'!$E$33:$S$44,13,0)</f>
        <v>0.14699999999999999</v>
      </c>
      <c r="AE438" s="75">
        <f t="shared" si="27"/>
        <v>0.78600000000000003</v>
      </c>
    </row>
    <row r="439" spans="13:31" ht="13.5" customHeight="1">
      <c r="M439" s="90">
        <v>12</v>
      </c>
      <c r="N439" s="91" t="s">
        <v>13</v>
      </c>
      <c r="O439" s="91" t="s">
        <v>3460</v>
      </c>
      <c r="P439" s="91" t="s">
        <v>3458</v>
      </c>
      <c r="Q439" s="91" t="s">
        <v>610</v>
      </c>
      <c r="R439" s="92">
        <v>7.8E-2</v>
      </c>
      <c r="T439" s="144">
        <v>4</v>
      </c>
      <c r="U439" s="195">
        <v>2013</v>
      </c>
      <c r="V439" s="145" t="s">
        <v>21</v>
      </c>
      <c r="W439" s="145" t="s">
        <v>618</v>
      </c>
      <c r="X439" s="145" t="s">
        <v>3516</v>
      </c>
      <c r="Y439" s="146" t="str">
        <f t="shared" si="28"/>
        <v>42013暖房ビル用マルチ無し（一定速）</v>
      </c>
      <c r="Z439" s="148">
        <v>0.25</v>
      </c>
      <c r="AA439" s="148">
        <v>0.75</v>
      </c>
      <c r="AB439" s="149">
        <v>0.25</v>
      </c>
      <c r="AC439" s="149">
        <v>0.75</v>
      </c>
      <c r="AD439" s="147">
        <f>VLOOKUP(T439,'既存・導入予定 (3)'!$E$33:$S$44,13,0)</f>
        <v>0.14699999999999999</v>
      </c>
      <c r="AE439" s="75">
        <f t="shared" si="27"/>
        <v>0.78600000000000003</v>
      </c>
    </row>
    <row r="440" spans="13:31" ht="13.5" customHeight="1">
      <c r="M440" s="90">
        <v>1</v>
      </c>
      <c r="N440" s="91" t="s">
        <v>3456</v>
      </c>
      <c r="O440" s="91" t="s">
        <v>3460</v>
      </c>
      <c r="P440" s="91" t="s">
        <v>3459</v>
      </c>
      <c r="Q440" s="91" t="s">
        <v>39</v>
      </c>
      <c r="R440" s="92">
        <v>0.19900000000000001</v>
      </c>
      <c r="T440" s="144">
        <v>4</v>
      </c>
      <c r="U440" s="195">
        <v>2013</v>
      </c>
      <c r="V440" s="145" t="s">
        <v>21</v>
      </c>
      <c r="W440" s="145" t="s">
        <v>619</v>
      </c>
      <c r="X440" s="145" t="s">
        <v>3516</v>
      </c>
      <c r="Y440" s="146" t="str">
        <f t="shared" si="28"/>
        <v>42013暖房設備用無し（一定速）</v>
      </c>
      <c r="Z440" s="148">
        <v>0.25</v>
      </c>
      <c r="AA440" s="148">
        <v>0.75</v>
      </c>
      <c r="AB440" s="149">
        <v>0.25</v>
      </c>
      <c r="AC440" s="149">
        <v>0.75</v>
      </c>
      <c r="AD440" s="147">
        <f>VLOOKUP(T440,'既存・導入予定 (3)'!$E$33:$S$44,13,0)</f>
        <v>0.14699999999999999</v>
      </c>
      <c r="AE440" s="75">
        <f t="shared" si="27"/>
        <v>0.78600000000000003</v>
      </c>
    </row>
    <row r="441" spans="13:31" ht="13.5" customHeight="1">
      <c r="M441" s="90">
        <v>1</v>
      </c>
      <c r="N441" s="91" t="s">
        <v>3</v>
      </c>
      <c r="O441" s="91" t="s">
        <v>3460</v>
      </c>
      <c r="P441" s="91" t="s">
        <v>3459</v>
      </c>
      <c r="Q441" s="91" t="s">
        <v>43</v>
      </c>
      <c r="R441" s="92">
        <v>0.221</v>
      </c>
      <c r="T441" s="144">
        <v>4</v>
      </c>
      <c r="U441" s="195">
        <v>2014</v>
      </c>
      <c r="V441" s="145" t="s">
        <v>20</v>
      </c>
      <c r="W441" s="145" t="s">
        <v>624</v>
      </c>
      <c r="X441" s="145" t="s">
        <v>3363</v>
      </c>
      <c r="Y441" s="146" t="str">
        <f t="shared" si="28"/>
        <v>42014冷房店舗用有り</v>
      </c>
      <c r="Z441" s="148">
        <v>-1.46</v>
      </c>
      <c r="AA441" s="148">
        <v>2.46</v>
      </c>
      <c r="AB441" s="149">
        <v>1.06</v>
      </c>
      <c r="AC441" s="149">
        <v>1.83</v>
      </c>
      <c r="AD441" s="147">
        <f>VLOOKUP(T441,'既存・導入予定 (3)'!$E$33:$S$44,13,0)</f>
        <v>0.14699999999999999</v>
      </c>
      <c r="AE441" s="75">
        <f t="shared" si="27"/>
        <v>1.9850000000000001</v>
      </c>
    </row>
    <row r="442" spans="13:31">
      <c r="M442" s="90">
        <v>1</v>
      </c>
      <c r="N442" s="91" t="s">
        <v>4</v>
      </c>
      <c r="O442" s="91" t="s">
        <v>3460</v>
      </c>
      <c r="P442" s="91" t="s">
        <v>3459</v>
      </c>
      <c r="Q442" s="91" t="s">
        <v>47</v>
      </c>
      <c r="R442" s="92">
        <v>0.26300000000000001</v>
      </c>
      <c r="T442" s="144">
        <v>4</v>
      </c>
      <c r="U442" s="195">
        <v>2014</v>
      </c>
      <c r="V442" s="145" t="s">
        <v>20</v>
      </c>
      <c r="W442" s="145" t="s">
        <v>618</v>
      </c>
      <c r="X442" s="145" t="s">
        <v>3363</v>
      </c>
      <c r="Y442" s="146" t="str">
        <f t="shared" si="28"/>
        <v>42014冷房ビル用マルチ有り</v>
      </c>
      <c r="Z442" s="148">
        <v>-1.52</v>
      </c>
      <c r="AA442" s="148">
        <v>2.52</v>
      </c>
      <c r="AB442" s="149">
        <v>1.0736000000000001</v>
      </c>
      <c r="AC442" s="149">
        <v>1.8715999999999999</v>
      </c>
      <c r="AD442" s="147">
        <f>VLOOKUP(T442,'既存・導入予定 (3)'!$E$33:$S$44,13,0)</f>
        <v>0.14699999999999999</v>
      </c>
      <c r="AE442" s="75">
        <f t="shared" si="27"/>
        <v>2.0289999999999999</v>
      </c>
    </row>
    <row r="443" spans="13:31" ht="13.5" customHeight="1">
      <c r="M443" s="90">
        <v>1</v>
      </c>
      <c r="N443" s="91" t="s">
        <v>5</v>
      </c>
      <c r="O443" s="91" t="s">
        <v>3460</v>
      </c>
      <c r="P443" s="91" t="s">
        <v>3459</v>
      </c>
      <c r="Q443" s="91" t="s">
        <v>51</v>
      </c>
      <c r="R443" s="92">
        <v>0.42499999999999999</v>
      </c>
      <c r="T443" s="144">
        <v>4</v>
      </c>
      <c r="U443" s="195">
        <v>2014</v>
      </c>
      <c r="V443" s="145" t="s">
        <v>20</v>
      </c>
      <c r="W443" s="145" t="s">
        <v>619</v>
      </c>
      <c r="X443" s="145" t="s">
        <v>3363</v>
      </c>
      <c r="Y443" s="146" t="str">
        <f t="shared" si="28"/>
        <v>42014冷房設備用有り</v>
      </c>
      <c r="Z443" s="148">
        <v>-0.32</v>
      </c>
      <c r="AA443" s="148">
        <v>1.32</v>
      </c>
      <c r="AB443" s="149">
        <v>1.0385</v>
      </c>
      <c r="AC443" s="149">
        <v>0.98040000000000005</v>
      </c>
      <c r="AD443" s="147">
        <f>VLOOKUP(T443,'既存・導入予定 (3)'!$E$33:$S$44,13,0)</f>
        <v>0.14699999999999999</v>
      </c>
      <c r="AE443" s="75">
        <f t="shared" si="27"/>
        <v>1.133</v>
      </c>
    </row>
    <row r="444" spans="13:31" ht="13.5" customHeight="1">
      <c r="M444" s="90">
        <v>1</v>
      </c>
      <c r="N444" s="91" t="s">
        <v>6</v>
      </c>
      <c r="O444" s="91" t="s">
        <v>3460</v>
      </c>
      <c r="P444" s="91" t="s">
        <v>3459</v>
      </c>
      <c r="Q444" s="91" t="s">
        <v>55</v>
      </c>
      <c r="R444" s="92">
        <v>0.21</v>
      </c>
      <c r="T444" s="144">
        <v>4</v>
      </c>
      <c r="U444" s="195">
        <v>2014</v>
      </c>
      <c r="V444" s="145" t="s">
        <v>20</v>
      </c>
      <c r="W444" s="145" t="s">
        <v>624</v>
      </c>
      <c r="X444" s="145" t="s">
        <v>3516</v>
      </c>
      <c r="Y444" s="146" t="str">
        <f t="shared" si="28"/>
        <v>42014冷房店舗用無し（一定速）</v>
      </c>
      <c r="Z444" s="148">
        <v>0.25</v>
      </c>
      <c r="AA444" s="148">
        <v>0.75</v>
      </c>
      <c r="AB444" s="149">
        <v>0.25</v>
      </c>
      <c r="AC444" s="149">
        <v>0.75</v>
      </c>
      <c r="AD444" s="147">
        <f>VLOOKUP(T444,'既存・導入予定 (3)'!$E$33:$S$44,13,0)</f>
        <v>0.14699999999999999</v>
      </c>
      <c r="AE444" s="75">
        <f t="shared" si="27"/>
        <v>0.78600000000000003</v>
      </c>
    </row>
    <row r="445" spans="13:31" ht="13.5" customHeight="1">
      <c r="M445" s="90">
        <v>1</v>
      </c>
      <c r="N445" s="91" t="s">
        <v>7</v>
      </c>
      <c r="O445" s="91" t="s">
        <v>3460</v>
      </c>
      <c r="P445" s="91" t="s">
        <v>3459</v>
      </c>
      <c r="Q445" s="91" t="s">
        <v>59</v>
      </c>
      <c r="R445" s="92">
        <v>0.23699999999999999</v>
      </c>
      <c r="T445" s="144">
        <v>4</v>
      </c>
      <c r="U445" s="195">
        <v>2014</v>
      </c>
      <c r="V445" s="145" t="s">
        <v>20</v>
      </c>
      <c r="W445" s="145" t="s">
        <v>618</v>
      </c>
      <c r="X445" s="145" t="s">
        <v>3516</v>
      </c>
      <c r="Y445" s="146" t="str">
        <f t="shared" si="28"/>
        <v>42014冷房ビル用マルチ無し（一定速）</v>
      </c>
      <c r="Z445" s="148">
        <v>0.25</v>
      </c>
      <c r="AA445" s="148">
        <v>0.75</v>
      </c>
      <c r="AB445" s="149">
        <v>0.25</v>
      </c>
      <c r="AC445" s="149">
        <v>0.75</v>
      </c>
      <c r="AD445" s="147">
        <f>VLOOKUP(T445,'既存・導入予定 (3)'!$E$33:$S$44,13,0)</f>
        <v>0.14699999999999999</v>
      </c>
      <c r="AE445" s="75">
        <f t="shared" si="27"/>
        <v>0.78600000000000003</v>
      </c>
    </row>
    <row r="446" spans="13:31" ht="13.5" customHeight="1">
      <c r="M446" s="90">
        <v>1</v>
      </c>
      <c r="N446" s="91" t="s">
        <v>8</v>
      </c>
      <c r="O446" s="91" t="s">
        <v>3460</v>
      </c>
      <c r="P446" s="91" t="s">
        <v>3459</v>
      </c>
      <c r="Q446" s="91" t="s">
        <v>63</v>
      </c>
      <c r="R446" s="92">
        <v>0.23300000000000001</v>
      </c>
      <c r="T446" s="144">
        <v>4</v>
      </c>
      <c r="U446" s="195">
        <v>2014</v>
      </c>
      <c r="V446" s="145" t="s">
        <v>20</v>
      </c>
      <c r="W446" s="145" t="s">
        <v>619</v>
      </c>
      <c r="X446" s="145" t="s">
        <v>3516</v>
      </c>
      <c r="Y446" s="146" t="str">
        <f t="shared" si="28"/>
        <v>42014冷房設備用無し（一定速）</v>
      </c>
      <c r="Z446" s="148">
        <v>0.25</v>
      </c>
      <c r="AA446" s="148">
        <v>0.75</v>
      </c>
      <c r="AB446" s="149">
        <v>0.25</v>
      </c>
      <c r="AC446" s="149">
        <v>0.75</v>
      </c>
      <c r="AD446" s="147">
        <f>VLOOKUP(T446,'既存・導入予定 (3)'!$E$33:$S$44,13,0)</f>
        <v>0.14699999999999999</v>
      </c>
      <c r="AE446" s="75">
        <f t="shared" si="27"/>
        <v>0.78600000000000003</v>
      </c>
    </row>
    <row r="447" spans="13:31" ht="13.5" customHeight="1">
      <c r="M447" s="90">
        <v>1</v>
      </c>
      <c r="N447" s="91" t="s">
        <v>9</v>
      </c>
      <c r="O447" s="91" t="s">
        <v>3460</v>
      </c>
      <c r="P447" s="91" t="s">
        <v>3459</v>
      </c>
      <c r="Q447" s="91" t="s">
        <v>67</v>
      </c>
      <c r="R447" s="92">
        <v>0.37</v>
      </c>
      <c r="T447" s="144">
        <v>4</v>
      </c>
      <c r="U447" s="195">
        <v>2014</v>
      </c>
      <c r="V447" s="145" t="s">
        <v>21</v>
      </c>
      <c r="W447" s="145" t="s">
        <v>624</v>
      </c>
      <c r="X447" s="145" t="s">
        <v>3363</v>
      </c>
      <c r="Y447" s="146" t="str">
        <f t="shared" si="28"/>
        <v>42014暖房店舗用有り</v>
      </c>
      <c r="Z447" s="148">
        <v>-0.94</v>
      </c>
      <c r="AA447" s="148">
        <v>1.94</v>
      </c>
      <c r="AB447" s="149">
        <v>1.0853999999999999</v>
      </c>
      <c r="AC447" s="149">
        <v>1.4337</v>
      </c>
      <c r="AD447" s="147">
        <f>VLOOKUP(T447,'既存・導入予定 (3)'!$E$33:$S$44,13,0)</f>
        <v>0.14699999999999999</v>
      </c>
      <c r="AE447" s="75">
        <f t="shared" si="27"/>
        <v>1.593</v>
      </c>
    </row>
    <row r="448" spans="13:31">
      <c r="M448" s="90">
        <v>1</v>
      </c>
      <c r="N448" s="91" t="s">
        <v>10</v>
      </c>
      <c r="O448" s="91" t="s">
        <v>3460</v>
      </c>
      <c r="P448" s="91" t="s">
        <v>3459</v>
      </c>
      <c r="Q448" s="91" t="s">
        <v>71</v>
      </c>
      <c r="R448" s="92">
        <v>0.27800000000000002</v>
      </c>
      <c r="T448" s="144">
        <v>4</v>
      </c>
      <c r="U448" s="195">
        <v>2014</v>
      </c>
      <c r="V448" s="145" t="s">
        <v>21</v>
      </c>
      <c r="W448" s="145" t="s">
        <v>618</v>
      </c>
      <c r="X448" s="145" t="s">
        <v>3363</v>
      </c>
      <c r="Y448" s="146" t="str">
        <f t="shared" si="28"/>
        <v>42014暖房ビル用マルチ有り</v>
      </c>
      <c r="Z448" s="148">
        <v>-0.96</v>
      </c>
      <c r="AA448" s="148">
        <v>1.96</v>
      </c>
      <c r="AB448" s="149">
        <v>1.0416000000000001</v>
      </c>
      <c r="AC448" s="149">
        <v>1.4596</v>
      </c>
      <c r="AD448" s="147">
        <f>VLOOKUP(T448,'既存・導入予定 (3)'!$E$33:$S$44,13,0)</f>
        <v>0.14699999999999999</v>
      </c>
      <c r="AE448" s="75">
        <f t="shared" si="27"/>
        <v>1.6120000000000001</v>
      </c>
    </row>
    <row r="449" spans="13:31" ht="13.5" customHeight="1">
      <c r="M449" s="90">
        <v>1</v>
      </c>
      <c r="N449" s="91" t="s">
        <v>11</v>
      </c>
      <c r="O449" s="91" t="s">
        <v>3460</v>
      </c>
      <c r="P449" s="91" t="s">
        <v>3459</v>
      </c>
      <c r="Q449" s="91" t="s">
        <v>75</v>
      </c>
      <c r="R449" s="92">
        <v>0.56100000000000005</v>
      </c>
      <c r="T449" s="144">
        <v>4</v>
      </c>
      <c r="U449" s="195">
        <v>2014</v>
      </c>
      <c r="V449" s="145" t="s">
        <v>21</v>
      </c>
      <c r="W449" s="145" t="s">
        <v>619</v>
      </c>
      <c r="X449" s="145" t="s">
        <v>3363</v>
      </c>
      <c r="Y449" s="146" t="str">
        <f t="shared" si="28"/>
        <v>42014暖房設備用有り</v>
      </c>
      <c r="Z449" s="148">
        <v>-0.36</v>
      </c>
      <c r="AA449" s="148">
        <v>1.36</v>
      </c>
      <c r="AB449" s="149">
        <v>1.0287999999999999</v>
      </c>
      <c r="AC449" s="149">
        <v>1.0127999999999999</v>
      </c>
      <c r="AD449" s="147">
        <f>VLOOKUP(T449,'既存・導入予定 (3)'!$E$33:$S$44,13,0)</f>
        <v>0.14699999999999999</v>
      </c>
      <c r="AE449" s="75">
        <f t="shared" si="27"/>
        <v>1.1639999999999999</v>
      </c>
    </row>
    <row r="450" spans="13:31" ht="13.5" customHeight="1">
      <c r="M450" s="90">
        <v>1</v>
      </c>
      <c r="N450" s="91" t="s">
        <v>12</v>
      </c>
      <c r="O450" s="91" t="s">
        <v>3460</v>
      </c>
      <c r="P450" s="91" t="s">
        <v>3459</v>
      </c>
      <c r="Q450" s="91" t="s">
        <v>79</v>
      </c>
      <c r="R450" s="92">
        <v>0.66600000000000004</v>
      </c>
      <c r="T450" s="144">
        <v>4</v>
      </c>
      <c r="U450" s="195">
        <v>2014</v>
      </c>
      <c r="V450" s="145" t="s">
        <v>21</v>
      </c>
      <c r="W450" s="145" t="s">
        <v>624</v>
      </c>
      <c r="X450" s="145" t="s">
        <v>3516</v>
      </c>
      <c r="Y450" s="146" t="str">
        <f t="shared" si="28"/>
        <v>42014暖房店舗用無し（一定速）</v>
      </c>
      <c r="Z450" s="148">
        <v>0.25</v>
      </c>
      <c r="AA450" s="148">
        <v>0.75</v>
      </c>
      <c r="AB450" s="149">
        <v>0.25</v>
      </c>
      <c r="AC450" s="149">
        <v>0.75</v>
      </c>
      <c r="AD450" s="147">
        <f>VLOOKUP(T450,'既存・導入予定 (3)'!$E$33:$S$44,13,0)</f>
        <v>0.14699999999999999</v>
      </c>
      <c r="AE450" s="75">
        <f t="shared" si="27"/>
        <v>0.78600000000000003</v>
      </c>
    </row>
    <row r="451" spans="13:31" ht="13.5" customHeight="1">
      <c r="M451" s="90">
        <v>1</v>
      </c>
      <c r="N451" s="91" t="s">
        <v>13</v>
      </c>
      <c r="O451" s="91" t="s">
        <v>3460</v>
      </c>
      <c r="P451" s="91" t="s">
        <v>3459</v>
      </c>
      <c r="Q451" s="91" t="s">
        <v>83</v>
      </c>
      <c r="R451" s="92">
        <v>0.158</v>
      </c>
      <c r="T451" s="144">
        <v>4</v>
      </c>
      <c r="U451" s="195">
        <v>2014</v>
      </c>
      <c r="V451" s="145" t="s">
        <v>21</v>
      </c>
      <c r="W451" s="145" t="s">
        <v>618</v>
      </c>
      <c r="X451" s="145" t="s">
        <v>3516</v>
      </c>
      <c r="Y451" s="146" t="str">
        <f t="shared" si="28"/>
        <v>42014暖房ビル用マルチ無し（一定速）</v>
      </c>
      <c r="Z451" s="148">
        <v>0.25</v>
      </c>
      <c r="AA451" s="148">
        <v>0.75</v>
      </c>
      <c r="AB451" s="149">
        <v>0.25</v>
      </c>
      <c r="AC451" s="149">
        <v>0.75</v>
      </c>
      <c r="AD451" s="147">
        <f>VLOOKUP(T451,'既存・導入予定 (3)'!$E$33:$S$44,13,0)</f>
        <v>0.14699999999999999</v>
      </c>
      <c r="AE451" s="75">
        <f t="shared" si="27"/>
        <v>0.78600000000000003</v>
      </c>
    </row>
    <row r="452" spans="13:31" ht="13.5" customHeight="1">
      <c r="M452" s="90">
        <v>2</v>
      </c>
      <c r="N452" s="91" t="s">
        <v>3456</v>
      </c>
      <c r="O452" s="91" t="s">
        <v>3460</v>
      </c>
      <c r="P452" s="91" t="s">
        <v>3459</v>
      </c>
      <c r="Q452" s="91" t="s">
        <v>87</v>
      </c>
      <c r="R452" s="92">
        <v>0.193</v>
      </c>
      <c r="T452" s="144">
        <v>4</v>
      </c>
      <c r="U452" s="195">
        <v>2014</v>
      </c>
      <c r="V452" s="145" t="s">
        <v>21</v>
      </c>
      <c r="W452" s="145" t="s">
        <v>619</v>
      </c>
      <c r="X452" s="145" t="s">
        <v>3516</v>
      </c>
      <c r="Y452" s="146" t="str">
        <f t="shared" si="28"/>
        <v>42014暖房設備用無し（一定速）</v>
      </c>
      <c r="Z452" s="148">
        <v>0.25</v>
      </c>
      <c r="AA452" s="148">
        <v>0.75</v>
      </c>
      <c r="AB452" s="149">
        <v>0.25</v>
      </c>
      <c r="AC452" s="149">
        <v>0.75</v>
      </c>
      <c r="AD452" s="147">
        <f>VLOOKUP(T452,'既存・導入予定 (3)'!$E$33:$S$44,13,0)</f>
        <v>0.14699999999999999</v>
      </c>
      <c r="AE452" s="75">
        <f t="shared" si="27"/>
        <v>0.78600000000000003</v>
      </c>
    </row>
    <row r="453" spans="13:31" ht="13.5" customHeight="1">
      <c r="M453" s="90">
        <v>2</v>
      </c>
      <c r="N453" s="91" t="s">
        <v>3</v>
      </c>
      <c r="O453" s="91" t="s">
        <v>3460</v>
      </c>
      <c r="P453" s="91" t="s">
        <v>3459</v>
      </c>
      <c r="Q453" s="91" t="s">
        <v>91</v>
      </c>
      <c r="R453" s="92">
        <v>0.22900000000000001</v>
      </c>
      <c r="T453" s="152">
        <v>4</v>
      </c>
      <c r="U453" s="153">
        <v>2015</v>
      </c>
      <c r="V453" s="154" t="s">
        <v>20</v>
      </c>
      <c r="W453" s="154" t="s">
        <v>624</v>
      </c>
      <c r="X453" s="154" t="s">
        <v>3363</v>
      </c>
      <c r="Y453" s="155" t="str">
        <f t="shared" si="28"/>
        <v>42015冷房店舗用有り</v>
      </c>
      <c r="Z453" s="156">
        <v>-1.38</v>
      </c>
      <c r="AA453" s="156">
        <v>2.38</v>
      </c>
      <c r="AB453" s="157">
        <v>1.0581</v>
      </c>
      <c r="AC453" s="157">
        <v>1.7705</v>
      </c>
      <c r="AD453" s="160">
        <f>VLOOKUP(T453,'既存・導入予定 (3)'!$E$33:$S$44,13,0)</f>
        <v>0.14699999999999999</v>
      </c>
      <c r="AE453" s="161">
        <f t="shared" si="27"/>
        <v>1.9259999999999999</v>
      </c>
    </row>
    <row r="454" spans="13:31">
      <c r="M454" s="90">
        <v>2</v>
      </c>
      <c r="N454" s="91" t="s">
        <v>4</v>
      </c>
      <c r="O454" s="91" t="s">
        <v>3460</v>
      </c>
      <c r="P454" s="91" t="s">
        <v>3459</v>
      </c>
      <c r="Q454" s="91" t="s">
        <v>95</v>
      </c>
      <c r="R454" s="92">
        <v>0.254</v>
      </c>
      <c r="T454" s="152">
        <v>4</v>
      </c>
      <c r="U454" s="153">
        <v>2015</v>
      </c>
      <c r="V454" s="154" t="s">
        <v>20</v>
      </c>
      <c r="W454" s="154" t="s">
        <v>618</v>
      </c>
      <c r="X454" s="154" t="s">
        <v>3363</v>
      </c>
      <c r="Y454" s="155" t="str">
        <f t="shared" si="28"/>
        <v>42015冷房ビル用マルチ有り</v>
      </c>
      <c r="Z454" s="156">
        <v>-1.5740000000000001</v>
      </c>
      <c r="AA454" s="156">
        <v>2.5739999999999998</v>
      </c>
      <c r="AB454" s="157">
        <v>1.0751999999999999</v>
      </c>
      <c r="AC454" s="157">
        <v>1.9117</v>
      </c>
      <c r="AD454" s="160">
        <f>VLOOKUP(T454,'既存・導入予定 (3)'!$E$33:$S$44,13,0)</f>
        <v>0.14699999999999999</v>
      </c>
      <c r="AE454" s="161">
        <f t="shared" si="27"/>
        <v>2.069</v>
      </c>
    </row>
    <row r="455" spans="13:31" ht="13.5" customHeight="1">
      <c r="M455" s="90">
        <v>2</v>
      </c>
      <c r="N455" s="91" t="s">
        <v>5</v>
      </c>
      <c r="O455" s="91" t="s">
        <v>3460</v>
      </c>
      <c r="P455" s="91" t="s">
        <v>3459</v>
      </c>
      <c r="Q455" s="91" t="s">
        <v>99</v>
      </c>
      <c r="R455" s="92">
        <v>0.36699999999999999</v>
      </c>
      <c r="T455" s="152">
        <v>4</v>
      </c>
      <c r="U455" s="153">
        <v>2015</v>
      </c>
      <c r="V455" s="154" t="s">
        <v>20</v>
      </c>
      <c r="W455" s="154" t="s">
        <v>619</v>
      </c>
      <c r="X455" s="154" t="s">
        <v>3363</v>
      </c>
      <c r="Y455" s="155" t="str">
        <f t="shared" si="28"/>
        <v>42015冷房設備用有り</v>
      </c>
      <c r="Z455" s="156">
        <v>-0.62</v>
      </c>
      <c r="AA455" s="156">
        <v>1.62</v>
      </c>
      <c r="AB455" s="157">
        <v>1.0472999999999999</v>
      </c>
      <c r="AC455" s="157">
        <v>1.2032</v>
      </c>
      <c r="AD455" s="160">
        <f>VLOOKUP(T455,'既存・導入予定 (3)'!$E$33:$S$44,13,0)</f>
        <v>0.14699999999999999</v>
      </c>
      <c r="AE455" s="161">
        <f t="shared" si="27"/>
        <v>1.357</v>
      </c>
    </row>
    <row r="456" spans="13:31" ht="13.5" customHeight="1">
      <c r="M456" s="90">
        <v>2</v>
      </c>
      <c r="N456" s="91" t="s">
        <v>6</v>
      </c>
      <c r="O456" s="91" t="s">
        <v>3460</v>
      </c>
      <c r="P456" s="91" t="s">
        <v>3459</v>
      </c>
      <c r="Q456" s="91" t="s">
        <v>103</v>
      </c>
      <c r="R456" s="92">
        <v>0.224</v>
      </c>
      <c r="T456" s="152">
        <v>4</v>
      </c>
      <c r="U456" s="153">
        <v>2015</v>
      </c>
      <c r="V456" s="154" t="s">
        <v>20</v>
      </c>
      <c r="W456" s="154" t="s">
        <v>624</v>
      </c>
      <c r="X456" s="154" t="s">
        <v>3516</v>
      </c>
      <c r="Y456" s="155" t="str">
        <f t="shared" si="28"/>
        <v>42015冷房店舗用無し（一定速）</v>
      </c>
      <c r="Z456" s="156">
        <v>0.25</v>
      </c>
      <c r="AA456" s="156">
        <v>0.75</v>
      </c>
      <c r="AB456" s="157">
        <v>0.25</v>
      </c>
      <c r="AC456" s="157">
        <v>0.75</v>
      </c>
      <c r="AD456" s="160">
        <f>VLOOKUP(T456,'既存・導入予定 (3)'!$E$33:$S$44,13,0)</f>
        <v>0.14699999999999999</v>
      </c>
      <c r="AE456" s="161">
        <f t="shared" si="27"/>
        <v>0.78600000000000003</v>
      </c>
    </row>
    <row r="457" spans="13:31" ht="13.5" customHeight="1">
      <c r="M457" s="90">
        <v>2</v>
      </c>
      <c r="N457" s="91" t="s">
        <v>7</v>
      </c>
      <c r="O457" s="91" t="s">
        <v>3460</v>
      </c>
      <c r="P457" s="91" t="s">
        <v>3459</v>
      </c>
      <c r="Q457" s="91" t="s">
        <v>107</v>
      </c>
      <c r="R457" s="92">
        <v>0.23499999999999999</v>
      </c>
      <c r="T457" s="152">
        <v>4</v>
      </c>
      <c r="U457" s="153">
        <v>2015</v>
      </c>
      <c r="V457" s="154" t="s">
        <v>20</v>
      </c>
      <c r="W457" s="154" t="s">
        <v>618</v>
      </c>
      <c r="X457" s="154" t="s">
        <v>3516</v>
      </c>
      <c r="Y457" s="155" t="str">
        <f t="shared" si="28"/>
        <v>42015冷房ビル用マルチ無し（一定速）</v>
      </c>
      <c r="Z457" s="156">
        <v>0.25</v>
      </c>
      <c r="AA457" s="156">
        <v>0.75</v>
      </c>
      <c r="AB457" s="157">
        <v>0.25</v>
      </c>
      <c r="AC457" s="157">
        <v>0.75</v>
      </c>
      <c r="AD457" s="160">
        <f>VLOOKUP(T457,'既存・導入予定 (3)'!$E$33:$S$44,13,0)</f>
        <v>0.14699999999999999</v>
      </c>
      <c r="AE457" s="161">
        <f t="shared" si="27"/>
        <v>0.78600000000000003</v>
      </c>
    </row>
    <row r="458" spans="13:31" ht="13.5" customHeight="1">
      <c r="M458" s="90">
        <v>2</v>
      </c>
      <c r="N458" s="91" t="s">
        <v>8</v>
      </c>
      <c r="O458" s="91" t="s">
        <v>3460</v>
      </c>
      <c r="P458" s="91" t="s">
        <v>3459</v>
      </c>
      <c r="Q458" s="91" t="s">
        <v>111</v>
      </c>
      <c r="R458" s="92">
        <v>0.21</v>
      </c>
      <c r="T458" s="152">
        <v>4</v>
      </c>
      <c r="U458" s="153">
        <v>2015</v>
      </c>
      <c r="V458" s="154" t="s">
        <v>20</v>
      </c>
      <c r="W458" s="154" t="s">
        <v>619</v>
      </c>
      <c r="X458" s="154" t="s">
        <v>3516</v>
      </c>
      <c r="Y458" s="155" t="str">
        <f t="shared" si="28"/>
        <v>42015冷房設備用無し（一定速）</v>
      </c>
      <c r="Z458" s="156">
        <v>0.25</v>
      </c>
      <c r="AA458" s="156">
        <v>0.75</v>
      </c>
      <c r="AB458" s="157">
        <v>0.25</v>
      </c>
      <c r="AC458" s="157">
        <v>0.75</v>
      </c>
      <c r="AD458" s="160">
        <f>VLOOKUP(T458,'既存・導入予定 (3)'!$E$33:$S$44,13,0)</f>
        <v>0.14699999999999999</v>
      </c>
      <c r="AE458" s="161">
        <f t="shared" si="27"/>
        <v>0.78600000000000003</v>
      </c>
    </row>
    <row r="459" spans="13:31" ht="13.5" customHeight="1">
      <c r="M459" s="90">
        <v>2</v>
      </c>
      <c r="N459" s="91" t="s">
        <v>9</v>
      </c>
      <c r="O459" s="91" t="s">
        <v>3460</v>
      </c>
      <c r="P459" s="91" t="s">
        <v>3459</v>
      </c>
      <c r="Q459" s="91" t="s">
        <v>115</v>
      </c>
      <c r="R459" s="92">
        <v>0.35899999999999999</v>
      </c>
      <c r="T459" s="152">
        <v>4</v>
      </c>
      <c r="U459" s="153">
        <v>2015</v>
      </c>
      <c r="V459" s="154" t="s">
        <v>21</v>
      </c>
      <c r="W459" s="154" t="s">
        <v>624</v>
      </c>
      <c r="X459" s="154" t="s">
        <v>3363</v>
      </c>
      <c r="Y459" s="155" t="str">
        <f t="shared" si="28"/>
        <v>42015暖房店舗用有り</v>
      </c>
      <c r="Z459" s="156">
        <v>-0.97</v>
      </c>
      <c r="AA459" s="156">
        <v>1.97</v>
      </c>
      <c r="AB459" s="157">
        <v>1.0867</v>
      </c>
      <c r="AC459" s="157">
        <v>1.4558</v>
      </c>
      <c r="AD459" s="160">
        <f>VLOOKUP(T459,'既存・導入予定 (3)'!$E$33:$S$44,13,0)</f>
        <v>0.14699999999999999</v>
      </c>
      <c r="AE459" s="161">
        <f t="shared" si="27"/>
        <v>1.615</v>
      </c>
    </row>
    <row r="460" spans="13:31">
      <c r="M460" s="90">
        <v>2</v>
      </c>
      <c r="N460" s="91" t="s">
        <v>10</v>
      </c>
      <c r="O460" s="91" t="s">
        <v>3460</v>
      </c>
      <c r="P460" s="91" t="s">
        <v>3459</v>
      </c>
      <c r="Q460" s="91" t="s">
        <v>119</v>
      </c>
      <c r="R460" s="92">
        <v>0.25</v>
      </c>
      <c r="T460" s="152">
        <v>4</v>
      </c>
      <c r="U460" s="153">
        <v>2015</v>
      </c>
      <c r="V460" s="154" t="s">
        <v>21</v>
      </c>
      <c r="W460" s="154" t="s">
        <v>618</v>
      </c>
      <c r="X460" s="154" t="s">
        <v>3363</v>
      </c>
      <c r="Y460" s="155" t="str">
        <f t="shared" si="28"/>
        <v>42015暖房ビル用マルチ有り</v>
      </c>
      <c r="Z460" s="156">
        <v>-0.876</v>
      </c>
      <c r="AA460" s="156">
        <v>1.8759999999999999</v>
      </c>
      <c r="AB460" s="157">
        <v>1.0398000000000001</v>
      </c>
      <c r="AC460" s="157">
        <v>1.3971</v>
      </c>
      <c r="AD460" s="160">
        <f>VLOOKUP(T460,'既存・導入予定 (3)'!$E$33:$S$44,13,0)</f>
        <v>0.14699999999999999</v>
      </c>
      <c r="AE460" s="161">
        <f t="shared" si="27"/>
        <v>1.5489999999999999</v>
      </c>
    </row>
    <row r="461" spans="13:31" ht="13.5" customHeight="1">
      <c r="M461" s="90">
        <v>2</v>
      </c>
      <c r="N461" s="91" t="s">
        <v>11</v>
      </c>
      <c r="O461" s="91" t="s">
        <v>3460</v>
      </c>
      <c r="P461" s="91" t="s">
        <v>3459</v>
      </c>
      <c r="Q461" s="91" t="s">
        <v>123</v>
      </c>
      <c r="R461" s="92">
        <v>0.51700000000000002</v>
      </c>
      <c r="T461" s="152">
        <v>4</v>
      </c>
      <c r="U461" s="153">
        <v>2015</v>
      </c>
      <c r="V461" s="154" t="s">
        <v>21</v>
      </c>
      <c r="W461" s="154" t="s">
        <v>619</v>
      </c>
      <c r="X461" s="154" t="s">
        <v>3363</v>
      </c>
      <c r="Y461" s="155" t="str">
        <f t="shared" si="28"/>
        <v>42015暖房設備用有り</v>
      </c>
      <c r="Z461" s="156">
        <v>-0.59799999999999998</v>
      </c>
      <c r="AA461" s="156">
        <v>1.5980000000000001</v>
      </c>
      <c r="AB461" s="157">
        <v>1.0339</v>
      </c>
      <c r="AC461" s="157">
        <v>1.19</v>
      </c>
      <c r="AD461" s="160">
        <f>VLOOKUP(T461,'既存・導入予定 (3)'!$E$33:$S$44,13,0)</f>
        <v>0.14699999999999999</v>
      </c>
      <c r="AE461" s="161">
        <f t="shared" si="27"/>
        <v>1.341</v>
      </c>
    </row>
    <row r="462" spans="13:31" ht="13.5" customHeight="1">
      <c r="M462" s="90">
        <v>2</v>
      </c>
      <c r="N462" s="91" t="s">
        <v>12</v>
      </c>
      <c r="O462" s="91" t="s">
        <v>3460</v>
      </c>
      <c r="P462" s="91" t="s">
        <v>3459</v>
      </c>
      <c r="Q462" s="91" t="s">
        <v>127</v>
      </c>
      <c r="R462" s="92">
        <v>0.627</v>
      </c>
      <c r="T462" s="152">
        <v>4</v>
      </c>
      <c r="U462" s="153">
        <v>2015</v>
      </c>
      <c r="V462" s="154" t="s">
        <v>21</v>
      </c>
      <c r="W462" s="154" t="s">
        <v>624</v>
      </c>
      <c r="X462" s="154" t="s">
        <v>3516</v>
      </c>
      <c r="Y462" s="155" t="str">
        <f t="shared" si="28"/>
        <v>42015暖房店舗用無し（一定速）</v>
      </c>
      <c r="Z462" s="156">
        <v>0.25</v>
      </c>
      <c r="AA462" s="156">
        <v>0.75</v>
      </c>
      <c r="AB462" s="157">
        <v>0.25</v>
      </c>
      <c r="AC462" s="157">
        <v>0.75</v>
      </c>
      <c r="AD462" s="160">
        <f>VLOOKUP(T462,'既存・導入予定 (3)'!$E$33:$S$44,13,0)</f>
        <v>0.14699999999999999</v>
      </c>
      <c r="AE462" s="161">
        <f t="shared" si="27"/>
        <v>0.78600000000000003</v>
      </c>
    </row>
    <row r="463" spans="13:31" ht="13.5" customHeight="1">
      <c r="M463" s="90">
        <v>2</v>
      </c>
      <c r="N463" s="91" t="s">
        <v>13</v>
      </c>
      <c r="O463" s="91" t="s">
        <v>3460</v>
      </c>
      <c r="P463" s="91" t="s">
        <v>3459</v>
      </c>
      <c r="Q463" s="91" t="s">
        <v>131</v>
      </c>
      <c r="R463" s="92">
        <v>0.11899999999999999</v>
      </c>
      <c r="T463" s="152">
        <v>4</v>
      </c>
      <c r="U463" s="153">
        <v>2015</v>
      </c>
      <c r="V463" s="154" t="s">
        <v>21</v>
      </c>
      <c r="W463" s="154" t="s">
        <v>618</v>
      </c>
      <c r="X463" s="154" t="s">
        <v>3516</v>
      </c>
      <c r="Y463" s="155" t="str">
        <f t="shared" si="28"/>
        <v>42015暖房ビル用マルチ無し（一定速）</v>
      </c>
      <c r="Z463" s="156">
        <v>0.25</v>
      </c>
      <c r="AA463" s="156">
        <v>0.75</v>
      </c>
      <c r="AB463" s="157">
        <v>0.25</v>
      </c>
      <c r="AC463" s="157">
        <v>0.75</v>
      </c>
      <c r="AD463" s="160">
        <f>VLOOKUP(T463,'既存・導入予定 (3)'!$E$33:$S$44,13,0)</f>
        <v>0.14699999999999999</v>
      </c>
      <c r="AE463" s="161">
        <f t="shared" si="27"/>
        <v>0.78600000000000003</v>
      </c>
    </row>
    <row r="464" spans="13:31" ht="13.5" customHeight="1">
      <c r="M464" s="90">
        <v>3</v>
      </c>
      <c r="N464" s="91" t="s">
        <v>3456</v>
      </c>
      <c r="O464" s="91" t="s">
        <v>3460</v>
      </c>
      <c r="P464" s="91" t="s">
        <v>3459</v>
      </c>
      <c r="Q464" s="91" t="s">
        <v>135</v>
      </c>
      <c r="R464" s="92">
        <v>0.14599999999999999</v>
      </c>
      <c r="T464" s="152">
        <v>4</v>
      </c>
      <c r="U464" s="153">
        <v>2015</v>
      </c>
      <c r="V464" s="154" t="s">
        <v>21</v>
      </c>
      <c r="W464" s="154" t="s">
        <v>619</v>
      </c>
      <c r="X464" s="154" t="s">
        <v>3516</v>
      </c>
      <c r="Y464" s="155" t="str">
        <f t="shared" si="28"/>
        <v>42015暖房設備用無し（一定速）</v>
      </c>
      <c r="Z464" s="156">
        <v>0.25</v>
      </c>
      <c r="AA464" s="156">
        <v>0.75</v>
      </c>
      <c r="AB464" s="157">
        <v>0.25</v>
      </c>
      <c r="AC464" s="157">
        <v>0.75</v>
      </c>
      <c r="AD464" s="160">
        <f>VLOOKUP(T464,'既存・導入予定 (3)'!$E$33:$S$44,13,0)</f>
        <v>0.14699999999999999</v>
      </c>
      <c r="AE464" s="161">
        <f t="shared" si="27"/>
        <v>0.78600000000000003</v>
      </c>
    </row>
    <row r="465" spans="13:31" ht="13.5" customHeight="1">
      <c r="M465" s="90">
        <v>3</v>
      </c>
      <c r="N465" s="91" t="s">
        <v>3</v>
      </c>
      <c r="O465" s="91" t="s">
        <v>3460</v>
      </c>
      <c r="P465" s="91" t="s">
        <v>3459</v>
      </c>
      <c r="Q465" s="91" t="s">
        <v>139</v>
      </c>
      <c r="R465" s="92">
        <v>0.123</v>
      </c>
      <c r="T465" s="152">
        <v>4</v>
      </c>
      <c r="U465" s="153">
        <v>2020</v>
      </c>
      <c r="V465" s="154" t="s">
        <v>626</v>
      </c>
      <c r="W465" s="154" t="s">
        <v>624</v>
      </c>
      <c r="X465" s="154" t="s">
        <v>3363</v>
      </c>
      <c r="Y465" s="155" t="str">
        <f t="shared" si="28"/>
        <v>42020冷房店舗用有り</v>
      </c>
      <c r="Z465" s="156">
        <v>-1.38</v>
      </c>
      <c r="AA465" s="156">
        <v>2.38</v>
      </c>
      <c r="AB465" s="157">
        <v>1.0581</v>
      </c>
      <c r="AC465" s="157">
        <v>1.7705</v>
      </c>
      <c r="AD465" s="160">
        <f>VLOOKUP(T465,'既存・導入予定 (3)'!$E$33:$S$44,13,0)</f>
        <v>0.14699999999999999</v>
      </c>
      <c r="AE465" s="161">
        <f t="shared" si="27"/>
        <v>1.9259999999999999</v>
      </c>
    </row>
    <row r="466" spans="13:31">
      <c r="M466" s="90">
        <v>3</v>
      </c>
      <c r="N466" s="91" t="s">
        <v>4</v>
      </c>
      <c r="O466" s="91" t="s">
        <v>3460</v>
      </c>
      <c r="P466" s="91" t="s">
        <v>3459</v>
      </c>
      <c r="Q466" s="91" t="s">
        <v>143</v>
      </c>
      <c r="R466" s="92">
        <v>0.15</v>
      </c>
      <c r="T466" s="152">
        <v>4</v>
      </c>
      <c r="U466" s="153">
        <v>2020</v>
      </c>
      <c r="V466" s="154" t="s">
        <v>626</v>
      </c>
      <c r="W466" s="154" t="s">
        <v>618</v>
      </c>
      <c r="X466" s="154" t="s">
        <v>3363</v>
      </c>
      <c r="Y466" s="155" t="str">
        <f t="shared" si="28"/>
        <v>42020冷房ビル用マルチ有り</v>
      </c>
      <c r="Z466" s="156">
        <v>-1.68</v>
      </c>
      <c r="AA466" s="156">
        <v>2.68</v>
      </c>
      <c r="AB466" s="157">
        <v>1.0788</v>
      </c>
      <c r="AC466" s="157">
        <v>2.0053000000000001</v>
      </c>
      <c r="AD466" s="160">
        <f>VLOOKUP(T466,'既存・導入予定 (3)'!$E$33:$S$44,13,0)</f>
        <v>0.14699999999999999</v>
      </c>
      <c r="AE466" s="161">
        <f t="shared" si="27"/>
        <v>2.1629999999999998</v>
      </c>
    </row>
    <row r="467" spans="13:31" ht="13.5" customHeight="1">
      <c r="M467" s="90">
        <v>3</v>
      </c>
      <c r="N467" s="91" t="s">
        <v>5</v>
      </c>
      <c r="O467" s="91" t="s">
        <v>3460</v>
      </c>
      <c r="P467" s="91" t="s">
        <v>3459</v>
      </c>
      <c r="Q467" s="91" t="s">
        <v>147</v>
      </c>
      <c r="R467" s="92">
        <v>0.28999999999999998</v>
      </c>
      <c r="T467" s="152">
        <v>4</v>
      </c>
      <c r="U467" s="153">
        <v>2020</v>
      </c>
      <c r="V467" s="154" t="s">
        <v>626</v>
      </c>
      <c r="W467" s="154" t="s">
        <v>619</v>
      </c>
      <c r="X467" s="154" t="s">
        <v>3363</v>
      </c>
      <c r="Y467" s="155" t="str">
        <f t="shared" si="28"/>
        <v>42020冷房設備用有り</v>
      </c>
      <c r="Z467" s="156">
        <v>-0.62</v>
      </c>
      <c r="AA467" s="156">
        <v>1.62</v>
      </c>
      <c r="AB467" s="157">
        <v>1.0472999999999999</v>
      </c>
      <c r="AC467" s="157">
        <v>1.2032</v>
      </c>
      <c r="AD467" s="160">
        <f>VLOOKUP(T467,'既存・導入予定 (3)'!$E$33:$S$44,13,0)</f>
        <v>0.14699999999999999</v>
      </c>
      <c r="AE467" s="161">
        <f t="shared" ref="AE467:AE488" si="29">ROUNDDOWN(IF(AD467&gt;=0.25,Z467*AD467+AA467,AB467*AD467+AC467),3)</f>
        <v>1.357</v>
      </c>
    </row>
    <row r="468" spans="13:31" ht="13.5" customHeight="1">
      <c r="M468" s="90">
        <v>3</v>
      </c>
      <c r="N468" s="91" t="s">
        <v>6</v>
      </c>
      <c r="O468" s="91" t="s">
        <v>3460</v>
      </c>
      <c r="P468" s="91" t="s">
        <v>3459</v>
      </c>
      <c r="Q468" s="91" t="s">
        <v>151</v>
      </c>
      <c r="R468" s="92">
        <v>0.14299999999999999</v>
      </c>
      <c r="T468" s="152">
        <v>4</v>
      </c>
      <c r="U468" s="153">
        <v>2020</v>
      </c>
      <c r="V468" s="154" t="s">
        <v>626</v>
      </c>
      <c r="W468" s="154" t="s">
        <v>624</v>
      </c>
      <c r="X468" s="154" t="s">
        <v>3516</v>
      </c>
      <c r="Y468" s="155" t="str">
        <f t="shared" si="28"/>
        <v>42020冷房店舗用無し（一定速）</v>
      </c>
      <c r="Z468" s="156">
        <v>0.25</v>
      </c>
      <c r="AA468" s="156">
        <v>0.75</v>
      </c>
      <c r="AB468" s="157">
        <v>0.25</v>
      </c>
      <c r="AC468" s="157">
        <v>0.75</v>
      </c>
      <c r="AD468" s="160">
        <f>VLOOKUP(T468,'既存・導入予定 (3)'!$E$33:$S$44,13,0)</f>
        <v>0.14699999999999999</v>
      </c>
      <c r="AE468" s="161">
        <f t="shared" si="29"/>
        <v>0.78600000000000003</v>
      </c>
    </row>
    <row r="469" spans="13:31" ht="13.5" customHeight="1">
      <c r="M469" s="90">
        <v>3</v>
      </c>
      <c r="N469" s="91" t="s">
        <v>7</v>
      </c>
      <c r="O469" s="91" t="s">
        <v>3460</v>
      </c>
      <c r="P469" s="91" t="s">
        <v>3459</v>
      </c>
      <c r="Q469" s="91" t="s">
        <v>155</v>
      </c>
      <c r="R469" s="92">
        <v>0.14199999999999999</v>
      </c>
      <c r="T469" s="152">
        <v>4</v>
      </c>
      <c r="U469" s="153">
        <v>2020</v>
      </c>
      <c r="V469" s="154" t="s">
        <v>626</v>
      </c>
      <c r="W469" s="154" t="s">
        <v>618</v>
      </c>
      <c r="X469" s="154" t="s">
        <v>3516</v>
      </c>
      <c r="Y469" s="155" t="str">
        <f t="shared" si="28"/>
        <v>42020冷房ビル用マルチ無し（一定速）</v>
      </c>
      <c r="Z469" s="156">
        <v>0.25</v>
      </c>
      <c r="AA469" s="156">
        <v>0.75</v>
      </c>
      <c r="AB469" s="157">
        <v>0.25</v>
      </c>
      <c r="AC469" s="157">
        <v>0.75</v>
      </c>
      <c r="AD469" s="160">
        <f>VLOOKUP(T469,'既存・導入予定 (3)'!$E$33:$S$44,13,0)</f>
        <v>0.14699999999999999</v>
      </c>
      <c r="AE469" s="161">
        <f t="shared" si="29"/>
        <v>0.78600000000000003</v>
      </c>
    </row>
    <row r="470" spans="13:31" ht="13.5" customHeight="1">
      <c r="M470" s="90">
        <v>3</v>
      </c>
      <c r="N470" s="91" t="s">
        <v>8</v>
      </c>
      <c r="O470" s="91" t="s">
        <v>3460</v>
      </c>
      <c r="P470" s="91" t="s">
        <v>3459</v>
      </c>
      <c r="Q470" s="91" t="s">
        <v>159</v>
      </c>
      <c r="R470" s="92">
        <v>0.13</v>
      </c>
      <c r="T470" s="152">
        <v>4</v>
      </c>
      <c r="U470" s="153">
        <v>2020</v>
      </c>
      <c r="V470" s="154" t="s">
        <v>626</v>
      </c>
      <c r="W470" s="154" t="s">
        <v>619</v>
      </c>
      <c r="X470" s="154" t="s">
        <v>3516</v>
      </c>
      <c r="Y470" s="155" t="str">
        <f t="shared" si="28"/>
        <v>42020冷房設備用無し（一定速）</v>
      </c>
      <c r="Z470" s="156">
        <v>0.25</v>
      </c>
      <c r="AA470" s="156">
        <v>0.75</v>
      </c>
      <c r="AB470" s="157">
        <v>0.25</v>
      </c>
      <c r="AC470" s="157">
        <v>0.75</v>
      </c>
      <c r="AD470" s="160">
        <f>VLOOKUP(T470,'既存・導入予定 (3)'!$E$33:$S$44,13,0)</f>
        <v>0.14699999999999999</v>
      </c>
      <c r="AE470" s="161">
        <f t="shared" si="29"/>
        <v>0.78600000000000003</v>
      </c>
    </row>
    <row r="471" spans="13:31" ht="13.5" customHeight="1">
      <c r="M471" s="90">
        <v>3</v>
      </c>
      <c r="N471" s="91" t="s">
        <v>9</v>
      </c>
      <c r="O471" s="91" t="s">
        <v>3460</v>
      </c>
      <c r="P471" s="91" t="s">
        <v>3459</v>
      </c>
      <c r="Q471" s="91" t="s">
        <v>163</v>
      </c>
      <c r="R471" s="92">
        <v>0.22</v>
      </c>
      <c r="T471" s="152">
        <v>4</v>
      </c>
      <c r="U471" s="153">
        <v>2020</v>
      </c>
      <c r="V471" s="154" t="s">
        <v>627</v>
      </c>
      <c r="W471" s="154" t="s">
        <v>624</v>
      </c>
      <c r="X471" s="154" t="s">
        <v>3363</v>
      </c>
      <c r="Y471" s="155" t="str">
        <f t="shared" si="28"/>
        <v>42020暖房店舗用有り</v>
      </c>
      <c r="Z471" s="156">
        <v>-0.96</v>
      </c>
      <c r="AA471" s="156">
        <v>1.96</v>
      </c>
      <c r="AB471" s="157">
        <v>1.0862000000000001</v>
      </c>
      <c r="AC471" s="157">
        <v>1.4483999999999999</v>
      </c>
      <c r="AD471" s="160">
        <f>VLOOKUP(T471,'既存・導入予定 (3)'!$E$33:$S$44,13,0)</f>
        <v>0.14699999999999999</v>
      </c>
      <c r="AE471" s="161">
        <f t="shared" si="29"/>
        <v>1.6080000000000001</v>
      </c>
    </row>
    <row r="472" spans="13:31">
      <c r="M472" s="90">
        <v>3</v>
      </c>
      <c r="N472" s="91" t="s">
        <v>10</v>
      </c>
      <c r="O472" s="91" t="s">
        <v>3460</v>
      </c>
      <c r="P472" s="91" t="s">
        <v>3459</v>
      </c>
      <c r="Q472" s="91" t="s">
        <v>167</v>
      </c>
      <c r="R472" s="92">
        <v>0.20100000000000001</v>
      </c>
      <c r="T472" s="152">
        <v>4</v>
      </c>
      <c r="U472" s="153">
        <v>2020</v>
      </c>
      <c r="V472" s="154" t="s">
        <v>627</v>
      </c>
      <c r="W472" s="154" t="s">
        <v>618</v>
      </c>
      <c r="X472" s="154" t="s">
        <v>3363</v>
      </c>
      <c r="Y472" s="155" t="str">
        <f t="shared" si="28"/>
        <v>42020暖房ビル用マルチ有り</v>
      </c>
      <c r="Z472" s="156">
        <v>-1.1000000000000001</v>
      </c>
      <c r="AA472" s="156">
        <v>2.1</v>
      </c>
      <c r="AB472" s="157">
        <v>1.0416000000000001</v>
      </c>
      <c r="AC472" s="157">
        <v>1.4596</v>
      </c>
      <c r="AD472" s="160">
        <f>VLOOKUP(T472,'既存・導入予定 (3)'!$E$33:$S$44,13,0)</f>
        <v>0.14699999999999999</v>
      </c>
      <c r="AE472" s="161">
        <f t="shared" si="29"/>
        <v>1.6120000000000001</v>
      </c>
    </row>
    <row r="473" spans="13:31" ht="13.5" customHeight="1">
      <c r="M473" s="90">
        <v>3</v>
      </c>
      <c r="N473" s="91" t="s">
        <v>11</v>
      </c>
      <c r="O473" s="91" t="s">
        <v>3460</v>
      </c>
      <c r="P473" s="91" t="s">
        <v>3459</v>
      </c>
      <c r="Q473" s="91" t="s">
        <v>171</v>
      </c>
      <c r="R473" s="92">
        <v>0.36099999999999999</v>
      </c>
      <c r="T473" s="152">
        <v>4</v>
      </c>
      <c r="U473" s="153">
        <v>2020</v>
      </c>
      <c r="V473" s="154" t="s">
        <v>627</v>
      </c>
      <c r="W473" s="154" t="s">
        <v>619</v>
      </c>
      <c r="X473" s="154" t="s">
        <v>3363</v>
      </c>
      <c r="Y473" s="155" t="str">
        <f t="shared" si="28"/>
        <v>42020暖房設備用有り</v>
      </c>
      <c r="Z473" s="156">
        <v>-0.46</v>
      </c>
      <c r="AA473" s="156">
        <v>1.46</v>
      </c>
      <c r="AB473" s="157">
        <v>0.94</v>
      </c>
      <c r="AC473" s="157">
        <v>1.1100000000000001</v>
      </c>
      <c r="AD473" s="160">
        <f>VLOOKUP(T473,'既存・導入予定 (3)'!$E$33:$S$44,13,0)</f>
        <v>0.14699999999999999</v>
      </c>
      <c r="AE473" s="161">
        <f t="shared" si="29"/>
        <v>1.248</v>
      </c>
    </row>
    <row r="474" spans="13:31" ht="13.5" customHeight="1">
      <c r="M474" s="90">
        <v>3</v>
      </c>
      <c r="N474" s="91" t="s">
        <v>12</v>
      </c>
      <c r="O474" s="91" t="s">
        <v>3460</v>
      </c>
      <c r="P474" s="91" t="s">
        <v>3459</v>
      </c>
      <c r="Q474" s="91" t="s">
        <v>175</v>
      </c>
      <c r="R474" s="92">
        <v>0.48299999999999998</v>
      </c>
      <c r="T474" s="152">
        <v>4</v>
      </c>
      <c r="U474" s="153">
        <v>2020</v>
      </c>
      <c r="V474" s="154" t="s">
        <v>627</v>
      </c>
      <c r="W474" s="154" t="s">
        <v>624</v>
      </c>
      <c r="X474" s="154" t="s">
        <v>3516</v>
      </c>
      <c r="Y474" s="155" t="str">
        <f t="shared" si="28"/>
        <v>42020暖房店舗用無し（一定速）</v>
      </c>
      <c r="Z474" s="156">
        <v>0.25</v>
      </c>
      <c r="AA474" s="156">
        <v>0.75</v>
      </c>
      <c r="AB474" s="157">
        <v>0.25</v>
      </c>
      <c r="AC474" s="157">
        <v>0.75</v>
      </c>
      <c r="AD474" s="160">
        <f>VLOOKUP(T474,'既存・導入予定 (3)'!$E$33:$S$44,13,0)</f>
        <v>0.14699999999999999</v>
      </c>
      <c r="AE474" s="161">
        <f t="shared" si="29"/>
        <v>0.78600000000000003</v>
      </c>
    </row>
    <row r="475" spans="13:31" ht="13.5" customHeight="1">
      <c r="M475" s="90">
        <v>3</v>
      </c>
      <c r="N475" s="91" t="s">
        <v>13</v>
      </c>
      <c r="O475" s="91" t="s">
        <v>3460</v>
      </c>
      <c r="P475" s="91" t="s">
        <v>3459</v>
      </c>
      <c r="Q475" s="91" t="s">
        <v>179</v>
      </c>
      <c r="R475" s="92">
        <v>7.9000000000000001E-2</v>
      </c>
      <c r="T475" s="152">
        <v>4</v>
      </c>
      <c r="U475" s="153">
        <v>2020</v>
      </c>
      <c r="V475" s="154" t="s">
        <v>627</v>
      </c>
      <c r="W475" s="154" t="s">
        <v>618</v>
      </c>
      <c r="X475" s="154" t="s">
        <v>3516</v>
      </c>
      <c r="Y475" s="155" t="str">
        <f t="shared" si="28"/>
        <v>42020暖房ビル用マルチ無し（一定速）</v>
      </c>
      <c r="Z475" s="156">
        <v>0.25</v>
      </c>
      <c r="AA475" s="156">
        <v>0.75</v>
      </c>
      <c r="AB475" s="157">
        <v>0.25</v>
      </c>
      <c r="AC475" s="157">
        <v>0.75</v>
      </c>
      <c r="AD475" s="160">
        <f>VLOOKUP(T475,'既存・導入予定 (3)'!$E$33:$S$44,13,0)</f>
        <v>0.14699999999999999</v>
      </c>
      <c r="AE475" s="161">
        <f t="shared" si="29"/>
        <v>0.78600000000000003</v>
      </c>
    </row>
    <row r="476" spans="13:31" ht="13.5" customHeight="1">
      <c r="M476" s="90">
        <v>4</v>
      </c>
      <c r="N476" s="91" t="s">
        <v>3456</v>
      </c>
      <c r="O476" s="91" t="s">
        <v>3460</v>
      </c>
      <c r="P476" s="91" t="s">
        <v>3459</v>
      </c>
      <c r="Q476" s="91" t="s">
        <v>183</v>
      </c>
      <c r="R476" s="92">
        <v>8.7999999999999995E-2</v>
      </c>
      <c r="T476" s="152">
        <v>4</v>
      </c>
      <c r="U476" s="154">
        <v>2020</v>
      </c>
      <c r="V476" s="154" t="s">
        <v>627</v>
      </c>
      <c r="W476" s="154" t="s">
        <v>619</v>
      </c>
      <c r="X476" s="154" t="s">
        <v>3516</v>
      </c>
      <c r="Y476" s="155" t="str">
        <f t="shared" si="28"/>
        <v>42020暖房設備用無し（一定速）</v>
      </c>
      <c r="Z476" s="156">
        <v>0.25</v>
      </c>
      <c r="AA476" s="156">
        <v>0.75</v>
      </c>
      <c r="AB476" s="157">
        <v>0.25</v>
      </c>
      <c r="AC476" s="157">
        <v>0.75</v>
      </c>
      <c r="AD476" s="160">
        <f>VLOOKUP(T476,'既存・導入予定 (3)'!$E$33:$S$44,13,0)</f>
        <v>0.14699999999999999</v>
      </c>
      <c r="AE476" s="161">
        <f t="shared" si="29"/>
        <v>0.78600000000000003</v>
      </c>
    </row>
    <row r="477" spans="13:31" ht="13.5" customHeight="1">
      <c r="M477" s="90">
        <v>4</v>
      </c>
      <c r="N477" s="91" t="s">
        <v>3</v>
      </c>
      <c r="O477" s="91" t="s">
        <v>3460</v>
      </c>
      <c r="P477" s="91" t="s">
        <v>3459</v>
      </c>
      <c r="Q477" s="91" t="s">
        <v>187</v>
      </c>
      <c r="R477" s="92">
        <v>8.4000000000000005E-2</v>
      </c>
      <c r="T477" s="144">
        <v>4</v>
      </c>
      <c r="U477" s="145">
        <v>2024</v>
      </c>
      <c r="V477" s="145" t="s">
        <v>626</v>
      </c>
      <c r="W477" s="145" t="s">
        <v>624</v>
      </c>
      <c r="X477" s="145" t="s">
        <v>3363</v>
      </c>
      <c r="Y477" s="146" t="str">
        <f t="shared" si="28"/>
        <v>42024冷房店舗用有り</v>
      </c>
      <c r="Z477" s="145">
        <v>-1.58</v>
      </c>
      <c r="AA477" s="145">
        <v>2.58</v>
      </c>
      <c r="AB477" s="145">
        <v>1.0629999999999999</v>
      </c>
      <c r="AC477" s="145">
        <v>1.9193</v>
      </c>
      <c r="AD477" s="147">
        <f>VLOOKUP(T477,'既存・導入予定 (3)'!$E$33:$S$44,13,0)</f>
        <v>0.14699999999999999</v>
      </c>
      <c r="AE477" s="75">
        <f t="shared" si="29"/>
        <v>2.0750000000000002</v>
      </c>
    </row>
    <row r="478" spans="13:31">
      <c r="M478" s="90">
        <v>4</v>
      </c>
      <c r="N478" s="91" t="s">
        <v>4</v>
      </c>
      <c r="O478" s="91" t="s">
        <v>3460</v>
      </c>
      <c r="P478" s="91" t="s">
        <v>3459</v>
      </c>
      <c r="Q478" s="91" t="s">
        <v>191</v>
      </c>
      <c r="R478" s="92">
        <v>9.8000000000000004E-2</v>
      </c>
      <c r="T478" s="144">
        <v>4</v>
      </c>
      <c r="U478" s="145">
        <v>2024</v>
      </c>
      <c r="V478" s="145" t="s">
        <v>626</v>
      </c>
      <c r="W478" s="145" t="s">
        <v>618</v>
      </c>
      <c r="X478" s="145" t="s">
        <v>3363</v>
      </c>
      <c r="Y478" s="146" t="str">
        <f t="shared" si="28"/>
        <v>42024冷房ビル用マルチ有り</v>
      </c>
      <c r="Z478" s="145">
        <v>-1.6</v>
      </c>
      <c r="AA478" s="145">
        <v>2.6</v>
      </c>
      <c r="AB478" s="145">
        <v>1.0759000000000001</v>
      </c>
      <c r="AC478" s="145">
        <v>1.931</v>
      </c>
      <c r="AD478" s="147">
        <f>VLOOKUP(T478,'既存・導入予定 (3)'!$E$33:$S$44,13,0)</f>
        <v>0.14699999999999999</v>
      </c>
      <c r="AE478" s="75">
        <f t="shared" si="29"/>
        <v>2.089</v>
      </c>
    </row>
    <row r="479" spans="13:31" ht="14.25" customHeight="1">
      <c r="M479" s="90">
        <v>4</v>
      </c>
      <c r="N479" s="91" t="s">
        <v>5</v>
      </c>
      <c r="O479" s="91" t="s">
        <v>3460</v>
      </c>
      <c r="P479" s="91" t="s">
        <v>3459</v>
      </c>
      <c r="Q479" s="91" t="s">
        <v>195</v>
      </c>
      <c r="R479" s="92">
        <v>0.128</v>
      </c>
      <c r="T479" s="144">
        <v>4</v>
      </c>
      <c r="U479" s="145">
        <v>2024</v>
      </c>
      <c r="V479" s="145" t="s">
        <v>626</v>
      </c>
      <c r="W479" s="145" t="s">
        <v>619</v>
      </c>
      <c r="X479" s="145" t="s">
        <v>3363</v>
      </c>
      <c r="Y479" s="146" t="str">
        <f t="shared" si="28"/>
        <v>42024冷房設備用有り</v>
      </c>
      <c r="Z479" s="145">
        <v>-0.6</v>
      </c>
      <c r="AA479" s="145">
        <v>1.6</v>
      </c>
      <c r="AB479" s="145">
        <v>1.0467</v>
      </c>
      <c r="AC479" s="145">
        <v>1.1882999999999999</v>
      </c>
      <c r="AD479" s="147">
        <f>VLOOKUP(T479,'既存・導入予定 (3)'!$E$33:$S$44,13,0)</f>
        <v>0.14699999999999999</v>
      </c>
      <c r="AE479" s="75">
        <f t="shared" si="29"/>
        <v>1.3420000000000001</v>
      </c>
    </row>
    <row r="480" spans="13:31" ht="13.5" customHeight="1">
      <c r="M480" s="90">
        <v>4</v>
      </c>
      <c r="N480" s="91" t="s">
        <v>6</v>
      </c>
      <c r="O480" s="91" t="s">
        <v>3460</v>
      </c>
      <c r="P480" s="91" t="s">
        <v>3459</v>
      </c>
      <c r="Q480" s="91" t="s">
        <v>199</v>
      </c>
      <c r="R480" s="92">
        <v>0</v>
      </c>
      <c r="T480" s="144">
        <v>4</v>
      </c>
      <c r="U480" s="145">
        <v>2024</v>
      </c>
      <c r="V480" s="145" t="s">
        <v>626</v>
      </c>
      <c r="W480" s="145" t="s">
        <v>624</v>
      </c>
      <c r="X480" s="145" t="s">
        <v>3516</v>
      </c>
      <c r="Y480" s="146" t="str">
        <f t="shared" si="28"/>
        <v>42024冷房店舗用無し（一定速）</v>
      </c>
      <c r="Z480" s="148">
        <v>0.25</v>
      </c>
      <c r="AA480" s="148">
        <v>0.75</v>
      </c>
      <c r="AB480" s="149">
        <v>0.25</v>
      </c>
      <c r="AC480" s="149">
        <v>0.75</v>
      </c>
      <c r="AD480" s="147">
        <f>VLOOKUP(T480,'既存・導入予定 (3)'!$E$33:$S$44,13,0)</f>
        <v>0.14699999999999999</v>
      </c>
      <c r="AE480" s="75">
        <f t="shared" si="29"/>
        <v>0.78600000000000003</v>
      </c>
    </row>
    <row r="481" spans="13:31" ht="13.5" customHeight="1">
      <c r="M481" s="90">
        <v>4</v>
      </c>
      <c r="N481" s="91" t="s">
        <v>7</v>
      </c>
      <c r="O481" s="91" t="s">
        <v>3460</v>
      </c>
      <c r="P481" s="91" t="s">
        <v>3459</v>
      </c>
      <c r="Q481" s="91" t="s">
        <v>203</v>
      </c>
      <c r="R481" s="92">
        <v>6.8000000000000005E-2</v>
      </c>
      <c r="T481" s="144">
        <v>4</v>
      </c>
      <c r="U481" s="145">
        <v>2024</v>
      </c>
      <c r="V481" s="145" t="s">
        <v>626</v>
      </c>
      <c r="W481" s="145" t="s">
        <v>618</v>
      </c>
      <c r="X481" s="145" t="s">
        <v>3516</v>
      </c>
      <c r="Y481" s="146" t="str">
        <f t="shared" si="28"/>
        <v>42024冷房ビル用マルチ無し（一定速）</v>
      </c>
      <c r="Z481" s="148">
        <v>0.25</v>
      </c>
      <c r="AA481" s="148">
        <v>0.75</v>
      </c>
      <c r="AB481" s="149">
        <v>0.25</v>
      </c>
      <c r="AC481" s="149">
        <v>0.75</v>
      </c>
      <c r="AD481" s="147">
        <f>VLOOKUP(T481,'既存・導入予定 (3)'!$E$33:$S$44,13,0)</f>
        <v>0.14699999999999999</v>
      </c>
      <c r="AE481" s="75">
        <f t="shared" si="29"/>
        <v>0.78600000000000003</v>
      </c>
    </row>
    <row r="482" spans="13:31" ht="13.5" customHeight="1">
      <c r="M482" s="90">
        <v>4</v>
      </c>
      <c r="N482" s="91" t="s">
        <v>8</v>
      </c>
      <c r="O482" s="91" t="s">
        <v>3460</v>
      </c>
      <c r="P482" s="91" t="s">
        <v>3459</v>
      </c>
      <c r="Q482" s="91" t="s">
        <v>207</v>
      </c>
      <c r="R482" s="92">
        <v>6.8000000000000005E-2</v>
      </c>
      <c r="T482" s="144">
        <v>4</v>
      </c>
      <c r="U482" s="145">
        <v>2024</v>
      </c>
      <c r="V482" s="145" t="s">
        <v>626</v>
      </c>
      <c r="W482" s="145" t="s">
        <v>619</v>
      </c>
      <c r="X482" s="145" t="s">
        <v>3516</v>
      </c>
      <c r="Y482" s="146" t="str">
        <f t="shared" si="28"/>
        <v>42024冷房設備用無し（一定速）</v>
      </c>
      <c r="Z482" s="148">
        <v>0.25</v>
      </c>
      <c r="AA482" s="148">
        <v>0.75</v>
      </c>
      <c r="AB482" s="149">
        <v>0.25</v>
      </c>
      <c r="AC482" s="149">
        <v>0.75</v>
      </c>
      <c r="AD482" s="147">
        <f>VLOOKUP(T482,'既存・導入予定 (3)'!$E$33:$S$44,13,0)</f>
        <v>0.14699999999999999</v>
      </c>
      <c r="AE482" s="75">
        <f t="shared" si="29"/>
        <v>0.78600000000000003</v>
      </c>
    </row>
    <row r="483" spans="13:31" ht="14.25" customHeight="1">
      <c r="M483" s="90">
        <v>4</v>
      </c>
      <c r="N483" s="91" t="s">
        <v>9</v>
      </c>
      <c r="O483" s="91" t="s">
        <v>3460</v>
      </c>
      <c r="P483" s="91" t="s">
        <v>3459</v>
      </c>
      <c r="Q483" s="91" t="s">
        <v>211</v>
      </c>
      <c r="R483" s="92">
        <v>0.14899999999999999</v>
      </c>
      <c r="T483" s="144">
        <v>4</v>
      </c>
      <c r="U483" s="145">
        <v>2024</v>
      </c>
      <c r="V483" s="145" t="s">
        <v>627</v>
      </c>
      <c r="W483" s="145" t="s">
        <v>624</v>
      </c>
      <c r="X483" s="145" t="s">
        <v>3363</v>
      </c>
      <c r="Y483" s="146" t="str">
        <f t="shared" si="28"/>
        <v>42024暖房店舗用有り</v>
      </c>
      <c r="Z483" s="145">
        <v>-1.04</v>
      </c>
      <c r="AA483" s="145">
        <v>2.04</v>
      </c>
      <c r="AB483" s="145">
        <v>1.0898000000000001</v>
      </c>
      <c r="AC483" s="145">
        <v>1.5076000000000001</v>
      </c>
      <c r="AD483" s="147">
        <f>VLOOKUP(T483,'既存・導入予定 (3)'!$E$33:$S$44,13,0)</f>
        <v>0.14699999999999999</v>
      </c>
      <c r="AE483" s="75">
        <f t="shared" si="29"/>
        <v>1.667</v>
      </c>
    </row>
    <row r="484" spans="13:31">
      <c r="M484" s="90">
        <v>4</v>
      </c>
      <c r="N484" s="91" t="s">
        <v>10</v>
      </c>
      <c r="O484" s="91" t="s">
        <v>3460</v>
      </c>
      <c r="P484" s="91" t="s">
        <v>3459</v>
      </c>
      <c r="Q484" s="91" t="s">
        <v>215</v>
      </c>
      <c r="R484" s="92">
        <v>0.10199999999999999</v>
      </c>
      <c r="T484" s="144">
        <v>4</v>
      </c>
      <c r="U484" s="145">
        <v>2024</v>
      </c>
      <c r="V484" s="145" t="s">
        <v>627</v>
      </c>
      <c r="W484" s="145" t="s">
        <v>618</v>
      </c>
      <c r="X484" s="145" t="s">
        <v>3363</v>
      </c>
      <c r="Y484" s="146" t="str">
        <f t="shared" si="28"/>
        <v>42024暖房ビル用マルチ有り</v>
      </c>
      <c r="Z484" s="145">
        <v>-1.1399999999999999</v>
      </c>
      <c r="AA484" s="145">
        <v>2.14</v>
      </c>
      <c r="AB484" s="145">
        <v>1.0454000000000001</v>
      </c>
      <c r="AC484" s="145">
        <v>1.5936999999999999</v>
      </c>
      <c r="AD484" s="147">
        <f>VLOOKUP(T484,'既存・導入予定 (3)'!$E$33:$S$44,13,0)</f>
        <v>0.14699999999999999</v>
      </c>
      <c r="AE484" s="75">
        <f t="shared" si="29"/>
        <v>1.7470000000000001</v>
      </c>
    </row>
    <row r="485" spans="13:31" ht="13.5" customHeight="1">
      <c r="M485" s="90">
        <v>4</v>
      </c>
      <c r="N485" s="91" t="s">
        <v>11</v>
      </c>
      <c r="O485" s="91" t="s">
        <v>3460</v>
      </c>
      <c r="P485" s="91" t="s">
        <v>3459</v>
      </c>
      <c r="Q485" s="91" t="s">
        <v>219</v>
      </c>
      <c r="R485" s="92">
        <v>0.14499999999999999</v>
      </c>
      <c r="T485" s="144">
        <v>4</v>
      </c>
      <c r="U485" s="145">
        <v>2024</v>
      </c>
      <c r="V485" s="145" t="s">
        <v>627</v>
      </c>
      <c r="W485" s="145" t="s">
        <v>619</v>
      </c>
      <c r="X485" s="145" t="s">
        <v>3363</v>
      </c>
      <c r="Y485" s="146" t="str">
        <f t="shared" si="28"/>
        <v>42024暖房設備用有り</v>
      </c>
      <c r="Z485" s="145">
        <v>-0.57999999999999996</v>
      </c>
      <c r="AA485" s="145">
        <v>1.58</v>
      </c>
      <c r="AB485" s="145">
        <v>1.0335000000000001</v>
      </c>
      <c r="AC485" s="145">
        <v>1.1766000000000001</v>
      </c>
      <c r="AD485" s="147">
        <f>VLOOKUP(T485,'既存・導入予定 (3)'!$E$33:$S$44,13,0)</f>
        <v>0.14699999999999999</v>
      </c>
      <c r="AE485" s="75">
        <f t="shared" si="29"/>
        <v>1.3280000000000001</v>
      </c>
    </row>
    <row r="486" spans="13:31" ht="13.5" customHeight="1">
      <c r="M486" s="90">
        <v>4</v>
      </c>
      <c r="N486" s="91" t="s">
        <v>12</v>
      </c>
      <c r="O486" s="91" t="s">
        <v>3460</v>
      </c>
      <c r="P486" s="91" t="s">
        <v>3459</v>
      </c>
      <c r="Q486" s="91" t="s">
        <v>223</v>
      </c>
      <c r="R486" s="92">
        <v>0.30099999999999999</v>
      </c>
      <c r="T486" s="144">
        <v>4</v>
      </c>
      <c r="U486" s="145">
        <v>2024</v>
      </c>
      <c r="V486" s="145" t="s">
        <v>627</v>
      </c>
      <c r="W486" s="145" t="s">
        <v>624</v>
      </c>
      <c r="X486" s="145" t="s">
        <v>3516</v>
      </c>
      <c r="Y486" s="146" t="str">
        <f t="shared" si="28"/>
        <v>42024暖房店舗用無し（一定速）</v>
      </c>
      <c r="Z486" s="148">
        <v>0.25</v>
      </c>
      <c r="AA486" s="148">
        <v>0.75</v>
      </c>
      <c r="AB486" s="149">
        <v>0.25</v>
      </c>
      <c r="AC486" s="149">
        <v>0.75</v>
      </c>
      <c r="AD486" s="147">
        <f>VLOOKUP(T486,'既存・導入予定 (3)'!$E$33:$S$44,13,0)</f>
        <v>0.14699999999999999</v>
      </c>
      <c r="AE486" s="75">
        <f t="shared" si="29"/>
        <v>0.78600000000000003</v>
      </c>
    </row>
    <row r="487" spans="13:31" ht="13.5" customHeight="1">
      <c r="M487" s="90">
        <v>4</v>
      </c>
      <c r="N487" s="91" t="s">
        <v>13</v>
      </c>
      <c r="O487" s="91" t="s">
        <v>3460</v>
      </c>
      <c r="P487" s="91" t="s">
        <v>3459</v>
      </c>
      <c r="Q487" s="91" t="s">
        <v>227</v>
      </c>
      <c r="R487" s="92">
        <v>0</v>
      </c>
      <c r="T487" s="144">
        <v>4</v>
      </c>
      <c r="U487" s="145">
        <v>2024</v>
      </c>
      <c r="V487" s="145" t="s">
        <v>627</v>
      </c>
      <c r="W487" s="145" t="s">
        <v>618</v>
      </c>
      <c r="X487" s="145" t="s">
        <v>3516</v>
      </c>
      <c r="Y487" s="146" t="str">
        <f t="shared" si="28"/>
        <v>42024暖房ビル用マルチ無し（一定速）</v>
      </c>
      <c r="Z487" s="148">
        <v>0.25</v>
      </c>
      <c r="AA487" s="148">
        <v>0.75</v>
      </c>
      <c r="AB487" s="149">
        <v>0.25</v>
      </c>
      <c r="AC487" s="149">
        <v>0.75</v>
      </c>
      <c r="AD487" s="147">
        <f>VLOOKUP(T487,'既存・導入予定 (3)'!$E$33:$S$44,13,0)</f>
        <v>0.14699999999999999</v>
      </c>
      <c r="AE487" s="75">
        <f t="shared" si="29"/>
        <v>0.78600000000000003</v>
      </c>
    </row>
    <row r="488" spans="13:31" ht="13.5" customHeight="1">
      <c r="M488" s="90">
        <v>5</v>
      </c>
      <c r="N488" s="91" t="s">
        <v>3456</v>
      </c>
      <c r="O488" s="91" t="s">
        <v>3460</v>
      </c>
      <c r="P488" s="91" t="s">
        <v>3459</v>
      </c>
      <c r="Q488" s="91" t="s">
        <v>231</v>
      </c>
      <c r="R488" s="92">
        <v>4.4999999999999998E-2</v>
      </c>
      <c r="T488" s="144">
        <v>4</v>
      </c>
      <c r="U488" s="145">
        <v>2024</v>
      </c>
      <c r="V488" s="145" t="s">
        <v>627</v>
      </c>
      <c r="W488" s="145" t="s">
        <v>619</v>
      </c>
      <c r="X488" s="145" t="s">
        <v>3516</v>
      </c>
      <c r="Y488" s="146" t="str">
        <f t="shared" si="28"/>
        <v>42024暖房設備用無し（一定速）</v>
      </c>
      <c r="Z488" s="148">
        <v>0.25</v>
      </c>
      <c r="AA488" s="148">
        <v>0.75</v>
      </c>
      <c r="AB488" s="149">
        <v>0.25</v>
      </c>
      <c r="AC488" s="149">
        <v>0.75</v>
      </c>
      <c r="AD488" s="147">
        <f>VLOOKUP(T488,'既存・導入予定 (3)'!$E$33:$S$44,13,0)</f>
        <v>0.14699999999999999</v>
      </c>
      <c r="AE488" s="75">
        <f t="shared" si="29"/>
        <v>0.78600000000000003</v>
      </c>
    </row>
    <row r="489" spans="13:31" ht="13.5" customHeight="1">
      <c r="M489" s="90">
        <v>5</v>
      </c>
      <c r="N489" s="91" t="s">
        <v>3</v>
      </c>
      <c r="O489" s="91" t="s">
        <v>3460</v>
      </c>
      <c r="P489" s="91" t="s">
        <v>3459</v>
      </c>
      <c r="Q489" s="91" t="s">
        <v>235</v>
      </c>
      <c r="R489" s="92">
        <v>0</v>
      </c>
      <c r="T489" s="152">
        <v>5</v>
      </c>
      <c r="U489" s="153">
        <v>1995</v>
      </c>
      <c r="V489" s="154" t="s">
        <v>20</v>
      </c>
      <c r="W489" s="154" t="s">
        <v>624</v>
      </c>
      <c r="X489" s="154" t="s">
        <v>3363</v>
      </c>
      <c r="Y489" s="155" t="str">
        <f t="shared" ref="Y489:Y533" si="30">T489&amp;U489&amp;V489&amp;W489&amp;X489</f>
        <v>51995冷房店舗用有り</v>
      </c>
      <c r="Z489" s="156">
        <v>0.32</v>
      </c>
      <c r="AA489" s="156">
        <v>0.68</v>
      </c>
      <c r="AB489" s="157">
        <v>1.0165999999999999</v>
      </c>
      <c r="AC489" s="157">
        <v>0.50590000000000002</v>
      </c>
      <c r="AD489" s="160">
        <f>VLOOKUP(T489,'既存・導入予定 (3)'!$E$33:$S$44,13,0)</f>
        <v>0.248</v>
      </c>
      <c r="AE489" s="161">
        <f t="shared" ref="AE489:AE536" si="31">ROUNDDOWN(IF(AD489&gt;=0.25,Z489*AD489+AA489,AB489*AD489+AC489),3)</f>
        <v>0.75800000000000001</v>
      </c>
    </row>
    <row r="490" spans="13:31">
      <c r="M490" s="90">
        <v>5</v>
      </c>
      <c r="N490" s="91" t="s">
        <v>4</v>
      </c>
      <c r="O490" s="91" t="s">
        <v>3460</v>
      </c>
      <c r="P490" s="91" t="s">
        <v>3459</v>
      </c>
      <c r="Q490" s="91" t="s">
        <v>239</v>
      </c>
      <c r="R490" s="92">
        <v>0</v>
      </c>
      <c r="T490" s="152">
        <v>5</v>
      </c>
      <c r="U490" s="153">
        <v>1995</v>
      </c>
      <c r="V490" s="154" t="s">
        <v>20</v>
      </c>
      <c r="W490" s="154" t="s">
        <v>618</v>
      </c>
      <c r="X490" s="154" t="s">
        <v>3363</v>
      </c>
      <c r="Y490" s="155" t="str">
        <f t="shared" si="30"/>
        <v>51995冷房ビル用マルチ有り</v>
      </c>
      <c r="Z490" s="156">
        <v>-0.218</v>
      </c>
      <c r="AA490" s="156">
        <v>1.218</v>
      </c>
      <c r="AB490" s="157">
        <v>1.0356000000000001</v>
      </c>
      <c r="AC490" s="157">
        <v>0.90459999999999996</v>
      </c>
      <c r="AD490" s="160">
        <f>VLOOKUP(T490,'既存・導入予定 (3)'!$E$33:$S$44,13,0)</f>
        <v>0.248</v>
      </c>
      <c r="AE490" s="161">
        <f t="shared" si="31"/>
        <v>1.161</v>
      </c>
    </row>
    <row r="491" spans="13:31" ht="13.5" customHeight="1">
      <c r="M491" s="90">
        <v>5</v>
      </c>
      <c r="N491" s="91" t="s">
        <v>5</v>
      </c>
      <c r="O491" s="91" t="s">
        <v>3460</v>
      </c>
      <c r="P491" s="91" t="s">
        <v>3459</v>
      </c>
      <c r="Q491" s="91" t="s">
        <v>243</v>
      </c>
      <c r="R491" s="92">
        <v>0.155</v>
      </c>
      <c r="T491" s="152">
        <v>5</v>
      </c>
      <c r="U491" s="153">
        <v>1995</v>
      </c>
      <c r="V491" s="154" t="s">
        <v>20</v>
      </c>
      <c r="W491" s="154" t="s">
        <v>619</v>
      </c>
      <c r="X491" s="154" t="s">
        <v>3363</v>
      </c>
      <c r="Y491" s="155" t="str">
        <f t="shared" si="30"/>
        <v>51995冷房設備用有り</v>
      </c>
      <c r="Z491" s="156">
        <v>0.25</v>
      </c>
      <c r="AA491" s="156">
        <v>0.75</v>
      </c>
      <c r="AB491" s="157">
        <v>1.0219</v>
      </c>
      <c r="AC491" s="157">
        <v>0.55700000000000005</v>
      </c>
      <c r="AD491" s="160">
        <f>VLOOKUP(T491,'既存・導入予定 (3)'!$E$33:$S$44,13,0)</f>
        <v>0.248</v>
      </c>
      <c r="AE491" s="161">
        <f t="shared" si="31"/>
        <v>0.81</v>
      </c>
    </row>
    <row r="492" spans="13:31" ht="13.5" customHeight="1">
      <c r="M492" s="90">
        <v>5</v>
      </c>
      <c r="N492" s="91" t="s">
        <v>6</v>
      </c>
      <c r="O492" s="91" t="s">
        <v>3460</v>
      </c>
      <c r="P492" s="91" t="s">
        <v>3459</v>
      </c>
      <c r="Q492" s="91" t="s">
        <v>247</v>
      </c>
      <c r="R492" s="92">
        <v>0</v>
      </c>
      <c r="T492" s="152">
        <v>5</v>
      </c>
      <c r="U492" s="153">
        <v>1995</v>
      </c>
      <c r="V492" s="154" t="s">
        <v>20</v>
      </c>
      <c r="W492" s="154" t="s">
        <v>624</v>
      </c>
      <c r="X492" s="154" t="s">
        <v>3516</v>
      </c>
      <c r="Y492" s="155" t="str">
        <f t="shared" si="30"/>
        <v>51995冷房店舗用無し（一定速）</v>
      </c>
      <c r="Z492" s="156">
        <v>0.26</v>
      </c>
      <c r="AA492" s="156">
        <v>0.74</v>
      </c>
      <c r="AB492" s="157">
        <v>0.26</v>
      </c>
      <c r="AC492" s="157">
        <v>0.74</v>
      </c>
      <c r="AD492" s="160">
        <f>VLOOKUP(T492,'既存・導入予定 (3)'!$E$33:$S$44,13,0)</f>
        <v>0.248</v>
      </c>
      <c r="AE492" s="161">
        <f t="shared" si="31"/>
        <v>0.80400000000000005</v>
      </c>
    </row>
    <row r="493" spans="13:31" ht="13.5" customHeight="1">
      <c r="M493" s="90">
        <v>5</v>
      </c>
      <c r="N493" s="91" t="s">
        <v>7</v>
      </c>
      <c r="O493" s="91" t="s">
        <v>3460</v>
      </c>
      <c r="P493" s="91" t="s">
        <v>3459</v>
      </c>
      <c r="Q493" s="91" t="s">
        <v>251</v>
      </c>
      <c r="R493" s="92">
        <v>0</v>
      </c>
      <c r="T493" s="152">
        <v>5</v>
      </c>
      <c r="U493" s="153">
        <v>1995</v>
      </c>
      <c r="V493" s="154" t="s">
        <v>20</v>
      </c>
      <c r="W493" s="154" t="s">
        <v>618</v>
      </c>
      <c r="X493" s="154" t="s">
        <v>3516</v>
      </c>
      <c r="Y493" s="155" t="str">
        <f t="shared" si="30"/>
        <v>51995冷房ビル用マルチ無し（一定速）</v>
      </c>
      <c r="Z493" s="156">
        <v>0.26</v>
      </c>
      <c r="AA493" s="156">
        <v>0.74</v>
      </c>
      <c r="AB493" s="157">
        <v>0.26</v>
      </c>
      <c r="AC493" s="157">
        <v>0.74</v>
      </c>
      <c r="AD493" s="160">
        <f>VLOOKUP(T493,'既存・導入予定 (3)'!$E$33:$S$44,13,0)</f>
        <v>0.248</v>
      </c>
      <c r="AE493" s="161">
        <f t="shared" si="31"/>
        <v>0.80400000000000005</v>
      </c>
    </row>
    <row r="494" spans="13:31" ht="13.5" customHeight="1">
      <c r="M494" s="90">
        <v>5</v>
      </c>
      <c r="N494" s="91" t="s">
        <v>8</v>
      </c>
      <c r="O494" s="91" t="s">
        <v>3460</v>
      </c>
      <c r="P494" s="91" t="s">
        <v>3459</v>
      </c>
      <c r="Q494" s="91" t="s">
        <v>255</v>
      </c>
      <c r="R494" s="92">
        <v>0</v>
      </c>
      <c r="T494" s="152">
        <v>5</v>
      </c>
      <c r="U494" s="153">
        <v>1995</v>
      </c>
      <c r="V494" s="154" t="s">
        <v>20</v>
      </c>
      <c r="W494" s="154" t="s">
        <v>619</v>
      </c>
      <c r="X494" s="154" t="s">
        <v>3516</v>
      </c>
      <c r="Y494" s="155" t="str">
        <f t="shared" si="30"/>
        <v>51995冷房設備用無し（一定速）</v>
      </c>
      <c r="Z494" s="156">
        <v>0.26</v>
      </c>
      <c r="AA494" s="156">
        <v>0.74</v>
      </c>
      <c r="AB494" s="157">
        <v>0.26</v>
      </c>
      <c r="AC494" s="157">
        <v>0.74</v>
      </c>
      <c r="AD494" s="160">
        <f>VLOOKUP(T494,'既存・導入予定 (3)'!$E$33:$S$44,13,0)</f>
        <v>0.248</v>
      </c>
      <c r="AE494" s="161">
        <f t="shared" si="31"/>
        <v>0.80400000000000005</v>
      </c>
    </row>
    <row r="495" spans="13:31" ht="13.5" customHeight="1">
      <c r="M495" s="90">
        <v>5</v>
      </c>
      <c r="N495" s="91" t="s">
        <v>9</v>
      </c>
      <c r="O495" s="91" t="s">
        <v>3460</v>
      </c>
      <c r="P495" s="91" t="s">
        <v>3459</v>
      </c>
      <c r="Q495" s="91" t="s">
        <v>259</v>
      </c>
      <c r="R495" s="92">
        <v>4.4999999999999998E-2</v>
      </c>
      <c r="T495" s="152">
        <v>5</v>
      </c>
      <c r="U495" s="153">
        <v>1995</v>
      </c>
      <c r="V495" s="154" t="s">
        <v>21</v>
      </c>
      <c r="W495" s="154" t="s">
        <v>624</v>
      </c>
      <c r="X495" s="154" t="s">
        <v>3363</v>
      </c>
      <c r="Y495" s="155" t="str">
        <f t="shared" si="30"/>
        <v>51995暖房店舗用有り</v>
      </c>
      <c r="Z495" s="156">
        <v>0.374</v>
      </c>
      <c r="AA495" s="156">
        <v>0.626</v>
      </c>
      <c r="AB495" s="157">
        <v>1.0275000000000001</v>
      </c>
      <c r="AC495" s="157">
        <v>0.46260000000000001</v>
      </c>
      <c r="AD495" s="160">
        <f>VLOOKUP(T495,'既存・導入予定 (3)'!$E$33:$S$44,13,0)</f>
        <v>0.248</v>
      </c>
      <c r="AE495" s="161">
        <f t="shared" si="31"/>
        <v>0.71699999999999997</v>
      </c>
    </row>
    <row r="496" spans="13:31">
      <c r="M496" s="90">
        <v>5</v>
      </c>
      <c r="N496" s="91" t="s">
        <v>10</v>
      </c>
      <c r="O496" s="91" t="s">
        <v>3460</v>
      </c>
      <c r="P496" s="91" t="s">
        <v>3459</v>
      </c>
      <c r="Q496" s="91" t="s">
        <v>263</v>
      </c>
      <c r="R496" s="92">
        <v>7.5999999999999998E-2</v>
      </c>
      <c r="T496" s="152">
        <v>5</v>
      </c>
      <c r="U496" s="153">
        <v>1995</v>
      </c>
      <c r="V496" s="154" t="s">
        <v>21</v>
      </c>
      <c r="W496" s="154" t="s">
        <v>618</v>
      </c>
      <c r="X496" s="154" t="s">
        <v>3363</v>
      </c>
      <c r="Y496" s="155" t="str">
        <f t="shared" si="30"/>
        <v>51995暖房ビル用マルチ有り</v>
      </c>
      <c r="Z496" s="156">
        <v>-0.112</v>
      </c>
      <c r="AA496" s="156">
        <v>1.1120000000000001</v>
      </c>
      <c r="AB496" s="157">
        <v>1.0236000000000001</v>
      </c>
      <c r="AC496" s="157">
        <v>0.82809999999999995</v>
      </c>
      <c r="AD496" s="160">
        <f>VLOOKUP(T496,'既存・導入予定 (3)'!$E$33:$S$44,13,0)</f>
        <v>0.248</v>
      </c>
      <c r="AE496" s="161">
        <f t="shared" si="31"/>
        <v>1.081</v>
      </c>
    </row>
    <row r="497" spans="13:31" ht="13.5" customHeight="1">
      <c r="M497" s="90">
        <v>5</v>
      </c>
      <c r="N497" s="91" t="s">
        <v>11</v>
      </c>
      <c r="O497" s="91" t="s">
        <v>3460</v>
      </c>
      <c r="P497" s="91" t="s">
        <v>3459</v>
      </c>
      <c r="Q497" s="91" t="s">
        <v>267</v>
      </c>
      <c r="R497" s="92">
        <v>0.10100000000000001</v>
      </c>
      <c r="T497" s="152">
        <v>5</v>
      </c>
      <c r="U497" s="153">
        <v>1995</v>
      </c>
      <c r="V497" s="154" t="s">
        <v>21</v>
      </c>
      <c r="W497" s="154" t="s">
        <v>619</v>
      </c>
      <c r="X497" s="154" t="s">
        <v>3363</v>
      </c>
      <c r="Y497" s="155" t="str">
        <f t="shared" si="30"/>
        <v>51995暖房設備用有り</v>
      </c>
      <c r="Z497" s="156">
        <v>0.25</v>
      </c>
      <c r="AA497" s="156">
        <v>0.75</v>
      </c>
      <c r="AB497" s="157">
        <v>1.0159</v>
      </c>
      <c r="AC497" s="157">
        <v>0.5585</v>
      </c>
      <c r="AD497" s="160">
        <f>VLOOKUP(T497,'既存・導入予定 (3)'!$E$33:$S$44,13,0)</f>
        <v>0.248</v>
      </c>
      <c r="AE497" s="161">
        <f t="shared" si="31"/>
        <v>0.81</v>
      </c>
    </row>
    <row r="498" spans="13:31" ht="13.5" customHeight="1">
      <c r="M498" s="90">
        <v>5</v>
      </c>
      <c r="N498" s="91" t="s">
        <v>12</v>
      </c>
      <c r="O498" s="91" t="s">
        <v>3460</v>
      </c>
      <c r="P498" s="91" t="s">
        <v>3459</v>
      </c>
      <c r="Q498" s="91" t="s">
        <v>271</v>
      </c>
      <c r="R498" s="92">
        <v>0.10199999999999999</v>
      </c>
      <c r="T498" s="152">
        <v>5</v>
      </c>
      <c r="U498" s="153">
        <v>1995</v>
      </c>
      <c r="V498" s="154" t="s">
        <v>21</v>
      </c>
      <c r="W498" s="154" t="s">
        <v>624</v>
      </c>
      <c r="X498" s="154" t="s">
        <v>3516</v>
      </c>
      <c r="Y498" s="155" t="str">
        <f t="shared" si="30"/>
        <v>51995暖房店舗用無し（一定速）</v>
      </c>
      <c r="Z498" s="156">
        <v>0.26</v>
      </c>
      <c r="AA498" s="156">
        <v>0.74</v>
      </c>
      <c r="AB498" s="157">
        <v>0.26</v>
      </c>
      <c r="AC498" s="157">
        <v>0.74</v>
      </c>
      <c r="AD498" s="160">
        <f>VLOOKUP(T498,'既存・導入予定 (3)'!$E$33:$S$44,13,0)</f>
        <v>0.248</v>
      </c>
      <c r="AE498" s="161">
        <f t="shared" si="31"/>
        <v>0.80400000000000005</v>
      </c>
    </row>
    <row r="499" spans="13:31" ht="13.5" customHeight="1">
      <c r="M499" s="90">
        <v>5</v>
      </c>
      <c r="N499" s="91" t="s">
        <v>13</v>
      </c>
      <c r="O499" s="91" t="s">
        <v>3460</v>
      </c>
      <c r="P499" s="91" t="s">
        <v>3459</v>
      </c>
      <c r="Q499" s="91" t="s">
        <v>275</v>
      </c>
      <c r="R499" s="92">
        <v>0</v>
      </c>
      <c r="T499" s="152">
        <v>5</v>
      </c>
      <c r="U499" s="153">
        <v>1995</v>
      </c>
      <c r="V499" s="154" t="s">
        <v>21</v>
      </c>
      <c r="W499" s="154" t="s">
        <v>618</v>
      </c>
      <c r="X499" s="154" t="s">
        <v>3516</v>
      </c>
      <c r="Y499" s="155" t="str">
        <f t="shared" si="30"/>
        <v>51995暖房ビル用マルチ無し（一定速）</v>
      </c>
      <c r="Z499" s="156">
        <v>0.26</v>
      </c>
      <c r="AA499" s="156">
        <v>0.74</v>
      </c>
      <c r="AB499" s="157">
        <v>0.26</v>
      </c>
      <c r="AC499" s="157">
        <v>0.74</v>
      </c>
      <c r="AD499" s="160">
        <f>VLOOKUP(T499,'既存・導入予定 (3)'!$E$33:$S$44,13,0)</f>
        <v>0.248</v>
      </c>
      <c r="AE499" s="161">
        <f t="shared" si="31"/>
        <v>0.80400000000000005</v>
      </c>
    </row>
    <row r="500" spans="13:31" ht="13.5" customHeight="1">
      <c r="M500" s="90">
        <v>6</v>
      </c>
      <c r="N500" s="91" t="s">
        <v>3456</v>
      </c>
      <c r="O500" s="91" t="s">
        <v>3460</v>
      </c>
      <c r="P500" s="91" t="s">
        <v>3459</v>
      </c>
      <c r="Q500" s="91" t="s">
        <v>279</v>
      </c>
      <c r="R500" s="92">
        <v>0</v>
      </c>
      <c r="T500" s="152">
        <v>5</v>
      </c>
      <c r="U500" s="153">
        <v>1995</v>
      </c>
      <c r="V500" s="154" t="s">
        <v>21</v>
      </c>
      <c r="W500" s="154" t="s">
        <v>619</v>
      </c>
      <c r="X500" s="154" t="s">
        <v>3516</v>
      </c>
      <c r="Y500" s="155" t="str">
        <f t="shared" si="30"/>
        <v>51995暖房設備用無し（一定速）</v>
      </c>
      <c r="Z500" s="156">
        <v>0.26</v>
      </c>
      <c r="AA500" s="156">
        <v>0.74</v>
      </c>
      <c r="AB500" s="157">
        <v>0.26</v>
      </c>
      <c r="AC500" s="157">
        <v>0.74</v>
      </c>
      <c r="AD500" s="160">
        <f>VLOOKUP(T500,'既存・導入予定 (3)'!$E$33:$S$44,13,0)</f>
        <v>0.248</v>
      </c>
      <c r="AE500" s="161">
        <f t="shared" si="31"/>
        <v>0.80400000000000005</v>
      </c>
    </row>
    <row r="501" spans="13:31" ht="13.5" customHeight="1">
      <c r="M501" s="90">
        <v>6</v>
      </c>
      <c r="N501" s="91" t="s">
        <v>3</v>
      </c>
      <c r="O501" s="91" t="s">
        <v>3460</v>
      </c>
      <c r="P501" s="91" t="s">
        <v>3459</v>
      </c>
      <c r="Q501" s="91" t="s">
        <v>283</v>
      </c>
      <c r="R501" s="92">
        <v>0</v>
      </c>
      <c r="T501" s="152">
        <v>5</v>
      </c>
      <c r="U501" s="153">
        <v>2005</v>
      </c>
      <c r="V501" s="154" t="s">
        <v>20</v>
      </c>
      <c r="W501" s="154" t="s">
        <v>624</v>
      </c>
      <c r="X501" s="154" t="s">
        <v>3363</v>
      </c>
      <c r="Y501" s="155" t="str">
        <f t="shared" si="30"/>
        <v>52005冷房店舗用有り</v>
      </c>
      <c r="Z501" s="156">
        <v>-0.86599999999999999</v>
      </c>
      <c r="AA501" s="156">
        <v>1.8660000000000001</v>
      </c>
      <c r="AB501" s="157">
        <v>1.0455000000000001</v>
      </c>
      <c r="AC501" s="157">
        <v>1.3880999999999999</v>
      </c>
      <c r="AD501" s="160">
        <f>VLOOKUP(T501,'既存・導入予定 (3)'!$E$33:$S$44,13,0)</f>
        <v>0.248</v>
      </c>
      <c r="AE501" s="161">
        <f t="shared" si="31"/>
        <v>1.647</v>
      </c>
    </row>
    <row r="502" spans="13:31">
      <c r="M502" s="90">
        <v>6</v>
      </c>
      <c r="N502" s="91" t="s">
        <v>4</v>
      </c>
      <c r="O502" s="91" t="s">
        <v>3460</v>
      </c>
      <c r="P502" s="91" t="s">
        <v>3459</v>
      </c>
      <c r="Q502" s="91" t="s">
        <v>287</v>
      </c>
      <c r="R502" s="92">
        <v>0</v>
      </c>
      <c r="T502" s="152">
        <v>5</v>
      </c>
      <c r="U502" s="153">
        <v>2005</v>
      </c>
      <c r="V502" s="154" t="s">
        <v>20</v>
      </c>
      <c r="W502" s="154" t="s">
        <v>618</v>
      </c>
      <c r="X502" s="154" t="s">
        <v>3363</v>
      </c>
      <c r="Y502" s="155" t="str">
        <f t="shared" si="30"/>
        <v>52005冷房ビル用マルチ有り</v>
      </c>
      <c r="Z502" s="156">
        <v>-0.68200000000000005</v>
      </c>
      <c r="AA502" s="156">
        <v>1.6819999999999999</v>
      </c>
      <c r="AB502" s="157">
        <v>1.0490999999999999</v>
      </c>
      <c r="AC502" s="157">
        <v>1.2492000000000001</v>
      </c>
      <c r="AD502" s="160">
        <f>VLOOKUP(T502,'既存・導入予定 (3)'!$E$33:$S$44,13,0)</f>
        <v>0.248</v>
      </c>
      <c r="AE502" s="161">
        <f t="shared" si="31"/>
        <v>1.5089999999999999</v>
      </c>
    </row>
    <row r="503" spans="13:31" ht="13.5" customHeight="1">
      <c r="M503" s="90">
        <v>6</v>
      </c>
      <c r="N503" s="91" t="s">
        <v>5</v>
      </c>
      <c r="O503" s="91" t="s">
        <v>3460</v>
      </c>
      <c r="P503" s="91" t="s">
        <v>3459</v>
      </c>
      <c r="Q503" s="91" t="s">
        <v>291</v>
      </c>
      <c r="R503" s="92">
        <v>0</v>
      </c>
      <c r="T503" s="152">
        <v>5</v>
      </c>
      <c r="U503" s="153">
        <v>2005</v>
      </c>
      <c r="V503" s="154" t="s">
        <v>20</v>
      </c>
      <c r="W503" s="154" t="s">
        <v>619</v>
      </c>
      <c r="X503" s="154" t="s">
        <v>3363</v>
      </c>
      <c r="Y503" s="155" t="str">
        <f t="shared" si="30"/>
        <v>52005冷房設備用有り</v>
      </c>
      <c r="Z503" s="156">
        <v>-0.114</v>
      </c>
      <c r="AA503" s="156">
        <v>1.1140000000000001</v>
      </c>
      <c r="AB503" s="157">
        <v>1.0325</v>
      </c>
      <c r="AC503" s="157">
        <v>0.82740000000000002</v>
      </c>
      <c r="AD503" s="160">
        <f>VLOOKUP(T503,'既存・導入予定 (3)'!$E$33:$S$44,13,0)</f>
        <v>0.248</v>
      </c>
      <c r="AE503" s="161">
        <f t="shared" si="31"/>
        <v>1.083</v>
      </c>
    </row>
    <row r="504" spans="13:31" ht="13.5" customHeight="1">
      <c r="M504" s="90">
        <v>6</v>
      </c>
      <c r="N504" s="91" t="s">
        <v>6</v>
      </c>
      <c r="O504" s="91" t="s">
        <v>3460</v>
      </c>
      <c r="P504" s="91" t="s">
        <v>3459</v>
      </c>
      <c r="Q504" s="91" t="s">
        <v>295</v>
      </c>
      <c r="R504" s="92">
        <v>0</v>
      </c>
      <c r="T504" s="152">
        <v>5</v>
      </c>
      <c r="U504" s="153">
        <v>2005</v>
      </c>
      <c r="V504" s="154" t="s">
        <v>20</v>
      </c>
      <c r="W504" s="154" t="s">
        <v>624</v>
      </c>
      <c r="X504" s="154" t="s">
        <v>3516</v>
      </c>
      <c r="Y504" s="155" t="str">
        <f t="shared" si="30"/>
        <v>52005冷房店舗用無し（一定速）</v>
      </c>
      <c r="Z504" s="156">
        <v>0.25</v>
      </c>
      <c r="AA504" s="156">
        <v>0.75</v>
      </c>
      <c r="AB504" s="157">
        <v>0.25</v>
      </c>
      <c r="AC504" s="157">
        <v>0.75</v>
      </c>
      <c r="AD504" s="160">
        <f>VLOOKUP(T504,'既存・導入予定 (3)'!$E$33:$S$44,13,0)</f>
        <v>0.248</v>
      </c>
      <c r="AE504" s="161">
        <f t="shared" si="31"/>
        <v>0.81200000000000006</v>
      </c>
    </row>
    <row r="505" spans="13:31" ht="13.5" customHeight="1">
      <c r="M505" s="90">
        <v>6</v>
      </c>
      <c r="N505" s="91" t="s">
        <v>7</v>
      </c>
      <c r="O505" s="91" t="s">
        <v>3460</v>
      </c>
      <c r="P505" s="91" t="s">
        <v>3459</v>
      </c>
      <c r="Q505" s="91" t="s">
        <v>299</v>
      </c>
      <c r="R505" s="92">
        <v>0</v>
      </c>
      <c r="T505" s="152">
        <v>5</v>
      </c>
      <c r="U505" s="153">
        <v>2005</v>
      </c>
      <c r="V505" s="154" t="s">
        <v>20</v>
      </c>
      <c r="W505" s="154" t="s">
        <v>618</v>
      </c>
      <c r="X505" s="154" t="s">
        <v>3516</v>
      </c>
      <c r="Y505" s="155" t="str">
        <f t="shared" si="30"/>
        <v>52005冷房ビル用マルチ無し（一定速）</v>
      </c>
      <c r="Z505" s="156">
        <v>0.25</v>
      </c>
      <c r="AA505" s="156">
        <v>0.75</v>
      </c>
      <c r="AB505" s="157">
        <v>0.25</v>
      </c>
      <c r="AC505" s="157">
        <v>0.75</v>
      </c>
      <c r="AD505" s="160">
        <f>VLOOKUP(T505,'既存・導入予定 (3)'!$E$33:$S$44,13,0)</f>
        <v>0.248</v>
      </c>
      <c r="AE505" s="161">
        <f t="shared" si="31"/>
        <v>0.81200000000000006</v>
      </c>
    </row>
    <row r="506" spans="13:31" ht="13.5" customHeight="1">
      <c r="M506" s="90">
        <v>6</v>
      </c>
      <c r="N506" s="91" t="s">
        <v>8</v>
      </c>
      <c r="O506" s="91" t="s">
        <v>3460</v>
      </c>
      <c r="P506" s="91" t="s">
        <v>3459</v>
      </c>
      <c r="Q506" s="91" t="s">
        <v>303</v>
      </c>
      <c r="R506" s="92">
        <v>0</v>
      </c>
      <c r="T506" s="152">
        <v>5</v>
      </c>
      <c r="U506" s="153">
        <v>2005</v>
      </c>
      <c r="V506" s="154" t="s">
        <v>20</v>
      </c>
      <c r="W506" s="154" t="s">
        <v>619</v>
      </c>
      <c r="X506" s="154" t="s">
        <v>3516</v>
      </c>
      <c r="Y506" s="155" t="str">
        <f t="shared" si="30"/>
        <v>52005冷房設備用無し（一定速）</v>
      </c>
      <c r="Z506" s="156">
        <v>0.25</v>
      </c>
      <c r="AA506" s="156">
        <v>0.75</v>
      </c>
      <c r="AB506" s="157">
        <v>0.25</v>
      </c>
      <c r="AC506" s="157">
        <v>0.75</v>
      </c>
      <c r="AD506" s="160">
        <f>VLOOKUP(T506,'既存・導入予定 (3)'!$E$33:$S$44,13,0)</f>
        <v>0.248</v>
      </c>
      <c r="AE506" s="161">
        <f t="shared" si="31"/>
        <v>0.81200000000000006</v>
      </c>
    </row>
    <row r="507" spans="13:31" ht="13.5" customHeight="1">
      <c r="M507" s="90">
        <v>6</v>
      </c>
      <c r="N507" s="91" t="s">
        <v>9</v>
      </c>
      <c r="O507" s="91" t="s">
        <v>3460</v>
      </c>
      <c r="P507" s="91" t="s">
        <v>3459</v>
      </c>
      <c r="Q507" s="91" t="s">
        <v>307</v>
      </c>
      <c r="R507" s="92">
        <v>0</v>
      </c>
      <c r="T507" s="152">
        <v>5</v>
      </c>
      <c r="U507" s="153">
        <v>2005</v>
      </c>
      <c r="V507" s="154" t="s">
        <v>21</v>
      </c>
      <c r="W507" s="154" t="s">
        <v>624</v>
      </c>
      <c r="X507" s="154" t="s">
        <v>3363</v>
      </c>
      <c r="Y507" s="155" t="str">
        <f t="shared" si="30"/>
        <v>52005暖房店舗用有り</v>
      </c>
      <c r="Z507" s="156">
        <v>-0.65</v>
      </c>
      <c r="AA507" s="156">
        <v>1.65</v>
      </c>
      <c r="AB507" s="157">
        <v>1.0726</v>
      </c>
      <c r="AC507" s="157">
        <v>1.2194</v>
      </c>
      <c r="AD507" s="160">
        <f>VLOOKUP(T507,'既存・導入予定 (3)'!$E$33:$S$44,13,0)</f>
        <v>0.248</v>
      </c>
      <c r="AE507" s="161">
        <f t="shared" si="31"/>
        <v>1.4850000000000001</v>
      </c>
    </row>
    <row r="508" spans="13:31">
      <c r="M508" s="90">
        <v>6</v>
      </c>
      <c r="N508" s="91" t="s">
        <v>10</v>
      </c>
      <c r="O508" s="91" t="s">
        <v>3460</v>
      </c>
      <c r="P508" s="91" t="s">
        <v>3459</v>
      </c>
      <c r="Q508" s="91" t="s">
        <v>311</v>
      </c>
      <c r="R508" s="92">
        <v>0</v>
      </c>
      <c r="T508" s="152">
        <v>5</v>
      </c>
      <c r="U508" s="153">
        <v>2005</v>
      </c>
      <c r="V508" s="154" t="s">
        <v>21</v>
      </c>
      <c r="W508" s="154" t="s">
        <v>618</v>
      </c>
      <c r="X508" s="154" t="s">
        <v>3363</v>
      </c>
      <c r="Y508" s="155" t="str">
        <f t="shared" si="30"/>
        <v>52005暖房ビル用マルチ有り</v>
      </c>
      <c r="Z508" s="156">
        <v>-0.56000000000000005</v>
      </c>
      <c r="AA508" s="156">
        <v>1.56</v>
      </c>
      <c r="AB508" s="157">
        <v>1.0330999999999999</v>
      </c>
      <c r="AC508" s="157">
        <v>1.1617</v>
      </c>
      <c r="AD508" s="160">
        <f>VLOOKUP(T508,'既存・導入予定 (3)'!$E$33:$S$44,13,0)</f>
        <v>0.248</v>
      </c>
      <c r="AE508" s="161">
        <f t="shared" si="31"/>
        <v>1.417</v>
      </c>
    </row>
    <row r="509" spans="13:31" ht="13.5" customHeight="1">
      <c r="M509" s="90">
        <v>6</v>
      </c>
      <c r="N509" s="91" t="s">
        <v>11</v>
      </c>
      <c r="O509" s="91" t="s">
        <v>3460</v>
      </c>
      <c r="P509" s="91" t="s">
        <v>3459</v>
      </c>
      <c r="Q509" s="91" t="s">
        <v>315</v>
      </c>
      <c r="R509" s="92">
        <v>0</v>
      </c>
      <c r="T509" s="152">
        <v>5</v>
      </c>
      <c r="U509" s="153">
        <v>2005</v>
      </c>
      <c r="V509" s="154" t="s">
        <v>21</v>
      </c>
      <c r="W509" s="154" t="s">
        <v>619</v>
      </c>
      <c r="X509" s="154" t="s">
        <v>3363</v>
      </c>
      <c r="Y509" s="155" t="str">
        <f t="shared" si="30"/>
        <v>52005暖房設備用有り</v>
      </c>
      <c r="Z509" s="156">
        <v>-0.126</v>
      </c>
      <c r="AA509" s="156">
        <v>1.1259999999999999</v>
      </c>
      <c r="AB509" s="157">
        <v>1.0239</v>
      </c>
      <c r="AC509" s="157">
        <v>0.83850000000000002</v>
      </c>
      <c r="AD509" s="160">
        <f>VLOOKUP(T509,'既存・導入予定 (3)'!$E$33:$S$44,13,0)</f>
        <v>0.248</v>
      </c>
      <c r="AE509" s="161">
        <f t="shared" si="31"/>
        <v>1.0920000000000001</v>
      </c>
    </row>
    <row r="510" spans="13:31" ht="13.5" customHeight="1">
      <c r="M510" s="90">
        <v>6</v>
      </c>
      <c r="N510" s="91" t="s">
        <v>12</v>
      </c>
      <c r="O510" s="91" t="s">
        <v>3460</v>
      </c>
      <c r="P510" s="91" t="s">
        <v>3459</v>
      </c>
      <c r="Q510" s="91" t="s">
        <v>319</v>
      </c>
      <c r="R510" s="92">
        <v>7.4999999999999997E-2</v>
      </c>
      <c r="T510" s="152">
        <v>5</v>
      </c>
      <c r="U510" s="153">
        <v>2005</v>
      </c>
      <c r="V510" s="154" t="s">
        <v>21</v>
      </c>
      <c r="W510" s="154" t="s">
        <v>624</v>
      </c>
      <c r="X510" s="154" t="s">
        <v>3516</v>
      </c>
      <c r="Y510" s="155" t="str">
        <f t="shared" si="30"/>
        <v>52005暖房店舗用無し（一定速）</v>
      </c>
      <c r="Z510" s="156">
        <v>0.25</v>
      </c>
      <c r="AA510" s="156">
        <v>0.75</v>
      </c>
      <c r="AB510" s="157">
        <v>0.25</v>
      </c>
      <c r="AC510" s="157">
        <v>0.75</v>
      </c>
      <c r="AD510" s="160">
        <f>VLOOKUP(T510,'既存・導入予定 (3)'!$E$33:$S$44,13,0)</f>
        <v>0.248</v>
      </c>
      <c r="AE510" s="161">
        <f t="shared" si="31"/>
        <v>0.81200000000000006</v>
      </c>
    </row>
    <row r="511" spans="13:31" ht="13.5" customHeight="1">
      <c r="M511" s="90">
        <v>6</v>
      </c>
      <c r="N511" s="91" t="s">
        <v>13</v>
      </c>
      <c r="O511" s="91" t="s">
        <v>3460</v>
      </c>
      <c r="P511" s="91" t="s">
        <v>3459</v>
      </c>
      <c r="Q511" s="91" t="s">
        <v>323</v>
      </c>
      <c r="R511" s="92">
        <v>0</v>
      </c>
      <c r="T511" s="152">
        <v>5</v>
      </c>
      <c r="U511" s="153">
        <v>2005</v>
      </c>
      <c r="V511" s="154" t="s">
        <v>21</v>
      </c>
      <c r="W511" s="154" t="s">
        <v>618</v>
      </c>
      <c r="X511" s="154" t="s">
        <v>3516</v>
      </c>
      <c r="Y511" s="155" t="str">
        <f t="shared" si="30"/>
        <v>52005暖房ビル用マルチ無し（一定速）</v>
      </c>
      <c r="Z511" s="156">
        <v>0.25</v>
      </c>
      <c r="AA511" s="156">
        <v>0.75</v>
      </c>
      <c r="AB511" s="157">
        <v>0.25</v>
      </c>
      <c r="AC511" s="157">
        <v>0.75</v>
      </c>
      <c r="AD511" s="160">
        <f>VLOOKUP(T511,'既存・導入予定 (3)'!$E$33:$S$44,13,0)</f>
        <v>0.248</v>
      </c>
      <c r="AE511" s="161">
        <f t="shared" si="31"/>
        <v>0.81200000000000006</v>
      </c>
    </row>
    <row r="512" spans="13:31" ht="13.5" customHeight="1">
      <c r="M512" s="90">
        <v>7</v>
      </c>
      <c r="N512" s="91" t="s">
        <v>3456</v>
      </c>
      <c r="O512" s="91" t="s">
        <v>3460</v>
      </c>
      <c r="P512" s="91" t="s">
        <v>3459</v>
      </c>
      <c r="Q512" s="91" t="s">
        <v>327</v>
      </c>
      <c r="R512" s="92">
        <v>0</v>
      </c>
      <c r="T512" s="152">
        <v>5</v>
      </c>
      <c r="U512" s="153">
        <v>2005</v>
      </c>
      <c r="V512" s="154" t="s">
        <v>21</v>
      </c>
      <c r="W512" s="154" t="s">
        <v>619</v>
      </c>
      <c r="X512" s="154" t="s">
        <v>3516</v>
      </c>
      <c r="Y512" s="155" t="str">
        <f t="shared" si="30"/>
        <v>52005暖房設備用無し（一定速）</v>
      </c>
      <c r="Z512" s="156">
        <v>0.25</v>
      </c>
      <c r="AA512" s="156">
        <v>0.75</v>
      </c>
      <c r="AB512" s="157">
        <v>0.25</v>
      </c>
      <c r="AC512" s="157">
        <v>0.75</v>
      </c>
      <c r="AD512" s="160">
        <f>VLOOKUP(T512,'既存・導入予定 (3)'!$E$33:$S$44,13,0)</f>
        <v>0.248</v>
      </c>
      <c r="AE512" s="161">
        <f t="shared" si="31"/>
        <v>0.81200000000000006</v>
      </c>
    </row>
    <row r="513" spans="13:31" ht="13.5" customHeight="1">
      <c r="M513" s="90">
        <v>7</v>
      </c>
      <c r="N513" s="91" t="s">
        <v>3</v>
      </c>
      <c r="O513" s="91" t="s">
        <v>3460</v>
      </c>
      <c r="P513" s="91" t="s">
        <v>3459</v>
      </c>
      <c r="Q513" s="91" t="s">
        <v>331</v>
      </c>
      <c r="R513" s="92">
        <v>0</v>
      </c>
      <c r="T513" s="152">
        <v>5</v>
      </c>
      <c r="U513" s="153">
        <v>2010</v>
      </c>
      <c r="V513" s="154" t="s">
        <v>20</v>
      </c>
      <c r="W513" s="154" t="s">
        <v>624</v>
      </c>
      <c r="X513" s="154" t="s">
        <v>3363</v>
      </c>
      <c r="Y513" s="155" t="str">
        <f t="shared" si="30"/>
        <v>52010冷房店舗用有り</v>
      </c>
      <c r="Z513" s="156">
        <v>-1.1000000000000001</v>
      </c>
      <c r="AA513" s="156">
        <v>2.1</v>
      </c>
      <c r="AB513" s="157">
        <v>1.0511999999999999</v>
      </c>
      <c r="AC513" s="157">
        <v>1.5622</v>
      </c>
      <c r="AD513" s="160">
        <f>VLOOKUP(T513,'既存・導入予定 (3)'!$E$33:$S$44,13,0)</f>
        <v>0.248</v>
      </c>
      <c r="AE513" s="161">
        <f t="shared" si="31"/>
        <v>1.8220000000000001</v>
      </c>
    </row>
    <row r="514" spans="13:31">
      <c r="M514" s="90">
        <v>7</v>
      </c>
      <c r="N514" s="91" t="s">
        <v>4</v>
      </c>
      <c r="O514" s="91" t="s">
        <v>3460</v>
      </c>
      <c r="P514" s="91" t="s">
        <v>3459</v>
      </c>
      <c r="Q514" s="91" t="s">
        <v>335</v>
      </c>
      <c r="R514" s="92">
        <v>0</v>
      </c>
      <c r="T514" s="152">
        <v>5</v>
      </c>
      <c r="U514" s="153">
        <v>2010</v>
      </c>
      <c r="V514" s="154" t="s">
        <v>20</v>
      </c>
      <c r="W514" s="154" t="s">
        <v>618</v>
      </c>
      <c r="X514" s="154" t="s">
        <v>3363</v>
      </c>
      <c r="Y514" s="155" t="str">
        <f t="shared" si="30"/>
        <v>52010冷房ビル用マルチ有り</v>
      </c>
      <c r="Z514" s="156">
        <v>-0.88</v>
      </c>
      <c r="AA514" s="156">
        <v>1.88</v>
      </c>
      <c r="AB514" s="157">
        <v>1.0548999999999999</v>
      </c>
      <c r="AC514" s="157">
        <v>1.3963000000000001</v>
      </c>
      <c r="AD514" s="160">
        <f>VLOOKUP(T514,'既存・導入予定 (3)'!$E$33:$S$44,13,0)</f>
        <v>0.248</v>
      </c>
      <c r="AE514" s="161">
        <f t="shared" si="31"/>
        <v>1.657</v>
      </c>
    </row>
    <row r="515" spans="13:31">
      <c r="M515" s="90">
        <v>7</v>
      </c>
      <c r="N515" s="91" t="s">
        <v>5</v>
      </c>
      <c r="O515" s="91" t="s">
        <v>3460</v>
      </c>
      <c r="P515" s="91" t="s">
        <v>3459</v>
      </c>
      <c r="Q515" s="91" t="s">
        <v>339</v>
      </c>
      <c r="R515" s="92">
        <v>0</v>
      </c>
      <c r="T515" s="152">
        <v>5</v>
      </c>
      <c r="U515" s="153">
        <v>2010</v>
      </c>
      <c r="V515" s="154" t="s">
        <v>20</v>
      </c>
      <c r="W515" s="154" t="s">
        <v>619</v>
      </c>
      <c r="X515" s="154" t="s">
        <v>3363</v>
      </c>
      <c r="Y515" s="155" t="str">
        <f t="shared" si="30"/>
        <v>52010冷房設備用有り</v>
      </c>
      <c r="Z515" s="156">
        <v>-0.26</v>
      </c>
      <c r="AA515" s="156">
        <v>1.26</v>
      </c>
      <c r="AB515" s="157">
        <v>1.1929000000000001</v>
      </c>
      <c r="AC515" s="157">
        <v>0.89680000000000004</v>
      </c>
      <c r="AD515" s="160">
        <f>VLOOKUP(T515,'既存・導入予定 (3)'!$E$33:$S$44,13,0)</f>
        <v>0.248</v>
      </c>
      <c r="AE515" s="161">
        <f t="shared" si="31"/>
        <v>1.1919999999999999</v>
      </c>
    </row>
    <row r="516" spans="13:31">
      <c r="M516" s="90">
        <v>7</v>
      </c>
      <c r="N516" s="91" t="s">
        <v>6</v>
      </c>
      <c r="O516" s="91" t="s">
        <v>3460</v>
      </c>
      <c r="P516" s="91" t="s">
        <v>3459</v>
      </c>
      <c r="Q516" s="91" t="s">
        <v>343</v>
      </c>
      <c r="R516" s="92">
        <v>0</v>
      </c>
      <c r="T516" s="152">
        <v>5</v>
      </c>
      <c r="U516" s="153">
        <v>2010</v>
      </c>
      <c r="V516" s="154" t="s">
        <v>20</v>
      </c>
      <c r="W516" s="154" t="s">
        <v>624</v>
      </c>
      <c r="X516" s="154" t="s">
        <v>3516</v>
      </c>
      <c r="Y516" s="155" t="str">
        <f t="shared" si="30"/>
        <v>52010冷房店舗用無し（一定速）</v>
      </c>
      <c r="Z516" s="156">
        <v>0.25</v>
      </c>
      <c r="AA516" s="156">
        <v>0.75</v>
      </c>
      <c r="AB516" s="157">
        <v>0.25</v>
      </c>
      <c r="AC516" s="157">
        <v>0.75</v>
      </c>
      <c r="AD516" s="160">
        <f>VLOOKUP(T516,'既存・導入予定 (3)'!$E$33:$S$44,13,0)</f>
        <v>0.248</v>
      </c>
      <c r="AE516" s="161">
        <f t="shared" si="31"/>
        <v>0.81200000000000006</v>
      </c>
    </row>
    <row r="517" spans="13:31">
      <c r="M517" s="90">
        <v>7</v>
      </c>
      <c r="N517" s="91" t="s">
        <v>7</v>
      </c>
      <c r="O517" s="91" t="s">
        <v>3460</v>
      </c>
      <c r="P517" s="91" t="s">
        <v>3459</v>
      </c>
      <c r="Q517" s="91" t="s">
        <v>347</v>
      </c>
      <c r="R517" s="92">
        <v>0</v>
      </c>
      <c r="T517" s="152">
        <v>5</v>
      </c>
      <c r="U517" s="153">
        <v>2010</v>
      </c>
      <c r="V517" s="154" t="s">
        <v>20</v>
      </c>
      <c r="W517" s="154" t="s">
        <v>618</v>
      </c>
      <c r="X517" s="154" t="s">
        <v>3516</v>
      </c>
      <c r="Y517" s="155" t="str">
        <f t="shared" si="30"/>
        <v>52010冷房ビル用マルチ無し（一定速）</v>
      </c>
      <c r="Z517" s="156">
        <v>0.25</v>
      </c>
      <c r="AA517" s="156">
        <v>0.75</v>
      </c>
      <c r="AB517" s="157">
        <v>0.25</v>
      </c>
      <c r="AC517" s="157">
        <v>0.75</v>
      </c>
      <c r="AD517" s="160">
        <f>VLOOKUP(T517,'既存・導入予定 (3)'!$E$33:$S$44,13,0)</f>
        <v>0.248</v>
      </c>
      <c r="AE517" s="161">
        <f t="shared" si="31"/>
        <v>0.81200000000000006</v>
      </c>
    </row>
    <row r="518" spans="13:31">
      <c r="M518" s="90">
        <v>7</v>
      </c>
      <c r="N518" s="91" t="s">
        <v>8</v>
      </c>
      <c r="O518" s="91" t="s">
        <v>3460</v>
      </c>
      <c r="P518" s="91" t="s">
        <v>3459</v>
      </c>
      <c r="Q518" s="91" t="s">
        <v>351</v>
      </c>
      <c r="R518" s="92">
        <v>0</v>
      </c>
      <c r="T518" s="152">
        <v>5</v>
      </c>
      <c r="U518" s="153">
        <v>2010</v>
      </c>
      <c r="V518" s="154" t="s">
        <v>20</v>
      </c>
      <c r="W518" s="154" t="s">
        <v>619</v>
      </c>
      <c r="X518" s="154" t="s">
        <v>3516</v>
      </c>
      <c r="Y518" s="155" t="str">
        <f t="shared" si="30"/>
        <v>52010冷房設備用無し（一定速）</v>
      </c>
      <c r="Z518" s="156">
        <v>0.25</v>
      </c>
      <c r="AA518" s="156">
        <v>0.75</v>
      </c>
      <c r="AB518" s="157">
        <v>0.25</v>
      </c>
      <c r="AC518" s="157">
        <v>0.75</v>
      </c>
      <c r="AD518" s="160">
        <f>VLOOKUP(T518,'既存・導入予定 (3)'!$E$33:$S$44,13,0)</f>
        <v>0.248</v>
      </c>
      <c r="AE518" s="161">
        <f t="shared" si="31"/>
        <v>0.81200000000000006</v>
      </c>
    </row>
    <row r="519" spans="13:31">
      <c r="M519" s="90">
        <v>7</v>
      </c>
      <c r="N519" s="91" t="s">
        <v>9</v>
      </c>
      <c r="O519" s="91" t="s">
        <v>3460</v>
      </c>
      <c r="P519" s="91" t="s">
        <v>3459</v>
      </c>
      <c r="Q519" s="91" t="s">
        <v>355</v>
      </c>
      <c r="R519" s="92">
        <v>0</v>
      </c>
      <c r="T519" s="152">
        <v>5</v>
      </c>
      <c r="U519" s="153">
        <v>2010</v>
      </c>
      <c r="V519" s="154" t="s">
        <v>21</v>
      </c>
      <c r="W519" s="154" t="s">
        <v>624</v>
      </c>
      <c r="X519" s="154" t="s">
        <v>3363</v>
      </c>
      <c r="Y519" s="155" t="str">
        <f t="shared" si="30"/>
        <v>52010暖房店舗用有り</v>
      </c>
      <c r="Z519" s="156">
        <v>-0.72</v>
      </c>
      <c r="AA519" s="156">
        <v>1.72</v>
      </c>
      <c r="AB519" s="157">
        <v>1.0757000000000001</v>
      </c>
      <c r="AC519" s="157">
        <v>1.2710999999999999</v>
      </c>
      <c r="AD519" s="160">
        <f>VLOOKUP(T519,'既存・導入予定 (3)'!$E$33:$S$44,13,0)</f>
        <v>0.248</v>
      </c>
      <c r="AE519" s="161">
        <f t="shared" si="31"/>
        <v>1.5369999999999999</v>
      </c>
    </row>
    <row r="520" spans="13:31">
      <c r="M520" s="90">
        <v>7</v>
      </c>
      <c r="N520" s="91" t="s">
        <v>10</v>
      </c>
      <c r="O520" s="91" t="s">
        <v>3460</v>
      </c>
      <c r="P520" s="91" t="s">
        <v>3459</v>
      </c>
      <c r="Q520" s="91" t="s">
        <v>359</v>
      </c>
      <c r="R520" s="92">
        <v>0</v>
      </c>
      <c r="T520" s="152">
        <v>5</v>
      </c>
      <c r="U520" s="153">
        <v>2010</v>
      </c>
      <c r="V520" s="154" t="s">
        <v>21</v>
      </c>
      <c r="W520" s="154" t="s">
        <v>618</v>
      </c>
      <c r="X520" s="154" t="s">
        <v>3363</v>
      </c>
      <c r="Y520" s="155" t="str">
        <f t="shared" si="30"/>
        <v>52010暖房ビル用マルチ有り</v>
      </c>
      <c r="Z520" s="156">
        <v>-0.7</v>
      </c>
      <c r="AA520" s="156">
        <v>1.7</v>
      </c>
      <c r="AB520" s="157">
        <v>1.036</v>
      </c>
      <c r="AC520" s="157">
        <v>1.266</v>
      </c>
      <c r="AD520" s="160">
        <f>VLOOKUP(T520,'既存・導入予定 (3)'!$E$33:$S$44,13,0)</f>
        <v>0.248</v>
      </c>
      <c r="AE520" s="161">
        <f t="shared" si="31"/>
        <v>1.522</v>
      </c>
    </row>
    <row r="521" spans="13:31">
      <c r="M521" s="90">
        <v>7</v>
      </c>
      <c r="N521" s="91" t="s">
        <v>11</v>
      </c>
      <c r="O521" s="91" t="s">
        <v>3460</v>
      </c>
      <c r="P521" s="91" t="s">
        <v>3459</v>
      </c>
      <c r="Q521" s="91" t="s">
        <v>363</v>
      </c>
      <c r="R521" s="92">
        <v>0</v>
      </c>
      <c r="T521" s="152">
        <v>5</v>
      </c>
      <c r="U521" s="153">
        <v>2010</v>
      </c>
      <c r="V521" s="154" t="s">
        <v>21</v>
      </c>
      <c r="W521" s="154" t="s">
        <v>619</v>
      </c>
      <c r="X521" s="154" t="s">
        <v>3363</v>
      </c>
      <c r="Y521" s="155" t="str">
        <f t="shared" si="30"/>
        <v>52010暖房設備用有り</v>
      </c>
      <c r="Z521" s="156">
        <v>-0.26</v>
      </c>
      <c r="AA521" s="156">
        <v>1.26</v>
      </c>
      <c r="AB521" s="157">
        <v>0.82779999999999998</v>
      </c>
      <c r="AC521" s="157">
        <v>0.98809999999999998</v>
      </c>
      <c r="AD521" s="160">
        <f>VLOOKUP(T521,'既存・導入予定 (3)'!$E$33:$S$44,13,0)</f>
        <v>0.248</v>
      </c>
      <c r="AE521" s="161">
        <f t="shared" si="31"/>
        <v>1.1930000000000001</v>
      </c>
    </row>
    <row r="522" spans="13:31">
      <c r="M522" s="90">
        <v>7</v>
      </c>
      <c r="N522" s="91" t="s">
        <v>12</v>
      </c>
      <c r="O522" s="91" t="s">
        <v>3460</v>
      </c>
      <c r="P522" s="91" t="s">
        <v>3459</v>
      </c>
      <c r="Q522" s="91" t="s">
        <v>367</v>
      </c>
      <c r="R522" s="92">
        <v>0</v>
      </c>
      <c r="T522" s="152">
        <v>5</v>
      </c>
      <c r="U522" s="153">
        <v>2010</v>
      </c>
      <c r="V522" s="154" t="s">
        <v>21</v>
      </c>
      <c r="W522" s="154" t="s">
        <v>624</v>
      </c>
      <c r="X522" s="154" t="s">
        <v>3516</v>
      </c>
      <c r="Y522" s="155" t="str">
        <f t="shared" si="30"/>
        <v>52010暖房店舗用無し（一定速）</v>
      </c>
      <c r="Z522" s="156">
        <v>0.25</v>
      </c>
      <c r="AA522" s="156">
        <v>0.75</v>
      </c>
      <c r="AB522" s="157">
        <v>0.25</v>
      </c>
      <c r="AC522" s="157">
        <v>0.75</v>
      </c>
      <c r="AD522" s="160">
        <f>VLOOKUP(T522,'既存・導入予定 (3)'!$E$33:$S$44,13,0)</f>
        <v>0.248</v>
      </c>
      <c r="AE522" s="161">
        <f t="shared" si="31"/>
        <v>0.81200000000000006</v>
      </c>
    </row>
    <row r="523" spans="13:31">
      <c r="M523" s="90">
        <v>7</v>
      </c>
      <c r="N523" s="91" t="s">
        <v>13</v>
      </c>
      <c r="O523" s="91" t="s">
        <v>3460</v>
      </c>
      <c r="P523" s="91" t="s">
        <v>3459</v>
      </c>
      <c r="Q523" s="91" t="s">
        <v>371</v>
      </c>
      <c r="R523" s="92">
        <v>0</v>
      </c>
      <c r="T523" s="152">
        <v>5</v>
      </c>
      <c r="U523" s="153">
        <v>2010</v>
      </c>
      <c r="V523" s="154" t="s">
        <v>21</v>
      </c>
      <c r="W523" s="154" t="s">
        <v>618</v>
      </c>
      <c r="X523" s="154" t="s">
        <v>3516</v>
      </c>
      <c r="Y523" s="155" t="str">
        <f t="shared" si="30"/>
        <v>52010暖房ビル用マルチ無し（一定速）</v>
      </c>
      <c r="Z523" s="156">
        <v>0.25</v>
      </c>
      <c r="AA523" s="156">
        <v>0.75</v>
      </c>
      <c r="AB523" s="157">
        <v>0.25</v>
      </c>
      <c r="AC523" s="157">
        <v>0.75</v>
      </c>
      <c r="AD523" s="160">
        <f>VLOOKUP(T523,'既存・導入予定 (3)'!$E$33:$S$44,13,0)</f>
        <v>0.248</v>
      </c>
      <c r="AE523" s="161">
        <f t="shared" si="31"/>
        <v>0.81200000000000006</v>
      </c>
    </row>
    <row r="524" spans="13:31">
      <c r="M524" s="90">
        <v>8</v>
      </c>
      <c r="N524" s="91" t="s">
        <v>3456</v>
      </c>
      <c r="O524" s="91" t="s">
        <v>3460</v>
      </c>
      <c r="P524" s="91" t="s">
        <v>3459</v>
      </c>
      <c r="Q524" s="91" t="s">
        <v>375</v>
      </c>
      <c r="R524" s="92">
        <v>0</v>
      </c>
      <c r="T524" s="152">
        <v>5</v>
      </c>
      <c r="U524" s="153">
        <v>2010</v>
      </c>
      <c r="V524" s="154" t="s">
        <v>21</v>
      </c>
      <c r="W524" s="154" t="s">
        <v>619</v>
      </c>
      <c r="X524" s="154" t="s">
        <v>3516</v>
      </c>
      <c r="Y524" s="155" t="str">
        <f t="shared" si="30"/>
        <v>52010暖房設備用無し（一定速）</v>
      </c>
      <c r="Z524" s="156">
        <v>0.25</v>
      </c>
      <c r="AA524" s="156">
        <v>0.75</v>
      </c>
      <c r="AB524" s="157">
        <v>0.25</v>
      </c>
      <c r="AC524" s="157">
        <v>0.75</v>
      </c>
      <c r="AD524" s="160">
        <f>VLOOKUP(T524,'既存・導入予定 (3)'!$E$33:$S$44,13,0)</f>
        <v>0.248</v>
      </c>
      <c r="AE524" s="161">
        <f t="shared" si="31"/>
        <v>0.81200000000000006</v>
      </c>
    </row>
    <row r="525" spans="13:31">
      <c r="M525" s="90">
        <v>8</v>
      </c>
      <c r="N525" s="91" t="s">
        <v>3</v>
      </c>
      <c r="O525" s="91" t="s">
        <v>3460</v>
      </c>
      <c r="P525" s="91" t="s">
        <v>3459</v>
      </c>
      <c r="Q525" s="91" t="s">
        <v>379</v>
      </c>
      <c r="R525" s="92">
        <v>0</v>
      </c>
      <c r="T525" s="144">
        <v>5</v>
      </c>
      <c r="U525" s="195">
        <v>2011</v>
      </c>
      <c r="V525" s="145" t="s">
        <v>20</v>
      </c>
      <c r="W525" s="145" t="s">
        <v>624</v>
      </c>
      <c r="X525" s="145" t="s">
        <v>3363</v>
      </c>
      <c r="Y525" s="146" t="str">
        <f t="shared" si="30"/>
        <v>52011冷房店舗用有り</v>
      </c>
      <c r="Z525" s="148">
        <v>-1.1200000000000001</v>
      </c>
      <c r="AA525" s="148">
        <v>2.12</v>
      </c>
      <c r="AB525" s="149">
        <v>1.0517000000000001</v>
      </c>
      <c r="AC525" s="149">
        <v>1.5770999999999999</v>
      </c>
      <c r="AD525" s="147">
        <f>VLOOKUP(T525,'既存・導入予定 (3)'!$E$33:$S$44,13,0)</f>
        <v>0.248</v>
      </c>
      <c r="AE525" s="75">
        <f t="shared" si="31"/>
        <v>1.837</v>
      </c>
    </row>
    <row r="526" spans="13:31">
      <c r="M526" s="90">
        <v>8</v>
      </c>
      <c r="N526" s="91" t="s">
        <v>4</v>
      </c>
      <c r="O526" s="91" t="s">
        <v>3460</v>
      </c>
      <c r="P526" s="91" t="s">
        <v>3459</v>
      </c>
      <c r="Q526" s="91" t="s">
        <v>383</v>
      </c>
      <c r="R526" s="92">
        <v>0</v>
      </c>
      <c r="T526" s="144">
        <v>5</v>
      </c>
      <c r="U526" s="195">
        <v>2011</v>
      </c>
      <c r="V526" s="145" t="s">
        <v>20</v>
      </c>
      <c r="W526" s="145" t="s">
        <v>618</v>
      </c>
      <c r="X526" s="145" t="s">
        <v>3363</v>
      </c>
      <c r="Y526" s="146" t="str">
        <f t="shared" si="30"/>
        <v>52011冷房ビル用マルチ有り</v>
      </c>
      <c r="Z526" s="148">
        <v>-1</v>
      </c>
      <c r="AA526" s="148">
        <v>2</v>
      </c>
      <c r="AB526" s="149">
        <v>1.0584</v>
      </c>
      <c r="AC526" s="149">
        <v>1.4854000000000001</v>
      </c>
      <c r="AD526" s="147">
        <f>VLOOKUP(T526,'既存・導入予定 (3)'!$E$33:$S$44,13,0)</f>
        <v>0.248</v>
      </c>
      <c r="AE526" s="75">
        <f t="shared" si="31"/>
        <v>1.7470000000000001</v>
      </c>
    </row>
    <row r="527" spans="13:31">
      <c r="M527" s="90">
        <v>8</v>
      </c>
      <c r="N527" s="91" t="s">
        <v>5</v>
      </c>
      <c r="O527" s="91" t="s">
        <v>3460</v>
      </c>
      <c r="P527" s="91" t="s">
        <v>3459</v>
      </c>
      <c r="Q527" s="91" t="s">
        <v>387</v>
      </c>
      <c r="R527" s="92">
        <v>0</v>
      </c>
      <c r="T527" s="144">
        <v>5</v>
      </c>
      <c r="U527" s="195">
        <v>2011</v>
      </c>
      <c r="V527" s="145" t="s">
        <v>20</v>
      </c>
      <c r="W527" s="145" t="s">
        <v>619</v>
      </c>
      <c r="X527" s="145" t="s">
        <v>3363</v>
      </c>
      <c r="Y527" s="146" t="str">
        <f t="shared" si="30"/>
        <v>52011冷房設備用有り</v>
      </c>
      <c r="Z527" s="148">
        <v>-0.22</v>
      </c>
      <c r="AA527" s="148">
        <v>1.22</v>
      </c>
      <c r="AB527" s="149">
        <v>1.0356000000000001</v>
      </c>
      <c r="AC527" s="149">
        <v>0.90610000000000002</v>
      </c>
      <c r="AD527" s="147">
        <f>VLOOKUP(T527,'既存・導入予定 (3)'!$E$33:$S$44,13,0)</f>
        <v>0.248</v>
      </c>
      <c r="AE527" s="75">
        <f t="shared" si="31"/>
        <v>1.1619999999999999</v>
      </c>
    </row>
    <row r="528" spans="13:31">
      <c r="M528" s="90">
        <v>8</v>
      </c>
      <c r="N528" s="91" t="s">
        <v>6</v>
      </c>
      <c r="O528" s="91" t="s">
        <v>3460</v>
      </c>
      <c r="P528" s="91" t="s">
        <v>3459</v>
      </c>
      <c r="Q528" s="91" t="s">
        <v>391</v>
      </c>
      <c r="R528" s="92">
        <v>0</v>
      </c>
      <c r="T528" s="144">
        <v>5</v>
      </c>
      <c r="U528" s="195">
        <v>2011</v>
      </c>
      <c r="V528" s="145" t="s">
        <v>20</v>
      </c>
      <c r="W528" s="145" t="s">
        <v>624</v>
      </c>
      <c r="X528" s="145" t="s">
        <v>3516</v>
      </c>
      <c r="Y528" s="146" t="str">
        <f t="shared" si="30"/>
        <v>52011冷房店舗用無し（一定速）</v>
      </c>
      <c r="Z528" s="148">
        <v>0.25</v>
      </c>
      <c r="AA528" s="148">
        <v>0.75</v>
      </c>
      <c r="AB528" s="149">
        <v>0.25</v>
      </c>
      <c r="AC528" s="149">
        <v>0.75</v>
      </c>
      <c r="AD528" s="147">
        <f>VLOOKUP(T528,'既存・導入予定 (3)'!$E$33:$S$44,13,0)</f>
        <v>0.248</v>
      </c>
      <c r="AE528" s="75">
        <f t="shared" si="31"/>
        <v>0.81200000000000006</v>
      </c>
    </row>
    <row r="529" spans="13:31">
      <c r="M529" s="90">
        <v>8</v>
      </c>
      <c r="N529" s="91" t="s">
        <v>7</v>
      </c>
      <c r="O529" s="91" t="s">
        <v>3460</v>
      </c>
      <c r="P529" s="91" t="s">
        <v>3459</v>
      </c>
      <c r="Q529" s="91" t="s">
        <v>395</v>
      </c>
      <c r="R529" s="92">
        <v>0</v>
      </c>
      <c r="T529" s="144">
        <v>5</v>
      </c>
      <c r="U529" s="195">
        <v>2011</v>
      </c>
      <c r="V529" s="145" t="s">
        <v>20</v>
      </c>
      <c r="W529" s="145" t="s">
        <v>618</v>
      </c>
      <c r="X529" s="145" t="s">
        <v>3516</v>
      </c>
      <c r="Y529" s="146" t="str">
        <f t="shared" si="30"/>
        <v>52011冷房ビル用マルチ無し（一定速）</v>
      </c>
      <c r="Z529" s="148">
        <v>0.25</v>
      </c>
      <c r="AA529" s="148">
        <v>0.75</v>
      </c>
      <c r="AB529" s="149">
        <v>0.25</v>
      </c>
      <c r="AC529" s="149">
        <v>0.75</v>
      </c>
      <c r="AD529" s="147">
        <f>VLOOKUP(T529,'既存・導入予定 (3)'!$E$33:$S$44,13,0)</f>
        <v>0.248</v>
      </c>
      <c r="AE529" s="75">
        <f t="shared" si="31"/>
        <v>0.81200000000000006</v>
      </c>
    </row>
    <row r="530" spans="13:31">
      <c r="M530" s="90">
        <v>8</v>
      </c>
      <c r="N530" s="91" t="s">
        <v>8</v>
      </c>
      <c r="O530" s="91" t="s">
        <v>3460</v>
      </c>
      <c r="P530" s="91" t="s">
        <v>3459</v>
      </c>
      <c r="Q530" s="91" t="s">
        <v>399</v>
      </c>
      <c r="R530" s="92">
        <v>0</v>
      </c>
      <c r="T530" s="144">
        <v>5</v>
      </c>
      <c r="U530" s="195">
        <v>2011</v>
      </c>
      <c r="V530" s="145" t="s">
        <v>20</v>
      </c>
      <c r="W530" s="145" t="s">
        <v>619</v>
      </c>
      <c r="X530" s="145" t="s">
        <v>3516</v>
      </c>
      <c r="Y530" s="146" t="str">
        <f t="shared" si="30"/>
        <v>52011冷房設備用無し（一定速）</v>
      </c>
      <c r="Z530" s="148">
        <v>0.25</v>
      </c>
      <c r="AA530" s="148">
        <v>0.75</v>
      </c>
      <c r="AB530" s="149">
        <v>0.25</v>
      </c>
      <c r="AC530" s="149">
        <v>0.75</v>
      </c>
      <c r="AD530" s="147">
        <f>VLOOKUP(T530,'既存・導入予定 (3)'!$E$33:$S$44,13,0)</f>
        <v>0.248</v>
      </c>
      <c r="AE530" s="75">
        <f t="shared" si="31"/>
        <v>0.81200000000000006</v>
      </c>
    </row>
    <row r="531" spans="13:31">
      <c r="M531" s="90">
        <v>8</v>
      </c>
      <c r="N531" s="91" t="s">
        <v>9</v>
      </c>
      <c r="O531" s="91" t="s">
        <v>3460</v>
      </c>
      <c r="P531" s="91" t="s">
        <v>3459</v>
      </c>
      <c r="Q531" s="91" t="s">
        <v>403</v>
      </c>
      <c r="R531" s="92">
        <v>0</v>
      </c>
      <c r="T531" s="144">
        <v>5</v>
      </c>
      <c r="U531" s="195">
        <v>2011</v>
      </c>
      <c r="V531" s="145" t="s">
        <v>21</v>
      </c>
      <c r="W531" s="145" t="s">
        <v>624</v>
      </c>
      <c r="X531" s="145" t="s">
        <v>3363</v>
      </c>
      <c r="Y531" s="146" t="str">
        <f t="shared" si="30"/>
        <v>52011暖房店舗用有り</v>
      </c>
      <c r="Z531" s="148">
        <v>-0.76</v>
      </c>
      <c r="AA531" s="148">
        <v>1.76</v>
      </c>
      <c r="AB531" s="149">
        <v>1.0773999999999999</v>
      </c>
      <c r="AC531" s="149">
        <v>1.3006</v>
      </c>
      <c r="AD531" s="147">
        <f>VLOOKUP(T531,'既存・導入予定 (3)'!$E$33:$S$44,13,0)</f>
        <v>0.248</v>
      </c>
      <c r="AE531" s="75">
        <f t="shared" si="31"/>
        <v>1.5669999999999999</v>
      </c>
    </row>
    <row r="532" spans="13:31">
      <c r="M532" s="90">
        <v>8</v>
      </c>
      <c r="N532" s="91" t="s">
        <v>10</v>
      </c>
      <c r="O532" s="91" t="s">
        <v>3460</v>
      </c>
      <c r="P532" s="91" t="s">
        <v>3459</v>
      </c>
      <c r="Q532" s="91" t="s">
        <v>407</v>
      </c>
      <c r="R532" s="92">
        <v>0</v>
      </c>
      <c r="T532" s="144">
        <v>5</v>
      </c>
      <c r="U532" s="195">
        <v>2011</v>
      </c>
      <c r="V532" s="145" t="s">
        <v>21</v>
      </c>
      <c r="W532" s="145" t="s">
        <v>618</v>
      </c>
      <c r="X532" s="145" t="s">
        <v>3363</v>
      </c>
      <c r="Y532" s="146" t="str">
        <f t="shared" si="30"/>
        <v>52011暖房ビル用マルチ有り</v>
      </c>
      <c r="Z532" s="148">
        <v>-0.78</v>
      </c>
      <c r="AA532" s="148">
        <v>1.78</v>
      </c>
      <c r="AB532" s="149">
        <v>1.0377000000000001</v>
      </c>
      <c r="AC532" s="149">
        <v>1.3255999999999999</v>
      </c>
      <c r="AD532" s="147">
        <f>VLOOKUP(T532,'既存・導入予定 (3)'!$E$33:$S$44,13,0)</f>
        <v>0.248</v>
      </c>
      <c r="AE532" s="75">
        <f t="shared" si="31"/>
        <v>1.5820000000000001</v>
      </c>
    </row>
    <row r="533" spans="13:31">
      <c r="M533" s="90">
        <v>8</v>
      </c>
      <c r="N533" s="91" t="s">
        <v>11</v>
      </c>
      <c r="O533" s="91" t="s">
        <v>3460</v>
      </c>
      <c r="P533" s="91" t="s">
        <v>3459</v>
      </c>
      <c r="Q533" s="91" t="s">
        <v>411</v>
      </c>
      <c r="R533" s="92">
        <v>0</v>
      </c>
      <c r="T533" s="144">
        <v>5</v>
      </c>
      <c r="U533" s="195">
        <v>2011</v>
      </c>
      <c r="V533" s="145" t="s">
        <v>21</v>
      </c>
      <c r="W533" s="145" t="s">
        <v>619</v>
      </c>
      <c r="X533" s="145" t="s">
        <v>3363</v>
      </c>
      <c r="Y533" s="146" t="str">
        <f t="shared" si="30"/>
        <v>52011暖房設備用有り</v>
      </c>
      <c r="Z533" s="148">
        <v>-0.26</v>
      </c>
      <c r="AA533" s="148">
        <v>1.26</v>
      </c>
      <c r="AB533" s="149">
        <v>1.0266999999999999</v>
      </c>
      <c r="AC533" s="149">
        <v>0.93830000000000002</v>
      </c>
      <c r="AD533" s="147">
        <f>VLOOKUP(T533,'既存・導入予定 (3)'!$E$33:$S$44,13,0)</f>
        <v>0.248</v>
      </c>
      <c r="AE533" s="75">
        <f t="shared" si="31"/>
        <v>1.1919999999999999</v>
      </c>
    </row>
    <row r="534" spans="13:31">
      <c r="M534" s="90">
        <v>8</v>
      </c>
      <c r="N534" s="91" t="s">
        <v>12</v>
      </c>
      <c r="O534" s="91" t="s">
        <v>3460</v>
      </c>
      <c r="P534" s="91" t="s">
        <v>3459</v>
      </c>
      <c r="Q534" s="91" t="s">
        <v>415</v>
      </c>
      <c r="R534" s="92">
        <v>0</v>
      </c>
      <c r="T534" s="144">
        <v>5</v>
      </c>
      <c r="U534" s="195">
        <v>2011</v>
      </c>
      <c r="V534" s="145" t="s">
        <v>21</v>
      </c>
      <c r="W534" s="145" t="s">
        <v>624</v>
      </c>
      <c r="X534" s="145" t="s">
        <v>3516</v>
      </c>
      <c r="Y534" s="146" t="str">
        <f t="shared" ref="Y534:Y548" si="32">T534&amp;U534&amp;V534&amp;W534&amp;X534</f>
        <v>52011暖房店舗用無し（一定速）</v>
      </c>
      <c r="Z534" s="148">
        <v>0.25</v>
      </c>
      <c r="AA534" s="148">
        <v>0.75</v>
      </c>
      <c r="AB534" s="149">
        <v>0.25</v>
      </c>
      <c r="AC534" s="149">
        <v>0.75</v>
      </c>
      <c r="AD534" s="147">
        <f>VLOOKUP(T534,'既存・導入予定 (3)'!$E$33:$S$44,13,0)</f>
        <v>0.248</v>
      </c>
      <c r="AE534" s="75">
        <f t="shared" si="31"/>
        <v>0.81200000000000006</v>
      </c>
    </row>
    <row r="535" spans="13:31">
      <c r="M535" s="90">
        <v>8</v>
      </c>
      <c r="N535" s="91" t="s">
        <v>13</v>
      </c>
      <c r="O535" s="91" t="s">
        <v>3460</v>
      </c>
      <c r="P535" s="91" t="s">
        <v>3459</v>
      </c>
      <c r="Q535" s="91" t="s">
        <v>419</v>
      </c>
      <c r="R535" s="92">
        <v>0</v>
      </c>
      <c r="T535" s="144">
        <v>5</v>
      </c>
      <c r="U535" s="195">
        <v>2011</v>
      </c>
      <c r="V535" s="145" t="s">
        <v>21</v>
      </c>
      <c r="W535" s="145" t="s">
        <v>618</v>
      </c>
      <c r="X535" s="145" t="s">
        <v>3516</v>
      </c>
      <c r="Y535" s="146" t="str">
        <f t="shared" si="32"/>
        <v>52011暖房ビル用マルチ無し（一定速）</v>
      </c>
      <c r="Z535" s="148">
        <v>0.25</v>
      </c>
      <c r="AA535" s="148">
        <v>0.75</v>
      </c>
      <c r="AB535" s="149">
        <v>0.25</v>
      </c>
      <c r="AC535" s="149">
        <v>0.75</v>
      </c>
      <c r="AD535" s="147">
        <f>VLOOKUP(T535,'既存・導入予定 (3)'!$E$33:$S$44,13,0)</f>
        <v>0.248</v>
      </c>
      <c r="AE535" s="75">
        <f t="shared" si="31"/>
        <v>0.81200000000000006</v>
      </c>
    </row>
    <row r="536" spans="13:31">
      <c r="M536" s="90">
        <v>9</v>
      </c>
      <c r="N536" s="91" t="s">
        <v>3456</v>
      </c>
      <c r="O536" s="91" t="s">
        <v>3460</v>
      </c>
      <c r="P536" s="91" t="s">
        <v>3459</v>
      </c>
      <c r="Q536" s="91" t="s">
        <v>423</v>
      </c>
      <c r="R536" s="92">
        <v>0</v>
      </c>
      <c r="T536" s="144">
        <v>5</v>
      </c>
      <c r="U536" s="145">
        <v>2011</v>
      </c>
      <c r="V536" s="145" t="s">
        <v>21</v>
      </c>
      <c r="W536" s="145" t="s">
        <v>619</v>
      </c>
      <c r="X536" s="145" t="s">
        <v>3516</v>
      </c>
      <c r="Y536" s="146" t="str">
        <f t="shared" si="32"/>
        <v>52011暖房設備用無し（一定速）</v>
      </c>
      <c r="Z536" s="148">
        <v>0.25</v>
      </c>
      <c r="AA536" s="148">
        <v>0.75</v>
      </c>
      <c r="AB536" s="149">
        <v>0.25</v>
      </c>
      <c r="AC536" s="149">
        <v>0.75</v>
      </c>
      <c r="AD536" s="147">
        <f>VLOOKUP(T536,'既存・導入予定 (3)'!$E$33:$S$44,13,0)</f>
        <v>0.248</v>
      </c>
      <c r="AE536" s="75">
        <f t="shared" si="31"/>
        <v>0.81200000000000006</v>
      </c>
    </row>
    <row r="537" spans="13:31">
      <c r="M537" s="90">
        <v>9</v>
      </c>
      <c r="N537" s="91" t="s">
        <v>3</v>
      </c>
      <c r="O537" s="91" t="s">
        <v>3460</v>
      </c>
      <c r="P537" s="91" t="s">
        <v>3459</v>
      </c>
      <c r="Q537" s="91" t="s">
        <v>427</v>
      </c>
      <c r="R537" s="92">
        <v>0</v>
      </c>
      <c r="T537" s="144">
        <v>5</v>
      </c>
      <c r="U537" s="145">
        <v>2012</v>
      </c>
      <c r="V537" s="145" t="s">
        <v>20</v>
      </c>
      <c r="W537" s="145" t="s">
        <v>624</v>
      </c>
      <c r="X537" s="145" t="s">
        <v>3363</v>
      </c>
      <c r="Y537" s="146" t="str">
        <f t="shared" si="32"/>
        <v>52012冷房店舗用有り</v>
      </c>
      <c r="Z537" s="145">
        <v>-1.36</v>
      </c>
      <c r="AA537" s="145">
        <v>2.36</v>
      </c>
      <c r="AB537" s="145">
        <v>1.0576000000000001</v>
      </c>
      <c r="AC537" s="145">
        <v>1.7556</v>
      </c>
      <c r="AD537" s="147">
        <f>VLOOKUP(T537,'既存・導入予定 (3)'!$E$33:$S$44,13,0)</f>
        <v>0.248</v>
      </c>
      <c r="AE537" s="75">
        <f t="shared" ref="AE537:AE548" si="33">ROUNDDOWN(IF(AD537&gt;=0.25,Z537*AD537+AA537,AB537*AD537+AC537),3)</f>
        <v>2.0169999999999999</v>
      </c>
    </row>
    <row r="538" spans="13:31">
      <c r="M538" s="90">
        <v>9</v>
      </c>
      <c r="N538" s="91" t="s">
        <v>4</v>
      </c>
      <c r="O538" s="91" t="s">
        <v>3460</v>
      </c>
      <c r="P538" s="91" t="s">
        <v>3459</v>
      </c>
      <c r="Q538" s="91" t="s">
        <v>431</v>
      </c>
      <c r="R538" s="92">
        <v>0</v>
      </c>
      <c r="T538" s="144">
        <v>5</v>
      </c>
      <c r="U538" s="145">
        <v>2012</v>
      </c>
      <c r="V538" s="145" t="s">
        <v>20</v>
      </c>
      <c r="W538" s="145" t="s">
        <v>618</v>
      </c>
      <c r="X538" s="145" t="s">
        <v>3363</v>
      </c>
      <c r="Y538" s="146" t="str">
        <f t="shared" si="32"/>
        <v>52012冷房ビル用マルチ有り</v>
      </c>
      <c r="Z538" s="145">
        <v>-1.1399999999999999</v>
      </c>
      <c r="AA538" s="145">
        <v>2.14</v>
      </c>
      <c r="AB538" s="145">
        <v>1.0625</v>
      </c>
      <c r="AC538" s="145">
        <v>1.5893999999999999</v>
      </c>
      <c r="AD538" s="147">
        <f>VLOOKUP(T538,'既存・導入予定 (3)'!$E$33:$S$44,13,0)</f>
        <v>0.248</v>
      </c>
      <c r="AE538" s="75">
        <f t="shared" si="33"/>
        <v>1.8520000000000001</v>
      </c>
    </row>
    <row r="539" spans="13:31">
      <c r="M539" s="90">
        <v>9</v>
      </c>
      <c r="N539" s="91" t="s">
        <v>5</v>
      </c>
      <c r="O539" s="91" t="s">
        <v>3460</v>
      </c>
      <c r="P539" s="91" t="s">
        <v>3459</v>
      </c>
      <c r="Q539" s="91" t="s">
        <v>435</v>
      </c>
      <c r="R539" s="92">
        <v>0</v>
      </c>
      <c r="T539" s="144">
        <v>5</v>
      </c>
      <c r="U539" s="145">
        <v>2012</v>
      </c>
      <c r="V539" s="145" t="s">
        <v>20</v>
      </c>
      <c r="W539" s="145" t="s">
        <v>619</v>
      </c>
      <c r="X539" s="145" t="s">
        <v>3363</v>
      </c>
      <c r="Y539" s="146" t="str">
        <f t="shared" si="32"/>
        <v>52012冷房設備用有り</v>
      </c>
      <c r="Z539" s="145">
        <v>-0.26</v>
      </c>
      <c r="AA539" s="145">
        <v>1.26</v>
      </c>
      <c r="AB539" s="145">
        <v>1.0367999999999999</v>
      </c>
      <c r="AC539" s="145">
        <v>0.93579999999999997</v>
      </c>
      <c r="AD539" s="147">
        <f>VLOOKUP(T539,'既存・導入予定 (3)'!$E$33:$S$44,13,0)</f>
        <v>0.248</v>
      </c>
      <c r="AE539" s="75">
        <f t="shared" si="33"/>
        <v>1.1919999999999999</v>
      </c>
    </row>
    <row r="540" spans="13:31">
      <c r="M540" s="90">
        <v>9</v>
      </c>
      <c r="N540" s="91" t="s">
        <v>6</v>
      </c>
      <c r="O540" s="91" t="s">
        <v>3460</v>
      </c>
      <c r="P540" s="91" t="s">
        <v>3459</v>
      </c>
      <c r="Q540" s="91" t="s">
        <v>439</v>
      </c>
      <c r="R540" s="92">
        <v>0</v>
      </c>
      <c r="T540" s="144">
        <v>5</v>
      </c>
      <c r="U540" s="145">
        <v>2012</v>
      </c>
      <c r="V540" s="145" t="s">
        <v>20</v>
      </c>
      <c r="W540" s="145" t="s">
        <v>624</v>
      </c>
      <c r="X540" s="145" t="s">
        <v>3516</v>
      </c>
      <c r="Y540" s="146" t="str">
        <f t="shared" si="32"/>
        <v>52012冷房店舗用無し（一定速）</v>
      </c>
      <c r="Z540" s="148">
        <v>0.25</v>
      </c>
      <c r="AA540" s="148">
        <v>0.75</v>
      </c>
      <c r="AB540" s="149">
        <v>0.25</v>
      </c>
      <c r="AC540" s="149">
        <v>0.75</v>
      </c>
      <c r="AD540" s="147">
        <f>VLOOKUP(T540,'既存・導入予定 (3)'!$E$33:$S$44,13,0)</f>
        <v>0.248</v>
      </c>
      <c r="AE540" s="75">
        <f t="shared" si="33"/>
        <v>0.81200000000000006</v>
      </c>
    </row>
    <row r="541" spans="13:31">
      <c r="M541" s="90">
        <v>9</v>
      </c>
      <c r="N541" s="91" t="s">
        <v>7</v>
      </c>
      <c r="O541" s="91" t="s">
        <v>3460</v>
      </c>
      <c r="P541" s="91" t="s">
        <v>3459</v>
      </c>
      <c r="Q541" s="91" t="s">
        <v>443</v>
      </c>
      <c r="R541" s="92">
        <v>0</v>
      </c>
      <c r="T541" s="144">
        <v>5</v>
      </c>
      <c r="U541" s="145">
        <v>2012</v>
      </c>
      <c r="V541" s="145" t="s">
        <v>20</v>
      </c>
      <c r="W541" s="145" t="s">
        <v>618</v>
      </c>
      <c r="X541" s="145" t="s">
        <v>3516</v>
      </c>
      <c r="Y541" s="146" t="str">
        <f t="shared" si="32"/>
        <v>52012冷房ビル用マルチ無し（一定速）</v>
      </c>
      <c r="Z541" s="148">
        <v>0.25</v>
      </c>
      <c r="AA541" s="148">
        <v>0.75</v>
      </c>
      <c r="AB541" s="149">
        <v>0.25</v>
      </c>
      <c r="AC541" s="149">
        <v>0.75</v>
      </c>
      <c r="AD541" s="147">
        <f>VLOOKUP(T541,'既存・導入予定 (3)'!$E$33:$S$44,13,0)</f>
        <v>0.248</v>
      </c>
      <c r="AE541" s="75">
        <f t="shared" si="33"/>
        <v>0.81200000000000006</v>
      </c>
    </row>
    <row r="542" spans="13:31">
      <c r="M542" s="90">
        <v>9</v>
      </c>
      <c r="N542" s="91" t="s">
        <v>8</v>
      </c>
      <c r="O542" s="91" t="s">
        <v>3460</v>
      </c>
      <c r="P542" s="91" t="s">
        <v>3459</v>
      </c>
      <c r="Q542" s="91" t="s">
        <v>447</v>
      </c>
      <c r="R542" s="92">
        <v>0</v>
      </c>
      <c r="T542" s="144">
        <v>5</v>
      </c>
      <c r="U542" s="145">
        <v>2012</v>
      </c>
      <c r="V542" s="145" t="s">
        <v>20</v>
      </c>
      <c r="W542" s="145" t="s">
        <v>619</v>
      </c>
      <c r="X542" s="145" t="s">
        <v>3516</v>
      </c>
      <c r="Y542" s="146" t="str">
        <f t="shared" si="32"/>
        <v>52012冷房設備用無し（一定速）</v>
      </c>
      <c r="Z542" s="148">
        <v>0.25</v>
      </c>
      <c r="AA542" s="148">
        <v>0.75</v>
      </c>
      <c r="AB542" s="149">
        <v>0.25</v>
      </c>
      <c r="AC542" s="149">
        <v>0.75</v>
      </c>
      <c r="AD542" s="147">
        <f>VLOOKUP(T542,'既存・導入予定 (3)'!$E$33:$S$44,13,0)</f>
        <v>0.248</v>
      </c>
      <c r="AE542" s="75">
        <f t="shared" si="33"/>
        <v>0.81200000000000006</v>
      </c>
    </row>
    <row r="543" spans="13:31">
      <c r="M543" s="90">
        <v>9</v>
      </c>
      <c r="N543" s="91" t="s">
        <v>9</v>
      </c>
      <c r="O543" s="91" t="s">
        <v>3460</v>
      </c>
      <c r="P543" s="91" t="s">
        <v>3459</v>
      </c>
      <c r="Q543" s="91" t="s">
        <v>451</v>
      </c>
      <c r="R543" s="92">
        <v>0</v>
      </c>
      <c r="T543" s="144">
        <v>5</v>
      </c>
      <c r="U543" s="145">
        <v>2012</v>
      </c>
      <c r="V543" s="145" t="s">
        <v>21</v>
      </c>
      <c r="W543" s="145" t="s">
        <v>624</v>
      </c>
      <c r="X543" s="145" t="s">
        <v>3363</v>
      </c>
      <c r="Y543" s="146" t="str">
        <f t="shared" si="32"/>
        <v>52012暖房店舗用有り</v>
      </c>
      <c r="Z543" s="145">
        <v>-0.82</v>
      </c>
      <c r="AA543" s="145">
        <v>1.82</v>
      </c>
      <c r="AB543" s="145">
        <v>1.0801000000000001</v>
      </c>
      <c r="AC543" s="145">
        <v>1.345</v>
      </c>
      <c r="AD543" s="147">
        <f>VLOOKUP(T543,'既存・導入予定 (3)'!$E$33:$S$44,13,0)</f>
        <v>0.248</v>
      </c>
      <c r="AE543" s="75">
        <f t="shared" si="33"/>
        <v>1.6120000000000001</v>
      </c>
    </row>
    <row r="544" spans="13:31">
      <c r="M544" s="90">
        <v>9</v>
      </c>
      <c r="N544" s="91" t="s">
        <v>10</v>
      </c>
      <c r="O544" s="91" t="s">
        <v>3460</v>
      </c>
      <c r="P544" s="91" t="s">
        <v>3459</v>
      </c>
      <c r="Q544" s="91" t="s">
        <v>455</v>
      </c>
      <c r="R544" s="92">
        <v>0</v>
      </c>
      <c r="T544" s="144">
        <v>5</v>
      </c>
      <c r="U544" s="145">
        <v>2012</v>
      </c>
      <c r="V544" s="145" t="s">
        <v>21</v>
      </c>
      <c r="W544" s="145" t="s">
        <v>618</v>
      </c>
      <c r="X544" s="145" t="s">
        <v>3363</v>
      </c>
      <c r="Y544" s="146" t="str">
        <f t="shared" si="32"/>
        <v>52012暖房ビル用マルチ有り</v>
      </c>
      <c r="Z544" s="145">
        <v>-0.98</v>
      </c>
      <c r="AA544" s="145">
        <v>1.98</v>
      </c>
      <c r="AB544" s="145">
        <v>1.042</v>
      </c>
      <c r="AC544" s="145">
        <v>1.4744999999999999</v>
      </c>
      <c r="AD544" s="147">
        <f>VLOOKUP(T544,'既存・導入予定 (3)'!$E$33:$S$44,13,0)</f>
        <v>0.248</v>
      </c>
      <c r="AE544" s="75">
        <f t="shared" si="33"/>
        <v>1.732</v>
      </c>
    </row>
    <row r="545" spans="13:31">
      <c r="M545" s="90">
        <v>9</v>
      </c>
      <c r="N545" s="91" t="s">
        <v>11</v>
      </c>
      <c r="O545" s="91" t="s">
        <v>3460</v>
      </c>
      <c r="P545" s="91" t="s">
        <v>3459</v>
      </c>
      <c r="Q545" s="91" t="s">
        <v>459</v>
      </c>
      <c r="R545" s="92">
        <v>4.4999999999999998E-2</v>
      </c>
      <c r="T545" s="144">
        <v>5</v>
      </c>
      <c r="U545" s="145">
        <v>2012</v>
      </c>
      <c r="V545" s="145" t="s">
        <v>21</v>
      </c>
      <c r="W545" s="145" t="s">
        <v>619</v>
      </c>
      <c r="X545" s="145" t="s">
        <v>3363</v>
      </c>
      <c r="Y545" s="146" t="str">
        <f t="shared" si="32"/>
        <v>52012暖房設備用有り</v>
      </c>
      <c r="Z545" s="145">
        <v>-0.26</v>
      </c>
      <c r="AA545" s="145">
        <v>1.26</v>
      </c>
      <c r="AB545" s="145">
        <v>1.0266999999999999</v>
      </c>
      <c r="AC545" s="145">
        <v>0.93830000000000002</v>
      </c>
      <c r="AD545" s="147">
        <f>VLOOKUP(T545,'既存・導入予定 (3)'!$E$33:$S$44,13,0)</f>
        <v>0.248</v>
      </c>
      <c r="AE545" s="75">
        <f t="shared" si="33"/>
        <v>1.1919999999999999</v>
      </c>
    </row>
    <row r="546" spans="13:31">
      <c r="M546" s="90">
        <v>9</v>
      </c>
      <c r="N546" s="91" t="s">
        <v>12</v>
      </c>
      <c r="O546" s="91" t="s">
        <v>3460</v>
      </c>
      <c r="P546" s="91" t="s">
        <v>3459</v>
      </c>
      <c r="Q546" s="91" t="s">
        <v>463</v>
      </c>
      <c r="R546" s="92">
        <v>0</v>
      </c>
      <c r="T546" s="144">
        <v>5</v>
      </c>
      <c r="U546" s="145">
        <v>2012</v>
      </c>
      <c r="V546" s="145" t="s">
        <v>21</v>
      </c>
      <c r="W546" s="145" t="s">
        <v>624</v>
      </c>
      <c r="X546" s="145" t="s">
        <v>3516</v>
      </c>
      <c r="Y546" s="146" t="str">
        <f t="shared" si="32"/>
        <v>52012暖房店舗用無し（一定速）</v>
      </c>
      <c r="Z546" s="148">
        <v>0.25</v>
      </c>
      <c r="AA546" s="148">
        <v>0.75</v>
      </c>
      <c r="AB546" s="149">
        <v>0.25</v>
      </c>
      <c r="AC546" s="149">
        <v>0.75</v>
      </c>
      <c r="AD546" s="147">
        <f>VLOOKUP(T546,'既存・導入予定 (3)'!$E$33:$S$44,13,0)</f>
        <v>0.248</v>
      </c>
      <c r="AE546" s="75">
        <f t="shared" si="33"/>
        <v>0.81200000000000006</v>
      </c>
    </row>
    <row r="547" spans="13:31">
      <c r="M547" s="90">
        <v>9</v>
      </c>
      <c r="N547" s="91" t="s">
        <v>13</v>
      </c>
      <c r="O547" s="91" t="s">
        <v>3460</v>
      </c>
      <c r="P547" s="91" t="s">
        <v>3459</v>
      </c>
      <c r="Q547" s="91" t="s">
        <v>467</v>
      </c>
      <c r="R547" s="92">
        <v>0</v>
      </c>
      <c r="T547" s="144">
        <v>5</v>
      </c>
      <c r="U547" s="145">
        <v>2012</v>
      </c>
      <c r="V547" s="145" t="s">
        <v>21</v>
      </c>
      <c r="W547" s="145" t="s">
        <v>618</v>
      </c>
      <c r="X547" s="145" t="s">
        <v>3516</v>
      </c>
      <c r="Y547" s="146" t="str">
        <f t="shared" si="32"/>
        <v>52012暖房ビル用マルチ無し（一定速）</v>
      </c>
      <c r="Z547" s="148">
        <v>0.25</v>
      </c>
      <c r="AA547" s="148">
        <v>0.75</v>
      </c>
      <c r="AB547" s="149">
        <v>0.25</v>
      </c>
      <c r="AC547" s="149">
        <v>0.75</v>
      </c>
      <c r="AD547" s="147">
        <f>VLOOKUP(T547,'既存・導入予定 (3)'!$E$33:$S$44,13,0)</f>
        <v>0.248</v>
      </c>
      <c r="AE547" s="75">
        <f t="shared" si="33"/>
        <v>0.81200000000000006</v>
      </c>
    </row>
    <row r="548" spans="13:31">
      <c r="M548" s="90">
        <v>10</v>
      </c>
      <c r="N548" s="91" t="s">
        <v>3456</v>
      </c>
      <c r="O548" s="91" t="s">
        <v>3460</v>
      </c>
      <c r="P548" s="91" t="s">
        <v>3459</v>
      </c>
      <c r="Q548" s="91" t="s">
        <v>471</v>
      </c>
      <c r="R548" s="92">
        <v>0</v>
      </c>
      <c r="T548" s="144">
        <v>5</v>
      </c>
      <c r="U548" s="145">
        <v>2012</v>
      </c>
      <c r="V548" s="145" t="s">
        <v>21</v>
      </c>
      <c r="W548" s="145" t="s">
        <v>619</v>
      </c>
      <c r="X548" s="145" t="s">
        <v>3516</v>
      </c>
      <c r="Y548" s="146" t="str">
        <f t="shared" si="32"/>
        <v>52012暖房設備用無し（一定速）</v>
      </c>
      <c r="Z548" s="148">
        <v>0.25</v>
      </c>
      <c r="AA548" s="148">
        <v>0.75</v>
      </c>
      <c r="AB548" s="149">
        <v>0.25</v>
      </c>
      <c r="AC548" s="149">
        <v>0.75</v>
      </c>
      <c r="AD548" s="147">
        <f>VLOOKUP(T548,'既存・導入予定 (3)'!$E$33:$S$44,13,0)</f>
        <v>0.248</v>
      </c>
      <c r="AE548" s="75">
        <f t="shared" si="33"/>
        <v>0.81200000000000006</v>
      </c>
    </row>
    <row r="549" spans="13:31">
      <c r="M549" s="90">
        <v>10</v>
      </c>
      <c r="N549" s="91" t="s">
        <v>3</v>
      </c>
      <c r="O549" s="91" t="s">
        <v>3460</v>
      </c>
      <c r="P549" s="91" t="s">
        <v>3459</v>
      </c>
      <c r="Q549" s="91" t="s">
        <v>475</v>
      </c>
      <c r="R549" s="92">
        <v>0</v>
      </c>
      <c r="T549" s="144">
        <v>5</v>
      </c>
      <c r="U549" s="195">
        <v>2013</v>
      </c>
      <c r="V549" s="145" t="s">
        <v>20</v>
      </c>
      <c r="W549" s="145" t="s">
        <v>624</v>
      </c>
      <c r="X549" s="145" t="s">
        <v>3363</v>
      </c>
      <c r="Y549" s="146" t="str">
        <f t="shared" ref="Y549:Y596" si="34">T549&amp;U549&amp;V549&amp;W549&amp;X549</f>
        <v>52013冷房店舗用有り</v>
      </c>
      <c r="Z549" s="148">
        <v>-1.5</v>
      </c>
      <c r="AA549" s="148">
        <v>2.5</v>
      </c>
      <c r="AB549" s="149">
        <v>1.0609999999999999</v>
      </c>
      <c r="AC549" s="149">
        <v>1.8597999999999999</v>
      </c>
      <c r="AD549" s="147">
        <f>VLOOKUP(T549,'既存・導入予定 (3)'!$E$33:$S$44,13,0)</f>
        <v>0.248</v>
      </c>
      <c r="AE549" s="75">
        <f t="shared" ref="AE549:AE566" si="35">ROUNDDOWN(IF(AD549&gt;=0.25,Z549*AD549+AA549,AB549*AD549+AC549),3)</f>
        <v>2.1219999999999999</v>
      </c>
    </row>
    <row r="550" spans="13:31">
      <c r="M550" s="90">
        <v>10</v>
      </c>
      <c r="N550" s="91" t="s">
        <v>4</v>
      </c>
      <c r="O550" s="91" t="s">
        <v>3460</v>
      </c>
      <c r="P550" s="91" t="s">
        <v>3459</v>
      </c>
      <c r="Q550" s="91" t="s">
        <v>479</v>
      </c>
      <c r="R550" s="92">
        <v>0</v>
      </c>
      <c r="T550" s="144">
        <v>5</v>
      </c>
      <c r="U550" s="195">
        <v>2013</v>
      </c>
      <c r="V550" s="145" t="s">
        <v>20</v>
      </c>
      <c r="W550" s="145" t="s">
        <v>618</v>
      </c>
      <c r="X550" s="145" t="s">
        <v>3363</v>
      </c>
      <c r="Y550" s="146" t="str">
        <f t="shared" si="34"/>
        <v>52013冷房ビル用マルチ有り</v>
      </c>
      <c r="Z550" s="148">
        <v>-1.1399999999999999</v>
      </c>
      <c r="AA550" s="148">
        <v>2.14</v>
      </c>
      <c r="AB550" s="149">
        <v>1.0625</v>
      </c>
      <c r="AC550" s="149">
        <v>1.5893999999999999</v>
      </c>
      <c r="AD550" s="147">
        <f>VLOOKUP(T550,'既存・導入予定 (3)'!$E$33:$S$44,13,0)</f>
        <v>0.248</v>
      </c>
      <c r="AE550" s="75">
        <f t="shared" si="35"/>
        <v>1.8520000000000001</v>
      </c>
    </row>
    <row r="551" spans="13:31">
      <c r="M551" s="90">
        <v>10</v>
      </c>
      <c r="N551" s="91" t="s">
        <v>5</v>
      </c>
      <c r="O551" s="91" t="s">
        <v>3460</v>
      </c>
      <c r="P551" s="91" t="s">
        <v>3459</v>
      </c>
      <c r="Q551" s="91" t="s">
        <v>483</v>
      </c>
      <c r="R551" s="92">
        <v>6.8000000000000005E-2</v>
      </c>
      <c r="T551" s="144">
        <v>5</v>
      </c>
      <c r="U551" s="195">
        <v>2013</v>
      </c>
      <c r="V551" s="145" t="s">
        <v>20</v>
      </c>
      <c r="W551" s="145" t="s">
        <v>619</v>
      </c>
      <c r="X551" s="145" t="s">
        <v>3363</v>
      </c>
      <c r="Y551" s="146" t="str">
        <f t="shared" si="34"/>
        <v>52013冷房設備用有り</v>
      </c>
      <c r="Z551" s="148">
        <v>-0.26</v>
      </c>
      <c r="AA551" s="148">
        <v>1.26</v>
      </c>
      <c r="AB551" s="149">
        <v>1.0367999999999999</v>
      </c>
      <c r="AC551" s="149">
        <v>0.93579999999999997</v>
      </c>
      <c r="AD551" s="147">
        <f>VLOOKUP(T551,'既存・導入予定 (3)'!$E$33:$S$44,13,0)</f>
        <v>0.248</v>
      </c>
      <c r="AE551" s="75">
        <f t="shared" si="35"/>
        <v>1.1919999999999999</v>
      </c>
    </row>
    <row r="552" spans="13:31">
      <c r="M552" s="90">
        <v>10</v>
      </c>
      <c r="N552" s="91" t="s">
        <v>6</v>
      </c>
      <c r="O552" s="91" t="s">
        <v>3460</v>
      </c>
      <c r="P552" s="91" t="s">
        <v>3459</v>
      </c>
      <c r="Q552" s="91" t="s">
        <v>487</v>
      </c>
      <c r="R552" s="92">
        <v>0</v>
      </c>
      <c r="T552" s="144">
        <v>5</v>
      </c>
      <c r="U552" s="195">
        <v>2013</v>
      </c>
      <c r="V552" s="145" t="s">
        <v>20</v>
      </c>
      <c r="W552" s="145" t="s">
        <v>624</v>
      </c>
      <c r="X552" s="145" t="s">
        <v>3516</v>
      </c>
      <c r="Y552" s="146" t="str">
        <f t="shared" si="34"/>
        <v>52013冷房店舗用無し（一定速）</v>
      </c>
      <c r="Z552" s="148">
        <v>0.25</v>
      </c>
      <c r="AA552" s="148">
        <v>0.75</v>
      </c>
      <c r="AB552" s="149">
        <v>0.25</v>
      </c>
      <c r="AC552" s="149">
        <v>0.75</v>
      </c>
      <c r="AD552" s="147">
        <f>VLOOKUP(T552,'既存・導入予定 (3)'!$E$33:$S$44,13,0)</f>
        <v>0.248</v>
      </c>
      <c r="AE552" s="75">
        <f t="shared" si="35"/>
        <v>0.81200000000000006</v>
      </c>
    </row>
    <row r="553" spans="13:31">
      <c r="M553" s="90">
        <v>10</v>
      </c>
      <c r="N553" s="91" t="s">
        <v>7</v>
      </c>
      <c r="O553" s="91" t="s">
        <v>3460</v>
      </c>
      <c r="P553" s="91" t="s">
        <v>3459</v>
      </c>
      <c r="Q553" s="91" t="s">
        <v>491</v>
      </c>
      <c r="R553" s="92">
        <v>0</v>
      </c>
      <c r="T553" s="144">
        <v>5</v>
      </c>
      <c r="U553" s="195">
        <v>2013</v>
      </c>
      <c r="V553" s="145" t="s">
        <v>20</v>
      </c>
      <c r="W553" s="145" t="s">
        <v>618</v>
      </c>
      <c r="X553" s="145" t="s">
        <v>3516</v>
      </c>
      <c r="Y553" s="146" t="str">
        <f t="shared" si="34"/>
        <v>52013冷房ビル用マルチ無し（一定速）</v>
      </c>
      <c r="Z553" s="148">
        <v>0.25</v>
      </c>
      <c r="AA553" s="148">
        <v>0.75</v>
      </c>
      <c r="AB553" s="149">
        <v>0.25</v>
      </c>
      <c r="AC553" s="149">
        <v>0.75</v>
      </c>
      <c r="AD553" s="147">
        <f>VLOOKUP(T553,'既存・導入予定 (3)'!$E$33:$S$44,13,0)</f>
        <v>0.248</v>
      </c>
      <c r="AE553" s="75">
        <f t="shared" si="35"/>
        <v>0.81200000000000006</v>
      </c>
    </row>
    <row r="554" spans="13:31">
      <c r="M554" s="90">
        <v>10</v>
      </c>
      <c r="N554" s="91" t="s">
        <v>8</v>
      </c>
      <c r="O554" s="91" t="s">
        <v>3460</v>
      </c>
      <c r="P554" s="91" t="s">
        <v>3459</v>
      </c>
      <c r="Q554" s="91" t="s">
        <v>495</v>
      </c>
      <c r="R554" s="92">
        <v>0</v>
      </c>
      <c r="T554" s="144">
        <v>5</v>
      </c>
      <c r="U554" s="195">
        <v>2013</v>
      </c>
      <c r="V554" s="145" t="s">
        <v>20</v>
      </c>
      <c r="W554" s="145" t="s">
        <v>619</v>
      </c>
      <c r="X554" s="145" t="s">
        <v>3516</v>
      </c>
      <c r="Y554" s="146" t="str">
        <f t="shared" si="34"/>
        <v>52013冷房設備用無し（一定速）</v>
      </c>
      <c r="Z554" s="148">
        <v>0.25</v>
      </c>
      <c r="AA554" s="148">
        <v>0.75</v>
      </c>
      <c r="AB554" s="149">
        <v>0.25</v>
      </c>
      <c r="AC554" s="149">
        <v>0.75</v>
      </c>
      <c r="AD554" s="147">
        <f>VLOOKUP(T554,'既存・導入予定 (3)'!$E$33:$S$44,13,0)</f>
        <v>0.248</v>
      </c>
      <c r="AE554" s="75">
        <f t="shared" si="35"/>
        <v>0.81200000000000006</v>
      </c>
    </row>
    <row r="555" spans="13:31">
      <c r="M555" s="90">
        <v>10</v>
      </c>
      <c r="N555" s="91" t="s">
        <v>9</v>
      </c>
      <c r="O555" s="91" t="s">
        <v>3460</v>
      </c>
      <c r="P555" s="91" t="s">
        <v>3459</v>
      </c>
      <c r="Q555" s="91" t="s">
        <v>499</v>
      </c>
      <c r="R555" s="92">
        <v>4.4999999999999998E-2</v>
      </c>
      <c r="T555" s="144">
        <v>5</v>
      </c>
      <c r="U555" s="195">
        <v>2013</v>
      </c>
      <c r="V555" s="145" t="s">
        <v>21</v>
      </c>
      <c r="W555" s="145" t="s">
        <v>624</v>
      </c>
      <c r="X555" s="145" t="s">
        <v>3363</v>
      </c>
      <c r="Y555" s="146" t="str">
        <f t="shared" si="34"/>
        <v>52013暖房店舗用有り</v>
      </c>
      <c r="Z555" s="148">
        <v>-0.94</v>
      </c>
      <c r="AA555" s="148">
        <v>1.94</v>
      </c>
      <c r="AB555" s="149">
        <v>1.0853999999999999</v>
      </c>
      <c r="AC555" s="149">
        <v>1.4337</v>
      </c>
      <c r="AD555" s="147">
        <f>VLOOKUP(T555,'既存・導入予定 (3)'!$E$33:$S$44,13,0)</f>
        <v>0.248</v>
      </c>
      <c r="AE555" s="75">
        <f t="shared" si="35"/>
        <v>1.702</v>
      </c>
    </row>
    <row r="556" spans="13:31">
      <c r="M556" s="90">
        <v>10</v>
      </c>
      <c r="N556" s="91" t="s">
        <v>10</v>
      </c>
      <c r="O556" s="91" t="s">
        <v>3460</v>
      </c>
      <c r="P556" s="91" t="s">
        <v>3459</v>
      </c>
      <c r="Q556" s="91" t="s">
        <v>503</v>
      </c>
      <c r="R556" s="92">
        <v>4.4999999999999998E-2</v>
      </c>
      <c r="T556" s="144">
        <v>5</v>
      </c>
      <c r="U556" s="195">
        <v>2013</v>
      </c>
      <c r="V556" s="145" t="s">
        <v>21</v>
      </c>
      <c r="W556" s="145" t="s">
        <v>618</v>
      </c>
      <c r="X556" s="145" t="s">
        <v>3363</v>
      </c>
      <c r="Y556" s="146" t="str">
        <f t="shared" si="34"/>
        <v>52013暖房ビル用マルチ有り</v>
      </c>
      <c r="Z556" s="148">
        <v>-0.98</v>
      </c>
      <c r="AA556" s="148">
        <v>1.98</v>
      </c>
      <c r="AB556" s="149">
        <v>1.042</v>
      </c>
      <c r="AC556" s="149">
        <v>1.4744999999999999</v>
      </c>
      <c r="AD556" s="147">
        <f>VLOOKUP(T556,'既存・導入予定 (3)'!$E$33:$S$44,13,0)</f>
        <v>0.248</v>
      </c>
      <c r="AE556" s="75">
        <f t="shared" si="35"/>
        <v>1.732</v>
      </c>
    </row>
    <row r="557" spans="13:31">
      <c r="M557" s="90">
        <v>10</v>
      </c>
      <c r="N557" s="91" t="s">
        <v>11</v>
      </c>
      <c r="O557" s="91" t="s">
        <v>3460</v>
      </c>
      <c r="P557" s="91" t="s">
        <v>3459</v>
      </c>
      <c r="Q557" s="91" t="s">
        <v>507</v>
      </c>
      <c r="R557" s="92">
        <v>0.121</v>
      </c>
      <c r="T557" s="144">
        <v>5</v>
      </c>
      <c r="U557" s="195">
        <v>2013</v>
      </c>
      <c r="V557" s="145" t="s">
        <v>21</v>
      </c>
      <c r="W557" s="145" t="s">
        <v>619</v>
      </c>
      <c r="X557" s="145" t="s">
        <v>3363</v>
      </c>
      <c r="Y557" s="146" t="str">
        <f t="shared" si="34"/>
        <v>52013暖房設備用有り</v>
      </c>
      <c r="Z557" s="148">
        <v>-0.32</v>
      </c>
      <c r="AA557" s="148">
        <v>1.32</v>
      </c>
      <c r="AB557" s="149">
        <v>1.028</v>
      </c>
      <c r="AC557" s="149">
        <v>0.98299999999999998</v>
      </c>
      <c r="AD557" s="147">
        <f>VLOOKUP(T557,'既存・導入予定 (3)'!$E$33:$S$44,13,0)</f>
        <v>0.248</v>
      </c>
      <c r="AE557" s="75">
        <f t="shared" si="35"/>
        <v>1.2370000000000001</v>
      </c>
    </row>
    <row r="558" spans="13:31">
      <c r="M558" s="90">
        <v>10</v>
      </c>
      <c r="N558" s="91" t="s">
        <v>12</v>
      </c>
      <c r="O558" s="91" t="s">
        <v>3460</v>
      </c>
      <c r="P558" s="91" t="s">
        <v>3459</v>
      </c>
      <c r="Q558" s="91" t="s">
        <v>511</v>
      </c>
      <c r="R558" s="92">
        <v>0.16900000000000001</v>
      </c>
      <c r="T558" s="144">
        <v>5</v>
      </c>
      <c r="U558" s="195">
        <v>2013</v>
      </c>
      <c r="V558" s="145" t="s">
        <v>21</v>
      </c>
      <c r="W558" s="145" t="s">
        <v>624</v>
      </c>
      <c r="X558" s="145" t="s">
        <v>3516</v>
      </c>
      <c r="Y558" s="146" t="str">
        <f t="shared" si="34"/>
        <v>52013暖房店舗用無し（一定速）</v>
      </c>
      <c r="Z558" s="148">
        <v>0.25</v>
      </c>
      <c r="AA558" s="148">
        <v>0.75</v>
      </c>
      <c r="AB558" s="149">
        <v>0.25</v>
      </c>
      <c r="AC558" s="149">
        <v>0.75</v>
      </c>
      <c r="AD558" s="147">
        <f>VLOOKUP(T558,'既存・導入予定 (3)'!$E$33:$S$44,13,0)</f>
        <v>0.248</v>
      </c>
      <c r="AE558" s="75">
        <f t="shared" si="35"/>
        <v>0.81200000000000006</v>
      </c>
    </row>
    <row r="559" spans="13:31">
      <c r="M559" s="90">
        <v>10</v>
      </c>
      <c r="N559" s="91" t="s">
        <v>13</v>
      </c>
      <c r="O559" s="91" t="s">
        <v>3460</v>
      </c>
      <c r="P559" s="91" t="s">
        <v>3459</v>
      </c>
      <c r="Q559" s="91" t="s">
        <v>515</v>
      </c>
      <c r="R559" s="92">
        <v>0</v>
      </c>
      <c r="T559" s="144">
        <v>5</v>
      </c>
      <c r="U559" s="195">
        <v>2013</v>
      </c>
      <c r="V559" s="145" t="s">
        <v>21</v>
      </c>
      <c r="W559" s="145" t="s">
        <v>618</v>
      </c>
      <c r="X559" s="145" t="s">
        <v>3516</v>
      </c>
      <c r="Y559" s="146" t="str">
        <f t="shared" si="34"/>
        <v>52013暖房ビル用マルチ無し（一定速）</v>
      </c>
      <c r="Z559" s="148">
        <v>0.25</v>
      </c>
      <c r="AA559" s="148">
        <v>0.75</v>
      </c>
      <c r="AB559" s="149">
        <v>0.25</v>
      </c>
      <c r="AC559" s="149">
        <v>0.75</v>
      </c>
      <c r="AD559" s="147">
        <f>VLOOKUP(T559,'既存・導入予定 (3)'!$E$33:$S$44,13,0)</f>
        <v>0.248</v>
      </c>
      <c r="AE559" s="75">
        <f t="shared" si="35"/>
        <v>0.81200000000000006</v>
      </c>
    </row>
    <row r="560" spans="13:31">
      <c r="M560" s="90">
        <v>11</v>
      </c>
      <c r="N560" s="91" t="s">
        <v>3456</v>
      </c>
      <c r="O560" s="91" t="s">
        <v>3460</v>
      </c>
      <c r="P560" s="91" t="s">
        <v>3459</v>
      </c>
      <c r="Q560" s="91" t="s">
        <v>519</v>
      </c>
      <c r="R560" s="92">
        <v>0.09</v>
      </c>
      <c r="T560" s="144">
        <v>5</v>
      </c>
      <c r="U560" s="195">
        <v>2013</v>
      </c>
      <c r="V560" s="145" t="s">
        <v>21</v>
      </c>
      <c r="W560" s="145" t="s">
        <v>619</v>
      </c>
      <c r="X560" s="145" t="s">
        <v>3516</v>
      </c>
      <c r="Y560" s="146" t="str">
        <f t="shared" si="34"/>
        <v>52013暖房設備用無し（一定速）</v>
      </c>
      <c r="Z560" s="148">
        <v>0.25</v>
      </c>
      <c r="AA560" s="148">
        <v>0.75</v>
      </c>
      <c r="AB560" s="149">
        <v>0.25</v>
      </c>
      <c r="AC560" s="149">
        <v>0.75</v>
      </c>
      <c r="AD560" s="147">
        <f>VLOOKUP(T560,'既存・導入予定 (3)'!$E$33:$S$44,13,0)</f>
        <v>0.248</v>
      </c>
      <c r="AE560" s="75">
        <f t="shared" si="35"/>
        <v>0.81200000000000006</v>
      </c>
    </row>
    <row r="561" spans="13:31">
      <c r="M561" s="90">
        <v>11</v>
      </c>
      <c r="N561" s="91" t="s">
        <v>3</v>
      </c>
      <c r="O561" s="91" t="s">
        <v>3460</v>
      </c>
      <c r="P561" s="91" t="s">
        <v>3459</v>
      </c>
      <c r="Q561" s="91" t="s">
        <v>523</v>
      </c>
      <c r="R561" s="92">
        <v>9.7000000000000003E-2</v>
      </c>
      <c r="T561" s="144">
        <v>5</v>
      </c>
      <c r="U561" s="195">
        <v>2014</v>
      </c>
      <c r="V561" s="145" t="s">
        <v>20</v>
      </c>
      <c r="W561" s="145" t="s">
        <v>624</v>
      </c>
      <c r="X561" s="145" t="s">
        <v>3363</v>
      </c>
      <c r="Y561" s="146" t="str">
        <f t="shared" si="34"/>
        <v>52014冷房店舗用有り</v>
      </c>
      <c r="Z561" s="148">
        <v>-1.46</v>
      </c>
      <c r="AA561" s="148">
        <v>2.46</v>
      </c>
      <c r="AB561" s="149">
        <v>1.06</v>
      </c>
      <c r="AC561" s="149">
        <v>1.83</v>
      </c>
      <c r="AD561" s="147">
        <f>VLOOKUP(T561,'既存・導入予定 (3)'!$E$33:$S$44,13,0)</f>
        <v>0.248</v>
      </c>
      <c r="AE561" s="75">
        <f t="shared" si="35"/>
        <v>2.0920000000000001</v>
      </c>
    </row>
    <row r="562" spans="13:31">
      <c r="M562" s="90">
        <v>11</v>
      </c>
      <c r="N562" s="91" t="s">
        <v>4</v>
      </c>
      <c r="O562" s="91" t="s">
        <v>3460</v>
      </c>
      <c r="P562" s="91" t="s">
        <v>3459</v>
      </c>
      <c r="Q562" s="91" t="s">
        <v>527</v>
      </c>
      <c r="R562" s="92">
        <v>8.1000000000000003E-2</v>
      </c>
      <c r="T562" s="144">
        <v>5</v>
      </c>
      <c r="U562" s="195">
        <v>2014</v>
      </c>
      <c r="V562" s="145" t="s">
        <v>20</v>
      </c>
      <c r="W562" s="145" t="s">
        <v>618</v>
      </c>
      <c r="X562" s="145" t="s">
        <v>3363</v>
      </c>
      <c r="Y562" s="146" t="str">
        <f t="shared" si="34"/>
        <v>52014冷房ビル用マルチ有り</v>
      </c>
      <c r="Z562" s="148">
        <v>-1.52</v>
      </c>
      <c r="AA562" s="148">
        <v>2.52</v>
      </c>
      <c r="AB562" s="149">
        <v>1.0736000000000001</v>
      </c>
      <c r="AC562" s="149">
        <v>1.8715999999999999</v>
      </c>
      <c r="AD562" s="147">
        <f>VLOOKUP(T562,'既存・導入予定 (3)'!$E$33:$S$44,13,0)</f>
        <v>0.248</v>
      </c>
      <c r="AE562" s="75">
        <f t="shared" si="35"/>
        <v>2.137</v>
      </c>
    </row>
    <row r="563" spans="13:31">
      <c r="M563" s="90">
        <v>11</v>
      </c>
      <c r="N563" s="91" t="s">
        <v>5</v>
      </c>
      <c r="O563" s="91" t="s">
        <v>3460</v>
      </c>
      <c r="P563" s="91" t="s">
        <v>3459</v>
      </c>
      <c r="Q563" s="91" t="s">
        <v>531</v>
      </c>
      <c r="R563" s="92">
        <v>0.16600000000000001</v>
      </c>
      <c r="T563" s="144">
        <v>5</v>
      </c>
      <c r="U563" s="195">
        <v>2014</v>
      </c>
      <c r="V563" s="145" t="s">
        <v>20</v>
      </c>
      <c r="W563" s="145" t="s">
        <v>619</v>
      </c>
      <c r="X563" s="145" t="s">
        <v>3363</v>
      </c>
      <c r="Y563" s="146" t="str">
        <f t="shared" si="34"/>
        <v>52014冷房設備用有り</v>
      </c>
      <c r="Z563" s="148">
        <v>-0.32</v>
      </c>
      <c r="AA563" s="148">
        <v>1.32</v>
      </c>
      <c r="AB563" s="149">
        <v>1.0385</v>
      </c>
      <c r="AC563" s="149">
        <v>0.98040000000000005</v>
      </c>
      <c r="AD563" s="147">
        <f>VLOOKUP(T563,'既存・導入予定 (3)'!$E$33:$S$44,13,0)</f>
        <v>0.248</v>
      </c>
      <c r="AE563" s="75">
        <f t="shared" si="35"/>
        <v>1.2370000000000001</v>
      </c>
    </row>
    <row r="564" spans="13:31">
      <c r="M564" s="90">
        <v>11</v>
      </c>
      <c r="N564" s="91" t="s">
        <v>6</v>
      </c>
      <c r="O564" s="91" t="s">
        <v>3460</v>
      </c>
      <c r="P564" s="91" t="s">
        <v>3459</v>
      </c>
      <c r="Q564" s="91" t="s">
        <v>535</v>
      </c>
      <c r="R564" s="92">
        <v>9.5000000000000001E-2</v>
      </c>
      <c r="T564" s="144">
        <v>5</v>
      </c>
      <c r="U564" s="195">
        <v>2014</v>
      </c>
      <c r="V564" s="145" t="s">
        <v>20</v>
      </c>
      <c r="W564" s="145" t="s">
        <v>624</v>
      </c>
      <c r="X564" s="145" t="s">
        <v>3516</v>
      </c>
      <c r="Y564" s="146" t="str">
        <f t="shared" si="34"/>
        <v>52014冷房店舗用無し（一定速）</v>
      </c>
      <c r="Z564" s="148">
        <v>0.25</v>
      </c>
      <c r="AA564" s="148">
        <v>0.75</v>
      </c>
      <c r="AB564" s="149">
        <v>0.25</v>
      </c>
      <c r="AC564" s="149">
        <v>0.75</v>
      </c>
      <c r="AD564" s="147">
        <f>VLOOKUP(T564,'既存・導入予定 (3)'!$E$33:$S$44,13,0)</f>
        <v>0.248</v>
      </c>
      <c r="AE564" s="75">
        <f t="shared" si="35"/>
        <v>0.81200000000000006</v>
      </c>
    </row>
    <row r="565" spans="13:31">
      <c r="M565" s="90">
        <v>11</v>
      </c>
      <c r="N565" s="91" t="s">
        <v>7</v>
      </c>
      <c r="O565" s="91" t="s">
        <v>3460</v>
      </c>
      <c r="P565" s="91" t="s">
        <v>3459</v>
      </c>
      <c r="Q565" s="91" t="s">
        <v>539</v>
      </c>
      <c r="R565" s="92">
        <v>0.114</v>
      </c>
      <c r="T565" s="144">
        <v>5</v>
      </c>
      <c r="U565" s="195">
        <v>2014</v>
      </c>
      <c r="V565" s="145" t="s">
        <v>20</v>
      </c>
      <c r="W565" s="145" t="s">
        <v>618</v>
      </c>
      <c r="X565" s="145" t="s">
        <v>3516</v>
      </c>
      <c r="Y565" s="146" t="str">
        <f t="shared" si="34"/>
        <v>52014冷房ビル用マルチ無し（一定速）</v>
      </c>
      <c r="Z565" s="148">
        <v>0.25</v>
      </c>
      <c r="AA565" s="148">
        <v>0.75</v>
      </c>
      <c r="AB565" s="149">
        <v>0.25</v>
      </c>
      <c r="AC565" s="149">
        <v>0.75</v>
      </c>
      <c r="AD565" s="147">
        <f>VLOOKUP(T565,'既存・導入予定 (3)'!$E$33:$S$44,13,0)</f>
        <v>0.248</v>
      </c>
      <c r="AE565" s="75">
        <f t="shared" si="35"/>
        <v>0.81200000000000006</v>
      </c>
    </row>
    <row r="566" spans="13:31">
      <c r="M566" s="90">
        <v>11</v>
      </c>
      <c r="N566" s="91" t="s">
        <v>8</v>
      </c>
      <c r="O566" s="91" t="s">
        <v>3460</v>
      </c>
      <c r="P566" s="91" t="s">
        <v>3459</v>
      </c>
      <c r="Q566" s="91" t="s">
        <v>543</v>
      </c>
      <c r="R566" s="92">
        <v>0.104</v>
      </c>
      <c r="T566" s="144">
        <v>5</v>
      </c>
      <c r="U566" s="195">
        <v>2014</v>
      </c>
      <c r="V566" s="145" t="s">
        <v>20</v>
      </c>
      <c r="W566" s="145" t="s">
        <v>619</v>
      </c>
      <c r="X566" s="145" t="s">
        <v>3516</v>
      </c>
      <c r="Y566" s="146" t="str">
        <f t="shared" si="34"/>
        <v>52014冷房設備用無し（一定速）</v>
      </c>
      <c r="Z566" s="148">
        <v>0.25</v>
      </c>
      <c r="AA566" s="148">
        <v>0.75</v>
      </c>
      <c r="AB566" s="149">
        <v>0.25</v>
      </c>
      <c r="AC566" s="149">
        <v>0.75</v>
      </c>
      <c r="AD566" s="147">
        <f>VLOOKUP(T566,'既存・導入予定 (3)'!$E$33:$S$44,13,0)</f>
        <v>0.248</v>
      </c>
      <c r="AE566" s="75">
        <f t="shared" si="35"/>
        <v>0.81200000000000006</v>
      </c>
    </row>
    <row r="567" spans="13:31">
      <c r="M567" s="90">
        <v>11</v>
      </c>
      <c r="N567" s="91" t="s">
        <v>9</v>
      </c>
      <c r="O567" s="91" t="s">
        <v>3460</v>
      </c>
      <c r="P567" s="91" t="s">
        <v>3459</v>
      </c>
      <c r="Q567" s="91" t="s">
        <v>547</v>
      </c>
      <c r="R567" s="92">
        <v>0.20200000000000001</v>
      </c>
      <c r="T567" s="144">
        <v>5</v>
      </c>
      <c r="U567" s="195">
        <v>2014</v>
      </c>
      <c r="V567" s="145" t="s">
        <v>21</v>
      </c>
      <c r="W567" s="145" t="s">
        <v>624</v>
      </c>
      <c r="X567" s="145" t="s">
        <v>3363</v>
      </c>
      <c r="Y567" s="146" t="str">
        <f t="shared" si="34"/>
        <v>52014暖房店舗用有り</v>
      </c>
      <c r="Z567" s="148">
        <v>-0.94</v>
      </c>
      <c r="AA567" s="148">
        <v>1.94</v>
      </c>
      <c r="AB567" s="149">
        <v>1.0853999999999999</v>
      </c>
      <c r="AC567" s="149">
        <v>1.4337</v>
      </c>
      <c r="AD567" s="147">
        <f>VLOOKUP(T567,'既存・導入予定 (3)'!$E$33:$S$44,13,0)</f>
        <v>0.248</v>
      </c>
      <c r="AE567" s="75">
        <f t="shared" ref="AE567:AE608" si="36">ROUNDDOWN(IF(AD567&gt;=0.25,Z567*AD567+AA567,AB567*AD567+AC567),3)</f>
        <v>1.702</v>
      </c>
    </row>
    <row r="568" spans="13:31">
      <c r="M568" s="90">
        <v>11</v>
      </c>
      <c r="N568" s="91" t="s">
        <v>10</v>
      </c>
      <c r="O568" s="91" t="s">
        <v>3460</v>
      </c>
      <c r="P568" s="91" t="s">
        <v>3459</v>
      </c>
      <c r="Q568" s="91" t="s">
        <v>551</v>
      </c>
      <c r="R568" s="92">
        <v>0.13100000000000001</v>
      </c>
      <c r="T568" s="144">
        <v>5</v>
      </c>
      <c r="U568" s="195">
        <v>2014</v>
      </c>
      <c r="V568" s="145" t="s">
        <v>21</v>
      </c>
      <c r="W568" s="145" t="s">
        <v>618</v>
      </c>
      <c r="X568" s="145" t="s">
        <v>3363</v>
      </c>
      <c r="Y568" s="146" t="str">
        <f t="shared" si="34"/>
        <v>52014暖房ビル用マルチ有り</v>
      </c>
      <c r="Z568" s="148">
        <v>-0.96</v>
      </c>
      <c r="AA568" s="148">
        <v>1.96</v>
      </c>
      <c r="AB568" s="149">
        <v>1.0416000000000001</v>
      </c>
      <c r="AC568" s="149">
        <v>1.4596</v>
      </c>
      <c r="AD568" s="147">
        <f>VLOOKUP(T568,'既存・導入予定 (3)'!$E$33:$S$44,13,0)</f>
        <v>0.248</v>
      </c>
      <c r="AE568" s="75">
        <f t="shared" si="36"/>
        <v>1.7170000000000001</v>
      </c>
    </row>
    <row r="569" spans="13:31">
      <c r="M569" s="90">
        <v>11</v>
      </c>
      <c r="N569" s="91" t="s">
        <v>11</v>
      </c>
      <c r="O569" s="91" t="s">
        <v>3460</v>
      </c>
      <c r="P569" s="91" t="s">
        <v>3459</v>
      </c>
      <c r="Q569" s="91" t="s">
        <v>555</v>
      </c>
      <c r="R569" s="92">
        <v>0.254</v>
      </c>
      <c r="T569" s="144">
        <v>5</v>
      </c>
      <c r="U569" s="195">
        <v>2014</v>
      </c>
      <c r="V569" s="145" t="s">
        <v>21</v>
      </c>
      <c r="W569" s="145" t="s">
        <v>619</v>
      </c>
      <c r="X569" s="145" t="s">
        <v>3363</v>
      </c>
      <c r="Y569" s="146" t="str">
        <f t="shared" si="34"/>
        <v>52014暖房設備用有り</v>
      </c>
      <c r="Z569" s="148">
        <v>-0.36</v>
      </c>
      <c r="AA569" s="148">
        <v>1.36</v>
      </c>
      <c r="AB569" s="149">
        <v>1.0287999999999999</v>
      </c>
      <c r="AC569" s="149">
        <v>1.0127999999999999</v>
      </c>
      <c r="AD569" s="147">
        <f>VLOOKUP(T569,'既存・導入予定 (3)'!$E$33:$S$44,13,0)</f>
        <v>0.248</v>
      </c>
      <c r="AE569" s="75">
        <f t="shared" si="36"/>
        <v>1.2669999999999999</v>
      </c>
    </row>
    <row r="570" spans="13:31">
      <c r="M570" s="90">
        <v>11</v>
      </c>
      <c r="N570" s="91" t="s">
        <v>12</v>
      </c>
      <c r="O570" s="91" t="s">
        <v>3460</v>
      </c>
      <c r="P570" s="91" t="s">
        <v>3459</v>
      </c>
      <c r="Q570" s="91" t="s">
        <v>559</v>
      </c>
      <c r="R570" s="92">
        <v>0.309</v>
      </c>
      <c r="T570" s="144">
        <v>5</v>
      </c>
      <c r="U570" s="195">
        <v>2014</v>
      </c>
      <c r="V570" s="145" t="s">
        <v>21</v>
      </c>
      <c r="W570" s="145" t="s">
        <v>624</v>
      </c>
      <c r="X570" s="145" t="s">
        <v>3516</v>
      </c>
      <c r="Y570" s="146" t="str">
        <f t="shared" si="34"/>
        <v>52014暖房店舗用無し（一定速）</v>
      </c>
      <c r="Z570" s="148">
        <v>0.25</v>
      </c>
      <c r="AA570" s="148">
        <v>0.75</v>
      </c>
      <c r="AB570" s="149">
        <v>0.25</v>
      </c>
      <c r="AC570" s="149">
        <v>0.75</v>
      </c>
      <c r="AD570" s="147">
        <f>VLOOKUP(T570,'既存・導入予定 (3)'!$E$33:$S$44,13,0)</f>
        <v>0.248</v>
      </c>
      <c r="AE570" s="75">
        <f t="shared" si="36"/>
        <v>0.81200000000000006</v>
      </c>
    </row>
    <row r="571" spans="13:31">
      <c r="M571" s="90">
        <v>11</v>
      </c>
      <c r="N571" s="91" t="s">
        <v>13</v>
      </c>
      <c r="O571" s="91" t="s">
        <v>3460</v>
      </c>
      <c r="P571" s="91" t="s">
        <v>3459</v>
      </c>
      <c r="Q571" s="91" t="s">
        <v>563</v>
      </c>
      <c r="R571" s="92">
        <v>5.0999999999999997E-2</v>
      </c>
      <c r="T571" s="144">
        <v>5</v>
      </c>
      <c r="U571" s="195">
        <v>2014</v>
      </c>
      <c r="V571" s="145" t="s">
        <v>21</v>
      </c>
      <c r="W571" s="145" t="s">
        <v>618</v>
      </c>
      <c r="X571" s="145" t="s">
        <v>3516</v>
      </c>
      <c r="Y571" s="146" t="str">
        <f t="shared" si="34"/>
        <v>52014暖房ビル用マルチ無し（一定速）</v>
      </c>
      <c r="Z571" s="148">
        <v>0.25</v>
      </c>
      <c r="AA571" s="148">
        <v>0.75</v>
      </c>
      <c r="AB571" s="149">
        <v>0.25</v>
      </c>
      <c r="AC571" s="149">
        <v>0.75</v>
      </c>
      <c r="AD571" s="147">
        <f>VLOOKUP(T571,'既存・導入予定 (3)'!$E$33:$S$44,13,0)</f>
        <v>0.248</v>
      </c>
      <c r="AE571" s="75">
        <f t="shared" si="36"/>
        <v>0.81200000000000006</v>
      </c>
    </row>
    <row r="572" spans="13:31">
      <c r="M572" s="90">
        <v>12</v>
      </c>
      <c r="N572" s="91" t="s">
        <v>3456</v>
      </c>
      <c r="O572" s="91" t="s">
        <v>3460</v>
      </c>
      <c r="P572" s="91" t="s">
        <v>3459</v>
      </c>
      <c r="Q572" s="91" t="s">
        <v>567</v>
      </c>
      <c r="R572" s="92">
        <v>0.151</v>
      </c>
      <c r="T572" s="144">
        <v>5</v>
      </c>
      <c r="U572" s="195">
        <v>2014</v>
      </c>
      <c r="V572" s="145" t="s">
        <v>21</v>
      </c>
      <c r="W572" s="145" t="s">
        <v>619</v>
      </c>
      <c r="X572" s="145" t="s">
        <v>3516</v>
      </c>
      <c r="Y572" s="146" t="str">
        <f t="shared" si="34"/>
        <v>52014暖房設備用無し（一定速）</v>
      </c>
      <c r="Z572" s="148">
        <v>0.25</v>
      </c>
      <c r="AA572" s="148">
        <v>0.75</v>
      </c>
      <c r="AB572" s="149">
        <v>0.25</v>
      </c>
      <c r="AC572" s="149">
        <v>0.75</v>
      </c>
      <c r="AD572" s="147">
        <f>VLOOKUP(T572,'既存・導入予定 (3)'!$E$33:$S$44,13,0)</f>
        <v>0.248</v>
      </c>
      <c r="AE572" s="75">
        <f t="shared" si="36"/>
        <v>0.81200000000000006</v>
      </c>
    </row>
    <row r="573" spans="13:31">
      <c r="M573" s="90">
        <v>12</v>
      </c>
      <c r="N573" s="91" t="s">
        <v>3</v>
      </c>
      <c r="O573" s="91" t="s">
        <v>3460</v>
      </c>
      <c r="P573" s="91" t="s">
        <v>3459</v>
      </c>
      <c r="Q573" s="91" t="s">
        <v>571</v>
      </c>
      <c r="R573" s="92">
        <v>0.156</v>
      </c>
      <c r="T573" s="152">
        <v>5</v>
      </c>
      <c r="U573" s="153">
        <v>2015</v>
      </c>
      <c r="V573" s="154" t="s">
        <v>20</v>
      </c>
      <c r="W573" s="154" t="s">
        <v>624</v>
      </c>
      <c r="X573" s="154" t="s">
        <v>3363</v>
      </c>
      <c r="Y573" s="155" t="str">
        <f t="shared" si="34"/>
        <v>52015冷房店舗用有り</v>
      </c>
      <c r="Z573" s="156">
        <v>-1.38</v>
      </c>
      <c r="AA573" s="156">
        <v>2.38</v>
      </c>
      <c r="AB573" s="157">
        <v>1.0581</v>
      </c>
      <c r="AC573" s="157">
        <v>1.7705</v>
      </c>
      <c r="AD573" s="160">
        <f>VLOOKUP(T573,'既存・導入予定 (3)'!$E$33:$S$44,13,0)</f>
        <v>0.248</v>
      </c>
      <c r="AE573" s="161">
        <f t="shared" si="36"/>
        <v>2.032</v>
      </c>
    </row>
    <row r="574" spans="13:31">
      <c r="M574" s="90">
        <v>12</v>
      </c>
      <c r="N574" s="91" t="s">
        <v>4</v>
      </c>
      <c r="O574" s="91" t="s">
        <v>3460</v>
      </c>
      <c r="P574" s="91" t="s">
        <v>3459</v>
      </c>
      <c r="Q574" s="91" t="s">
        <v>575</v>
      </c>
      <c r="R574" s="92">
        <v>0.191</v>
      </c>
      <c r="T574" s="152">
        <v>5</v>
      </c>
      <c r="U574" s="153">
        <v>2015</v>
      </c>
      <c r="V574" s="154" t="s">
        <v>20</v>
      </c>
      <c r="W574" s="154" t="s">
        <v>618</v>
      </c>
      <c r="X574" s="154" t="s">
        <v>3363</v>
      </c>
      <c r="Y574" s="155" t="str">
        <f t="shared" si="34"/>
        <v>52015冷房ビル用マルチ有り</v>
      </c>
      <c r="Z574" s="156">
        <v>-1.5740000000000001</v>
      </c>
      <c r="AA574" s="156">
        <v>2.5739999999999998</v>
      </c>
      <c r="AB574" s="157">
        <v>1.0751999999999999</v>
      </c>
      <c r="AC574" s="157">
        <v>1.9117</v>
      </c>
      <c r="AD574" s="160">
        <f>VLOOKUP(T574,'既存・導入予定 (3)'!$E$33:$S$44,13,0)</f>
        <v>0.248</v>
      </c>
      <c r="AE574" s="161">
        <f t="shared" si="36"/>
        <v>2.1779999999999999</v>
      </c>
    </row>
    <row r="575" spans="13:31">
      <c r="M575" s="90">
        <v>12</v>
      </c>
      <c r="N575" s="91" t="s">
        <v>5</v>
      </c>
      <c r="O575" s="91" t="s">
        <v>3460</v>
      </c>
      <c r="P575" s="91" t="s">
        <v>3459</v>
      </c>
      <c r="Q575" s="91" t="s">
        <v>579</v>
      </c>
      <c r="R575" s="92">
        <v>0.316</v>
      </c>
      <c r="T575" s="152">
        <v>5</v>
      </c>
      <c r="U575" s="153">
        <v>2015</v>
      </c>
      <c r="V575" s="154" t="s">
        <v>20</v>
      </c>
      <c r="W575" s="154" t="s">
        <v>619</v>
      </c>
      <c r="X575" s="154" t="s">
        <v>3363</v>
      </c>
      <c r="Y575" s="155" t="str">
        <f t="shared" si="34"/>
        <v>52015冷房設備用有り</v>
      </c>
      <c r="Z575" s="156">
        <v>-0.62</v>
      </c>
      <c r="AA575" s="156">
        <v>1.62</v>
      </c>
      <c r="AB575" s="157">
        <v>1.0472999999999999</v>
      </c>
      <c r="AC575" s="157">
        <v>1.2032</v>
      </c>
      <c r="AD575" s="160">
        <f>VLOOKUP(T575,'既存・導入予定 (3)'!$E$33:$S$44,13,0)</f>
        <v>0.248</v>
      </c>
      <c r="AE575" s="161">
        <f t="shared" si="36"/>
        <v>1.462</v>
      </c>
    </row>
    <row r="576" spans="13:31">
      <c r="M576" s="90">
        <v>12</v>
      </c>
      <c r="N576" s="91" t="s">
        <v>6</v>
      </c>
      <c r="O576" s="91" t="s">
        <v>3460</v>
      </c>
      <c r="P576" s="91" t="s">
        <v>3459</v>
      </c>
      <c r="Q576" s="91" t="s">
        <v>583</v>
      </c>
      <c r="R576" s="92">
        <v>0.16900000000000001</v>
      </c>
      <c r="T576" s="152">
        <v>5</v>
      </c>
      <c r="U576" s="153">
        <v>2015</v>
      </c>
      <c r="V576" s="154" t="s">
        <v>20</v>
      </c>
      <c r="W576" s="154" t="s">
        <v>624</v>
      </c>
      <c r="X576" s="154" t="s">
        <v>3516</v>
      </c>
      <c r="Y576" s="155" t="str">
        <f t="shared" si="34"/>
        <v>52015冷房店舗用無し（一定速）</v>
      </c>
      <c r="Z576" s="156">
        <v>0.25</v>
      </c>
      <c r="AA576" s="156">
        <v>0.75</v>
      </c>
      <c r="AB576" s="157">
        <v>0.25</v>
      </c>
      <c r="AC576" s="157">
        <v>0.75</v>
      </c>
      <c r="AD576" s="160">
        <f>VLOOKUP(T576,'既存・導入予定 (3)'!$E$33:$S$44,13,0)</f>
        <v>0.248</v>
      </c>
      <c r="AE576" s="161">
        <f t="shared" si="36"/>
        <v>0.81200000000000006</v>
      </c>
    </row>
    <row r="577" spans="13:31">
      <c r="M577" s="90">
        <v>12</v>
      </c>
      <c r="N577" s="91" t="s">
        <v>7</v>
      </c>
      <c r="O577" s="91" t="s">
        <v>3460</v>
      </c>
      <c r="P577" s="91" t="s">
        <v>3459</v>
      </c>
      <c r="Q577" s="91" t="s">
        <v>587</v>
      </c>
      <c r="R577" s="92">
        <v>0.16600000000000001</v>
      </c>
      <c r="T577" s="152">
        <v>5</v>
      </c>
      <c r="U577" s="153">
        <v>2015</v>
      </c>
      <c r="V577" s="154" t="s">
        <v>20</v>
      </c>
      <c r="W577" s="154" t="s">
        <v>618</v>
      </c>
      <c r="X577" s="154" t="s">
        <v>3516</v>
      </c>
      <c r="Y577" s="155" t="str">
        <f t="shared" si="34"/>
        <v>52015冷房ビル用マルチ無し（一定速）</v>
      </c>
      <c r="Z577" s="156">
        <v>0.25</v>
      </c>
      <c r="AA577" s="156">
        <v>0.75</v>
      </c>
      <c r="AB577" s="157">
        <v>0.25</v>
      </c>
      <c r="AC577" s="157">
        <v>0.75</v>
      </c>
      <c r="AD577" s="160">
        <f>VLOOKUP(T577,'既存・導入予定 (3)'!$E$33:$S$44,13,0)</f>
        <v>0.248</v>
      </c>
      <c r="AE577" s="161">
        <f t="shared" si="36"/>
        <v>0.81200000000000006</v>
      </c>
    </row>
    <row r="578" spans="13:31">
      <c r="M578" s="90">
        <v>12</v>
      </c>
      <c r="N578" s="91" t="s">
        <v>8</v>
      </c>
      <c r="O578" s="91" t="s">
        <v>3460</v>
      </c>
      <c r="P578" s="91" t="s">
        <v>3459</v>
      </c>
      <c r="Q578" s="91" t="s">
        <v>591</v>
      </c>
      <c r="R578" s="92">
        <v>0.156</v>
      </c>
      <c r="T578" s="152">
        <v>5</v>
      </c>
      <c r="U578" s="153">
        <v>2015</v>
      </c>
      <c r="V578" s="154" t="s">
        <v>20</v>
      </c>
      <c r="W578" s="154" t="s">
        <v>619</v>
      </c>
      <c r="X578" s="154" t="s">
        <v>3516</v>
      </c>
      <c r="Y578" s="155" t="str">
        <f t="shared" si="34"/>
        <v>52015冷房設備用無し（一定速）</v>
      </c>
      <c r="Z578" s="156">
        <v>0.25</v>
      </c>
      <c r="AA578" s="156">
        <v>0.75</v>
      </c>
      <c r="AB578" s="157">
        <v>0.25</v>
      </c>
      <c r="AC578" s="157">
        <v>0.75</v>
      </c>
      <c r="AD578" s="160">
        <f>VLOOKUP(T578,'既存・導入予定 (3)'!$E$33:$S$44,13,0)</f>
        <v>0.248</v>
      </c>
      <c r="AE578" s="161">
        <f t="shared" si="36"/>
        <v>0.81200000000000006</v>
      </c>
    </row>
    <row r="579" spans="13:31">
      <c r="M579" s="90">
        <v>12</v>
      </c>
      <c r="N579" s="91" t="s">
        <v>9</v>
      </c>
      <c r="O579" s="91" t="s">
        <v>3460</v>
      </c>
      <c r="P579" s="91" t="s">
        <v>3459</v>
      </c>
      <c r="Q579" s="91" t="s">
        <v>595</v>
      </c>
      <c r="R579" s="92">
        <v>0.27600000000000002</v>
      </c>
      <c r="T579" s="152">
        <v>5</v>
      </c>
      <c r="U579" s="153">
        <v>2015</v>
      </c>
      <c r="V579" s="154" t="s">
        <v>21</v>
      </c>
      <c r="W579" s="154" t="s">
        <v>624</v>
      </c>
      <c r="X579" s="154" t="s">
        <v>3363</v>
      </c>
      <c r="Y579" s="155" t="str">
        <f t="shared" si="34"/>
        <v>52015暖房店舗用有り</v>
      </c>
      <c r="Z579" s="156">
        <v>-0.97</v>
      </c>
      <c r="AA579" s="156">
        <v>1.97</v>
      </c>
      <c r="AB579" s="157">
        <v>1.0867</v>
      </c>
      <c r="AC579" s="157">
        <v>1.4558</v>
      </c>
      <c r="AD579" s="160">
        <f>VLOOKUP(T579,'既存・導入予定 (3)'!$E$33:$S$44,13,0)</f>
        <v>0.248</v>
      </c>
      <c r="AE579" s="161">
        <f t="shared" si="36"/>
        <v>1.7250000000000001</v>
      </c>
    </row>
    <row r="580" spans="13:31">
      <c r="M580" s="90">
        <v>12</v>
      </c>
      <c r="N580" s="91" t="s">
        <v>10</v>
      </c>
      <c r="O580" s="91" t="s">
        <v>3460</v>
      </c>
      <c r="P580" s="91" t="s">
        <v>3459</v>
      </c>
      <c r="Q580" s="91" t="s">
        <v>599</v>
      </c>
      <c r="R580" s="92">
        <v>0.224</v>
      </c>
      <c r="T580" s="152">
        <v>5</v>
      </c>
      <c r="U580" s="153">
        <v>2015</v>
      </c>
      <c r="V580" s="154" t="s">
        <v>21</v>
      </c>
      <c r="W580" s="154" t="s">
        <v>618</v>
      </c>
      <c r="X580" s="154" t="s">
        <v>3363</v>
      </c>
      <c r="Y580" s="155" t="str">
        <f t="shared" si="34"/>
        <v>52015暖房ビル用マルチ有り</v>
      </c>
      <c r="Z580" s="156">
        <v>-0.876</v>
      </c>
      <c r="AA580" s="156">
        <v>1.8759999999999999</v>
      </c>
      <c r="AB580" s="157">
        <v>1.0398000000000001</v>
      </c>
      <c r="AC580" s="157">
        <v>1.3971</v>
      </c>
      <c r="AD580" s="160">
        <f>VLOOKUP(T580,'既存・導入予定 (3)'!$E$33:$S$44,13,0)</f>
        <v>0.248</v>
      </c>
      <c r="AE580" s="161">
        <f t="shared" si="36"/>
        <v>1.6539999999999999</v>
      </c>
    </row>
    <row r="581" spans="13:31">
      <c r="M581" s="90">
        <v>12</v>
      </c>
      <c r="N581" s="91" t="s">
        <v>11</v>
      </c>
      <c r="O581" s="91" t="s">
        <v>3460</v>
      </c>
      <c r="P581" s="91" t="s">
        <v>3459</v>
      </c>
      <c r="Q581" s="91" t="s">
        <v>603</v>
      </c>
      <c r="R581" s="92">
        <v>0.42199999999999999</v>
      </c>
      <c r="T581" s="152">
        <v>5</v>
      </c>
      <c r="U581" s="153">
        <v>2015</v>
      </c>
      <c r="V581" s="154" t="s">
        <v>21</v>
      </c>
      <c r="W581" s="154" t="s">
        <v>619</v>
      </c>
      <c r="X581" s="154" t="s">
        <v>3363</v>
      </c>
      <c r="Y581" s="155" t="str">
        <f t="shared" si="34"/>
        <v>52015暖房設備用有り</v>
      </c>
      <c r="Z581" s="156">
        <v>-0.59799999999999998</v>
      </c>
      <c r="AA581" s="156">
        <v>1.5980000000000001</v>
      </c>
      <c r="AB581" s="157">
        <v>1.0339</v>
      </c>
      <c r="AC581" s="157">
        <v>1.19</v>
      </c>
      <c r="AD581" s="160">
        <f>VLOOKUP(T581,'既存・導入予定 (3)'!$E$33:$S$44,13,0)</f>
        <v>0.248</v>
      </c>
      <c r="AE581" s="161">
        <f t="shared" si="36"/>
        <v>1.446</v>
      </c>
    </row>
    <row r="582" spans="13:31">
      <c r="M582" s="90">
        <v>12</v>
      </c>
      <c r="N582" s="91" t="s">
        <v>12</v>
      </c>
      <c r="O582" s="91" t="s">
        <v>3460</v>
      </c>
      <c r="P582" s="91" t="s">
        <v>3459</v>
      </c>
      <c r="Q582" s="91" t="s">
        <v>607</v>
      </c>
      <c r="R582" s="92">
        <v>0.52800000000000002</v>
      </c>
      <c r="T582" s="152">
        <v>5</v>
      </c>
      <c r="U582" s="153">
        <v>2015</v>
      </c>
      <c r="V582" s="154" t="s">
        <v>21</v>
      </c>
      <c r="W582" s="154" t="s">
        <v>624</v>
      </c>
      <c r="X582" s="154" t="s">
        <v>3516</v>
      </c>
      <c r="Y582" s="155" t="str">
        <f t="shared" si="34"/>
        <v>52015暖房店舗用無し（一定速）</v>
      </c>
      <c r="Z582" s="156">
        <v>0.25</v>
      </c>
      <c r="AA582" s="156">
        <v>0.75</v>
      </c>
      <c r="AB582" s="157">
        <v>0.25</v>
      </c>
      <c r="AC582" s="157">
        <v>0.75</v>
      </c>
      <c r="AD582" s="160">
        <f>VLOOKUP(T582,'既存・導入予定 (3)'!$E$33:$S$44,13,0)</f>
        <v>0.248</v>
      </c>
      <c r="AE582" s="161">
        <f t="shared" si="36"/>
        <v>0.81200000000000006</v>
      </c>
    </row>
    <row r="583" spans="13:31">
      <c r="M583" s="90">
        <v>12</v>
      </c>
      <c r="N583" s="91" t="s">
        <v>13</v>
      </c>
      <c r="O583" s="91" t="s">
        <v>3460</v>
      </c>
      <c r="P583" s="91" t="s">
        <v>3459</v>
      </c>
      <c r="Q583" s="91" t="s">
        <v>611</v>
      </c>
      <c r="R583" s="92">
        <v>0.13300000000000001</v>
      </c>
      <c r="T583" s="152">
        <v>5</v>
      </c>
      <c r="U583" s="153">
        <v>2015</v>
      </c>
      <c r="V583" s="154" t="s">
        <v>21</v>
      </c>
      <c r="W583" s="154" t="s">
        <v>618</v>
      </c>
      <c r="X583" s="154" t="s">
        <v>3516</v>
      </c>
      <c r="Y583" s="155" t="str">
        <f t="shared" si="34"/>
        <v>52015暖房ビル用マルチ無し（一定速）</v>
      </c>
      <c r="Z583" s="156">
        <v>0.25</v>
      </c>
      <c r="AA583" s="156">
        <v>0.75</v>
      </c>
      <c r="AB583" s="157">
        <v>0.25</v>
      </c>
      <c r="AC583" s="157">
        <v>0.75</v>
      </c>
      <c r="AD583" s="160">
        <f>VLOOKUP(T583,'既存・導入予定 (3)'!$E$33:$S$44,13,0)</f>
        <v>0.248</v>
      </c>
      <c r="AE583" s="161">
        <f t="shared" si="36"/>
        <v>0.81200000000000006</v>
      </c>
    </row>
    <row r="584" spans="13:31">
      <c r="T584" s="152">
        <v>5</v>
      </c>
      <c r="U584" s="153">
        <v>2015</v>
      </c>
      <c r="V584" s="154" t="s">
        <v>21</v>
      </c>
      <c r="W584" s="154" t="s">
        <v>619</v>
      </c>
      <c r="X584" s="154" t="s">
        <v>3516</v>
      </c>
      <c r="Y584" s="155" t="str">
        <f t="shared" si="34"/>
        <v>52015暖房設備用無し（一定速）</v>
      </c>
      <c r="Z584" s="156">
        <v>0.25</v>
      </c>
      <c r="AA584" s="156">
        <v>0.75</v>
      </c>
      <c r="AB584" s="157">
        <v>0.25</v>
      </c>
      <c r="AC584" s="157">
        <v>0.75</v>
      </c>
      <c r="AD584" s="160">
        <f>VLOOKUP(T584,'既存・導入予定 (3)'!$E$33:$S$44,13,0)</f>
        <v>0.248</v>
      </c>
      <c r="AE584" s="161">
        <f t="shared" si="36"/>
        <v>0.81200000000000006</v>
      </c>
    </row>
    <row r="585" spans="13:31">
      <c r="T585" s="152">
        <v>5</v>
      </c>
      <c r="U585" s="153">
        <v>2020</v>
      </c>
      <c r="V585" s="154" t="s">
        <v>626</v>
      </c>
      <c r="W585" s="154" t="s">
        <v>624</v>
      </c>
      <c r="X585" s="154" t="s">
        <v>3363</v>
      </c>
      <c r="Y585" s="155" t="str">
        <f t="shared" si="34"/>
        <v>52020冷房店舗用有り</v>
      </c>
      <c r="Z585" s="156">
        <v>-1.38</v>
      </c>
      <c r="AA585" s="156">
        <v>2.38</v>
      </c>
      <c r="AB585" s="157">
        <v>1.0581</v>
      </c>
      <c r="AC585" s="157">
        <v>1.7705</v>
      </c>
      <c r="AD585" s="160">
        <f>VLOOKUP(T585,'既存・導入予定 (3)'!$E$33:$S$44,13,0)</f>
        <v>0.248</v>
      </c>
      <c r="AE585" s="161">
        <f t="shared" si="36"/>
        <v>2.032</v>
      </c>
    </row>
    <row r="586" spans="13:31">
      <c r="T586" s="152">
        <v>5</v>
      </c>
      <c r="U586" s="153">
        <v>2020</v>
      </c>
      <c r="V586" s="154" t="s">
        <v>626</v>
      </c>
      <c r="W586" s="154" t="s">
        <v>618</v>
      </c>
      <c r="X586" s="154" t="s">
        <v>3363</v>
      </c>
      <c r="Y586" s="155" t="str">
        <f t="shared" si="34"/>
        <v>52020冷房ビル用マルチ有り</v>
      </c>
      <c r="Z586" s="156">
        <v>-1.68</v>
      </c>
      <c r="AA586" s="156">
        <v>2.68</v>
      </c>
      <c r="AB586" s="157">
        <v>1.0788</v>
      </c>
      <c r="AC586" s="157">
        <v>2.0053000000000001</v>
      </c>
      <c r="AD586" s="160">
        <f>VLOOKUP(T586,'既存・導入予定 (3)'!$E$33:$S$44,13,0)</f>
        <v>0.248</v>
      </c>
      <c r="AE586" s="161">
        <f t="shared" si="36"/>
        <v>2.2719999999999998</v>
      </c>
    </row>
    <row r="587" spans="13:31">
      <c r="T587" s="152">
        <v>5</v>
      </c>
      <c r="U587" s="153">
        <v>2020</v>
      </c>
      <c r="V587" s="154" t="s">
        <v>626</v>
      </c>
      <c r="W587" s="154" t="s">
        <v>619</v>
      </c>
      <c r="X587" s="154" t="s">
        <v>3363</v>
      </c>
      <c r="Y587" s="155" t="str">
        <f t="shared" si="34"/>
        <v>52020冷房設備用有り</v>
      </c>
      <c r="Z587" s="156">
        <v>-0.62</v>
      </c>
      <c r="AA587" s="156">
        <v>1.62</v>
      </c>
      <c r="AB587" s="157">
        <v>1.0472999999999999</v>
      </c>
      <c r="AC587" s="157">
        <v>1.2032</v>
      </c>
      <c r="AD587" s="160">
        <f>VLOOKUP(T587,'既存・導入予定 (3)'!$E$33:$S$44,13,0)</f>
        <v>0.248</v>
      </c>
      <c r="AE587" s="161">
        <f t="shared" si="36"/>
        <v>1.462</v>
      </c>
    </row>
    <row r="588" spans="13:31">
      <c r="T588" s="152">
        <v>5</v>
      </c>
      <c r="U588" s="153">
        <v>2020</v>
      </c>
      <c r="V588" s="154" t="s">
        <v>626</v>
      </c>
      <c r="W588" s="154" t="s">
        <v>624</v>
      </c>
      <c r="X588" s="154" t="s">
        <v>3516</v>
      </c>
      <c r="Y588" s="155" t="str">
        <f t="shared" si="34"/>
        <v>52020冷房店舗用無し（一定速）</v>
      </c>
      <c r="Z588" s="156">
        <v>0.25</v>
      </c>
      <c r="AA588" s="156">
        <v>0.75</v>
      </c>
      <c r="AB588" s="157">
        <v>0.25</v>
      </c>
      <c r="AC588" s="157">
        <v>0.75</v>
      </c>
      <c r="AD588" s="160">
        <f>VLOOKUP(T588,'既存・導入予定 (3)'!$E$33:$S$44,13,0)</f>
        <v>0.248</v>
      </c>
      <c r="AE588" s="161">
        <f t="shared" si="36"/>
        <v>0.81200000000000006</v>
      </c>
    </row>
    <row r="589" spans="13:31">
      <c r="T589" s="152">
        <v>5</v>
      </c>
      <c r="U589" s="153">
        <v>2020</v>
      </c>
      <c r="V589" s="154" t="s">
        <v>626</v>
      </c>
      <c r="W589" s="154" t="s">
        <v>618</v>
      </c>
      <c r="X589" s="154" t="s">
        <v>3516</v>
      </c>
      <c r="Y589" s="155" t="str">
        <f t="shared" si="34"/>
        <v>52020冷房ビル用マルチ無し（一定速）</v>
      </c>
      <c r="Z589" s="156">
        <v>0.25</v>
      </c>
      <c r="AA589" s="156">
        <v>0.75</v>
      </c>
      <c r="AB589" s="157">
        <v>0.25</v>
      </c>
      <c r="AC589" s="157">
        <v>0.75</v>
      </c>
      <c r="AD589" s="160">
        <f>VLOOKUP(T589,'既存・導入予定 (3)'!$E$33:$S$44,13,0)</f>
        <v>0.248</v>
      </c>
      <c r="AE589" s="161">
        <f t="shared" si="36"/>
        <v>0.81200000000000006</v>
      </c>
    </row>
    <row r="590" spans="13:31">
      <c r="T590" s="152">
        <v>5</v>
      </c>
      <c r="U590" s="153">
        <v>2020</v>
      </c>
      <c r="V590" s="154" t="s">
        <v>626</v>
      </c>
      <c r="W590" s="154" t="s">
        <v>619</v>
      </c>
      <c r="X590" s="154" t="s">
        <v>3516</v>
      </c>
      <c r="Y590" s="155" t="str">
        <f t="shared" si="34"/>
        <v>52020冷房設備用無し（一定速）</v>
      </c>
      <c r="Z590" s="156">
        <v>0.25</v>
      </c>
      <c r="AA590" s="156">
        <v>0.75</v>
      </c>
      <c r="AB590" s="157">
        <v>0.25</v>
      </c>
      <c r="AC590" s="157">
        <v>0.75</v>
      </c>
      <c r="AD590" s="160">
        <f>VLOOKUP(T590,'既存・導入予定 (3)'!$E$33:$S$44,13,0)</f>
        <v>0.248</v>
      </c>
      <c r="AE590" s="161">
        <f t="shared" si="36"/>
        <v>0.81200000000000006</v>
      </c>
    </row>
    <row r="591" spans="13:31">
      <c r="T591" s="152">
        <v>5</v>
      </c>
      <c r="U591" s="153">
        <v>2020</v>
      </c>
      <c r="V591" s="154" t="s">
        <v>627</v>
      </c>
      <c r="W591" s="154" t="s">
        <v>624</v>
      </c>
      <c r="X591" s="154" t="s">
        <v>3363</v>
      </c>
      <c r="Y591" s="155" t="str">
        <f t="shared" si="34"/>
        <v>52020暖房店舗用有り</v>
      </c>
      <c r="Z591" s="156">
        <v>-0.96</v>
      </c>
      <c r="AA591" s="156">
        <v>1.96</v>
      </c>
      <c r="AB591" s="157">
        <v>1.0862000000000001</v>
      </c>
      <c r="AC591" s="157">
        <v>1.4483999999999999</v>
      </c>
      <c r="AD591" s="160">
        <f>VLOOKUP(T591,'既存・導入予定 (3)'!$E$33:$S$44,13,0)</f>
        <v>0.248</v>
      </c>
      <c r="AE591" s="161">
        <f t="shared" si="36"/>
        <v>1.7170000000000001</v>
      </c>
    </row>
    <row r="592" spans="13:31">
      <c r="T592" s="152">
        <v>5</v>
      </c>
      <c r="U592" s="153">
        <v>2020</v>
      </c>
      <c r="V592" s="154" t="s">
        <v>627</v>
      </c>
      <c r="W592" s="154" t="s">
        <v>618</v>
      </c>
      <c r="X592" s="154" t="s">
        <v>3363</v>
      </c>
      <c r="Y592" s="155" t="str">
        <f t="shared" si="34"/>
        <v>52020暖房ビル用マルチ有り</v>
      </c>
      <c r="Z592" s="156">
        <v>-1.1000000000000001</v>
      </c>
      <c r="AA592" s="156">
        <v>2.1</v>
      </c>
      <c r="AB592" s="157">
        <v>1.0416000000000001</v>
      </c>
      <c r="AC592" s="157">
        <v>1.4596</v>
      </c>
      <c r="AD592" s="160">
        <f>VLOOKUP(T592,'既存・導入予定 (3)'!$E$33:$S$44,13,0)</f>
        <v>0.248</v>
      </c>
      <c r="AE592" s="161">
        <f t="shared" si="36"/>
        <v>1.7170000000000001</v>
      </c>
    </row>
    <row r="593" spans="20:31">
      <c r="T593" s="152">
        <v>5</v>
      </c>
      <c r="U593" s="153">
        <v>2020</v>
      </c>
      <c r="V593" s="154" t="s">
        <v>627</v>
      </c>
      <c r="W593" s="154" t="s">
        <v>619</v>
      </c>
      <c r="X593" s="154" t="s">
        <v>3363</v>
      </c>
      <c r="Y593" s="155" t="str">
        <f t="shared" si="34"/>
        <v>52020暖房設備用有り</v>
      </c>
      <c r="Z593" s="156">
        <v>-0.46</v>
      </c>
      <c r="AA593" s="156">
        <v>1.46</v>
      </c>
      <c r="AB593" s="157">
        <v>0.94</v>
      </c>
      <c r="AC593" s="157">
        <v>1.1100000000000001</v>
      </c>
      <c r="AD593" s="160">
        <f>VLOOKUP(T593,'既存・導入予定 (3)'!$E$33:$S$44,13,0)</f>
        <v>0.248</v>
      </c>
      <c r="AE593" s="161">
        <f t="shared" si="36"/>
        <v>1.343</v>
      </c>
    </row>
    <row r="594" spans="20:31">
      <c r="T594" s="152">
        <v>5</v>
      </c>
      <c r="U594" s="153">
        <v>2020</v>
      </c>
      <c r="V594" s="154" t="s">
        <v>627</v>
      </c>
      <c r="W594" s="154" t="s">
        <v>624</v>
      </c>
      <c r="X594" s="154" t="s">
        <v>3516</v>
      </c>
      <c r="Y594" s="155" t="str">
        <f t="shared" si="34"/>
        <v>52020暖房店舗用無し（一定速）</v>
      </c>
      <c r="Z594" s="156">
        <v>0.25</v>
      </c>
      <c r="AA594" s="156">
        <v>0.75</v>
      </c>
      <c r="AB594" s="157">
        <v>0.25</v>
      </c>
      <c r="AC594" s="157">
        <v>0.75</v>
      </c>
      <c r="AD594" s="160">
        <f>VLOOKUP(T594,'既存・導入予定 (3)'!$E$33:$S$44,13,0)</f>
        <v>0.248</v>
      </c>
      <c r="AE594" s="161">
        <f t="shared" si="36"/>
        <v>0.81200000000000006</v>
      </c>
    </row>
    <row r="595" spans="20:31">
      <c r="T595" s="152">
        <v>5</v>
      </c>
      <c r="U595" s="153">
        <v>2020</v>
      </c>
      <c r="V595" s="154" t="s">
        <v>627</v>
      </c>
      <c r="W595" s="154" t="s">
        <v>618</v>
      </c>
      <c r="X595" s="154" t="s">
        <v>3516</v>
      </c>
      <c r="Y595" s="155" t="str">
        <f t="shared" si="34"/>
        <v>52020暖房ビル用マルチ無し（一定速）</v>
      </c>
      <c r="Z595" s="156">
        <v>0.25</v>
      </c>
      <c r="AA595" s="156">
        <v>0.75</v>
      </c>
      <c r="AB595" s="157">
        <v>0.25</v>
      </c>
      <c r="AC595" s="157">
        <v>0.75</v>
      </c>
      <c r="AD595" s="160">
        <f>VLOOKUP(T595,'既存・導入予定 (3)'!$E$33:$S$44,13,0)</f>
        <v>0.248</v>
      </c>
      <c r="AE595" s="161">
        <f t="shared" si="36"/>
        <v>0.81200000000000006</v>
      </c>
    </row>
    <row r="596" spans="20:31">
      <c r="T596" s="152">
        <v>5</v>
      </c>
      <c r="U596" s="154">
        <v>2020</v>
      </c>
      <c r="V596" s="154" t="s">
        <v>627</v>
      </c>
      <c r="W596" s="154" t="s">
        <v>619</v>
      </c>
      <c r="X596" s="154" t="s">
        <v>3516</v>
      </c>
      <c r="Y596" s="155" t="str">
        <f t="shared" si="34"/>
        <v>52020暖房設備用無し（一定速）</v>
      </c>
      <c r="Z596" s="156">
        <v>0.25</v>
      </c>
      <c r="AA596" s="156">
        <v>0.75</v>
      </c>
      <c r="AB596" s="157">
        <v>0.25</v>
      </c>
      <c r="AC596" s="157">
        <v>0.75</v>
      </c>
      <c r="AD596" s="160">
        <f>VLOOKUP(T596,'既存・導入予定 (3)'!$E$33:$S$44,13,0)</f>
        <v>0.248</v>
      </c>
      <c r="AE596" s="161">
        <f t="shared" si="36"/>
        <v>0.81200000000000006</v>
      </c>
    </row>
    <row r="597" spans="20:31">
      <c r="T597" s="144">
        <v>5</v>
      </c>
      <c r="U597" s="145">
        <v>2024</v>
      </c>
      <c r="V597" s="145" t="s">
        <v>626</v>
      </c>
      <c r="W597" s="145" t="s">
        <v>624</v>
      </c>
      <c r="X597" s="145" t="s">
        <v>3363</v>
      </c>
      <c r="Y597" s="146" t="str">
        <f t="shared" ref="Y597:Y608" si="37">T597&amp;U597&amp;V597&amp;W597&amp;X597</f>
        <v>52024冷房店舗用有り</v>
      </c>
      <c r="Z597" s="145">
        <v>-1.58</v>
      </c>
      <c r="AA597" s="145">
        <v>2.58</v>
      </c>
      <c r="AB597" s="145">
        <v>1.0629999999999999</v>
      </c>
      <c r="AC597" s="145">
        <v>1.9193</v>
      </c>
      <c r="AD597" s="147">
        <f>VLOOKUP(T597,'既存・導入予定 (3)'!$E$33:$S$44,13,0)</f>
        <v>0.248</v>
      </c>
      <c r="AE597" s="75">
        <f t="shared" si="36"/>
        <v>2.1819999999999999</v>
      </c>
    </row>
    <row r="598" spans="20:31">
      <c r="T598" s="144">
        <v>5</v>
      </c>
      <c r="U598" s="145">
        <v>2024</v>
      </c>
      <c r="V598" s="145" t="s">
        <v>626</v>
      </c>
      <c r="W598" s="145" t="s">
        <v>618</v>
      </c>
      <c r="X598" s="145" t="s">
        <v>3363</v>
      </c>
      <c r="Y598" s="146" t="str">
        <f t="shared" si="37"/>
        <v>52024冷房ビル用マルチ有り</v>
      </c>
      <c r="Z598" s="145">
        <v>-1.6</v>
      </c>
      <c r="AA598" s="145">
        <v>2.6</v>
      </c>
      <c r="AB598" s="145">
        <v>1.0759000000000001</v>
      </c>
      <c r="AC598" s="145">
        <v>1.931</v>
      </c>
      <c r="AD598" s="147">
        <f>VLOOKUP(T598,'既存・導入予定 (3)'!$E$33:$S$44,13,0)</f>
        <v>0.248</v>
      </c>
      <c r="AE598" s="75">
        <f t="shared" si="36"/>
        <v>2.1970000000000001</v>
      </c>
    </row>
    <row r="599" spans="20:31">
      <c r="T599" s="144">
        <v>5</v>
      </c>
      <c r="U599" s="145">
        <v>2024</v>
      </c>
      <c r="V599" s="145" t="s">
        <v>626</v>
      </c>
      <c r="W599" s="145" t="s">
        <v>619</v>
      </c>
      <c r="X599" s="145" t="s">
        <v>3363</v>
      </c>
      <c r="Y599" s="146" t="str">
        <f t="shared" si="37"/>
        <v>52024冷房設備用有り</v>
      </c>
      <c r="Z599" s="145">
        <v>-0.6</v>
      </c>
      <c r="AA599" s="145">
        <v>1.6</v>
      </c>
      <c r="AB599" s="145">
        <v>1.0467</v>
      </c>
      <c r="AC599" s="145">
        <v>1.1882999999999999</v>
      </c>
      <c r="AD599" s="147">
        <f>VLOOKUP(T599,'既存・導入予定 (3)'!$E$33:$S$44,13,0)</f>
        <v>0.248</v>
      </c>
      <c r="AE599" s="75">
        <f t="shared" si="36"/>
        <v>1.4470000000000001</v>
      </c>
    </row>
    <row r="600" spans="20:31">
      <c r="T600" s="144">
        <v>5</v>
      </c>
      <c r="U600" s="145">
        <v>2024</v>
      </c>
      <c r="V600" s="145" t="s">
        <v>626</v>
      </c>
      <c r="W600" s="145" t="s">
        <v>624</v>
      </c>
      <c r="X600" s="145" t="s">
        <v>3516</v>
      </c>
      <c r="Y600" s="146" t="str">
        <f t="shared" si="37"/>
        <v>52024冷房店舗用無し（一定速）</v>
      </c>
      <c r="Z600" s="148">
        <v>0.25</v>
      </c>
      <c r="AA600" s="148">
        <v>0.75</v>
      </c>
      <c r="AB600" s="149">
        <v>0.25</v>
      </c>
      <c r="AC600" s="149">
        <v>0.75</v>
      </c>
      <c r="AD600" s="147">
        <f>VLOOKUP(T600,'既存・導入予定 (3)'!$E$33:$S$44,13,0)</f>
        <v>0.248</v>
      </c>
      <c r="AE600" s="75">
        <f t="shared" si="36"/>
        <v>0.81200000000000006</v>
      </c>
    </row>
    <row r="601" spans="20:31">
      <c r="T601" s="144">
        <v>5</v>
      </c>
      <c r="U601" s="145">
        <v>2024</v>
      </c>
      <c r="V601" s="145" t="s">
        <v>626</v>
      </c>
      <c r="W601" s="145" t="s">
        <v>618</v>
      </c>
      <c r="X601" s="145" t="s">
        <v>3516</v>
      </c>
      <c r="Y601" s="146" t="str">
        <f t="shared" si="37"/>
        <v>52024冷房ビル用マルチ無し（一定速）</v>
      </c>
      <c r="Z601" s="148">
        <v>0.25</v>
      </c>
      <c r="AA601" s="148">
        <v>0.75</v>
      </c>
      <c r="AB601" s="149">
        <v>0.25</v>
      </c>
      <c r="AC601" s="149">
        <v>0.75</v>
      </c>
      <c r="AD601" s="147">
        <f>VLOOKUP(T601,'既存・導入予定 (3)'!$E$33:$S$44,13,0)</f>
        <v>0.248</v>
      </c>
      <c r="AE601" s="75">
        <f t="shared" si="36"/>
        <v>0.81200000000000006</v>
      </c>
    </row>
    <row r="602" spans="20:31">
      <c r="T602" s="144">
        <v>5</v>
      </c>
      <c r="U602" s="145">
        <v>2024</v>
      </c>
      <c r="V602" s="145" t="s">
        <v>626</v>
      </c>
      <c r="W602" s="145" t="s">
        <v>619</v>
      </c>
      <c r="X602" s="145" t="s">
        <v>3516</v>
      </c>
      <c r="Y602" s="146" t="str">
        <f t="shared" si="37"/>
        <v>52024冷房設備用無し（一定速）</v>
      </c>
      <c r="Z602" s="148">
        <v>0.25</v>
      </c>
      <c r="AA602" s="148">
        <v>0.75</v>
      </c>
      <c r="AB602" s="149">
        <v>0.25</v>
      </c>
      <c r="AC602" s="149">
        <v>0.75</v>
      </c>
      <c r="AD602" s="147">
        <f>VLOOKUP(T602,'既存・導入予定 (3)'!$E$33:$S$44,13,0)</f>
        <v>0.248</v>
      </c>
      <c r="AE602" s="75">
        <f t="shared" si="36"/>
        <v>0.81200000000000006</v>
      </c>
    </row>
    <row r="603" spans="20:31">
      <c r="T603" s="144">
        <v>5</v>
      </c>
      <c r="U603" s="145">
        <v>2024</v>
      </c>
      <c r="V603" s="145" t="s">
        <v>627</v>
      </c>
      <c r="W603" s="145" t="s">
        <v>624</v>
      </c>
      <c r="X603" s="145" t="s">
        <v>3363</v>
      </c>
      <c r="Y603" s="146" t="str">
        <f t="shared" si="37"/>
        <v>52024暖房店舗用有り</v>
      </c>
      <c r="Z603" s="145">
        <v>-1.04</v>
      </c>
      <c r="AA603" s="145">
        <v>2.04</v>
      </c>
      <c r="AB603" s="145">
        <v>1.0898000000000001</v>
      </c>
      <c r="AC603" s="145">
        <v>1.5076000000000001</v>
      </c>
      <c r="AD603" s="147">
        <f>VLOOKUP(T603,'既存・導入予定 (3)'!$E$33:$S$44,13,0)</f>
        <v>0.248</v>
      </c>
      <c r="AE603" s="75">
        <f t="shared" si="36"/>
        <v>1.7769999999999999</v>
      </c>
    </row>
    <row r="604" spans="20:31">
      <c r="T604" s="144">
        <v>5</v>
      </c>
      <c r="U604" s="145">
        <v>2024</v>
      </c>
      <c r="V604" s="145" t="s">
        <v>627</v>
      </c>
      <c r="W604" s="145" t="s">
        <v>618</v>
      </c>
      <c r="X604" s="145" t="s">
        <v>3363</v>
      </c>
      <c r="Y604" s="146" t="str">
        <f t="shared" si="37"/>
        <v>52024暖房ビル用マルチ有り</v>
      </c>
      <c r="Z604" s="145">
        <v>-1.1399999999999999</v>
      </c>
      <c r="AA604" s="145">
        <v>2.14</v>
      </c>
      <c r="AB604" s="145">
        <v>1.0454000000000001</v>
      </c>
      <c r="AC604" s="145">
        <v>1.5936999999999999</v>
      </c>
      <c r="AD604" s="147">
        <f>VLOOKUP(T604,'既存・導入予定 (3)'!$E$33:$S$44,13,0)</f>
        <v>0.248</v>
      </c>
      <c r="AE604" s="75">
        <f t="shared" si="36"/>
        <v>1.8520000000000001</v>
      </c>
    </row>
    <row r="605" spans="20:31">
      <c r="T605" s="144">
        <v>5</v>
      </c>
      <c r="U605" s="145">
        <v>2024</v>
      </c>
      <c r="V605" s="145" t="s">
        <v>627</v>
      </c>
      <c r="W605" s="145" t="s">
        <v>619</v>
      </c>
      <c r="X605" s="145" t="s">
        <v>3363</v>
      </c>
      <c r="Y605" s="146" t="str">
        <f t="shared" si="37"/>
        <v>52024暖房設備用有り</v>
      </c>
      <c r="Z605" s="145">
        <v>-0.57999999999999996</v>
      </c>
      <c r="AA605" s="145">
        <v>1.58</v>
      </c>
      <c r="AB605" s="145">
        <v>1.0335000000000001</v>
      </c>
      <c r="AC605" s="145">
        <v>1.1766000000000001</v>
      </c>
      <c r="AD605" s="147">
        <f>VLOOKUP(T605,'既存・導入予定 (3)'!$E$33:$S$44,13,0)</f>
        <v>0.248</v>
      </c>
      <c r="AE605" s="75">
        <f t="shared" si="36"/>
        <v>1.4319999999999999</v>
      </c>
    </row>
    <row r="606" spans="20:31">
      <c r="T606" s="144">
        <v>5</v>
      </c>
      <c r="U606" s="145">
        <v>2024</v>
      </c>
      <c r="V606" s="145" t="s">
        <v>627</v>
      </c>
      <c r="W606" s="145" t="s">
        <v>624</v>
      </c>
      <c r="X606" s="145" t="s">
        <v>3516</v>
      </c>
      <c r="Y606" s="146" t="str">
        <f t="shared" si="37"/>
        <v>52024暖房店舗用無し（一定速）</v>
      </c>
      <c r="Z606" s="148">
        <v>0.25</v>
      </c>
      <c r="AA606" s="148">
        <v>0.75</v>
      </c>
      <c r="AB606" s="149">
        <v>0.25</v>
      </c>
      <c r="AC606" s="149">
        <v>0.75</v>
      </c>
      <c r="AD606" s="147">
        <f>VLOOKUP(T606,'既存・導入予定 (3)'!$E$33:$S$44,13,0)</f>
        <v>0.248</v>
      </c>
      <c r="AE606" s="75">
        <f t="shared" si="36"/>
        <v>0.81200000000000006</v>
      </c>
    </row>
    <row r="607" spans="20:31">
      <c r="T607" s="144">
        <v>5</v>
      </c>
      <c r="U607" s="145">
        <v>2024</v>
      </c>
      <c r="V607" s="145" t="s">
        <v>627</v>
      </c>
      <c r="W607" s="145" t="s">
        <v>618</v>
      </c>
      <c r="X607" s="145" t="s">
        <v>3516</v>
      </c>
      <c r="Y607" s="146" t="str">
        <f t="shared" si="37"/>
        <v>52024暖房ビル用マルチ無し（一定速）</v>
      </c>
      <c r="Z607" s="148">
        <v>0.25</v>
      </c>
      <c r="AA607" s="148">
        <v>0.75</v>
      </c>
      <c r="AB607" s="149">
        <v>0.25</v>
      </c>
      <c r="AC607" s="149">
        <v>0.75</v>
      </c>
      <c r="AD607" s="147">
        <f>VLOOKUP(T607,'既存・導入予定 (3)'!$E$33:$S$44,13,0)</f>
        <v>0.248</v>
      </c>
      <c r="AE607" s="75">
        <f t="shared" si="36"/>
        <v>0.81200000000000006</v>
      </c>
    </row>
    <row r="608" spans="20:31">
      <c r="T608" s="144">
        <v>5</v>
      </c>
      <c r="U608" s="145">
        <v>2024</v>
      </c>
      <c r="V608" s="145" t="s">
        <v>627</v>
      </c>
      <c r="W608" s="145" t="s">
        <v>619</v>
      </c>
      <c r="X608" s="145" t="s">
        <v>3516</v>
      </c>
      <c r="Y608" s="146" t="str">
        <f t="shared" si="37"/>
        <v>52024暖房設備用無し（一定速）</v>
      </c>
      <c r="Z608" s="148">
        <v>0.25</v>
      </c>
      <c r="AA608" s="148">
        <v>0.75</v>
      </c>
      <c r="AB608" s="149">
        <v>0.25</v>
      </c>
      <c r="AC608" s="149">
        <v>0.75</v>
      </c>
      <c r="AD608" s="147">
        <f>VLOOKUP(T608,'既存・導入予定 (3)'!$E$33:$S$44,13,0)</f>
        <v>0.248</v>
      </c>
      <c r="AE608" s="75">
        <f t="shared" si="36"/>
        <v>0.81200000000000006</v>
      </c>
    </row>
    <row r="609" spans="20:31">
      <c r="T609" s="152">
        <v>6</v>
      </c>
      <c r="U609" s="153">
        <v>1995</v>
      </c>
      <c r="V609" s="154" t="s">
        <v>20</v>
      </c>
      <c r="W609" s="154" t="s">
        <v>624</v>
      </c>
      <c r="X609" s="154" t="s">
        <v>3363</v>
      </c>
      <c r="Y609" s="155" t="str">
        <f t="shared" ref="Y609:Y645" si="38">T609&amp;U609&amp;V609&amp;W609&amp;X609</f>
        <v>61995冷房店舗用有り</v>
      </c>
      <c r="Z609" s="156">
        <v>0.32</v>
      </c>
      <c r="AA609" s="156">
        <v>0.68</v>
      </c>
      <c r="AB609" s="157">
        <v>1.0165999999999999</v>
      </c>
      <c r="AC609" s="157">
        <v>0.50590000000000002</v>
      </c>
      <c r="AD609" s="160">
        <f>VLOOKUP(T609,'既存・導入予定 (3)'!$E$33:$S$44,13,0)</f>
        <v>0.30499999999999999</v>
      </c>
      <c r="AE609" s="161">
        <f t="shared" ref="AE609:AE656" si="39">ROUNDDOWN(IF(AD609&gt;=0.25,Z609*AD609+AA609,AB609*AD609+AC609),3)</f>
        <v>0.77700000000000002</v>
      </c>
    </row>
    <row r="610" spans="20:31">
      <c r="T610" s="152">
        <v>6</v>
      </c>
      <c r="U610" s="153">
        <v>1995</v>
      </c>
      <c r="V610" s="154" t="s">
        <v>20</v>
      </c>
      <c r="W610" s="154" t="s">
        <v>618</v>
      </c>
      <c r="X610" s="154" t="s">
        <v>3363</v>
      </c>
      <c r="Y610" s="155" t="str">
        <f t="shared" si="38"/>
        <v>61995冷房ビル用マルチ有り</v>
      </c>
      <c r="Z610" s="156">
        <v>-0.218</v>
      </c>
      <c r="AA610" s="156">
        <v>1.218</v>
      </c>
      <c r="AB610" s="157">
        <v>1.0356000000000001</v>
      </c>
      <c r="AC610" s="157">
        <v>0.90459999999999996</v>
      </c>
      <c r="AD610" s="160">
        <f>VLOOKUP(T610,'既存・導入予定 (3)'!$E$33:$S$44,13,0)</f>
        <v>0.30499999999999999</v>
      </c>
      <c r="AE610" s="161">
        <f t="shared" si="39"/>
        <v>1.151</v>
      </c>
    </row>
    <row r="611" spans="20:31">
      <c r="T611" s="152">
        <v>6</v>
      </c>
      <c r="U611" s="153">
        <v>1995</v>
      </c>
      <c r="V611" s="154" t="s">
        <v>20</v>
      </c>
      <c r="W611" s="154" t="s">
        <v>619</v>
      </c>
      <c r="X611" s="154" t="s">
        <v>3363</v>
      </c>
      <c r="Y611" s="155" t="str">
        <f t="shared" si="38"/>
        <v>61995冷房設備用有り</v>
      </c>
      <c r="Z611" s="156">
        <v>0.25</v>
      </c>
      <c r="AA611" s="156">
        <v>0.75</v>
      </c>
      <c r="AB611" s="157">
        <v>1.0219</v>
      </c>
      <c r="AC611" s="157">
        <v>0.55700000000000005</v>
      </c>
      <c r="AD611" s="160">
        <f>VLOOKUP(T611,'既存・導入予定 (3)'!$E$33:$S$44,13,0)</f>
        <v>0.30499999999999999</v>
      </c>
      <c r="AE611" s="161">
        <f t="shared" si="39"/>
        <v>0.82599999999999996</v>
      </c>
    </row>
    <row r="612" spans="20:31">
      <c r="T612" s="152">
        <v>6</v>
      </c>
      <c r="U612" s="153">
        <v>1995</v>
      </c>
      <c r="V612" s="154" t="s">
        <v>20</v>
      </c>
      <c r="W612" s="154" t="s">
        <v>624</v>
      </c>
      <c r="X612" s="154" t="s">
        <v>3516</v>
      </c>
      <c r="Y612" s="155" t="str">
        <f t="shared" si="38"/>
        <v>61995冷房店舗用無し（一定速）</v>
      </c>
      <c r="Z612" s="156">
        <v>0.26</v>
      </c>
      <c r="AA612" s="156">
        <v>0.74</v>
      </c>
      <c r="AB612" s="157">
        <v>0.26</v>
      </c>
      <c r="AC612" s="157">
        <v>0.74</v>
      </c>
      <c r="AD612" s="160">
        <f>VLOOKUP(T612,'既存・導入予定 (3)'!$E$33:$S$44,13,0)</f>
        <v>0.30499999999999999</v>
      </c>
      <c r="AE612" s="161">
        <f t="shared" si="39"/>
        <v>0.81899999999999995</v>
      </c>
    </row>
    <row r="613" spans="20:31">
      <c r="T613" s="152">
        <v>6</v>
      </c>
      <c r="U613" s="153">
        <v>1995</v>
      </c>
      <c r="V613" s="154" t="s">
        <v>20</v>
      </c>
      <c r="W613" s="154" t="s">
        <v>618</v>
      </c>
      <c r="X613" s="154" t="s">
        <v>3516</v>
      </c>
      <c r="Y613" s="155" t="str">
        <f t="shared" si="38"/>
        <v>61995冷房ビル用マルチ無し（一定速）</v>
      </c>
      <c r="Z613" s="156">
        <v>0.26</v>
      </c>
      <c r="AA613" s="156">
        <v>0.74</v>
      </c>
      <c r="AB613" s="157">
        <v>0.26</v>
      </c>
      <c r="AC613" s="157">
        <v>0.74</v>
      </c>
      <c r="AD613" s="160">
        <f>VLOOKUP(T613,'既存・導入予定 (3)'!$E$33:$S$44,13,0)</f>
        <v>0.30499999999999999</v>
      </c>
      <c r="AE613" s="161">
        <f t="shared" si="39"/>
        <v>0.81899999999999995</v>
      </c>
    </row>
    <row r="614" spans="20:31">
      <c r="T614" s="152">
        <v>6</v>
      </c>
      <c r="U614" s="153">
        <v>1995</v>
      </c>
      <c r="V614" s="154" t="s">
        <v>20</v>
      </c>
      <c r="W614" s="154" t="s">
        <v>619</v>
      </c>
      <c r="X614" s="154" t="s">
        <v>3516</v>
      </c>
      <c r="Y614" s="155" t="str">
        <f t="shared" si="38"/>
        <v>61995冷房設備用無し（一定速）</v>
      </c>
      <c r="Z614" s="156">
        <v>0.26</v>
      </c>
      <c r="AA614" s="156">
        <v>0.74</v>
      </c>
      <c r="AB614" s="157">
        <v>0.26</v>
      </c>
      <c r="AC614" s="157">
        <v>0.74</v>
      </c>
      <c r="AD614" s="160">
        <f>VLOOKUP(T614,'既存・導入予定 (3)'!$E$33:$S$44,13,0)</f>
        <v>0.30499999999999999</v>
      </c>
      <c r="AE614" s="161">
        <f t="shared" si="39"/>
        <v>0.81899999999999995</v>
      </c>
    </row>
    <row r="615" spans="20:31">
      <c r="T615" s="152">
        <v>6</v>
      </c>
      <c r="U615" s="153">
        <v>1995</v>
      </c>
      <c r="V615" s="154" t="s">
        <v>21</v>
      </c>
      <c r="W615" s="154" t="s">
        <v>624</v>
      </c>
      <c r="X615" s="154" t="s">
        <v>3363</v>
      </c>
      <c r="Y615" s="155" t="str">
        <f t="shared" si="38"/>
        <v>61995暖房店舗用有り</v>
      </c>
      <c r="Z615" s="156">
        <v>0.374</v>
      </c>
      <c r="AA615" s="156">
        <v>0.626</v>
      </c>
      <c r="AB615" s="157">
        <v>1.0275000000000001</v>
      </c>
      <c r="AC615" s="157">
        <v>0.46260000000000001</v>
      </c>
      <c r="AD615" s="160">
        <f>VLOOKUP(T615,'既存・導入予定 (3)'!$E$33:$S$44,13,0)</f>
        <v>0.30499999999999999</v>
      </c>
      <c r="AE615" s="161">
        <f t="shared" si="39"/>
        <v>0.74</v>
      </c>
    </row>
    <row r="616" spans="20:31">
      <c r="T616" s="152">
        <v>6</v>
      </c>
      <c r="U616" s="153">
        <v>1995</v>
      </c>
      <c r="V616" s="154" t="s">
        <v>21</v>
      </c>
      <c r="W616" s="154" t="s">
        <v>618</v>
      </c>
      <c r="X616" s="154" t="s">
        <v>3363</v>
      </c>
      <c r="Y616" s="155" t="str">
        <f t="shared" si="38"/>
        <v>61995暖房ビル用マルチ有り</v>
      </c>
      <c r="Z616" s="156">
        <v>-0.112</v>
      </c>
      <c r="AA616" s="156">
        <v>1.1120000000000001</v>
      </c>
      <c r="AB616" s="157">
        <v>1.0236000000000001</v>
      </c>
      <c r="AC616" s="157">
        <v>0.82809999999999995</v>
      </c>
      <c r="AD616" s="160">
        <f>VLOOKUP(T616,'既存・導入予定 (3)'!$E$33:$S$44,13,0)</f>
        <v>0.30499999999999999</v>
      </c>
      <c r="AE616" s="161">
        <f t="shared" si="39"/>
        <v>1.077</v>
      </c>
    </row>
    <row r="617" spans="20:31">
      <c r="T617" s="152">
        <v>6</v>
      </c>
      <c r="U617" s="153">
        <v>1995</v>
      </c>
      <c r="V617" s="154" t="s">
        <v>21</v>
      </c>
      <c r="W617" s="154" t="s">
        <v>619</v>
      </c>
      <c r="X617" s="154" t="s">
        <v>3363</v>
      </c>
      <c r="Y617" s="155" t="str">
        <f t="shared" si="38"/>
        <v>61995暖房設備用有り</v>
      </c>
      <c r="Z617" s="156">
        <v>0.25</v>
      </c>
      <c r="AA617" s="156">
        <v>0.75</v>
      </c>
      <c r="AB617" s="157">
        <v>1.0159</v>
      </c>
      <c r="AC617" s="157">
        <v>0.5585</v>
      </c>
      <c r="AD617" s="160">
        <f>VLOOKUP(T617,'既存・導入予定 (3)'!$E$33:$S$44,13,0)</f>
        <v>0.30499999999999999</v>
      </c>
      <c r="AE617" s="161">
        <f t="shared" si="39"/>
        <v>0.82599999999999996</v>
      </c>
    </row>
    <row r="618" spans="20:31">
      <c r="T618" s="152">
        <v>6</v>
      </c>
      <c r="U618" s="153">
        <v>1995</v>
      </c>
      <c r="V618" s="154" t="s">
        <v>21</v>
      </c>
      <c r="W618" s="154" t="s">
        <v>624</v>
      </c>
      <c r="X618" s="154" t="s">
        <v>3516</v>
      </c>
      <c r="Y618" s="155" t="str">
        <f t="shared" si="38"/>
        <v>61995暖房店舗用無し（一定速）</v>
      </c>
      <c r="Z618" s="156">
        <v>0.26</v>
      </c>
      <c r="AA618" s="156">
        <v>0.74</v>
      </c>
      <c r="AB618" s="157">
        <v>0.26</v>
      </c>
      <c r="AC618" s="157">
        <v>0.74</v>
      </c>
      <c r="AD618" s="160">
        <f>VLOOKUP(T618,'既存・導入予定 (3)'!$E$33:$S$44,13,0)</f>
        <v>0.30499999999999999</v>
      </c>
      <c r="AE618" s="161">
        <f t="shared" si="39"/>
        <v>0.81899999999999995</v>
      </c>
    </row>
    <row r="619" spans="20:31">
      <c r="T619" s="152">
        <v>6</v>
      </c>
      <c r="U619" s="153">
        <v>1995</v>
      </c>
      <c r="V619" s="154" t="s">
        <v>21</v>
      </c>
      <c r="W619" s="154" t="s">
        <v>618</v>
      </c>
      <c r="X619" s="154" t="s">
        <v>3516</v>
      </c>
      <c r="Y619" s="155" t="str">
        <f t="shared" si="38"/>
        <v>61995暖房ビル用マルチ無し（一定速）</v>
      </c>
      <c r="Z619" s="156">
        <v>0.26</v>
      </c>
      <c r="AA619" s="156">
        <v>0.74</v>
      </c>
      <c r="AB619" s="157">
        <v>0.26</v>
      </c>
      <c r="AC619" s="157">
        <v>0.74</v>
      </c>
      <c r="AD619" s="160">
        <f>VLOOKUP(T619,'既存・導入予定 (3)'!$E$33:$S$44,13,0)</f>
        <v>0.30499999999999999</v>
      </c>
      <c r="AE619" s="161">
        <f t="shared" si="39"/>
        <v>0.81899999999999995</v>
      </c>
    </row>
    <row r="620" spans="20:31">
      <c r="T620" s="152">
        <v>6</v>
      </c>
      <c r="U620" s="153">
        <v>1995</v>
      </c>
      <c r="V620" s="154" t="s">
        <v>21</v>
      </c>
      <c r="W620" s="154" t="s">
        <v>619</v>
      </c>
      <c r="X620" s="154" t="s">
        <v>3516</v>
      </c>
      <c r="Y620" s="155" t="str">
        <f t="shared" si="38"/>
        <v>61995暖房設備用無し（一定速）</v>
      </c>
      <c r="Z620" s="156">
        <v>0.26</v>
      </c>
      <c r="AA620" s="156">
        <v>0.74</v>
      </c>
      <c r="AB620" s="157">
        <v>0.26</v>
      </c>
      <c r="AC620" s="157">
        <v>0.74</v>
      </c>
      <c r="AD620" s="160">
        <f>VLOOKUP(T620,'既存・導入予定 (3)'!$E$33:$S$44,13,0)</f>
        <v>0.30499999999999999</v>
      </c>
      <c r="AE620" s="161">
        <f t="shared" si="39"/>
        <v>0.81899999999999995</v>
      </c>
    </row>
    <row r="621" spans="20:31">
      <c r="T621" s="152">
        <v>6</v>
      </c>
      <c r="U621" s="153">
        <v>2005</v>
      </c>
      <c r="V621" s="154" t="s">
        <v>20</v>
      </c>
      <c r="W621" s="154" t="s">
        <v>624</v>
      </c>
      <c r="X621" s="154" t="s">
        <v>3363</v>
      </c>
      <c r="Y621" s="155" t="str">
        <f t="shared" si="38"/>
        <v>62005冷房店舗用有り</v>
      </c>
      <c r="Z621" s="156">
        <v>-0.86599999999999999</v>
      </c>
      <c r="AA621" s="156">
        <v>1.8660000000000001</v>
      </c>
      <c r="AB621" s="157">
        <v>1.0455000000000001</v>
      </c>
      <c r="AC621" s="157">
        <v>1.3880999999999999</v>
      </c>
      <c r="AD621" s="160">
        <f>VLOOKUP(T621,'既存・導入予定 (3)'!$E$33:$S$44,13,0)</f>
        <v>0.30499999999999999</v>
      </c>
      <c r="AE621" s="161">
        <f t="shared" si="39"/>
        <v>1.601</v>
      </c>
    </row>
    <row r="622" spans="20:31">
      <c r="T622" s="152">
        <v>6</v>
      </c>
      <c r="U622" s="153">
        <v>2005</v>
      </c>
      <c r="V622" s="154" t="s">
        <v>20</v>
      </c>
      <c r="W622" s="154" t="s">
        <v>618</v>
      </c>
      <c r="X622" s="154" t="s">
        <v>3363</v>
      </c>
      <c r="Y622" s="155" t="str">
        <f t="shared" si="38"/>
        <v>62005冷房ビル用マルチ有り</v>
      </c>
      <c r="Z622" s="156">
        <v>-0.68200000000000005</v>
      </c>
      <c r="AA622" s="156">
        <v>1.6819999999999999</v>
      </c>
      <c r="AB622" s="157">
        <v>1.0490999999999999</v>
      </c>
      <c r="AC622" s="157">
        <v>1.2492000000000001</v>
      </c>
      <c r="AD622" s="160">
        <f>VLOOKUP(T622,'既存・導入予定 (3)'!$E$33:$S$44,13,0)</f>
        <v>0.30499999999999999</v>
      </c>
      <c r="AE622" s="161">
        <f t="shared" si="39"/>
        <v>1.4730000000000001</v>
      </c>
    </row>
    <row r="623" spans="20:31">
      <c r="T623" s="152">
        <v>6</v>
      </c>
      <c r="U623" s="153">
        <v>2005</v>
      </c>
      <c r="V623" s="154" t="s">
        <v>20</v>
      </c>
      <c r="W623" s="154" t="s">
        <v>619</v>
      </c>
      <c r="X623" s="154" t="s">
        <v>3363</v>
      </c>
      <c r="Y623" s="155" t="str">
        <f t="shared" si="38"/>
        <v>62005冷房設備用有り</v>
      </c>
      <c r="Z623" s="156">
        <v>-0.114</v>
      </c>
      <c r="AA623" s="156">
        <v>1.1140000000000001</v>
      </c>
      <c r="AB623" s="157">
        <v>1.0325</v>
      </c>
      <c r="AC623" s="157">
        <v>0.82740000000000002</v>
      </c>
      <c r="AD623" s="160">
        <f>VLOOKUP(T623,'既存・導入予定 (3)'!$E$33:$S$44,13,0)</f>
        <v>0.30499999999999999</v>
      </c>
      <c r="AE623" s="161">
        <f t="shared" si="39"/>
        <v>1.079</v>
      </c>
    </row>
    <row r="624" spans="20:31">
      <c r="T624" s="152">
        <v>6</v>
      </c>
      <c r="U624" s="153">
        <v>2005</v>
      </c>
      <c r="V624" s="154" t="s">
        <v>20</v>
      </c>
      <c r="W624" s="154" t="s">
        <v>624</v>
      </c>
      <c r="X624" s="154" t="s">
        <v>3516</v>
      </c>
      <c r="Y624" s="155" t="str">
        <f t="shared" si="38"/>
        <v>62005冷房店舗用無し（一定速）</v>
      </c>
      <c r="Z624" s="156">
        <v>0.25</v>
      </c>
      <c r="AA624" s="156">
        <v>0.75</v>
      </c>
      <c r="AB624" s="157">
        <v>0.25</v>
      </c>
      <c r="AC624" s="157">
        <v>0.75</v>
      </c>
      <c r="AD624" s="160">
        <f>VLOOKUP(T624,'既存・導入予定 (3)'!$E$33:$S$44,13,0)</f>
        <v>0.30499999999999999</v>
      </c>
      <c r="AE624" s="161">
        <f t="shared" si="39"/>
        <v>0.82599999999999996</v>
      </c>
    </row>
    <row r="625" spans="20:31">
      <c r="T625" s="152">
        <v>6</v>
      </c>
      <c r="U625" s="153">
        <v>2005</v>
      </c>
      <c r="V625" s="154" t="s">
        <v>20</v>
      </c>
      <c r="W625" s="154" t="s">
        <v>618</v>
      </c>
      <c r="X625" s="154" t="s">
        <v>3516</v>
      </c>
      <c r="Y625" s="155" t="str">
        <f t="shared" si="38"/>
        <v>62005冷房ビル用マルチ無し（一定速）</v>
      </c>
      <c r="Z625" s="156">
        <v>0.25</v>
      </c>
      <c r="AA625" s="156">
        <v>0.75</v>
      </c>
      <c r="AB625" s="157">
        <v>0.25</v>
      </c>
      <c r="AC625" s="157">
        <v>0.75</v>
      </c>
      <c r="AD625" s="160">
        <f>VLOOKUP(T625,'既存・導入予定 (3)'!$E$33:$S$44,13,0)</f>
        <v>0.30499999999999999</v>
      </c>
      <c r="AE625" s="161">
        <f t="shared" si="39"/>
        <v>0.82599999999999996</v>
      </c>
    </row>
    <row r="626" spans="20:31">
      <c r="T626" s="152">
        <v>6</v>
      </c>
      <c r="U626" s="153">
        <v>2005</v>
      </c>
      <c r="V626" s="154" t="s">
        <v>20</v>
      </c>
      <c r="W626" s="154" t="s">
        <v>619</v>
      </c>
      <c r="X626" s="154" t="s">
        <v>3516</v>
      </c>
      <c r="Y626" s="155" t="str">
        <f t="shared" si="38"/>
        <v>62005冷房設備用無し（一定速）</v>
      </c>
      <c r="Z626" s="156">
        <v>0.25</v>
      </c>
      <c r="AA626" s="156">
        <v>0.75</v>
      </c>
      <c r="AB626" s="157">
        <v>0.25</v>
      </c>
      <c r="AC626" s="157">
        <v>0.75</v>
      </c>
      <c r="AD626" s="160">
        <f>VLOOKUP(T626,'既存・導入予定 (3)'!$E$33:$S$44,13,0)</f>
        <v>0.30499999999999999</v>
      </c>
      <c r="AE626" s="161">
        <f t="shared" si="39"/>
        <v>0.82599999999999996</v>
      </c>
    </row>
    <row r="627" spans="20:31">
      <c r="T627" s="152">
        <v>6</v>
      </c>
      <c r="U627" s="153">
        <v>2005</v>
      </c>
      <c r="V627" s="154" t="s">
        <v>21</v>
      </c>
      <c r="W627" s="154" t="s">
        <v>624</v>
      </c>
      <c r="X627" s="154" t="s">
        <v>3363</v>
      </c>
      <c r="Y627" s="155" t="str">
        <f t="shared" si="38"/>
        <v>62005暖房店舗用有り</v>
      </c>
      <c r="Z627" s="156">
        <v>-0.65</v>
      </c>
      <c r="AA627" s="156">
        <v>1.65</v>
      </c>
      <c r="AB627" s="157">
        <v>1.0726</v>
      </c>
      <c r="AC627" s="157">
        <v>1.2194</v>
      </c>
      <c r="AD627" s="160">
        <f>VLOOKUP(T627,'既存・導入予定 (3)'!$E$33:$S$44,13,0)</f>
        <v>0.30499999999999999</v>
      </c>
      <c r="AE627" s="161">
        <f t="shared" si="39"/>
        <v>1.4510000000000001</v>
      </c>
    </row>
    <row r="628" spans="20:31">
      <c r="T628" s="152">
        <v>6</v>
      </c>
      <c r="U628" s="153">
        <v>2005</v>
      </c>
      <c r="V628" s="154" t="s">
        <v>21</v>
      </c>
      <c r="W628" s="154" t="s">
        <v>618</v>
      </c>
      <c r="X628" s="154" t="s">
        <v>3363</v>
      </c>
      <c r="Y628" s="155" t="str">
        <f t="shared" si="38"/>
        <v>62005暖房ビル用マルチ有り</v>
      </c>
      <c r="Z628" s="156">
        <v>-0.56000000000000005</v>
      </c>
      <c r="AA628" s="156">
        <v>1.56</v>
      </c>
      <c r="AB628" s="157">
        <v>1.0330999999999999</v>
      </c>
      <c r="AC628" s="157">
        <v>1.1617</v>
      </c>
      <c r="AD628" s="160">
        <f>VLOOKUP(T628,'既存・導入予定 (3)'!$E$33:$S$44,13,0)</f>
        <v>0.30499999999999999</v>
      </c>
      <c r="AE628" s="161">
        <f t="shared" si="39"/>
        <v>1.389</v>
      </c>
    </row>
    <row r="629" spans="20:31">
      <c r="T629" s="152">
        <v>6</v>
      </c>
      <c r="U629" s="153">
        <v>2005</v>
      </c>
      <c r="V629" s="154" t="s">
        <v>21</v>
      </c>
      <c r="W629" s="154" t="s">
        <v>619</v>
      </c>
      <c r="X629" s="154" t="s">
        <v>3363</v>
      </c>
      <c r="Y629" s="155" t="str">
        <f t="shared" si="38"/>
        <v>62005暖房設備用有り</v>
      </c>
      <c r="Z629" s="156">
        <v>-0.126</v>
      </c>
      <c r="AA629" s="156">
        <v>1.1259999999999999</v>
      </c>
      <c r="AB629" s="157">
        <v>1.0239</v>
      </c>
      <c r="AC629" s="157">
        <v>0.83850000000000002</v>
      </c>
      <c r="AD629" s="160">
        <f>VLOOKUP(T629,'既存・導入予定 (3)'!$E$33:$S$44,13,0)</f>
        <v>0.30499999999999999</v>
      </c>
      <c r="AE629" s="161">
        <f t="shared" si="39"/>
        <v>1.087</v>
      </c>
    </row>
    <row r="630" spans="20:31">
      <c r="T630" s="152">
        <v>6</v>
      </c>
      <c r="U630" s="153">
        <v>2005</v>
      </c>
      <c r="V630" s="154" t="s">
        <v>21</v>
      </c>
      <c r="W630" s="154" t="s">
        <v>624</v>
      </c>
      <c r="X630" s="154" t="s">
        <v>3516</v>
      </c>
      <c r="Y630" s="155" t="str">
        <f t="shared" si="38"/>
        <v>62005暖房店舗用無し（一定速）</v>
      </c>
      <c r="Z630" s="156">
        <v>0.25</v>
      </c>
      <c r="AA630" s="156">
        <v>0.75</v>
      </c>
      <c r="AB630" s="157">
        <v>0.25</v>
      </c>
      <c r="AC630" s="157">
        <v>0.75</v>
      </c>
      <c r="AD630" s="160">
        <f>VLOOKUP(T630,'既存・導入予定 (3)'!$E$33:$S$44,13,0)</f>
        <v>0.30499999999999999</v>
      </c>
      <c r="AE630" s="161">
        <f t="shared" si="39"/>
        <v>0.82599999999999996</v>
      </c>
    </row>
    <row r="631" spans="20:31">
      <c r="T631" s="152">
        <v>6</v>
      </c>
      <c r="U631" s="153">
        <v>2005</v>
      </c>
      <c r="V631" s="154" t="s">
        <v>21</v>
      </c>
      <c r="W631" s="154" t="s">
        <v>618</v>
      </c>
      <c r="X631" s="154" t="s">
        <v>3516</v>
      </c>
      <c r="Y631" s="155" t="str">
        <f t="shared" si="38"/>
        <v>62005暖房ビル用マルチ無し（一定速）</v>
      </c>
      <c r="Z631" s="156">
        <v>0.25</v>
      </c>
      <c r="AA631" s="156">
        <v>0.75</v>
      </c>
      <c r="AB631" s="157">
        <v>0.25</v>
      </c>
      <c r="AC631" s="157">
        <v>0.75</v>
      </c>
      <c r="AD631" s="160">
        <f>VLOOKUP(T631,'既存・導入予定 (3)'!$E$33:$S$44,13,0)</f>
        <v>0.30499999999999999</v>
      </c>
      <c r="AE631" s="161">
        <f t="shared" si="39"/>
        <v>0.82599999999999996</v>
      </c>
    </row>
    <row r="632" spans="20:31">
      <c r="T632" s="152">
        <v>6</v>
      </c>
      <c r="U632" s="153">
        <v>2005</v>
      </c>
      <c r="V632" s="154" t="s">
        <v>21</v>
      </c>
      <c r="W632" s="154" t="s">
        <v>619</v>
      </c>
      <c r="X632" s="154" t="s">
        <v>3516</v>
      </c>
      <c r="Y632" s="155" t="str">
        <f t="shared" si="38"/>
        <v>62005暖房設備用無し（一定速）</v>
      </c>
      <c r="Z632" s="156">
        <v>0.25</v>
      </c>
      <c r="AA632" s="156">
        <v>0.75</v>
      </c>
      <c r="AB632" s="157">
        <v>0.25</v>
      </c>
      <c r="AC632" s="157">
        <v>0.75</v>
      </c>
      <c r="AD632" s="160">
        <f>VLOOKUP(T632,'既存・導入予定 (3)'!$E$33:$S$44,13,0)</f>
        <v>0.30499999999999999</v>
      </c>
      <c r="AE632" s="161">
        <f t="shared" si="39"/>
        <v>0.82599999999999996</v>
      </c>
    </row>
    <row r="633" spans="20:31">
      <c r="T633" s="152">
        <v>6</v>
      </c>
      <c r="U633" s="153">
        <v>2010</v>
      </c>
      <c r="V633" s="154" t="s">
        <v>20</v>
      </c>
      <c r="W633" s="154" t="s">
        <v>624</v>
      </c>
      <c r="X633" s="154" t="s">
        <v>3363</v>
      </c>
      <c r="Y633" s="155" t="str">
        <f t="shared" si="38"/>
        <v>62010冷房店舗用有り</v>
      </c>
      <c r="Z633" s="156">
        <v>-1.1000000000000001</v>
      </c>
      <c r="AA633" s="156">
        <v>2.1</v>
      </c>
      <c r="AB633" s="157">
        <v>1.0511999999999999</v>
      </c>
      <c r="AC633" s="157">
        <v>1.5622</v>
      </c>
      <c r="AD633" s="160">
        <f>VLOOKUP(T633,'既存・導入予定 (3)'!$E$33:$S$44,13,0)</f>
        <v>0.30499999999999999</v>
      </c>
      <c r="AE633" s="161">
        <f t="shared" si="39"/>
        <v>1.764</v>
      </c>
    </row>
    <row r="634" spans="20:31">
      <c r="T634" s="152">
        <v>6</v>
      </c>
      <c r="U634" s="153">
        <v>2010</v>
      </c>
      <c r="V634" s="154" t="s">
        <v>20</v>
      </c>
      <c r="W634" s="154" t="s">
        <v>618</v>
      </c>
      <c r="X634" s="154" t="s">
        <v>3363</v>
      </c>
      <c r="Y634" s="155" t="str">
        <f t="shared" si="38"/>
        <v>62010冷房ビル用マルチ有り</v>
      </c>
      <c r="Z634" s="156">
        <v>-0.88</v>
      </c>
      <c r="AA634" s="156">
        <v>1.88</v>
      </c>
      <c r="AB634" s="157">
        <v>1.0548999999999999</v>
      </c>
      <c r="AC634" s="157">
        <v>1.3963000000000001</v>
      </c>
      <c r="AD634" s="160">
        <f>VLOOKUP(T634,'既存・導入予定 (3)'!$E$33:$S$44,13,0)</f>
        <v>0.30499999999999999</v>
      </c>
      <c r="AE634" s="161">
        <f t="shared" si="39"/>
        <v>1.611</v>
      </c>
    </row>
    <row r="635" spans="20:31">
      <c r="T635" s="152">
        <v>6</v>
      </c>
      <c r="U635" s="153">
        <v>2010</v>
      </c>
      <c r="V635" s="154" t="s">
        <v>20</v>
      </c>
      <c r="W635" s="154" t="s">
        <v>619</v>
      </c>
      <c r="X635" s="154" t="s">
        <v>3363</v>
      </c>
      <c r="Y635" s="155" t="str">
        <f t="shared" si="38"/>
        <v>62010冷房設備用有り</v>
      </c>
      <c r="Z635" s="156">
        <v>-0.26</v>
      </c>
      <c r="AA635" s="156">
        <v>1.26</v>
      </c>
      <c r="AB635" s="157">
        <v>1.1929000000000001</v>
      </c>
      <c r="AC635" s="157">
        <v>0.89680000000000004</v>
      </c>
      <c r="AD635" s="160">
        <f>VLOOKUP(T635,'既存・導入予定 (3)'!$E$33:$S$44,13,0)</f>
        <v>0.30499999999999999</v>
      </c>
      <c r="AE635" s="161">
        <f t="shared" si="39"/>
        <v>1.18</v>
      </c>
    </row>
    <row r="636" spans="20:31">
      <c r="T636" s="152">
        <v>6</v>
      </c>
      <c r="U636" s="153">
        <v>2010</v>
      </c>
      <c r="V636" s="154" t="s">
        <v>20</v>
      </c>
      <c r="W636" s="154" t="s">
        <v>624</v>
      </c>
      <c r="X636" s="154" t="s">
        <v>3516</v>
      </c>
      <c r="Y636" s="155" t="str">
        <f t="shared" si="38"/>
        <v>62010冷房店舗用無し（一定速）</v>
      </c>
      <c r="Z636" s="156">
        <v>0.25</v>
      </c>
      <c r="AA636" s="156">
        <v>0.75</v>
      </c>
      <c r="AB636" s="157">
        <v>0.25</v>
      </c>
      <c r="AC636" s="157">
        <v>0.75</v>
      </c>
      <c r="AD636" s="160">
        <f>VLOOKUP(T636,'既存・導入予定 (3)'!$E$33:$S$44,13,0)</f>
        <v>0.30499999999999999</v>
      </c>
      <c r="AE636" s="161">
        <f t="shared" si="39"/>
        <v>0.82599999999999996</v>
      </c>
    </row>
    <row r="637" spans="20:31">
      <c r="T637" s="152">
        <v>6</v>
      </c>
      <c r="U637" s="153">
        <v>2010</v>
      </c>
      <c r="V637" s="154" t="s">
        <v>20</v>
      </c>
      <c r="W637" s="154" t="s">
        <v>618</v>
      </c>
      <c r="X637" s="154" t="s">
        <v>3516</v>
      </c>
      <c r="Y637" s="155" t="str">
        <f t="shared" si="38"/>
        <v>62010冷房ビル用マルチ無し（一定速）</v>
      </c>
      <c r="Z637" s="156">
        <v>0.25</v>
      </c>
      <c r="AA637" s="156">
        <v>0.75</v>
      </c>
      <c r="AB637" s="157">
        <v>0.25</v>
      </c>
      <c r="AC637" s="157">
        <v>0.75</v>
      </c>
      <c r="AD637" s="160">
        <f>VLOOKUP(T637,'既存・導入予定 (3)'!$E$33:$S$44,13,0)</f>
        <v>0.30499999999999999</v>
      </c>
      <c r="AE637" s="161">
        <f t="shared" si="39"/>
        <v>0.82599999999999996</v>
      </c>
    </row>
    <row r="638" spans="20:31">
      <c r="T638" s="152">
        <v>6</v>
      </c>
      <c r="U638" s="153">
        <v>2010</v>
      </c>
      <c r="V638" s="154" t="s">
        <v>20</v>
      </c>
      <c r="W638" s="154" t="s">
        <v>619</v>
      </c>
      <c r="X638" s="154" t="s">
        <v>3516</v>
      </c>
      <c r="Y638" s="155" t="str">
        <f t="shared" si="38"/>
        <v>62010冷房設備用無し（一定速）</v>
      </c>
      <c r="Z638" s="156">
        <v>0.25</v>
      </c>
      <c r="AA638" s="156">
        <v>0.75</v>
      </c>
      <c r="AB638" s="157">
        <v>0.25</v>
      </c>
      <c r="AC638" s="157">
        <v>0.75</v>
      </c>
      <c r="AD638" s="160">
        <f>VLOOKUP(T638,'既存・導入予定 (3)'!$E$33:$S$44,13,0)</f>
        <v>0.30499999999999999</v>
      </c>
      <c r="AE638" s="161">
        <f t="shared" si="39"/>
        <v>0.82599999999999996</v>
      </c>
    </row>
    <row r="639" spans="20:31">
      <c r="T639" s="152">
        <v>6</v>
      </c>
      <c r="U639" s="153">
        <v>2010</v>
      </c>
      <c r="V639" s="154" t="s">
        <v>21</v>
      </c>
      <c r="W639" s="154" t="s">
        <v>624</v>
      </c>
      <c r="X639" s="154" t="s">
        <v>3363</v>
      </c>
      <c r="Y639" s="155" t="str">
        <f t="shared" si="38"/>
        <v>62010暖房店舗用有り</v>
      </c>
      <c r="Z639" s="156">
        <v>-0.72</v>
      </c>
      <c r="AA639" s="156">
        <v>1.72</v>
      </c>
      <c r="AB639" s="157">
        <v>1.0757000000000001</v>
      </c>
      <c r="AC639" s="157">
        <v>1.2710999999999999</v>
      </c>
      <c r="AD639" s="160">
        <f>VLOOKUP(T639,'既存・導入予定 (3)'!$E$33:$S$44,13,0)</f>
        <v>0.30499999999999999</v>
      </c>
      <c r="AE639" s="161">
        <f t="shared" si="39"/>
        <v>1.5</v>
      </c>
    </row>
    <row r="640" spans="20:31">
      <c r="T640" s="152">
        <v>6</v>
      </c>
      <c r="U640" s="153">
        <v>2010</v>
      </c>
      <c r="V640" s="154" t="s">
        <v>21</v>
      </c>
      <c r="W640" s="154" t="s">
        <v>618</v>
      </c>
      <c r="X640" s="154" t="s">
        <v>3363</v>
      </c>
      <c r="Y640" s="155" t="str">
        <f t="shared" si="38"/>
        <v>62010暖房ビル用マルチ有り</v>
      </c>
      <c r="Z640" s="156">
        <v>-0.7</v>
      </c>
      <c r="AA640" s="156">
        <v>1.7</v>
      </c>
      <c r="AB640" s="157">
        <v>1.036</v>
      </c>
      <c r="AC640" s="157">
        <v>1.266</v>
      </c>
      <c r="AD640" s="160">
        <f>VLOOKUP(T640,'既存・導入予定 (3)'!$E$33:$S$44,13,0)</f>
        <v>0.30499999999999999</v>
      </c>
      <c r="AE640" s="161">
        <f t="shared" si="39"/>
        <v>1.486</v>
      </c>
    </row>
    <row r="641" spans="20:31">
      <c r="T641" s="152">
        <v>6</v>
      </c>
      <c r="U641" s="153">
        <v>2010</v>
      </c>
      <c r="V641" s="154" t="s">
        <v>21</v>
      </c>
      <c r="W641" s="154" t="s">
        <v>619</v>
      </c>
      <c r="X641" s="154" t="s">
        <v>3363</v>
      </c>
      <c r="Y641" s="155" t="str">
        <f t="shared" si="38"/>
        <v>62010暖房設備用有り</v>
      </c>
      <c r="Z641" s="156">
        <v>-0.26</v>
      </c>
      <c r="AA641" s="156">
        <v>1.26</v>
      </c>
      <c r="AB641" s="157">
        <v>0.82779999999999998</v>
      </c>
      <c r="AC641" s="157">
        <v>0.98809999999999998</v>
      </c>
      <c r="AD641" s="160">
        <f>VLOOKUP(T641,'既存・導入予定 (3)'!$E$33:$S$44,13,0)</f>
        <v>0.30499999999999999</v>
      </c>
      <c r="AE641" s="161">
        <f t="shared" si="39"/>
        <v>1.18</v>
      </c>
    </row>
    <row r="642" spans="20:31">
      <c r="T642" s="152">
        <v>6</v>
      </c>
      <c r="U642" s="153">
        <v>2010</v>
      </c>
      <c r="V642" s="154" t="s">
        <v>21</v>
      </c>
      <c r="W642" s="154" t="s">
        <v>624</v>
      </c>
      <c r="X642" s="154" t="s">
        <v>3516</v>
      </c>
      <c r="Y642" s="155" t="str">
        <f t="shared" si="38"/>
        <v>62010暖房店舗用無し（一定速）</v>
      </c>
      <c r="Z642" s="156">
        <v>0.25</v>
      </c>
      <c r="AA642" s="156">
        <v>0.75</v>
      </c>
      <c r="AB642" s="157">
        <v>0.25</v>
      </c>
      <c r="AC642" s="157">
        <v>0.75</v>
      </c>
      <c r="AD642" s="160">
        <f>VLOOKUP(T642,'既存・導入予定 (3)'!$E$33:$S$44,13,0)</f>
        <v>0.30499999999999999</v>
      </c>
      <c r="AE642" s="161">
        <f t="shared" si="39"/>
        <v>0.82599999999999996</v>
      </c>
    </row>
    <row r="643" spans="20:31">
      <c r="T643" s="152">
        <v>6</v>
      </c>
      <c r="U643" s="153">
        <v>2010</v>
      </c>
      <c r="V643" s="154" t="s">
        <v>21</v>
      </c>
      <c r="W643" s="154" t="s">
        <v>618</v>
      </c>
      <c r="X643" s="154" t="s">
        <v>3516</v>
      </c>
      <c r="Y643" s="155" t="str">
        <f t="shared" si="38"/>
        <v>62010暖房ビル用マルチ無し（一定速）</v>
      </c>
      <c r="Z643" s="156">
        <v>0.25</v>
      </c>
      <c r="AA643" s="156">
        <v>0.75</v>
      </c>
      <c r="AB643" s="157">
        <v>0.25</v>
      </c>
      <c r="AC643" s="157">
        <v>0.75</v>
      </c>
      <c r="AD643" s="160">
        <f>VLOOKUP(T643,'既存・導入予定 (3)'!$E$33:$S$44,13,0)</f>
        <v>0.30499999999999999</v>
      </c>
      <c r="AE643" s="161">
        <f t="shared" si="39"/>
        <v>0.82599999999999996</v>
      </c>
    </row>
    <row r="644" spans="20:31">
      <c r="T644" s="152">
        <v>6</v>
      </c>
      <c r="U644" s="153">
        <v>2010</v>
      </c>
      <c r="V644" s="154" t="s">
        <v>21</v>
      </c>
      <c r="W644" s="154" t="s">
        <v>619</v>
      </c>
      <c r="X644" s="154" t="s">
        <v>3516</v>
      </c>
      <c r="Y644" s="155" t="str">
        <f t="shared" si="38"/>
        <v>62010暖房設備用無し（一定速）</v>
      </c>
      <c r="Z644" s="156">
        <v>0.25</v>
      </c>
      <c r="AA644" s="156">
        <v>0.75</v>
      </c>
      <c r="AB644" s="157">
        <v>0.25</v>
      </c>
      <c r="AC644" s="157">
        <v>0.75</v>
      </c>
      <c r="AD644" s="160">
        <f>VLOOKUP(T644,'既存・導入予定 (3)'!$E$33:$S$44,13,0)</f>
        <v>0.30499999999999999</v>
      </c>
      <c r="AE644" s="161">
        <f t="shared" si="39"/>
        <v>0.82599999999999996</v>
      </c>
    </row>
    <row r="645" spans="20:31">
      <c r="T645" s="144">
        <v>6</v>
      </c>
      <c r="U645" s="195">
        <v>2011</v>
      </c>
      <c r="V645" s="145" t="s">
        <v>20</v>
      </c>
      <c r="W645" s="145" t="s">
        <v>624</v>
      </c>
      <c r="X645" s="145" t="s">
        <v>3363</v>
      </c>
      <c r="Y645" s="146" t="str">
        <f t="shared" si="38"/>
        <v>62011冷房店舗用有り</v>
      </c>
      <c r="Z645" s="148">
        <v>-1.1200000000000001</v>
      </c>
      <c r="AA645" s="148">
        <v>2.12</v>
      </c>
      <c r="AB645" s="149">
        <v>1.0517000000000001</v>
      </c>
      <c r="AC645" s="149">
        <v>1.5770999999999999</v>
      </c>
      <c r="AD645" s="147">
        <f>VLOOKUP(T645,'既存・導入予定 (3)'!$E$33:$S$44,13,0)</f>
        <v>0.30499999999999999</v>
      </c>
      <c r="AE645" s="75">
        <f t="shared" si="39"/>
        <v>1.778</v>
      </c>
    </row>
    <row r="646" spans="20:31">
      <c r="T646" s="144">
        <v>6</v>
      </c>
      <c r="U646" s="195">
        <v>2011</v>
      </c>
      <c r="V646" s="145" t="s">
        <v>20</v>
      </c>
      <c r="W646" s="145" t="s">
        <v>618</v>
      </c>
      <c r="X646" s="145" t="s">
        <v>3363</v>
      </c>
      <c r="Y646" s="146" t="str">
        <f t="shared" ref="Y646:Y668" si="40">T646&amp;U646&amp;V646&amp;W646&amp;X646</f>
        <v>62011冷房ビル用マルチ有り</v>
      </c>
      <c r="Z646" s="148">
        <v>-1</v>
      </c>
      <c r="AA646" s="148">
        <v>2</v>
      </c>
      <c r="AB646" s="149">
        <v>1.0584</v>
      </c>
      <c r="AC646" s="149">
        <v>1.4854000000000001</v>
      </c>
      <c r="AD646" s="147">
        <f>VLOOKUP(T646,'既存・導入予定 (3)'!$E$33:$S$44,13,0)</f>
        <v>0.30499999999999999</v>
      </c>
      <c r="AE646" s="75">
        <f t="shared" si="39"/>
        <v>1.6950000000000001</v>
      </c>
    </row>
    <row r="647" spans="20:31">
      <c r="T647" s="144">
        <v>6</v>
      </c>
      <c r="U647" s="195">
        <v>2011</v>
      </c>
      <c r="V647" s="145" t="s">
        <v>20</v>
      </c>
      <c r="W647" s="145" t="s">
        <v>619</v>
      </c>
      <c r="X647" s="145" t="s">
        <v>3363</v>
      </c>
      <c r="Y647" s="146" t="str">
        <f t="shared" si="40"/>
        <v>62011冷房設備用有り</v>
      </c>
      <c r="Z647" s="148">
        <v>-0.22</v>
      </c>
      <c r="AA647" s="148">
        <v>1.22</v>
      </c>
      <c r="AB647" s="149">
        <v>1.0356000000000001</v>
      </c>
      <c r="AC647" s="149">
        <v>0.90610000000000002</v>
      </c>
      <c r="AD647" s="147">
        <f>VLOOKUP(T647,'既存・導入予定 (3)'!$E$33:$S$44,13,0)</f>
        <v>0.30499999999999999</v>
      </c>
      <c r="AE647" s="75">
        <f t="shared" si="39"/>
        <v>1.1519999999999999</v>
      </c>
    </row>
    <row r="648" spans="20:31">
      <c r="T648" s="144">
        <v>6</v>
      </c>
      <c r="U648" s="195">
        <v>2011</v>
      </c>
      <c r="V648" s="145" t="s">
        <v>20</v>
      </c>
      <c r="W648" s="145" t="s">
        <v>624</v>
      </c>
      <c r="X648" s="145" t="s">
        <v>3516</v>
      </c>
      <c r="Y648" s="146" t="str">
        <f t="shared" si="40"/>
        <v>62011冷房店舗用無し（一定速）</v>
      </c>
      <c r="Z648" s="148">
        <v>0.25</v>
      </c>
      <c r="AA648" s="148">
        <v>0.75</v>
      </c>
      <c r="AB648" s="149">
        <v>0.25</v>
      </c>
      <c r="AC648" s="149">
        <v>0.75</v>
      </c>
      <c r="AD648" s="147">
        <f>VLOOKUP(T648,'既存・導入予定 (3)'!$E$33:$S$44,13,0)</f>
        <v>0.30499999999999999</v>
      </c>
      <c r="AE648" s="75">
        <f t="shared" si="39"/>
        <v>0.82599999999999996</v>
      </c>
    </row>
    <row r="649" spans="20:31">
      <c r="T649" s="144">
        <v>6</v>
      </c>
      <c r="U649" s="195">
        <v>2011</v>
      </c>
      <c r="V649" s="145" t="s">
        <v>20</v>
      </c>
      <c r="W649" s="145" t="s">
        <v>618</v>
      </c>
      <c r="X649" s="145" t="s">
        <v>3516</v>
      </c>
      <c r="Y649" s="146" t="str">
        <f t="shared" si="40"/>
        <v>62011冷房ビル用マルチ無し（一定速）</v>
      </c>
      <c r="Z649" s="148">
        <v>0.25</v>
      </c>
      <c r="AA649" s="148">
        <v>0.75</v>
      </c>
      <c r="AB649" s="149">
        <v>0.25</v>
      </c>
      <c r="AC649" s="149">
        <v>0.75</v>
      </c>
      <c r="AD649" s="147">
        <f>VLOOKUP(T649,'既存・導入予定 (3)'!$E$33:$S$44,13,0)</f>
        <v>0.30499999999999999</v>
      </c>
      <c r="AE649" s="75">
        <f t="shared" si="39"/>
        <v>0.82599999999999996</v>
      </c>
    </row>
    <row r="650" spans="20:31">
      <c r="T650" s="144">
        <v>6</v>
      </c>
      <c r="U650" s="195">
        <v>2011</v>
      </c>
      <c r="V650" s="145" t="s">
        <v>20</v>
      </c>
      <c r="W650" s="145" t="s">
        <v>619</v>
      </c>
      <c r="X650" s="145" t="s">
        <v>3516</v>
      </c>
      <c r="Y650" s="146" t="str">
        <f t="shared" si="40"/>
        <v>62011冷房設備用無し（一定速）</v>
      </c>
      <c r="Z650" s="148">
        <v>0.25</v>
      </c>
      <c r="AA650" s="148">
        <v>0.75</v>
      </c>
      <c r="AB650" s="149">
        <v>0.25</v>
      </c>
      <c r="AC650" s="149">
        <v>0.75</v>
      </c>
      <c r="AD650" s="147">
        <f>VLOOKUP(T650,'既存・導入予定 (3)'!$E$33:$S$44,13,0)</f>
        <v>0.30499999999999999</v>
      </c>
      <c r="AE650" s="75">
        <f t="shared" si="39"/>
        <v>0.82599999999999996</v>
      </c>
    </row>
    <row r="651" spans="20:31">
      <c r="T651" s="144">
        <v>6</v>
      </c>
      <c r="U651" s="195">
        <v>2011</v>
      </c>
      <c r="V651" s="145" t="s">
        <v>21</v>
      </c>
      <c r="W651" s="145" t="s">
        <v>624</v>
      </c>
      <c r="X651" s="145" t="s">
        <v>3363</v>
      </c>
      <c r="Y651" s="146" t="str">
        <f t="shared" si="40"/>
        <v>62011暖房店舗用有り</v>
      </c>
      <c r="Z651" s="148">
        <v>-0.76</v>
      </c>
      <c r="AA651" s="148">
        <v>1.76</v>
      </c>
      <c r="AB651" s="149">
        <v>1.0773999999999999</v>
      </c>
      <c r="AC651" s="149">
        <v>1.3006</v>
      </c>
      <c r="AD651" s="147">
        <f>VLOOKUP(T651,'既存・導入予定 (3)'!$E$33:$S$44,13,0)</f>
        <v>0.30499999999999999</v>
      </c>
      <c r="AE651" s="75">
        <f t="shared" si="39"/>
        <v>1.528</v>
      </c>
    </row>
    <row r="652" spans="20:31">
      <c r="T652" s="144">
        <v>6</v>
      </c>
      <c r="U652" s="195">
        <v>2011</v>
      </c>
      <c r="V652" s="145" t="s">
        <v>21</v>
      </c>
      <c r="W652" s="145" t="s">
        <v>618</v>
      </c>
      <c r="X652" s="145" t="s">
        <v>3363</v>
      </c>
      <c r="Y652" s="146" t="str">
        <f t="shared" si="40"/>
        <v>62011暖房ビル用マルチ有り</v>
      </c>
      <c r="Z652" s="148">
        <v>-0.78</v>
      </c>
      <c r="AA652" s="148">
        <v>1.78</v>
      </c>
      <c r="AB652" s="149">
        <v>1.0377000000000001</v>
      </c>
      <c r="AC652" s="149">
        <v>1.3255999999999999</v>
      </c>
      <c r="AD652" s="147">
        <f>VLOOKUP(T652,'既存・導入予定 (3)'!$E$33:$S$44,13,0)</f>
        <v>0.30499999999999999</v>
      </c>
      <c r="AE652" s="75">
        <f t="shared" si="39"/>
        <v>1.542</v>
      </c>
    </row>
    <row r="653" spans="20:31">
      <c r="T653" s="144">
        <v>6</v>
      </c>
      <c r="U653" s="195">
        <v>2011</v>
      </c>
      <c r="V653" s="145" t="s">
        <v>21</v>
      </c>
      <c r="W653" s="145" t="s">
        <v>619</v>
      </c>
      <c r="X653" s="145" t="s">
        <v>3363</v>
      </c>
      <c r="Y653" s="146" t="str">
        <f t="shared" si="40"/>
        <v>62011暖房設備用有り</v>
      </c>
      <c r="Z653" s="148">
        <v>-0.26</v>
      </c>
      <c r="AA653" s="148">
        <v>1.26</v>
      </c>
      <c r="AB653" s="149">
        <v>1.0266999999999999</v>
      </c>
      <c r="AC653" s="149">
        <v>0.93830000000000002</v>
      </c>
      <c r="AD653" s="147">
        <f>VLOOKUP(T653,'既存・導入予定 (3)'!$E$33:$S$44,13,0)</f>
        <v>0.30499999999999999</v>
      </c>
      <c r="AE653" s="75">
        <f t="shared" si="39"/>
        <v>1.18</v>
      </c>
    </row>
    <row r="654" spans="20:31">
      <c r="T654" s="144">
        <v>6</v>
      </c>
      <c r="U654" s="195">
        <v>2011</v>
      </c>
      <c r="V654" s="145" t="s">
        <v>21</v>
      </c>
      <c r="W654" s="145" t="s">
        <v>624</v>
      </c>
      <c r="X654" s="145" t="s">
        <v>3516</v>
      </c>
      <c r="Y654" s="146" t="str">
        <f t="shared" si="40"/>
        <v>62011暖房店舗用無し（一定速）</v>
      </c>
      <c r="Z654" s="148">
        <v>0.25</v>
      </c>
      <c r="AA654" s="148">
        <v>0.75</v>
      </c>
      <c r="AB654" s="149">
        <v>0.25</v>
      </c>
      <c r="AC654" s="149">
        <v>0.75</v>
      </c>
      <c r="AD654" s="147">
        <f>VLOOKUP(T654,'既存・導入予定 (3)'!$E$33:$S$44,13,0)</f>
        <v>0.30499999999999999</v>
      </c>
      <c r="AE654" s="75">
        <f t="shared" si="39"/>
        <v>0.82599999999999996</v>
      </c>
    </row>
    <row r="655" spans="20:31">
      <c r="T655" s="144">
        <v>6</v>
      </c>
      <c r="U655" s="195">
        <v>2011</v>
      </c>
      <c r="V655" s="145" t="s">
        <v>21</v>
      </c>
      <c r="W655" s="145" t="s">
        <v>618</v>
      </c>
      <c r="X655" s="145" t="s">
        <v>3516</v>
      </c>
      <c r="Y655" s="146" t="str">
        <f t="shared" si="40"/>
        <v>62011暖房ビル用マルチ無し（一定速）</v>
      </c>
      <c r="Z655" s="148">
        <v>0.25</v>
      </c>
      <c r="AA655" s="148">
        <v>0.75</v>
      </c>
      <c r="AB655" s="149">
        <v>0.25</v>
      </c>
      <c r="AC655" s="149">
        <v>0.75</v>
      </c>
      <c r="AD655" s="147">
        <f>VLOOKUP(T655,'既存・導入予定 (3)'!$E$33:$S$44,13,0)</f>
        <v>0.30499999999999999</v>
      </c>
      <c r="AE655" s="75">
        <f t="shared" si="39"/>
        <v>0.82599999999999996</v>
      </c>
    </row>
    <row r="656" spans="20:31">
      <c r="T656" s="144">
        <v>6</v>
      </c>
      <c r="U656" s="145">
        <v>2011</v>
      </c>
      <c r="V656" s="145" t="s">
        <v>21</v>
      </c>
      <c r="W656" s="145" t="s">
        <v>619</v>
      </c>
      <c r="X656" s="145" t="s">
        <v>3516</v>
      </c>
      <c r="Y656" s="146" t="str">
        <f t="shared" si="40"/>
        <v>62011暖房設備用無し（一定速）</v>
      </c>
      <c r="Z656" s="148">
        <v>0.25</v>
      </c>
      <c r="AA656" s="148">
        <v>0.75</v>
      </c>
      <c r="AB656" s="149">
        <v>0.25</v>
      </c>
      <c r="AC656" s="149">
        <v>0.75</v>
      </c>
      <c r="AD656" s="147">
        <f>VLOOKUP(T656,'既存・導入予定 (3)'!$E$33:$S$44,13,0)</f>
        <v>0.30499999999999999</v>
      </c>
      <c r="AE656" s="75">
        <f t="shared" si="39"/>
        <v>0.82599999999999996</v>
      </c>
    </row>
    <row r="657" spans="20:31">
      <c r="T657" s="144">
        <v>6</v>
      </c>
      <c r="U657" s="145">
        <v>2012</v>
      </c>
      <c r="V657" s="145" t="s">
        <v>20</v>
      </c>
      <c r="W657" s="145" t="s">
        <v>624</v>
      </c>
      <c r="X657" s="145" t="s">
        <v>3363</v>
      </c>
      <c r="Y657" s="146" t="str">
        <f t="shared" si="40"/>
        <v>62012冷房店舗用有り</v>
      </c>
      <c r="Z657" s="145">
        <v>-1.36</v>
      </c>
      <c r="AA657" s="145">
        <v>2.36</v>
      </c>
      <c r="AB657" s="145">
        <v>1.0576000000000001</v>
      </c>
      <c r="AC657" s="145">
        <v>1.7556</v>
      </c>
      <c r="AD657" s="147">
        <f>VLOOKUP(T657,'既存・導入予定 (3)'!$E$33:$S$44,13,0)</f>
        <v>0.30499999999999999</v>
      </c>
      <c r="AE657" s="75">
        <f t="shared" ref="AE657:AE668" si="41">ROUNDDOWN(IF(AD657&gt;=0.25,Z657*AD657+AA657,AB657*AD657+AC657),3)</f>
        <v>1.9450000000000001</v>
      </c>
    </row>
    <row r="658" spans="20:31">
      <c r="T658" s="144">
        <v>6</v>
      </c>
      <c r="U658" s="145">
        <v>2012</v>
      </c>
      <c r="V658" s="145" t="s">
        <v>20</v>
      </c>
      <c r="W658" s="145" t="s">
        <v>618</v>
      </c>
      <c r="X658" s="145" t="s">
        <v>3363</v>
      </c>
      <c r="Y658" s="146" t="str">
        <f t="shared" si="40"/>
        <v>62012冷房ビル用マルチ有り</v>
      </c>
      <c r="Z658" s="145">
        <v>-1.1399999999999999</v>
      </c>
      <c r="AA658" s="145">
        <v>2.14</v>
      </c>
      <c r="AB658" s="145">
        <v>1.0625</v>
      </c>
      <c r="AC658" s="145">
        <v>1.5893999999999999</v>
      </c>
      <c r="AD658" s="147">
        <f>VLOOKUP(T658,'既存・導入予定 (3)'!$E$33:$S$44,13,0)</f>
        <v>0.30499999999999999</v>
      </c>
      <c r="AE658" s="75">
        <f t="shared" si="41"/>
        <v>1.792</v>
      </c>
    </row>
    <row r="659" spans="20:31">
      <c r="T659" s="144">
        <v>6</v>
      </c>
      <c r="U659" s="145">
        <v>2012</v>
      </c>
      <c r="V659" s="145" t="s">
        <v>20</v>
      </c>
      <c r="W659" s="145" t="s">
        <v>619</v>
      </c>
      <c r="X659" s="145" t="s">
        <v>3363</v>
      </c>
      <c r="Y659" s="146" t="str">
        <f t="shared" si="40"/>
        <v>62012冷房設備用有り</v>
      </c>
      <c r="Z659" s="145">
        <v>-0.26</v>
      </c>
      <c r="AA659" s="145">
        <v>1.26</v>
      </c>
      <c r="AB659" s="145">
        <v>1.0367999999999999</v>
      </c>
      <c r="AC659" s="145">
        <v>0.93579999999999997</v>
      </c>
      <c r="AD659" s="147">
        <f>VLOOKUP(T659,'既存・導入予定 (3)'!$E$33:$S$44,13,0)</f>
        <v>0.30499999999999999</v>
      </c>
      <c r="AE659" s="75">
        <f t="shared" si="41"/>
        <v>1.18</v>
      </c>
    </row>
    <row r="660" spans="20:31">
      <c r="T660" s="144">
        <v>6</v>
      </c>
      <c r="U660" s="145">
        <v>2012</v>
      </c>
      <c r="V660" s="145" t="s">
        <v>20</v>
      </c>
      <c r="W660" s="145" t="s">
        <v>624</v>
      </c>
      <c r="X660" s="145" t="s">
        <v>3516</v>
      </c>
      <c r="Y660" s="146" t="str">
        <f t="shared" si="40"/>
        <v>62012冷房店舗用無し（一定速）</v>
      </c>
      <c r="Z660" s="148">
        <v>0.25</v>
      </c>
      <c r="AA660" s="148">
        <v>0.75</v>
      </c>
      <c r="AB660" s="149">
        <v>0.25</v>
      </c>
      <c r="AC660" s="149">
        <v>0.75</v>
      </c>
      <c r="AD660" s="147">
        <f>VLOOKUP(T660,'既存・導入予定 (3)'!$E$33:$S$44,13,0)</f>
        <v>0.30499999999999999</v>
      </c>
      <c r="AE660" s="75">
        <f t="shared" si="41"/>
        <v>0.82599999999999996</v>
      </c>
    </row>
    <row r="661" spans="20:31">
      <c r="T661" s="144">
        <v>6</v>
      </c>
      <c r="U661" s="145">
        <v>2012</v>
      </c>
      <c r="V661" s="145" t="s">
        <v>20</v>
      </c>
      <c r="W661" s="145" t="s">
        <v>618</v>
      </c>
      <c r="X661" s="145" t="s">
        <v>3516</v>
      </c>
      <c r="Y661" s="146" t="str">
        <f t="shared" si="40"/>
        <v>62012冷房ビル用マルチ無し（一定速）</v>
      </c>
      <c r="Z661" s="148">
        <v>0.25</v>
      </c>
      <c r="AA661" s="148">
        <v>0.75</v>
      </c>
      <c r="AB661" s="149">
        <v>0.25</v>
      </c>
      <c r="AC661" s="149">
        <v>0.75</v>
      </c>
      <c r="AD661" s="147">
        <f>VLOOKUP(T661,'既存・導入予定 (3)'!$E$33:$S$44,13,0)</f>
        <v>0.30499999999999999</v>
      </c>
      <c r="AE661" s="75">
        <f t="shared" si="41"/>
        <v>0.82599999999999996</v>
      </c>
    </row>
    <row r="662" spans="20:31">
      <c r="T662" s="144">
        <v>6</v>
      </c>
      <c r="U662" s="145">
        <v>2012</v>
      </c>
      <c r="V662" s="145" t="s">
        <v>20</v>
      </c>
      <c r="W662" s="145" t="s">
        <v>619</v>
      </c>
      <c r="X662" s="145" t="s">
        <v>3516</v>
      </c>
      <c r="Y662" s="146" t="str">
        <f t="shared" si="40"/>
        <v>62012冷房設備用無し（一定速）</v>
      </c>
      <c r="Z662" s="148">
        <v>0.25</v>
      </c>
      <c r="AA662" s="148">
        <v>0.75</v>
      </c>
      <c r="AB662" s="149">
        <v>0.25</v>
      </c>
      <c r="AC662" s="149">
        <v>0.75</v>
      </c>
      <c r="AD662" s="147">
        <f>VLOOKUP(T662,'既存・導入予定 (3)'!$E$33:$S$44,13,0)</f>
        <v>0.30499999999999999</v>
      </c>
      <c r="AE662" s="75">
        <f t="shared" si="41"/>
        <v>0.82599999999999996</v>
      </c>
    </row>
    <row r="663" spans="20:31">
      <c r="T663" s="144">
        <v>6</v>
      </c>
      <c r="U663" s="145">
        <v>2012</v>
      </c>
      <c r="V663" s="145" t="s">
        <v>21</v>
      </c>
      <c r="W663" s="145" t="s">
        <v>624</v>
      </c>
      <c r="X663" s="145" t="s">
        <v>3363</v>
      </c>
      <c r="Y663" s="146" t="str">
        <f t="shared" si="40"/>
        <v>62012暖房店舗用有り</v>
      </c>
      <c r="Z663" s="145">
        <v>-0.82</v>
      </c>
      <c r="AA663" s="145">
        <v>1.82</v>
      </c>
      <c r="AB663" s="145">
        <v>1.0801000000000001</v>
      </c>
      <c r="AC663" s="145">
        <v>1.345</v>
      </c>
      <c r="AD663" s="147">
        <f>VLOOKUP(T663,'既存・導入予定 (3)'!$E$33:$S$44,13,0)</f>
        <v>0.30499999999999999</v>
      </c>
      <c r="AE663" s="75">
        <f t="shared" si="41"/>
        <v>1.569</v>
      </c>
    </row>
    <row r="664" spans="20:31">
      <c r="T664" s="144">
        <v>6</v>
      </c>
      <c r="U664" s="145">
        <v>2012</v>
      </c>
      <c r="V664" s="145" t="s">
        <v>21</v>
      </c>
      <c r="W664" s="145" t="s">
        <v>618</v>
      </c>
      <c r="X664" s="145" t="s">
        <v>3363</v>
      </c>
      <c r="Y664" s="146" t="str">
        <f t="shared" si="40"/>
        <v>62012暖房ビル用マルチ有り</v>
      </c>
      <c r="Z664" s="145">
        <v>-0.98</v>
      </c>
      <c r="AA664" s="145">
        <v>1.98</v>
      </c>
      <c r="AB664" s="145">
        <v>1.042</v>
      </c>
      <c r="AC664" s="145">
        <v>1.4744999999999999</v>
      </c>
      <c r="AD664" s="147">
        <f>VLOOKUP(T664,'既存・導入予定 (3)'!$E$33:$S$44,13,0)</f>
        <v>0.30499999999999999</v>
      </c>
      <c r="AE664" s="75">
        <f t="shared" si="41"/>
        <v>1.681</v>
      </c>
    </row>
    <row r="665" spans="20:31">
      <c r="T665" s="144">
        <v>6</v>
      </c>
      <c r="U665" s="145">
        <v>2012</v>
      </c>
      <c r="V665" s="145" t="s">
        <v>21</v>
      </c>
      <c r="W665" s="145" t="s">
        <v>619</v>
      </c>
      <c r="X665" s="145" t="s">
        <v>3363</v>
      </c>
      <c r="Y665" s="146" t="str">
        <f t="shared" si="40"/>
        <v>62012暖房設備用有り</v>
      </c>
      <c r="Z665" s="145">
        <v>-0.26</v>
      </c>
      <c r="AA665" s="145">
        <v>1.26</v>
      </c>
      <c r="AB665" s="145">
        <v>1.0266999999999999</v>
      </c>
      <c r="AC665" s="145">
        <v>0.93830000000000002</v>
      </c>
      <c r="AD665" s="147">
        <f>VLOOKUP(T665,'既存・導入予定 (3)'!$E$33:$S$44,13,0)</f>
        <v>0.30499999999999999</v>
      </c>
      <c r="AE665" s="75">
        <f t="shared" si="41"/>
        <v>1.18</v>
      </c>
    </row>
    <row r="666" spans="20:31">
      <c r="T666" s="144">
        <v>6</v>
      </c>
      <c r="U666" s="145">
        <v>2012</v>
      </c>
      <c r="V666" s="145" t="s">
        <v>21</v>
      </c>
      <c r="W666" s="145" t="s">
        <v>624</v>
      </c>
      <c r="X666" s="145" t="s">
        <v>3516</v>
      </c>
      <c r="Y666" s="146" t="str">
        <f t="shared" si="40"/>
        <v>62012暖房店舗用無し（一定速）</v>
      </c>
      <c r="Z666" s="148">
        <v>0.25</v>
      </c>
      <c r="AA666" s="148">
        <v>0.75</v>
      </c>
      <c r="AB666" s="149">
        <v>0.25</v>
      </c>
      <c r="AC666" s="149">
        <v>0.75</v>
      </c>
      <c r="AD666" s="147">
        <f>VLOOKUP(T666,'既存・導入予定 (3)'!$E$33:$S$44,13,0)</f>
        <v>0.30499999999999999</v>
      </c>
      <c r="AE666" s="75">
        <f t="shared" si="41"/>
        <v>0.82599999999999996</v>
      </c>
    </row>
    <row r="667" spans="20:31">
      <c r="T667" s="144">
        <v>6</v>
      </c>
      <c r="U667" s="145">
        <v>2012</v>
      </c>
      <c r="V667" s="145" t="s">
        <v>21</v>
      </c>
      <c r="W667" s="145" t="s">
        <v>618</v>
      </c>
      <c r="X667" s="145" t="s">
        <v>3516</v>
      </c>
      <c r="Y667" s="146" t="str">
        <f t="shared" si="40"/>
        <v>62012暖房ビル用マルチ無し（一定速）</v>
      </c>
      <c r="Z667" s="148">
        <v>0.25</v>
      </c>
      <c r="AA667" s="148">
        <v>0.75</v>
      </c>
      <c r="AB667" s="149">
        <v>0.25</v>
      </c>
      <c r="AC667" s="149">
        <v>0.75</v>
      </c>
      <c r="AD667" s="147">
        <f>VLOOKUP(T667,'既存・導入予定 (3)'!$E$33:$S$44,13,0)</f>
        <v>0.30499999999999999</v>
      </c>
      <c r="AE667" s="75">
        <f t="shared" si="41"/>
        <v>0.82599999999999996</v>
      </c>
    </row>
    <row r="668" spans="20:31">
      <c r="T668" s="144">
        <v>6</v>
      </c>
      <c r="U668" s="145">
        <v>2012</v>
      </c>
      <c r="V668" s="145" t="s">
        <v>21</v>
      </c>
      <c r="W668" s="145" t="s">
        <v>619</v>
      </c>
      <c r="X668" s="145" t="s">
        <v>3516</v>
      </c>
      <c r="Y668" s="146" t="str">
        <f t="shared" si="40"/>
        <v>62012暖房設備用無し（一定速）</v>
      </c>
      <c r="Z668" s="148">
        <v>0.25</v>
      </c>
      <c r="AA668" s="148">
        <v>0.75</v>
      </c>
      <c r="AB668" s="149">
        <v>0.25</v>
      </c>
      <c r="AC668" s="149">
        <v>0.75</v>
      </c>
      <c r="AD668" s="147">
        <f>VLOOKUP(T668,'既存・導入予定 (3)'!$E$33:$S$44,13,0)</f>
        <v>0.30499999999999999</v>
      </c>
      <c r="AE668" s="75">
        <f t="shared" si="41"/>
        <v>0.82599999999999996</v>
      </c>
    </row>
    <row r="669" spans="20:31">
      <c r="T669" s="144">
        <v>6</v>
      </c>
      <c r="U669" s="195">
        <v>2013</v>
      </c>
      <c r="V669" s="145" t="s">
        <v>20</v>
      </c>
      <c r="W669" s="145" t="s">
        <v>624</v>
      </c>
      <c r="X669" s="145" t="s">
        <v>3363</v>
      </c>
      <c r="Y669" s="146" t="str">
        <f t="shared" ref="Y669:Y716" si="42">T669&amp;U669&amp;V669&amp;W669&amp;X669</f>
        <v>62013冷房店舗用有り</v>
      </c>
      <c r="Z669" s="148">
        <v>-1.5</v>
      </c>
      <c r="AA669" s="148">
        <v>2.5</v>
      </c>
      <c r="AB669" s="149">
        <v>1.0609999999999999</v>
      </c>
      <c r="AC669" s="149">
        <v>1.8597999999999999</v>
      </c>
      <c r="AD669" s="147">
        <f>VLOOKUP(T669,'既存・導入予定 (3)'!$E$33:$S$44,13,0)</f>
        <v>0.30499999999999999</v>
      </c>
      <c r="AE669" s="75">
        <f t="shared" ref="AE669:AE678" si="43">ROUNDDOWN(IF(AD669&gt;=0.25,Z669*AD669+AA669,AB669*AD669+AC669),3)</f>
        <v>2.0419999999999998</v>
      </c>
    </row>
    <row r="670" spans="20:31">
      <c r="T670" s="144">
        <v>6</v>
      </c>
      <c r="U670" s="195">
        <v>2013</v>
      </c>
      <c r="V670" s="145" t="s">
        <v>20</v>
      </c>
      <c r="W670" s="145" t="s">
        <v>618</v>
      </c>
      <c r="X670" s="145" t="s">
        <v>3363</v>
      </c>
      <c r="Y670" s="146" t="str">
        <f t="shared" si="42"/>
        <v>62013冷房ビル用マルチ有り</v>
      </c>
      <c r="Z670" s="148">
        <v>-1.1399999999999999</v>
      </c>
      <c r="AA670" s="148">
        <v>2.14</v>
      </c>
      <c r="AB670" s="149">
        <v>1.0625</v>
      </c>
      <c r="AC670" s="149">
        <v>1.5893999999999999</v>
      </c>
      <c r="AD670" s="147">
        <f>VLOOKUP(T670,'既存・導入予定 (3)'!$E$33:$S$44,13,0)</f>
        <v>0.30499999999999999</v>
      </c>
      <c r="AE670" s="75">
        <f t="shared" si="43"/>
        <v>1.792</v>
      </c>
    </row>
    <row r="671" spans="20:31">
      <c r="T671" s="144">
        <v>6</v>
      </c>
      <c r="U671" s="195">
        <v>2013</v>
      </c>
      <c r="V671" s="145" t="s">
        <v>20</v>
      </c>
      <c r="W671" s="145" t="s">
        <v>619</v>
      </c>
      <c r="X671" s="145" t="s">
        <v>3363</v>
      </c>
      <c r="Y671" s="146" t="str">
        <f t="shared" si="42"/>
        <v>62013冷房設備用有り</v>
      </c>
      <c r="Z671" s="148">
        <v>-0.26</v>
      </c>
      <c r="AA671" s="148">
        <v>1.26</v>
      </c>
      <c r="AB671" s="149">
        <v>1.0367999999999999</v>
      </c>
      <c r="AC671" s="149">
        <v>0.93579999999999997</v>
      </c>
      <c r="AD671" s="147">
        <f>VLOOKUP(T671,'既存・導入予定 (3)'!$E$33:$S$44,13,0)</f>
        <v>0.30499999999999999</v>
      </c>
      <c r="AE671" s="75">
        <f t="shared" si="43"/>
        <v>1.18</v>
      </c>
    </row>
    <row r="672" spans="20:31">
      <c r="T672" s="144">
        <v>6</v>
      </c>
      <c r="U672" s="195">
        <v>2013</v>
      </c>
      <c r="V672" s="145" t="s">
        <v>20</v>
      </c>
      <c r="W672" s="145" t="s">
        <v>624</v>
      </c>
      <c r="X672" s="145" t="s">
        <v>3516</v>
      </c>
      <c r="Y672" s="146" t="str">
        <f t="shared" si="42"/>
        <v>62013冷房店舗用無し（一定速）</v>
      </c>
      <c r="Z672" s="148">
        <v>0.25</v>
      </c>
      <c r="AA672" s="148">
        <v>0.75</v>
      </c>
      <c r="AB672" s="149">
        <v>0.25</v>
      </c>
      <c r="AC672" s="149">
        <v>0.75</v>
      </c>
      <c r="AD672" s="147">
        <f>VLOOKUP(T672,'既存・導入予定 (3)'!$E$33:$S$44,13,0)</f>
        <v>0.30499999999999999</v>
      </c>
      <c r="AE672" s="75">
        <f t="shared" si="43"/>
        <v>0.82599999999999996</v>
      </c>
    </row>
    <row r="673" spans="20:31">
      <c r="T673" s="144">
        <v>6</v>
      </c>
      <c r="U673" s="195">
        <v>2013</v>
      </c>
      <c r="V673" s="145" t="s">
        <v>20</v>
      </c>
      <c r="W673" s="145" t="s">
        <v>618</v>
      </c>
      <c r="X673" s="145" t="s">
        <v>3516</v>
      </c>
      <c r="Y673" s="146" t="str">
        <f t="shared" si="42"/>
        <v>62013冷房ビル用マルチ無し（一定速）</v>
      </c>
      <c r="Z673" s="148">
        <v>0.25</v>
      </c>
      <c r="AA673" s="148">
        <v>0.75</v>
      </c>
      <c r="AB673" s="149">
        <v>0.25</v>
      </c>
      <c r="AC673" s="149">
        <v>0.75</v>
      </c>
      <c r="AD673" s="147">
        <f>VLOOKUP(T673,'既存・導入予定 (3)'!$E$33:$S$44,13,0)</f>
        <v>0.30499999999999999</v>
      </c>
      <c r="AE673" s="75">
        <f t="shared" si="43"/>
        <v>0.82599999999999996</v>
      </c>
    </row>
    <row r="674" spans="20:31">
      <c r="T674" s="144">
        <v>6</v>
      </c>
      <c r="U674" s="195">
        <v>2013</v>
      </c>
      <c r="V674" s="145" t="s">
        <v>20</v>
      </c>
      <c r="W674" s="145" t="s">
        <v>619</v>
      </c>
      <c r="X674" s="145" t="s">
        <v>3516</v>
      </c>
      <c r="Y674" s="146" t="str">
        <f t="shared" si="42"/>
        <v>62013冷房設備用無し（一定速）</v>
      </c>
      <c r="Z674" s="148">
        <v>0.25</v>
      </c>
      <c r="AA674" s="148">
        <v>0.75</v>
      </c>
      <c r="AB674" s="149">
        <v>0.25</v>
      </c>
      <c r="AC674" s="149">
        <v>0.75</v>
      </c>
      <c r="AD674" s="147">
        <f>VLOOKUP(T674,'既存・導入予定 (3)'!$E$33:$S$44,13,0)</f>
        <v>0.30499999999999999</v>
      </c>
      <c r="AE674" s="75">
        <f t="shared" si="43"/>
        <v>0.82599999999999996</v>
      </c>
    </row>
    <row r="675" spans="20:31">
      <c r="T675" s="144">
        <v>6</v>
      </c>
      <c r="U675" s="195">
        <v>2013</v>
      </c>
      <c r="V675" s="145" t="s">
        <v>21</v>
      </c>
      <c r="W675" s="145" t="s">
        <v>624</v>
      </c>
      <c r="X675" s="145" t="s">
        <v>3363</v>
      </c>
      <c r="Y675" s="146" t="str">
        <f t="shared" si="42"/>
        <v>62013暖房店舗用有り</v>
      </c>
      <c r="Z675" s="148">
        <v>-0.94</v>
      </c>
      <c r="AA675" s="148">
        <v>1.94</v>
      </c>
      <c r="AB675" s="149">
        <v>1.0853999999999999</v>
      </c>
      <c r="AC675" s="149">
        <v>1.4337</v>
      </c>
      <c r="AD675" s="147">
        <f>VLOOKUP(T675,'既存・導入予定 (3)'!$E$33:$S$44,13,0)</f>
        <v>0.30499999999999999</v>
      </c>
      <c r="AE675" s="75">
        <f t="shared" si="43"/>
        <v>1.653</v>
      </c>
    </row>
    <row r="676" spans="20:31">
      <c r="T676" s="144">
        <v>6</v>
      </c>
      <c r="U676" s="195">
        <v>2013</v>
      </c>
      <c r="V676" s="145" t="s">
        <v>21</v>
      </c>
      <c r="W676" s="145" t="s">
        <v>618</v>
      </c>
      <c r="X676" s="145" t="s">
        <v>3363</v>
      </c>
      <c r="Y676" s="146" t="str">
        <f t="shared" si="42"/>
        <v>62013暖房ビル用マルチ有り</v>
      </c>
      <c r="Z676" s="148">
        <v>-0.98</v>
      </c>
      <c r="AA676" s="148">
        <v>1.98</v>
      </c>
      <c r="AB676" s="149">
        <v>1.042</v>
      </c>
      <c r="AC676" s="149">
        <v>1.4744999999999999</v>
      </c>
      <c r="AD676" s="147">
        <f>VLOOKUP(T676,'既存・導入予定 (3)'!$E$33:$S$44,13,0)</f>
        <v>0.30499999999999999</v>
      </c>
      <c r="AE676" s="75">
        <f t="shared" si="43"/>
        <v>1.681</v>
      </c>
    </row>
    <row r="677" spans="20:31">
      <c r="T677" s="144">
        <v>6</v>
      </c>
      <c r="U677" s="195">
        <v>2013</v>
      </c>
      <c r="V677" s="145" t="s">
        <v>21</v>
      </c>
      <c r="W677" s="145" t="s">
        <v>619</v>
      </c>
      <c r="X677" s="145" t="s">
        <v>3363</v>
      </c>
      <c r="Y677" s="146" t="str">
        <f t="shared" si="42"/>
        <v>62013暖房設備用有り</v>
      </c>
      <c r="Z677" s="148">
        <v>-0.32</v>
      </c>
      <c r="AA677" s="148">
        <v>1.32</v>
      </c>
      <c r="AB677" s="149">
        <v>1.028</v>
      </c>
      <c r="AC677" s="149">
        <v>0.98299999999999998</v>
      </c>
      <c r="AD677" s="147">
        <f>VLOOKUP(T677,'既存・導入予定 (3)'!$E$33:$S$44,13,0)</f>
        <v>0.30499999999999999</v>
      </c>
      <c r="AE677" s="75">
        <f t="shared" si="43"/>
        <v>1.222</v>
      </c>
    </row>
    <row r="678" spans="20:31">
      <c r="T678" s="144">
        <v>6</v>
      </c>
      <c r="U678" s="195">
        <v>2013</v>
      </c>
      <c r="V678" s="145" t="s">
        <v>21</v>
      </c>
      <c r="W678" s="145" t="s">
        <v>624</v>
      </c>
      <c r="X678" s="145" t="s">
        <v>3516</v>
      </c>
      <c r="Y678" s="146" t="str">
        <f t="shared" si="42"/>
        <v>62013暖房店舗用無し（一定速）</v>
      </c>
      <c r="Z678" s="148">
        <v>0.25</v>
      </c>
      <c r="AA678" s="148">
        <v>0.75</v>
      </c>
      <c r="AB678" s="149">
        <v>0.25</v>
      </c>
      <c r="AC678" s="149">
        <v>0.75</v>
      </c>
      <c r="AD678" s="147">
        <f>VLOOKUP(T678,'既存・導入予定 (3)'!$E$33:$S$44,13,0)</f>
        <v>0.30499999999999999</v>
      </c>
      <c r="AE678" s="75">
        <f t="shared" si="43"/>
        <v>0.82599999999999996</v>
      </c>
    </row>
    <row r="679" spans="20:31">
      <c r="T679" s="144">
        <v>6</v>
      </c>
      <c r="U679" s="195">
        <v>2013</v>
      </c>
      <c r="V679" s="145" t="s">
        <v>21</v>
      </c>
      <c r="W679" s="145" t="s">
        <v>618</v>
      </c>
      <c r="X679" s="145" t="s">
        <v>3516</v>
      </c>
      <c r="Y679" s="146" t="str">
        <f t="shared" si="42"/>
        <v>62013暖房ビル用マルチ無し（一定速）</v>
      </c>
      <c r="Z679" s="148">
        <v>0.25</v>
      </c>
      <c r="AA679" s="148">
        <v>0.75</v>
      </c>
      <c r="AB679" s="149">
        <v>0.25</v>
      </c>
      <c r="AC679" s="149">
        <v>0.75</v>
      </c>
      <c r="AD679" s="147">
        <f>VLOOKUP(T679,'既存・導入予定 (3)'!$E$33:$S$44,13,0)</f>
        <v>0.30499999999999999</v>
      </c>
      <c r="AE679" s="75">
        <f t="shared" ref="AE679:AE728" si="44">ROUNDDOWN(IF(AD679&gt;=0.25,Z679*AD679+AA679,AB679*AD679+AC679),3)</f>
        <v>0.82599999999999996</v>
      </c>
    </row>
    <row r="680" spans="20:31">
      <c r="T680" s="144">
        <v>6</v>
      </c>
      <c r="U680" s="195">
        <v>2013</v>
      </c>
      <c r="V680" s="145" t="s">
        <v>21</v>
      </c>
      <c r="W680" s="145" t="s">
        <v>619</v>
      </c>
      <c r="X680" s="145" t="s">
        <v>3516</v>
      </c>
      <c r="Y680" s="146" t="str">
        <f t="shared" si="42"/>
        <v>62013暖房設備用無し（一定速）</v>
      </c>
      <c r="Z680" s="148">
        <v>0.25</v>
      </c>
      <c r="AA680" s="148">
        <v>0.75</v>
      </c>
      <c r="AB680" s="149">
        <v>0.25</v>
      </c>
      <c r="AC680" s="149">
        <v>0.75</v>
      </c>
      <c r="AD680" s="147">
        <f>VLOOKUP(T680,'既存・導入予定 (3)'!$E$33:$S$44,13,0)</f>
        <v>0.30499999999999999</v>
      </c>
      <c r="AE680" s="75">
        <f t="shared" si="44"/>
        <v>0.82599999999999996</v>
      </c>
    </row>
    <row r="681" spans="20:31">
      <c r="T681" s="144">
        <v>6</v>
      </c>
      <c r="U681" s="195">
        <v>2014</v>
      </c>
      <c r="V681" s="145" t="s">
        <v>20</v>
      </c>
      <c r="W681" s="145" t="s">
        <v>624</v>
      </c>
      <c r="X681" s="145" t="s">
        <v>3363</v>
      </c>
      <c r="Y681" s="146" t="str">
        <f t="shared" si="42"/>
        <v>62014冷房店舗用有り</v>
      </c>
      <c r="Z681" s="148">
        <v>-1.46</v>
      </c>
      <c r="AA681" s="148">
        <v>2.46</v>
      </c>
      <c r="AB681" s="149">
        <v>1.06</v>
      </c>
      <c r="AC681" s="149">
        <v>1.83</v>
      </c>
      <c r="AD681" s="147">
        <f>VLOOKUP(T681,'既存・導入予定 (3)'!$E$33:$S$44,13,0)</f>
        <v>0.30499999999999999</v>
      </c>
      <c r="AE681" s="75">
        <f t="shared" si="44"/>
        <v>2.0139999999999998</v>
      </c>
    </row>
    <row r="682" spans="20:31">
      <c r="T682" s="144">
        <v>6</v>
      </c>
      <c r="U682" s="195">
        <v>2014</v>
      </c>
      <c r="V682" s="145" t="s">
        <v>20</v>
      </c>
      <c r="W682" s="145" t="s">
        <v>618</v>
      </c>
      <c r="X682" s="145" t="s">
        <v>3363</v>
      </c>
      <c r="Y682" s="146" t="str">
        <f t="shared" si="42"/>
        <v>62014冷房ビル用マルチ有り</v>
      </c>
      <c r="Z682" s="148">
        <v>-1.52</v>
      </c>
      <c r="AA682" s="148">
        <v>2.52</v>
      </c>
      <c r="AB682" s="149">
        <v>1.0736000000000001</v>
      </c>
      <c r="AC682" s="149">
        <v>1.8715999999999999</v>
      </c>
      <c r="AD682" s="147">
        <f>VLOOKUP(T682,'既存・導入予定 (3)'!$E$33:$S$44,13,0)</f>
        <v>0.30499999999999999</v>
      </c>
      <c r="AE682" s="75">
        <f t="shared" si="44"/>
        <v>2.056</v>
      </c>
    </row>
    <row r="683" spans="20:31">
      <c r="T683" s="144">
        <v>6</v>
      </c>
      <c r="U683" s="195">
        <v>2014</v>
      </c>
      <c r="V683" s="145" t="s">
        <v>20</v>
      </c>
      <c r="W683" s="145" t="s">
        <v>619</v>
      </c>
      <c r="X683" s="145" t="s">
        <v>3363</v>
      </c>
      <c r="Y683" s="146" t="str">
        <f t="shared" si="42"/>
        <v>62014冷房設備用有り</v>
      </c>
      <c r="Z683" s="148">
        <v>-0.32</v>
      </c>
      <c r="AA683" s="148">
        <v>1.32</v>
      </c>
      <c r="AB683" s="149">
        <v>1.0385</v>
      </c>
      <c r="AC683" s="149">
        <v>0.98040000000000005</v>
      </c>
      <c r="AD683" s="147">
        <f>VLOOKUP(T683,'既存・導入予定 (3)'!$E$33:$S$44,13,0)</f>
        <v>0.30499999999999999</v>
      </c>
      <c r="AE683" s="75">
        <f t="shared" si="44"/>
        <v>1.222</v>
      </c>
    </row>
    <row r="684" spans="20:31">
      <c r="T684" s="144">
        <v>6</v>
      </c>
      <c r="U684" s="195">
        <v>2014</v>
      </c>
      <c r="V684" s="145" t="s">
        <v>20</v>
      </c>
      <c r="W684" s="145" t="s">
        <v>624</v>
      </c>
      <c r="X684" s="145" t="s">
        <v>3516</v>
      </c>
      <c r="Y684" s="146" t="str">
        <f t="shared" si="42"/>
        <v>62014冷房店舗用無し（一定速）</v>
      </c>
      <c r="Z684" s="148">
        <v>0.25</v>
      </c>
      <c r="AA684" s="148">
        <v>0.75</v>
      </c>
      <c r="AB684" s="149">
        <v>0.25</v>
      </c>
      <c r="AC684" s="149">
        <v>0.75</v>
      </c>
      <c r="AD684" s="147">
        <f>VLOOKUP(T684,'既存・導入予定 (3)'!$E$33:$S$44,13,0)</f>
        <v>0.30499999999999999</v>
      </c>
      <c r="AE684" s="75">
        <f t="shared" si="44"/>
        <v>0.82599999999999996</v>
      </c>
    </row>
    <row r="685" spans="20:31">
      <c r="T685" s="144">
        <v>6</v>
      </c>
      <c r="U685" s="195">
        <v>2014</v>
      </c>
      <c r="V685" s="145" t="s">
        <v>20</v>
      </c>
      <c r="W685" s="145" t="s">
        <v>618</v>
      </c>
      <c r="X685" s="145" t="s">
        <v>3516</v>
      </c>
      <c r="Y685" s="146" t="str">
        <f t="shared" si="42"/>
        <v>62014冷房ビル用マルチ無し（一定速）</v>
      </c>
      <c r="Z685" s="148">
        <v>0.25</v>
      </c>
      <c r="AA685" s="148">
        <v>0.75</v>
      </c>
      <c r="AB685" s="149">
        <v>0.25</v>
      </c>
      <c r="AC685" s="149">
        <v>0.75</v>
      </c>
      <c r="AD685" s="147">
        <f>VLOOKUP(T685,'既存・導入予定 (3)'!$E$33:$S$44,13,0)</f>
        <v>0.30499999999999999</v>
      </c>
      <c r="AE685" s="75">
        <f t="shared" si="44"/>
        <v>0.82599999999999996</v>
      </c>
    </row>
    <row r="686" spans="20:31">
      <c r="T686" s="144">
        <v>6</v>
      </c>
      <c r="U686" s="195">
        <v>2014</v>
      </c>
      <c r="V686" s="145" t="s">
        <v>20</v>
      </c>
      <c r="W686" s="145" t="s">
        <v>619</v>
      </c>
      <c r="X686" s="145" t="s">
        <v>3516</v>
      </c>
      <c r="Y686" s="146" t="str">
        <f t="shared" si="42"/>
        <v>62014冷房設備用無し（一定速）</v>
      </c>
      <c r="Z686" s="148">
        <v>0.25</v>
      </c>
      <c r="AA686" s="148">
        <v>0.75</v>
      </c>
      <c r="AB686" s="149">
        <v>0.25</v>
      </c>
      <c r="AC686" s="149">
        <v>0.75</v>
      </c>
      <c r="AD686" s="147">
        <f>VLOOKUP(T686,'既存・導入予定 (3)'!$E$33:$S$44,13,0)</f>
        <v>0.30499999999999999</v>
      </c>
      <c r="AE686" s="75">
        <f t="shared" si="44"/>
        <v>0.82599999999999996</v>
      </c>
    </row>
    <row r="687" spans="20:31">
      <c r="T687" s="144">
        <v>6</v>
      </c>
      <c r="U687" s="195">
        <v>2014</v>
      </c>
      <c r="V687" s="145" t="s">
        <v>21</v>
      </c>
      <c r="W687" s="145" t="s">
        <v>624</v>
      </c>
      <c r="X687" s="145" t="s">
        <v>3363</v>
      </c>
      <c r="Y687" s="146" t="str">
        <f t="shared" si="42"/>
        <v>62014暖房店舗用有り</v>
      </c>
      <c r="Z687" s="148">
        <v>-0.94</v>
      </c>
      <c r="AA687" s="148">
        <v>1.94</v>
      </c>
      <c r="AB687" s="149">
        <v>1.0853999999999999</v>
      </c>
      <c r="AC687" s="149">
        <v>1.4337</v>
      </c>
      <c r="AD687" s="147">
        <f>VLOOKUP(T687,'既存・導入予定 (3)'!$E$33:$S$44,13,0)</f>
        <v>0.30499999999999999</v>
      </c>
      <c r="AE687" s="75">
        <f t="shared" si="44"/>
        <v>1.653</v>
      </c>
    </row>
    <row r="688" spans="20:31">
      <c r="T688" s="144">
        <v>6</v>
      </c>
      <c r="U688" s="195">
        <v>2014</v>
      </c>
      <c r="V688" s="145" t="s">
        <v>21</v>
      </c>
      <c r="W688" s="145" t="s">
        <v>618</v>
      </c>
      <c r="X688" s="145" t="s">
        <v>3363</v>
      </c>
      <c r="Y688" s="146" t="str">
        <f t="shared" si="42"/>
        <v>62014暖房ビル用マルチ有り</v>
      </c>
      <c r="Z688" s="148">
        <v>-0.96</v>
      </c>
      <c r="AA688" s="148">
        <v>1.96</v>
      </c>
      <c r="AB688" s="149">
        <v>1.0416000000000001</v>
      </c>
      <c r="AC688" s="149">
        <v>1.4596</v>
      </c>
      <c r="AD688" s="147">
        <f>VLOOKUP(T688,'既存・導入予定 (3)'!$E$33:$S$44,13,0)</f>
        <v>0.30499999999999999</v>
      </c>
      <c r="AE688" s="75">
        <f t="shared" si="44"/>
        <v>1.667</v>
      </c>
    </row>
    <row r="689" spans="20:31">
      <c r="T689" s="144">
        <v>6</v>
      </c>
      <c r="U689" s="195">
        <v>2014</v>
      </c>
      <c r="V689" s="145" t="s">
        <v>21</v>
      </c>
      <c r="W689" s="145" t="s">
        <v>619</v>
      </c>
      <c r="X689" s="145" t="s">
        <v>3363</v>
      </c>
      <c r="Y689" s="146" t="str">
        <f t="shared" si="42"/>
        <v>62014暖房設備用有り</v>
      </c>
      <c r="Z689" s="148">
        <v>-0.36</v>
      </c>
      <c r="AA689" s="148">
        <v>1.36</v>
      </c>
      <c r="AB689" s="149">
        <v>1.0287999999999999</v>
      </c>
      <c r="AC689" s="149">
        <v>1.0127999999999999</v>
      </c>
      <c r="AD689" s="147">
        <f>VLOOKUP(T689,'既存・導入予定 (3)'!$E$33:$S$44,13,0)</f>
        <v>0.30499999999999999</v>
      </c>
      <c r="AE689" s="75">
        <f t="shared" si="44"/>
        <v>1.25</v>
      </c>
    </row>
    <row r="690" spans="20:31">
      <c r="T690" s="144">
        <v>6</v>
      </c>
      <c r="U690" s="195">
        <v>2014</v>
      </c>
      <c r="V690" s="145" t="s">
        <v>21</v>
      </c>
      <c r="W690" s="145" t="s">
        <v>624</v>
      </c>
      <c r="X690" s="145" t="s">
        <v>3516</v>
      </c>
      <c r="Y690" s="146" t="str">
        <f t="shared" si="42"/>
        <v>62014暖房店舗用無し（一定速）</v>
      </c>
      <c r="Z690" s="148">
        <v>0.25</v>
      </c>
      <c r="AA690" s="148">
        <v>0.75</v>
      </c>
      <c r="AB690" s="149">
        <v>0.25</v>
      </c>
      <c r="AC690" s="149">
        <v>0.75</v>
      </c>
      <c r="AD690" s="147">
        <f>VLOOKUP(T690,'既存・導入予定 (3)'!$E$33:$S$44,13,0)</f>
        <v>0.30499999999999999</v>
      </c>
      <c r="AE690" s="75">
        <f t="shared" si="44"/>
        <v>0.82599999999999996</v>
      </c>
    </row>
    <row r="691" spans="20:31">
      <c r="T691" s="144">
        <v>6</v>
      </c>
      <c r="U691" s="195">
        <v>2014</v>
      </c>
      <c r="V691" s="145" t="s">
        <v>21</v>
      </c>
      <c r="W691" s="145" t="s">
        <v>618</v>
      </c>
      <c r="X691" s="145" t="s">
        <v>3516</v>
      </c>
      <c r="Y691" s="146" t="str">
        <f t="shared" si="42"/>
        <v>62014暖房ビル用マルチ無し（一定速）</v>
      </c>
      <c r="Z691" s="148">
        <v>0.25</v>
      </c>
      <c r="AA691" s="148">
        <v>0.75</v>
      </c>
      <c r="AB691" s="149">
        <v>0.25</v>
      </c>
      <c r="AC691" s="149">
        <v>0.75</v>
      </c>
      <c r="AD691" s="147">
        <f>VLOOKUP(T691,'既存・導入予定 (3)'!$E$33:$S$44,13,0)</f>
        <v>0.30499999999999999</v>
      </c>
      <c r="AE691" s="75">
        <f t="shared" si="44"/>
        <v>0.82599999999999996</v>
      </c>
    </row>
    <row r="692" spans="20:31">
      <c r="T692" s="144">
        <v>6</v>
      </c>
      <c r="U692" s="195">
        <v>2014</v>
      </c>
      <c r="V692" s="145" t="s">
        <v>21</v>
      </c>
      <c r="W692" s="145" t="s">
        <v>619</v>
      </c>
      <c r="X692" s="145" t="s">
        <v>3516</v>
      </c>
      <c r="Y692" s="146" t="str">
        <f t="shared" si="42"/>
        <v>62014暖房設備用無し（一定速）</v>
      </c>
      <c r="Z692" s="148">
        <v>0.25</v>
      </c>
      <c r="AA692" s="148">
        <v>0.75</v>
      </c>
      <c r="AB692" s="149">
        <v>0.25</v>
      </c>
      <c r="AC692" s="149">
        <v>0.75</v>
      </c>
      <c r="AD692" s="147">
        <f>VLOOKUP(T692,'既存・導入予定 (3)'!$E$33:$S$44,13,0)</f>
        <v>0.30499999999999999</v>
      </c>
      <c r="AE692" s="75">
        <f t="shared" si="44"/>
        <v>0.82599999999999996</v>
      </c>
    </row>
    <row r="693" spans="20:31">
      <c r="T693" s="152">
        <v>6</v>
      </c>
      <c r="U693" s="153">
        <v>2015</v>
      </c>
      <c r="V693" s="154" t="s">
        <v>20</v>
      </c>
      <c r="W693" s="154" t="s">
        <v>624</v>
      </c>
      <c r="X693" s="154" t="s">
        <v>3363</v>
      </c>
      <c r="Y693" s="155" t="str">
        <f t="shared" si="42"/>
        <v>62015冷房店舗用有り</v>
      </c>
      <c r="Z693" s="156">
        <v>-1.38</v>
      </c>
      <c r="AA693" s="156">
        <v>2.38</v>
      </c>
      <c r="AB693" s="157">
        <v>1.0581</v>
      </c>
      <c r="AC693" s="157">
        <v>1.7705</v>
      </c>
      <c r="AD693" s="160">
        <f>VLOOKUP(T693,'既存・導入予定 (3)'!$E$33:$S$44,13,0)</f>
        <v>0.30499999999999999</v>
      </c>
      <c r="AE693" s="161">
        <f t="shared" si="44"/>
        <v>1.9590000000000001</v>
      </c>
    </row>
    <row r="694" spans="20:31">
      <c r="T694" s="152">
        <v>6</v>
      </c>
      <c r="U694" s="153">
        <v>2015</v>
      </c>
      <c r="V694" s="154" t="s">
        <v>20</v>
      </c>
      <c r="W694" s="154" t="s">
        <v>618</v>
      </c>
      <c r="X694" s="154" t="s">
        <v>3363</v>
      </c>
      <c r="Y694" s="155" t="str">
        <f t="shared" si="42"/>
        <v>62015冷房ビル用マルチ有り</v>
      </c>
      <c r="Z694" s="156">
        <v>-1.5740000000000001</v>
      </c>
      <c r="AA694" s="156">
        <v>2.5739999999999998</v>
      </c>
      <c r="AB694" s="157">
        <v>1.0751999999999999</v>
      </c>
      <c r="AC694" s="157">
        <v>1.9117</v>
      </c>
      <c r="AD694" s="160">
        <f>VLOOKUP(T694,'既存・導入予定 (3)'!$E$33:$S$44,13,0)</f>
        <v>0.30499999999999999</v>
      </c>
      <c r="AE694" s="161">
        <f t="shared" si="44"/>
        <v>2.093</v>
      </c>
    </row>
    <row r="695" spans="20:31">
      <c r="T695" s="152">
        <v>6</v>
      </c>
      <c r="U695" s="153">
        <v>2015</v>
      </c>
      <c r="V695" s="154" t="s">
        <v>20</v>
      </c>
      <c r="W695" s="154" t="s">
        <v>619</v>
      </c>
      <c r="X695" s="154" t="s">
        <v>3363</v>
      </c>
      <c r="Y695" s="155" t="str">
        <f t="shared" si="42"/>
        <v>62015冷房設備用有り</v>
      </c>
      <c r="Z695" s="156">
        <v>-0.62</v>
      </c>
      <c r="AA695" s="156">
        <v>1.62</v>
      </c>
      <c r="AB695" s="157">
        <v>1.0472999999999999</v>
      </c>
      <c r="AC695" s="157">
        <v>1.2032</v>
      </c>
      <c r="AD695" s="160">
        <f>VLOOKUP(T695,'既存・導入予定 (3)'!$E$33:$S$44,13,0)</f>
        <v>0.30499999999999999</v>
      </c>
      <c r="AE695" s="161">
        <f t="shared" si="44"/>
        <v>1.43</v>
      </c>
    </row>
    <row r="696" spans="20:31">
      <c r="T696" s="152">
        <v>6</v>
      </c>
      <c r="U696" s="153">
        <v>2015</v>
      </c>
      <c r="V696" s="154" t="s">
        <v>20</v>
      </c>
      <c r="W696" s="154" t="s">
        <v>624</v>
      </c>
      <c r="X696" s="154" t="s">
        <v>3516</v>
      </c>
      <c r="Y696" s="155" t="str">
        <f t="shared" si="42"/>
        <v>62015冷房店舗用無し（一定速）</v>
      </c>
      <c r="Z696" s="156">
        <v>0.25</v>
      </c>
      <c r="AA696" s="156">
        <v>0.75</v>
      </c>
      <c r="AB696" s="157">
        <v>0.25</v>
      </c>
      <c r="AC696" s="157">
        <v>0.75</v>
      </c>
      <c r="AD696" s="160">
        <f>VLOOKUP(T696,'既存・導入予定 (3)'!$E$33:$S$44,13,0)</f>
        <v>0.30499999999999999</v>
      </c>
      <c r="AE696" s="161">
        <f t="shared" si="44"/>
        <v>0.82599999999999996</v>
      </c>
    </row>
    <row r="697" spans="20:31">
      <c r="T697" s="152">
        <v>6</v>
      </c>
      <c r="U697" s="153">
        <v>2015</v>
      </c>
      <c r="V697" s="154" t="s">
        <v>20</v>
      </c>
      <c r="W697" s="154" t="s">
        <v>618</v>
      </c>
      <c r="X697" s="154" t="s">
        <v>3516</v>
      </c>
      <c r="Y697" s="155" t="str">
        <f t="shared" si="42"/>
        <v>62015冷房ビル用マルチ無し（一定速）</v>
      </c>
      <c r="Z697" s="156">
        <v>0.25</v>
      </c>
      <c r="AA697" s="156">
        <v>0.75</v>
      </c>
      <c r="AB697" s="157">
        <v>0.25</v>
      </c>
      <c r="AC697" s="157">
        <v>0.75</v>
      </c>
      <c r="AD697" s="160">
        <f>VLOOKUP(T697,'既存・導入予定 (3)'!$E$33:$S$44,13,0)</f>
        <v>0.30499999999999999</v>
      </c>
      <c r="AE697" s="161">
        <f t="shared" si="44"/>
        <v>0.82599999999999996</v>
      </c>
    </row>
    <row r="698" spans="20:31">
      <c r="T698" s="152">
        <v>6</v>
      </c>
      <c r="U698" s="153">
        <v>2015</v>
      </c>
      <c r="V698" s="154" t="s">
        <v>20</v>
      </c>
      <c r="W698" s="154" t="s">
        <v>619</v>
      </c>
      <c r="X698" s="154" t="s">
        <v>3516</v>
      </c>
      <c r="Y698" s="155" t="str">
        <f t="shared" si="42"/>
        <v>62015冷房設備用無し（一定速）</v>
      </c>
      <c r="Z698" s="156">
        <v>0.25</v>
      </c>
      <c r="AA698" s="156">
        <v>0.75</v>
      </c>
      <c r="AB698" s="157">
        <v>0.25</v>
      </c>
      <c r="AC698" s="157">
        <v>0.75</v>
      </c>
      <c r="AD698" s="160">
        <f>VLOOKUP(T698,'既存・導入予定 (3)'!$E$33:$S$44,13,0)</f>
        <v>0.30499999999999999</v>
      </c>
      <c r="AE698" s="161">
        <f t="shared" si="44"/>
        <v>0.82599999999999996</v>
      </c>
    </row>
    <row r="699" spans="20:31">
      <c r="T699" s="152">
        <v>6</v>
      </c>
      <c r="U699" s="153">
        <v>2015</v>
      </c>
      <c r="V699" s="154" t="s">
        <v>21</v>
      </c>
      <c r="W699" s="154" t="s">
        <v>624</v>
      </c>
      <c r="X699" s="154" t="s">
        <v>3363</v>
      </c>
      <c r="Y699" s="155" t="str">
        <f t="shared" si="42"/>
        <v>62015暖房店舗用有り</v>
      </c>
      <c r="Z699" s="156">
        <v>-0.97</v>
      </c>
      <c r="AA699" s="156">
        <v>1.97</v>
      </c>
      <c r="AB699" s="157">
        <v>1.0867</v>
      </c>
      <c r="AC699" s="157">
        <v>1.4558</v>
      </c>
      <c r="AD699" s="160">
        <f>VLOOKUP(T699,'既存・導入予定 (3)'!$E$33:$S$44,13,0)</f>
        <v>0.30499999999999999</v>
      </c>
      <c r="AE699" s="161">
        <f t="shared" si="44"/>
        <v>1.6739999999999999</v>
      </c>
    </row>
    <row r="700" spans="20:31">
      <c r="T700" s="152">
        <v>6</v>
      </c>
      <c r="U700" s="153">
        <v>2015</v>
      </c>
      <c r="V700" s="154" t="s">
        <v>21</v>
      </c>
      <c r="W700" s="154" t="s">
        <v>618</v>
      </c>
      <c r="X700" s="154" t="s">
        <v>3363</v>
      </c>
      <c r="Y700" s="155" t="str">
        <f t="shared" si="42"/>
        <v>62015暖房ビル用マルチ有り</v>
      </c>
      <c r="Z700" s="156">
        <v>-0.876</v>
      </c>
      <c r="AA700" s="156">
        <v>1.8759999999999999</v>
      </c>
      <c r="AB700" s="157">
        <v>1.0398000000000001</v>
      </c>
      <c r="AC700" s="157">
        <v>1.3971</v>
      </c>
      <c r="AD700" s="160">
        <f>VLOOKUP(T700,'既存・導入予定 (3)'!$E$33:$S$44,13,0)</f>
        <v>0.30499999999999999</v>
      </c>
      <c r="AE700" s="161">
        <f t="shared" si="44"/>
        <v>1.6080000000000001</v>
      </c>
    </row>
    <row r="701" spans="20:31">
      <c r="T701" s="152">
        <v>6</v>
      </c>
      <c r="U701" s="153">
        <v>2015</v>
      </c>
      <c r="V701" s="154" t="s">
        <v>21</v>
      </c>
      <c r="W701" s="154" t="s">
        <v>619</v>
      </c>
      <c r="X701" s="154" t="s">
        <v>3363</v>
      </c>
      <c r="Y701" s="155" t="str">
        <f t="shared" si="42"/>
        <v>62015暖房設備用有り</v>
      </c>
      <c r="Z701" s="156">
        <v>-0.59799999999999998</v>
      </c>
      <c r="AA701" s="156">
        <v>1.5980000000000001</v>
      </c>
      <c r="AB701" s="157">
        <v>1.0339</v>
      </c>
      <c r="AC701" s="157">
        <v>1.19</v>
      </c>
      <c r="AD701" s="160">
        <f>VLOOKUP(T701,'既存・導入予定 (3)'!$E$33:$S$44,13,0)</f>
        <v>0.30499999999999999</v>
      </c>
      <c r="AE701" s="161">
        <f t="shared" si="44"/>
        <v>1.415</v>
      </c>
    </row>
    <row r="702" spans="20:31">
      <c r="T702" s="152">
        <v>6</v>
      </c>
      <c r="U702" s="153">
        <v>2015</v>
      </c>
      <c r="V702" s="154" t="s">
        <v>21</v>
      </c>
      <c r="W702" s="154" t="s">
        <v>624</v>
      </c>
      <c r="X702" s="154" t="s">
        <v>3516</v>
      </c>
      <c r="Y702" s="155" t="str">
        <f t="shared" si="42"/>
        <v>62015暖房店舗用無し（一定速）</v>
      </c>
      <c r="Z702" s="156">
        <v>0.25</v>
      </c>
      <c r="AA702" s="156">
        <v>0.75</v>
      </c>
      <c r="AB702" s="157">
        <v>0.25</v>
      </c>
      <c r="AC702" s="157">
        <v>0.75</v>
      </c>
      <c r="AD702" s="160">
        <f>VLOOKUP(T702,'既存・導入予定 (3)'!$E$33:$S$44,13,0)</f>
        <v>0.30499999999999999</v>
      </c>
      <c r="AE702" s="161">
        <f t="shared" si="44"/>
        <v>0.82599999999999996</v>
      </c>
    </row>
    <row r="703" spans="20:31">
      <c r="T703" s="152">
        <v>6</v>
      </c>
      <c r="U703" s="153">
        <v>2015</v>
      </c>
      <c r="V703" s="154" t="s">
        <v>21</v>
      </c>
      <c r="W703" s="154" t="s">
        <v>618</v>
      </c>
      <c r="X703" s="154" t="s">
        <v>3516</v>
      </c>
      <c r="Y703" s="155" t="str">
        <f t="shared" si="42"/>
        <v>62015暖房ビル用マルチ無し（一定速）</v>
      </c>
      <c r="Z703" s="156">
        <v>0.25</v>
      </c>
      <c r="AA703" s="156">
        <v>0.75</v>
      </c>
      <c r="AB703" s="157">
        <v>0.25</v>
      </c>
      <c r="AC703" s="157">
        <v>0.75</v>
      </c>
      <c r="AD703" s="160">
        <f>VLOOKUP(T703,'既存・導入予定 (3)'!$E$33:$S$44,13,0)</f>
        <v>0.30499999999999999</v>
      </c>
      <c r="AE703" s="161">
        <f t="shared" si="44"/>
        <v>0.82599999999999996</v>
      </c>
    </row>
    <row r="704" spans="20:31">
      <c r="T704" s="152">
        <v>6</v>
      </c>
      <c r="U704" s="153">
        <v>2015</v>
      </c>
      <c r="V704" s="154" t="s">
        <v>21</v>
      </c>
      <c r="W704" s="154" t="s">
        <v>619</v>
      </c>
      <c r="X704" s="154" t="s">
        <v>3516</v>
      </c>
      <c r="Y704" s="155" t="str">
        <f t="shared" si="42"/>
        <v>62015暖房設備用無し（一定速）</v>
      </c>
      <c r="Z704" s="156">
        <v>0.25</v>
      </c>
      <c r="AA704" s="156">
        <v>0.75</v>
      </c>
      <c r="AB704" s="157">
        <v>0.25</v>
      </c>
      <c r="AC704" s="157">
        <v>0.75</v>
      </c>
      <c r="AD704" s="160">
        <f>VLOOKUP(T704,'既存・導入予定 (3)'!$E$33:$S$44,13,0)</f>
        <v>0.30499999999999999</v>
      </c>
      <c r="AE704" s="161">
        <f t="shared" si="44"/>
        <v>0.82599999999999996</v>
      </c>
    </row>
    <row r="705" spans="20:31">
      <c r="T705" s="152">
        <v>6</v>
      </c>
      <c r="U705" s="153">
        <v>2020</v>
      </c>
      <c r="V705" s="154" t="s">
        <v>626</v>
      </c>
      <c r="W705" s="154" t="s">
        <v>624</v>
      </c>
      <c r="X705" s="154" t="s">
        <v>3363</v>
      </c>
      <c r="Y705" s="155" t="str">
        <f t="shared" si="42"/>
        <v>62020冷房店舗用有り</v>
      </c>
      <c r="Z705" s="156">
        <v>-1.38</v>
      </c>
      <c r="AA705" s="156">
        <v>2.38</v>
      </c>
      <c r="AB705" s="157">
        <v>1.0581</v>
      </c>
      <c r="AC705" s="157">
        <v>1.7705</v>
      </c>
      <c r="AD705" s="160">
        <f>VLOOKUP(T705,'既存・導入予定 (3)'!$E$33:$S$44,13,0)</f>
        <v>0.30499999999999999</v>
      </c>
      <c r="AE705" s="161">
        <f t="shared" si="44"/>
        <v>1.9590000000000001</v>
      </c>
    </row>
    <row r="706" spans="20:31">
      <c r="T706" s="152">
        <v>6</v>
      </c>
      <c r="U706" s="153">
        <v>2020</v>
      </c>
      <c r="V706" s="154" t="s">
        <v>626</v>
      </c>
      <c r="W706" s="154" t="s">
        <v>618</v>
      </c>
      <c r="X706" s="154" t="s">
        <v>3363</v>
      </c>
      <c r="Y706" s="155" t="str">
        <f t="shared" si="42"/>
        <v>62020冷房ビル用マルチ有り</v>
      </c>
      <c r="Z706" s="156">
        <v>-1.68</v>
      </c>
      <c r="AA706" s="156">
        <v>2.68</v>
      </c>
      <c r="AB706" s="157">
        <v>1.0788</v>
      </c>
      <c r="AC706" s="157">
        <v>2.0053000000000001</v>
      </c>
      <c r="AD706" s="160">
        <f>VLOOKUP(T706,'既存・導入予定 (3)'!$E$33:$S$44,13,0)</f>
        <v>0.30499999999999999</v>
      </c>
      <c r="AE706" s="161">
        <f t="shared" si="44"/>
        <v>2.1669999999999998</v>
      </c>
    </row>
    <row r="707" spans="20:31">
      <c r="T707" s="152">
        <v>6</v>
      </c>
      <c r="U707" s="153">
        <v>2020</v>
      </c>
      <c r="V707" s="154" t="s">
        <v>626</v>
      </c>
      <c r="W707" s="154" t="s">
        <v>619</v>
      </c>
      <c r="X707" s="154" t="s">
        <v>3363</v>
      </c>
      <c r="Y707" s="155" t="str">
        <f t="shared" si="42"/>
        <v>62020冷房設備用有り</v>
      </c>
      <c r="Z707" s="156">
        <v>-0.62</v>
      </c>
      <c r="AA707" s="156">
        <v>1.62</v>
      </c>
      <c r="AB707" s="157">
        <v>1.0472999999999999</v>
      </c>
      <c r="AC707" s="157">
        <v>1.2032</v>
      </c>
      <c r="AD707" s="160">
        <f>VLOOKUP(T707,'既存・導入予定 (3)'!$E$33:$S$44,13,0)</f>
        <v>0.30499999999999999</v>
      </c>
      <c r="AE707" s="161">
        <f t="shared" si="44"/>
        <v>1.43</v>
      </c>
    </row>
    <row r="708" spans="20:31">
      <c r="T708" s="152">
        <v>6</v>
      </c>
      <c r="U708" s="153">
        <v>2020</v>
      </c>
      <c r="V708" s="154" t="s">
        <v>626</v>
      </c>
      <c r="W708" s="154" t="s">
        <v>624</v>
      </c>
      <c r="X708" s="154" t="s">
        <v>3516</v>
      </c>
      <c r="Y708" s="155" t="str">
        <f t="shared" si="42"/>
        <v>62020冷房店舗用無し（一定速）</v>
      </c>
      <c r="Z708" s="156">
        <v>0.25</v>
      </c>
      <c r="AA708" s="156">
        <v>0.75</v>
      </c>
      <c r="AB708" s="157">
        <v>0.25</v>
      </c>
      <c r="AC708" s="157">
        <v>0.75</v>
      </c>
      <c r="AD708" s="160">
        <f>VLOOKUP(T708,'既存・導入予定 (3)'!$E$33:$S$44,13,0)</f>
        <v>0.30499999999999999</v>
      </c>
      <c r="AE708" s="161">
        <f t="shared" si="44"/>
        <v>0.82599999999999996</v>
      </c>
    </row>
    <row r="709" spans="20:31">
      <c r="T709" s="152">
        <v>6</v>
      </c>
      <c r="U709" s="153">
        <v>2020</v>
      </c>
      <c r="V709" s="154" t="s">
        <v>626</v>
      </c>
      <c r="W709" s="154" t="s">
        <v>618</v>
      </c>
      <c r="X709" s="154" t="s">
        <v>3516</v>
      </c>
      <c r="Y709" s="155" t="str">
        <f t="shared" si="42"/>
        <v>62020冷房ビル用マルチ無し（一定速）</v>
      </c>
      <c r="Z709" s="156">
        <v>0.25</v>
      </c>
      <c r="AA709" s="156">
        <v>0.75</v>
      </c>
      <c r="AB709" s="157">
        <v>0.25</v>
      </c>
      <c r="AC709" s="157">
        <v>0.75</v>
      </c>
      <c r="AD709" s="160">
        <f>VLOOKUP(T709,'既存・導入予定 (3)'!$E$33:$S$44,13,0)</f>
        <v>0.30499999999999999</v>
      </c>
      <c r="AE709" s="161">
        <f t="shared" si="44"/>
        <v>0.82599999999999996</v>
      </c>
    </row>
    <row r="710" spans="20:31">
      <c r="T710" s="152">
        <v>6</v>
      </c>
      <c r="U710" s="153">
        <v>2020</v>
      </c>
      <c r="V710" s="154" t="s">
        <v>626</v>
      </c>
      <c r="W710" s="154" t="s">
        <v>619</v>
      </c>
      <c r="X710" s="154" t="s">
        <v>3516</v>
      </c>
      <c r="Y710" s="155" t="str">
        <f t="shared" si="42"/>
        <v>62020冷房設備用無し（一定速）</v>
      </c>
      <c r="Z710" s="156">
        <v>0.25</v>
      </c>
      <c r="AA710" s="156">
        <v>0.75</v>
      </c>
      <c r="AB710" s="157">
        <v>0.25</v>
      </c>
      <c r="AC710" s="157">
        <v>0.75</v>
      </c>
      <c r="AD710" s="160">
        <f>VLOOKUP(T710,'既存・導入予定 (3)'!$E$33:$S$44,13,0)</f>
        <v>0.30499999999999999</v>
      </c>
      <c r="AE710" s="161">
        <f t="shared" si="44"/>
        <v>0.82599999999999996</v>
      </c>
    </row>
    <row r="711" spans="20:31">
      <c r="T711" s="152">
        <v>6</v>
      </c>
      <c r="U711" s="153">
        <v>2020</v>
      </c>
      <c r="V711" s="154" t="s">
        <v>627</v>
      </c>
      <c r="W711" s="154" t="s">
        <v>624</v>
      </c>
      <c r="X711" s="154" t="s">
        <v>3363</v>
      </c>
      <c r="Y711" s="155" t="str">
        <f t="shared" si="42"/>
        <v>62020暖房店舗用有り</v>
      </c>
      <c r="Z711" s="156">
        <v>-0.96</v>
      </c>
      <c r="AA711" s="156">
        <v>1.96</v>
      </c>
      <c r="AB711" s="157">
        <v>1.0862000000000001</v>
      </c>
      <c r="AC711" s="157">
        <v>1.4483999999999999</v>
      </c>
      <c r="AD711" s="160">
        <f>VLOOKUP(T711,'既存・導入予定 (3)'!$E$33:$S$44,13,0)</f>
        <v>0.30499999999999999</v>
      </c>
      <c r="AE711" s="161">
        <f t="shared" si="44"/>
        <v>1.667</v>
      </c>
    </row>
    <row r="712" spans="20:31">
      <c r="T712" s="152">
        <v>6</v>
      </c>
      <c r="U712" s="153">
        <v>2020</v>
      </c>
      <c r="V712" s="154" t="s">
        <v>627</v>
      </c>
      <c r="W712" s="154" t="s">
        <v>618</v>
      </c>
      <c r="X712" s="154" t="s">
        <v>3363</v>
      </c>
      <c r="Y712" s="155" t="str">
        <f t="shared" si="42"/>
        <v>62020暖房ビル用マルチ有り</v>
      </c>
      <c r="Z712" s="156">
        <v>-1.1000000000000001</v>
      </c>
      <c r="AA712" s="156">
        <v>2.1</v>
      </c>
      <c r="AB712" s="157">
        <v>1.0416000000000001</v>
      </c>
      <c r="AC712" s="157">
        <v>1.4596</v>
      </c>
      <c r="AD712" s="160">
        <f>VLOOKUP(T712,'既存・導入予定 (3)'!$E$33:$S$44,13,0)</f>
        <v>0.30499999999999999</v>
      </c>
      <c r="AE712" s="161">
        <f t="shared" si="44"/>
        <v>1.764</v>
      </c>
    </row>
    <row r="713" spans="20:31">
      <c r="T713" s="152">
        <v>6</v>
      </c>
      <c r="U713" s="153">
        <v>2020</v>
      </c>
      <c r="V713" s="154" t="s">
        <v>627</v>
      </c>
      <c r="W713" s="154" t="s">
        <v>619</v>
      </c>
      <c r="X713" s="154" t="s">
        <v>3363</v>
      </c>
      <c r="Y713" s="155" t="str">
        <f t="shared" si="42"/>
        <v>62020暖房設備用有り</v>
      </c>
      <c r="Z713" s="156">
        <v>-0.46</v>
      </c>
      <c r="AA713" s="156">
        <v>1.46</v>
      </c>
      <c r="AB713" s="157">
        <v>0.94</v>
      </c>
      <c r="AC713" s="157">
        <v>1.1100000000000001</v>
      </c>
      <c r="AD713" s="160">
        <f>VLOOKUP(T713,'既存・導入予定 (3)'!$E$33:$S$44,13,0)</f>
        <v>0.30499999999999999</v>
      </c>
      <c r="AE713" s="161">
        <f t="shared" si="44"/>
        <v>1.319</v>
      </c>
    </row>
    <row r="714" spans="20:31">
      <c r="T714" s="152">
        <v>6</v>
      </c>
      <c r="U714" s="153">
        <v>2020</v>
      </c>
      <c r="V714" s="154" t="s">
        <v>627</v>
      </c>
      <c r="W714" s="154" t="s">
        <v>624</v>
      </c>
      <c r="X714" s="154" t="s">
        <v>3516</v>
      </c>
      <c r="Y714" s="155" t="str">
        <f t="shared" si="42"/>
        <v>62020暖房店舗用無し（一定速）</v>
      </c>
      <c r="Z714" s="156">
        <v>0.25</v>
      </c>
      <c r="AA714" s="156">
        <v>0.75</v>
      </c>
      <c r="AB714" s="157">
        <v>0.25</v>
      </c>
      <c r="AC714" s="157">
        <v>0.75</v>
      </c>
      <c r="AD714" s="160">
        <f>VLOOKUP(T714,'既存・導入予定 (3)'!$E$33:$S$44,13,0)</f>
        <v>0.30499999999999999</v>
      </c>
      <c r="AE714" s="161">
        <f t="shared" si="44"/>
        <v>0.82599999999999996</v>
      </c>
    </row>
    <row r="715" spans="20:31">
      <c r="T715" s="152">
        <v>6</v>
      </c>
      <c r="U715" s="153">
        <v>2020</v>
      </c>
      <c r="V715" s="154" t="s">
        <v>627</v>
      </c>
      <c r="W715" s="154" t="s">
        <v>618</v>
      </c>
      <c r="X715" s="154" t="s">
        <v>3516</v>
      </c>
      <c r="Y715" s="155" t="str">
        <f t="shared" si="42"/>
        <v>62020暖房ビル用マルチ無し（一定速）</v>
      </c>
      <c r="Z715" s="156">
        <v>0.25</v>
      </c>
      <c r="AA715" s="156">
        <v>0.75</v>
      </c>
      <c r="AB715" s="157">
        <v>0.25</v>
      </c>
      <c r="AC715" s="157">
        <v>0.75</v>
      </c>
      <c r="AD715" s="160">
        <f>VLOOKUP(T715,'既存・導入予定 (3)'!$E$33:$S$44,13,0)</f>
        <v>0.30499999999999999</v>
      </c>
      <c r="AE715" s="161">
        <f t="shared" si="44"/>
        <v>0.82599999999999996</v>
      </c>
    </row>
    <row r="716" spans="20:31">
      <c r="T716" s="152">
        <v>6</v>
      </c>
      <c r="U716" s="154">
        <v>2020</v>
      </c>
      <c r="V716" s="154" t="s">
        <v>627</v>
      </c>
      <c r="W716" s="154" t="s">
        <v>619</v>
      </c>
      <c r="X716" s="154" t="s">
        <v>3516</v>
      </c>
      <c r="Y716" s="155" t="str">
        <f t="shared" si="42"/>
        <v>62020暖房設備用無し（一定速）</v>
      </c>
      <c r="Z716" s="156">
        <v>0.25</v>
      </c>
      <c r="AA716" s="156">
        <v>0.75</v>
      </c>
      <c r="AB716" s="157">
        <v>0.25</v>
      </c>
      <c r="AC716" s="157">
        <v>0.75</v>
      </c>
      <c r="AD716" s="160">
        <f>VLOOKUP(T716,'既存・導入予定 (3)'!$E$33:$S$44,13,0)</f>
        <v>0.30499999999999999</v>
      </c>
      <c r="AE716" s="161">
        <f t="shared" si="44"/>
        <v>0.82599999999999996</v>
      </c>
    </row>
    <row r="717" spans="20:31">
      <c r="T717" s="144">
        <v>6</v>
      </c>
      <c r="U717" s="145">
        <v>2024</v>
      </c>
      <c r="V717" s="145" t="s">
        <v>626</v>
      </c>
      <c r="W717" s="145" t="s">
        <v>624</v>
      </c>
      <c r="X717" s="145" t="s">
        <v>3363</v>
      </c>
      <c r="Y717" s="146" t="str">
        <f t="shared" ref="Y717:Y780" si="45">T717&amp;U717&amp;V717&amp;W717&amp;X717</f>
        <v>62024冷房店舗用有り</v>
      </c>
      <c r="Z717" s="145">
        <v>-1.58</v>
      </c>
      <c r="AA717" s="145">
        <v>2.58</v>
      </c>
      <c r="AB717" s="145">
        <v>1.0629999999999999</v>
      </c>
      <c r="AC717" s="145">
        <v>1.9193</v>
      </c>
      <c r="AD717" s="147">
        <f>VLOOKUP(T717,'既存・導入予定 (3)'!$E$33:$S$44,13,0)</f>
        <v>0.30499999999999999</v>
      </c>
      <c r="AE717" s="75">
        <f t="shared" si="44"/>
        <v>2.0979999999999999</v>
      </c>
    </row>
    <row r="718" spans="20:31">
      <c r="T718" s="144">
        <v>6</v>
      </c>
      <c r="U718" s="145">
        <v>2024</v>
      </c>
      <c r="V718" s="145" t="s">
        <v>626</v>
      </c>
      <c r="W718" s="145" t="s">
        <v>618</v>
      </c>
      <c r="X718" s="145" t="s">
        <v>3363</v>
      </c>
      <c r="Y718" s="146" t="str">
        <f t="shared" si="45"/>
        <v>62024冷房ビル用マルチ有り</v>
      </c>
      <c r="Z718" s="145">
        <v>-1.6</v>
      </c>
      <c r="AA718" s="145">
        <v>2.6</v>
      </c>
      <c r="AB718" s="145">
        <v>1.0759000000000001</v>
      </c>
      <c r="AC718" s="145">
        <v>1.931</v>
      </c>
      <c r="AD718" s="147">
        <f>VLOOKUP(T718,'既存・導入予定 (3)'!$E$33:$S$44,13,0)</f>
        <v>0.30499999999999999</v>
      </c>
      <c r="AE718" s="75">
        <f t="shared" si="44"/>
        <v>2.1120000000000001</v>
      </c>
    </row>
    <row r="719" spans="20:31">
      <c r="T719" s="144">
        <v>6</v>
      </c>
      <c r="U719" s="145">
        <v>2024</v>
      </c>
      <c r="V719" s="145" t="s">
        <v>626</v>
      </c>
      <c r="W719" s="145" t="s">
        <v>619</v>
      </c>
      <c r="X719" s="145" t="s">
        <v>3363</v>
      </c>
      <c r="Y719" s="146" t="str">
        <f t="shared" si="45"/>
        <v>62024冷房設備用有り</v>
      </c>
      <c r="Z719" s="145">
        <v>-0.6</v>
      </c>
      <c r="AA719" s="145">
        <v>1.6</v>
      </c>
      <c r="AB719" s="145">
        <v>1.0467</v>
      </c>
      <c r="AC719" s="145">
        <v>1.1882999999999999</v>
      </c>
      <c r="AD719" s="147">
        <f>VLOOKUP(T719,'既存・導入予定 (3)'!$E$33:$S$44,13,0)</f>
        <v>0.30499999999999999</v>
      </c>
      <c r="AE719" s="75">
        <f t="shared" si="44"/>
        <v>1.417</v>
      </c>
    </row>
    <row r="720" spans="20:31">
      <c r="T720" s="144">
        <v>6</v>
      </c>
      <c r="U720" s="145">
        <v>2024</v>
      </c>
      <c r="V720" s="145" t="s">
        <v>626</v>
      </c>
      <c r="W720" s="145" t="s">
        <v>624</v>
      </c>
      <c r="X720" s="145" t="s">
        <v>3516</v>
      </c>
      <c r="Y720" s="146" t="str">
        <f t="shared" si="45"/>
        <v>62024冷房店舗用無し（一定速）</v>
      </c>
      <c r="Z720" s="148">
        <v>0.25</v>
      </c>
      <c r="AA720" s="148">
        <v>0.75</v>
      </c>
      <c r="AB720" s="149">
        <v>0.25</v>
      </c>
      <c r="AC720" s="149">
        <v>0.75</v>
      </c>
      <c r="AD720" s="147">
        <f>VLOOKUP(T720,'既存・導入予定 (3)'!$E$33:$S$44,13,0)</f>
        <v>0.30499999999999999</v>
      </c>
      <c r="AE720" s="75">
        <f t="shared" si="44"/>
        <v>0.82599999999999996</v>
      </c>
    </row>
    <row r="721" spans="20:31">
      <c r="T721" s="144">
        <v>6</v>
      </c>
      <c r="U721" s="145">
        <v>2024</v>
      </c>
      <c r="V721" s="145" t="s">
        <v>626</v>
      </c>
      <c r="W721" s="145" t="s">
        <v>618</v>
      </c>
      <c r="X721" s="145" t="s">
        <v>3516</v>
      </c>
      <c r="Y721" s="146" t="str">
        <f t="shared" si="45"/>
        <v>62024冷房ビル用マルチ無し（一定速）</v>
      </c>
      <c r="Z721" s="148">
        <v>0.25</v>
      </c>
      <c r="AA721" s="148">
        <v>0.75</v>
      </c>
      <c r="AB721" s="149">
        <v>0.25</v>
      </c>
      <c r="AC721" s="149">
        <v>0.75</v>
      </c>
      <c r="AD721" s="147">
        <f>VLOOKUP(T721,'既存・導入予定 (3)'!$E$33:$S$44,13,0)</f>
        <v>0.30499999999999999</v>
      </c>
      <c r="AE721" s="75">
        <f t="shared" si="44"/>
        <v>0.82599999999999996</v>
      </c>
    </row>
    <row r="722" spans="20:31">
      <c r="T722" s="144">
        <v>6</v>
      </c>
      <c r="U722" s="145">
        <v>2024</v>
      </c>
      <c r="V722" s="145" t="s">
        <v>626</v>
      </c>
      <c r="W722" s="145" t="s">
        <v>619</v>
      </c>
      <c r="X722" s="145" t="s">
        <v>3516</v>
      </c>
      <c r="Y722" s="146" t="str">
        <f t="shared" si="45"/>
        <v>62024冷房設備用無し（一定速）</v>
      </c>
      <c r="Z722" s="148">
        <v>0.25</v>
      </c>
      <c r="AA722" s="148">
        <v>0.75</v>
      </c>
      <c r="AB722" s="149">
        <v>0.25</v>
      </c>
      <c r="AC722" s="149">
        <v>0.75</v>
      </c>
      <c r="AD722" s="147">
        <f>VLOOKUP(T722,'既存・導入予定 (3)'!$E$33:$S$44,13,0)</f>
        <v>0.30499999999999999</v>
      </c>
      <c r="AE722" s="75">
        <f t="shared" si="44"/>
        <v>0.82599999999999996</v>
      </c>
    </row>
    <row r="723" spans="20:31">
      <c r="T723" s="144">
        <v>6</v>
      </c>
      <c r="U723" s="145">
        <v>2024</v>
      </c>
      <c r="V723" s="145" t="s">
        <v>627</v>
      </c>
      <c r="W723" s="145" t="s">
        <v>624</v>
      </c>
      <c r="X723" s="145" t="s">
        <v>3363</v>
      </c>
      <c r="Y723" s="146" t="str">
        <f t="shared" si="45"/>
        <v>62024暖房店舗用有り</v>
      </c>
      <c r="Z723" s="145">
        <v>-1.04</v>
      </c>
      <c r="AA723" s="145">
        <v>2.04</v>
      </c>
      <c r="AB723" s="145">
        <v>1.0898000000000001</v>
      </c>
      <c r="AC723" s="145">
        <v>1.5076000000000001</v>
      </c>
      <c r="AD723" s="147">
        <f>VLOOKUP(T723,'既存・導入予定 (3)'!$E$33:$S$44,13,0)</f>
        <v>0.30499999999999999</v>
      </c>
      <c r="AE723" s="75">
        <f t="shared" si="44"/>
        <v>1.722</v>
      </c>
    </row>
    <row r="724" spans="20:31">
      <c r="T724" s="144">
        <v>6</v>
      </c>
      <c r="U724" s="145">
        <v>2024</v>
      </c>
      <c r="V724" s="145" t="s">
        <v>627</v>
      </c>
      <c r="W724" s="145" t="s">
        <v>618</v>
      </c>
      <c r="X724" s="145" t="s">
        <v>3363</v>
      </c>
      <c r="Y724" s="146" t="str">
        <f t="shared" si="45"/>
        <v>62024暖房ビル用マルチ有り</v>
      </c>
      <c r="Z724" s="145">
        <v>-1.1399999999999999</v>
      </c>
      <c r="AA724" s="145">
        <v>2.14</v>
      </c>
      <c r="AB724" s="145">
        <v>1.0454000000000001</v>
      </c>
      <c r="AC724" s="145">
        <v>1.5936999999999999</v>
      </c>
      <c r="AD724" s="147">
        <f>VLOOKUP(T724,'既存・導入予定 (3)'!$E$33:$S$44,13,0)</f>
        <v>0.30499999999999999</v>
      </c>
      <c r="AE724" s="75">
        <f t="shared" si="44"/>
        <v>1.792</v>
      </c>
    </row>
    <row r="725" spans="20:31">
      <c r="T725" s="144">
        <v>6</v>
      </c>
      <c r="U725" s="145">
        <v>2024</v>
      </c>
      <c r="V725" s="145" t="s">
        <v>627</v>
      </c>
      <c r="W725" s="145" t="s">
        <v>619</v>
      </c>
      <c r="X725" s="145" t="s">
        <v>3363</v>
      </c>
      <c r="Y725" s="146" t="str">
        <f t="shared" si="45"/>
        <v>62024暖房設備用有り</v>
      </c>
      <c r="Z725" s="145">
        <v>-0.57999999999999996</v>
      </c>
      <c r="AA725" s="145">
        <v>1.58</v>
      </c>
      <c r="AB725" s="145">
        <v>1.0335000000000001</v>
      </c>
      <c r="AC725" s="145">
        <v>1.1766000000000001</v>
      </c>
      <c r="AD725" s="147">
        <f>VLOOKUP(T725,'既存・導入予定 (3)'!$E$33:$S$44,13,0)</f>
        <v>0.30499999999999999</v>
      </c>
      <c r="AE725" s="75">
        <f t="shared" si="44"/>
        <v>1.403</v>
      </c>
    </row>
    <row r="726" spans="20:31">
      <c r="T726" s="144">
        <v>6</v>
      </c>
      <c r="U726" s="145">
        <v>2024</v>
      </c>
      <c r="V726" s="145" t="s">
        <v>627</v>
      </c>
      <c r="W726" s="145" t="s">
        <v>624</v>
      </c>
      <c r="X726" s="145" t="s">
        <v>3516</v>
      </c>
      <c r="Y726" s="146" t="str">
        <f t="shared" si="45"/>
        <v>62024暖房店舗用無し（一定速）</v>
      </c>
      <c r="Z726" s="148">
        <v>0.25</v>
      </c>
      <c r="AA726" s="148">
        <v>0.75</v>
      </c>
      <c r="AB726" s="149">
        <v>0.25</v>
      </c>
      <c r="AC726" s="149">
        <v>0.75</v>
      </c>
      <c r="AD726" s="147">
        <f>VLOOKUP(T726,'既存・導入予定 (3)'!$E$33:$S$44,13,0)</f>
        <v>0.30499999999999999</v>
      </c>
      <c r="AE726" s="75">
        <f t="shared" si="44"/>
        <v>0.82599999999999996</v>
      </c>
    </row>
    <row r="727" spans="20:31">
      <c r="T727" s="144">
        <v>6</v>
      </c>
      <c r="U727" s="145">
        <v>2024</v>
      </c>
      <c r="V727" s="145" t="s">
        <v>627</v>
      </c>
      <c r="W727" s="145" t="s">
        <v>618</v>
      </c>
      <c r="X727" s="145" t="s">
        <v>3516</v>
      </c>
      <c r="Y727" s="146" t="str">
        <f t="shared" si="45"/>
        <v>62024暖房ビル用マルチ無し（一定速）</v>
      </c>
      <c r="Z727" s="148">
        <v>0.25</v>
      </c>
      <c r="AA727" s="148">
        <v>0.75</v>
      </c>
      <c r="AB727" s="149">
        <v>0.25</v>
      </c>
      <c r="AC727" s="149">
        <v>0.75</v>
      </c>
      <c r="AD727" s="147">
        <f>VLOOKUP(T727,'既存・導入予定 (3)'!$E$33:$S$44,13,0)</f>
        <v>0.30499999999999999</v>
      </c>
      <c r="AE727" s="75">
        <f t="shared" si="44"/>
        <v>0.82599999999999996</v>
      </c>
    </row>
    <row r="728" spans="20:31">
      <c r="T728" s="144">
        <v>6</v>
      </c>
      <c r="U728" s="145">
        <v>2024</v>
      </c>
      <c r="V728" s="145" t="s">
        <v>627</v>
      </c>
      <c r="W728" s="145" t="s">
        <v>619</v>
      </c>
      <c r="X728" s="145" t="s">
        <v>3516</v>
      </c>
      <c r="Y728" s="146" t="str">
        <f t="shared" si="45"/>
        <v>62024暖房設備用無し（一定速）</v>
      </c>
      <c r="Z728" s="148">
        <v>0.25</v>
      </c>
      <c r="AA728" s="148">
        <v>0.75</v>
      </c>
      <c r="AB728" s="149">
        <v>0.25</v>
      </c>
      <c r="AC728" s="149">
        <v>0.75</v>
      </c>
      <c r="AD728" s="147">
        <f>VLOOKUP(T728,'既存・導入予定 (3)'!$E$33:$S$44,13,0)</f>
        <v>0.30499999999999999</v>
      </c>
      <c r="AE728" s="75">
        <f t="shared" si="44"/>
        <v>0.82599999999999996</v>
      </c>
    </row>
    <row r="729" spans="20:31">
      <c r="T729" s="91">
        <v>7</v>
      </c>
      <c r="U729" s="91">
        <v>1995</v>
      </c>
      <c r="V729" s="91" t="s">
        <v>20</v>
      </c>
      <c r="W729" s="91" t="s">
        <v>624</v>
      </c>
      <c r="X729" s="91" t="s">
        <v>3363</v>
      </c>
      <c r="Y729" s="198" t="str">
        <f t="shared" si="45"/>
        <v>71995冷房店舗用有り</v>
      </c>
      <c r="Z729" s="91">
        <v>0.32</v>
      </c>
      <c r="AA729" s="91">
        <v>0.68</v>
      </c>
      <c r="AB729" s="199">
        <v>1.0165999999999999</v>
      </c>
      <c r="AC729" s="199">
        <v>0.50590000000000002</v>
      </c>
      <c r="AD729" s="150">
        <f>VLOOKUP(T729,'既存・導入予定 (3)'!$E$33:$S$44,13,0)</f>
        <v>0.54600000000000004</v>
      </c>
      <c r="AE729" s="151">
        <f t="shared" ref="AE729:AE792" si="46">ROUNDDOWN(IF(AD729&gt;=0.25,Z729*AD729+AA729,AB729*AD729+AC729),3)</f>
        <v>0.85399999999999998</v>
      </c>
    </row>
    <row r="730" spans="20:31">
      <c r="T730" s="91">
        <v>7</v>
      </c>
      <c r="U730" s="91">
        <v>1995</v>
      </c>
      <c r="V730" s="91" t="s">
        <v>20</v>
      </c>
      <c r="W730" s="91" t="s">
        <v>618</v>
      </c>
      <c r="X730" s="91" t="s">
        <v>3363</v>
      </c>
      <c r="Y730" s="198" t="str">
        <f t="shared" si="45"/>
        <v>71995冷房ビル用マルチ有り</v>
      </c>
      <c r="Z730" s="91">
        <v>-0.218</v>
      </c>
      <c r="AA730" s="91">
        <v>1.218</v>
      </c>
      <c r="AB730" s="199">
        <v>1.0356000000000001</v>
      </c>
      <c r="AC730" s="199">
        <v>0.90459999999999996</v>
      </c>
      <c r="AD730" s="150">
        <f>VLOOKUP(T730,'既存・導入予定 (3)'!$E$33:$S$44,13,0)</f>
        <v>0.54600000000000004</v>
      </c>
      <c r="AE730" s="151">
        <f t="shared" si="46"/>
        <v>1.0980000000000001</v>
      </c>
    </row>
    <row r="731" spans="20:31">
      <c r="T731" s="91">
        <v>7</v>
      </c>
      <c r="U731" s="91">
        <v>1995</v>
      </c>
      <c r="V731" s="91" t="s">
        <v>20</v>
      </c>
      <c r="W731" s="91" t="s">
        <v>619</v>
      </c>
      <c r="X731" s="91" t="s">
        <v>3363</v>
      </c>
      <c r="Y731" s="198" t="str">
        <f t="shared" si="45"/>
        <v>71995冷房設備用有り</v>
      </c>
      <c r="Z731" s="91">
        <v>0.25</v>
      </c>
      <c r="AA731" s="91">
        <v>0.75</v>
      </c>
      <c r="AB731" s="199">
        <v>1.0219</v>
      </c>
      <c r="AC731" s="199">
        <v>0.55700000000000005</v>
      </c>
      <c r="AD731" s="150">
        <f>VLOOKUP(T731,'既存・導入予定 (3)'!$E$33:$S$44,13,0)</f>
        <v>0.54600000000000004</v>
      </c>
      <c r="AE731" s="151">
        <f t="shared" si="46"/>
        <v>0.88600000000000001</v>
      </c>
    </row>
    <row r="732" spans="20:31">
      <c r="T732" s="91">
        <v>7</v>
      </c>
      <c r="U732" s="91">
        <v>1995</v>
      </c>
      <c r="V732" s="91" t="s">
        <v>20</v>
      </c>
      <c r="W732" s="91" t="s">
        <v>624</v>
      </c>
      <c r="X732" s="91" t="s">
        <v>3516</v>
      </c>
      <c r="Y732" s="198" t="str">
        <f t="shared" si="45"/>
        <v>71995冷房店舗用無し（一定速）</v>
      </c>
      <c r="Z732" s="91">
        <v>0.26</v>
      </c>
      <c r="AA732" s="91">
        <v>0.74</v>
      </c>
      <c r="AB732" s="199">
        <v>0.26</v>
      </c>
      <c r="AC732" s="199">
        <v>0.74</v>
      </c>
      <c r="AD732" s="150">
        <f>VLOOKUP(T732,'既存・導入予定 (3)'!$E$33:$S$44,13,0)</f>
        <v>0.54600000000000004</v>
      </c>
      <c r="AE732" s="151">
        <f t="shared" si="46"/>
        <v>0.88100000000000001</v>
      </c>
    </row>
    <row r="733" spans="20:31">
      <c r="T733" s="91">
        <v>7</v>
      </c>
      <c r="U733" s="91">
        <v>1995</v>
      </c>
      <c r="V733" s="91" t="s">
        <v>20</v>
      </c>
      <c r="W733" s="91" t="s">
        <v>618</v>
      </c>
      <c r="X733" s="91" t="s">
        <v>3516</v>
      </c>
      <c r="Y733" s="198" t="str">
        <f t="shared" si="45"/>
        <v>71995冷房ビル用マルチ無し（一定速）</v>
      </c>
      <c r="Z733" s="91">
        <v>0.26</v>
      </c>
      <c r="AA733" s="91">
        <v>0.74</v>
      </c>
      <c r="AB733" s="199">
        <v>0.26</v>
      </c>
      <c r="AC733" s="199">
        <v>0.74</v>
      </c>
      <c r="AD733" s="150">
        <f>VLOOKUP(T733,'既存・導入予定 (3)'!$E$33:$S$44,13,0)</f>
        <v>0.54600000000000004</v>
      </c>
      <c r="AE733" s="151">
        <f t="shared" si="46"/>
        <v>0.88100000000000001</v>
      </c>
    </row>
    <row r="734" spans="20:31">
      <c r="T734" s="91">
        <v>7</v>
      </c>
      <c r="U734" s="91">
        <v>1995</v>
      </c>
      <c r="V734" s="91" t="s">
        <v>20</v>
      </c>
      <c r="W734" s="91" t="s">
        <v>619</v>
      </c>
      <c r="X734" s="91" t="s">
        <v>3516</v>
      </c>
      <c r="Y734" s="198" t="str">
        <f t="shared" si="45"/>
        <v>71995冷房設備用無し（一定速）</v>
      </c>
      <c r="Z734" s="91">
        <v>0.26</v>
      </c>
      <c r="AA734" s="91">
        <v>0.74</v>
      </c>
      <c r="AB734" s="199">
        <v>0.26</v>
      </c>
      <c r="AC734" s="199">
        <v>0.74</v>
      </c>
      <c r="AD734" s="150">
        <f>VLOOKUP(T734,'既存・導入予定 (3)'!$E$33:$S$44,13,0)</f>
        <v>0.54600000000000004</v>
      </c>
      <c r="AE734" s="151">
        <f t="shared" si="46"/>
        <v>0.88100000000000001</v>
      </c>
    </row>
    <row r="735" spans="20:31">
      <c r="T735" s="91">
        <v>7</v>
      </c>
      <c r="U735" s="91">
        <v>1995</v>
      </c>
      <c r="V735" s="91" t="s">
        <v>21</v>
      </c>
      <c r="W735" s="91" t="s">
        <v>624</v>
      </c>
      <c r="X735" s="91" t="s">
        <v>3363</v>
      </c>
      <c r="Y735" s="198" t="str">
        <f t="shared" si="45"/>
        <v>71995暖房店舗用有り</v>
      </c>
      <c r="Z735" s="91">
        <v>0.374</v>
      </c>
      <c r="AA735" s="91">
        <v>0.626</v>
      </c>
      <c r="AB735" s="199">
        <v>1.0275000000000001</v>
      </c>
      <c r="AC735" s="199">
        <v>0.46260000000000001</v>
      </c>
      <c r="AD735" s="150">
        <f>VLOOKUP(T735,'既存・導入予定 (3)'!$E$33:$S$44,13,0)</f>
        <v>0.54600000000000004</v>
      </c>
      <c r="AE735" s="151">
        <f t="shared" si="46"/>
        <v>0.83</v>
      </c>
    </row>
    <row r="736" spans="20:31">
      <c r="T736" s="91">
        <v>7</v>
      </c>
      <c r="U736" s="91">
        <v>1995</v>
      </c>
      <c r="V736" s="91" t="s">
        <v>21</v>
      </c>
      <c r="W736" s="91" t="s">
        <v>618</v>
      </c>
      <c r="X736" s="91" t="s">
        <v>3363</v>
      </c>
      <c r="Y736" s="198" t="str">
        <f t="shared" si="45"/>
        <v>71995暖房ビル用マルチ有り</v>
      </c>
      <c r="Z736" s="91">
        <v>-0.112</v>
      </c>
      <c r="AA736" s="91">
        <v>1.1120000000000001</v>
      </c>
      <c r="AB736" s="199">
        <v>1.0236000000000001</v>
      </c>
      <c r="AC736" s="199">
        <v>0.82809999999999995</v>
      </c>
      <c r="AD736" s="150">
        <f>VLOOKUP(T736,'既存・導入予定 (3)'!$E$33:$S$44,13,0)</f>
        <v>0.54600000000000004</v>
      </c>
      <c r="AE736" s="151">
        <f t="shared" si="46"/>
        <v>1.05</v>
      </c>
    </row>
    <row r="737" spans="20:31">
      <c r="T737" s="91">
        <v>7</v>
      </c>
      <c r="U737" s="91">
        <v>1995</v>
      </c>
      <c r="V737" s="91" t="s">
        <v>21</v>
      </c>
      <c r="W737" s="91" t="s">
        <v>619</v>
      </c>
      <c r="X737" s="91" t="s">
        <v>3363</v>
      </c>
      <c r="Y737" s="198" t="str">
        <f t="shared" si="45"/>
        <v>71995暖房設備用有り</v>
      </c>
      <c r="Z737" s="91">
        <v>0.25</v>
      </c>
      <c r="AA737" s="91">
        <v>0.75</v>
      </c>
      <c r="AB737" s="199">
        <v>1.0159</v>
      </c>
      <c r="AC737" s="199">
        <v>0.5585</v>
      </c>
      <c r="AD737" s="150">
        <f>VLOOKUP(T737,'既存・導入予定 (3)'!$E$33:$S$44,13,0)</f>
        <v>0.54600000000000004</v>
      </c>
      <c r="AE737" s="151">
        <f t="shared" si="46"/>
        <v>0.88600000000000001</v>
      </c>
    </row>
    <row r="738" spans="20:31">
      <c r="T738" s="91">
        <v>7</v>
      </c>
      <c r="U738" s="91">
        <v>1995</v>
      </c>
      <c r="V738" s="91" t="s">
        <v>21</v>
      </c>
      <c r="W738" s="91" t="s">
        <v>624</v>
      </c>
      <c r="X738" s="91" t="s">
        <v>3516</v>
      </c>
      <c r="Y738" s="198" t="str">
        <f t="shared" si="45"/>
        <v>71995暖房店舗用無し（一定速）</v>
      </c>
      <c r="Z738" s="91">
        <v>0.26</v>
      </c>
      <c r="AA738" s="91">
        <v>0.74</v>
      </c>
      <c r="AB738" s="199">
        <v>0.26</v>
      </c>
      <c r="AC738" s="199">
        <v>0.74</v>
      </c>
      <c r="AD738" s="150">
        <f>VLOOKUP(T738,'既存・導入予定 (3)'!$E$33:$S$44,13,0)</f>
        <v>0.54600000000000004</v>
      </c>
      <c r="AE738" s="151">
        <f t="shared" si="46"/>
        <v>0.88100000000000001</v>
      </c>
    </row>
    <row r="739" spans="20:31">
      <c r="T739" s="91">
        <v>7</v>
      </c>
      <c r="U739" s="91">
        <v>1995</v>
      </c>
      <c r="V739" s="91" t="s">
        <v>21</v>
      </c>
      <c r="W739" s="91" t="s">
        <v>618</v>
      </c>
      <c r="X739" s="91" t="s">
        <v>3516</v>
      </c>
      <c r="Y739" s="198" t="str">
        <f t="shared" si="45"/>
        <v>71995暖房ビル用マルチ無し（一定速）</v>
      </c>
      <c r="Z739" s="91">
        <v>0.26</v>
      </c>
      <c r="AA739" s="91">
        <v>0.74</v>
      </c>
      <c r="AB739" s="199">
        <v>0.26</v>
      </c>
      <c r="AC739" s="199">
        <v>0.74</v>
      </c>
      <c r="AD739" s="150">
        <f>VLOOKUP(T739,'既存・導入予定 (3)'!$E$33:$S$44,13,0)</f>
        <v>0.54600000000000004</v>
      </c>
      <c r="AE739" s="151">
        <f t="shared" si="46"/>
        <v>0.88100000000000001</v>
      </c>
    </row>
    <row r="740" spans="20:31">
      <c r="T740" s="91">
        <v>7</v>
      </c>
      <c r="U740" s="91">
        <v>1995</v>
      </c>
      <c r="V740" s="91" t="s">
        <v>21</v>
      </c>
      <c r="W740" s="91" t="s">
        <v>619</v>
      </c>
      <c r="X740" s="91" t="s">
        <v>3516</v>
      </c>
      <c r="Y740" s="198" t="str">
        <f t="shared" si="45"/>
        <v>71995暖房設備用無し（一定速）</v>
      </c>
      <c r="Z740" s="91">
        <v>0.26</v>
      </c>
      <c r="AA740" s="91">
        <v>0.74</v>
      </c>
      <c r="AB740" s="199">
        <v>0.26</v>
      </c>
      <c r="AC740" s="199">
        <v>0.74</v>
      </c>
      <c r="AD740" s="150">
        <f>VLOOKUP(T740,'既存・導入予定 (3)'!$E$33:$S$44,13,0)</f>
        <v>0.54600000000000004</v>
      </c>
      <c r="AE740" s="151">
        <f t="shared" si="46"/>
        <v>0.88100000000000001</v>
      </c>
    </row>
    <row r="741" spans="20:31">
      <c r="T741" s="91">
        <v>7</v>
      </c>
      <c r="U741" s="91">
        <v>2005</v>
      </c>
      <c r="V741" s="91" t="s">
        <v>20</v>
      </c>
      <c r="W741" s="91" t="s">
        <v>624</v>
      </c>
      <c r="X741" s="91" t="s">
        <v>3363</v>
      </c>
      <c r="Y741" s="198" t="str">
        <f t="shared" si="45"/>
        <v>72005冷房店舗用有り</v>
      </c>
      <c r="Z741" s="91">
        <v>-0.86599999999999999</v>
      </c>
      <c r="AA741" s="91">
        <v>1.8660000000000001</v>
      </c>
      <c r="AB741" s="199">
        <v>1.0455000000000001</v>
      </c>
      <c r="AC741" s="199">
        <v>1.3880999999999999</v>
      </c>
      <c r="AD741" s="150">
        <f>VLOOKUP(T741,'既存・導入予定 (3)'!$E$33:$S$44,13,0)</f>
        <v>0.54600000000000004</v>
      </c>
      <c r="AE741" s="151">
        <f t="shared" si="46"/>
        <v>1.393</v>
      </c>
    </row>
    <row r="742" spans="20:31">
      <c r="T742" s="91">
        <v>7</v>
      </c>
      <c r="U742" s="91">
        <v>2005</v>
      </c>
      <c r="V742" s="91" t="s">
        <v>20</v>
      </c>
      <c r="W742" s="91" t="s">
        <v>618</v>
      </c>
      <c r="X742" s="91" t="s">
        <v>3363</v>
      </c>
      <c r="Y742" s="198" t="str">
        <f t="shared" si="45"/>
        <v>72005冷房ビル用マルチ有り</v>
      </c>
      <c r="Z742" s="91">
        <v>-0.68200000000000005</v>
      </c>
      <c r="AA742" s="91">
        <v>1.6819999999999999</v>
      </c>
      <c r="AB742" s="199">
        <v>1.0490999999999999</v>
      </c>
      <c r="AC742" s="199">
        <v>1.2492000000000001</v>
      </c>
      <c r="AD742" s="150">
        <f>VLOOKUP(T742,'既存・導入予定 (3)'!$E$33:$S$44,13,0)</f>
        <v>0.54600000000000004</v>
      </c>
      <c r="AE742" s="151">
        <f t="shared" si="46"/>
        <v>1.3089999999999999</v>
      </c>
    </row>
    <row r="743" spans="20:31">
      <c r="T743" s="91">
        <v>7</v>
      </c>
      <c r="U743" s="91">
        <v>2005</v>
      </c>
      <c r="V743" s="91" t="s">
        <v>20</v>
      </c>
      <c r="W743" s="91" t="s">
        <v>619</v>
      </c>
      <c r="X743" s="91" t="s">
        <v>3363</v>
      </c>
      <c r="Y743" s="198" t="str">
        <f t="shared" si="45"/>
        <v>72005冷房設備用有り</v>
      </c>
      <c r="Z743" s="91">
        <v>-0.114</v>
      </c>
      <c r="AA743" s="91">
        <v>1.1140000000000001</v>
      </c>
      <c r="AB743" s="199">
        <v>1.0325</v>
      </c>
      <c r="AC743" s="199">
        <v>0.82740000000000002</v>
      </c>
      <c r="AD743" s="150">
        <f>VLOOKUP(T743,'既存・導入予定 (3)'!$E$33:$S$44,13,0)</f>
        <v>0.54600000000000004</v>
      </c>
      <c r="AE743" s="151">
        <f t="shared" si="46"/>
        <v>1.0509999999999999</v>
      </c>
    </row>
    <row r="744" spans="20:31">
      <c r="T744" s="91">
        <v>7</v>
      </c>
      <c r="U744" s="91">
        <v>2005</v>
      </c>
      <c r="V744" s="91" t="s">
        <v>20</v>
      </c>
      <c r="W744" s="91" t="s">
        <v>624</v>
      </c>
      <c r="X744" s="91" t="s">
        <v>3516</v>
      </c>
      <c r="Y744" s="198" t="str">
        <f t="shared" si="45"/>
        <v>72005冷房店舗用無し（一定速）</v>
      </c>
      <c r="Z744" s="91">
        <v>0.25</v>
      </c>
      <c r="AA744" s="91">
        <v>0.75</v>
      </c>
      <c r="AB744" s="199">
        <v>0.25</v>
      </c>
      <c r="AC744" s="199">
        <v>0.75</v>
      </c>
      <c r="AD744" s="150">
        <f>VLOOKUP(T744,'既存・導入予定 (3)'!$E$33:$S$44,13,0)</f>
        <v>0.54600000000000004</v>
      </c>
      <c r="AE744" s="151">
        <f t="shared" si="46"/>
        <v>0.88600000000000001</v>
      </c>
    </row>
    <row r="745" spans="20:31">
      <c r="T745" s="91">
        <v>7</v>
      </c>
      <c r="U745" s="91">
        <v>2005</v>
      </c>
      <c r="V745" s="91" t="s">
        <v>20</v>
      </c>
      <c r="W745" s="91" t="s">
        <v>618</v>
      </c>
      <c r="X745" s="91" t="s">
        <v>3516</v>
      </c>
      <c r="Y745" s="198" t="str">
        <f t="shared" si="45"/>
        <v>72005冷房ビル用マルチ無し（一定速）</v>
      </c>
      <c r="Z745" s="91">
        <v>0.25</v>
      </c>
      <c r="AA745" s="91">
        <v>0.75</v>
      </c>
      <c r="AB745" s="199">
        <v>0.25</v>
      </c>
      <c r="AC745" s="199">
        <v>0.75</v>
      </c>
      <c r="AD745" s="150">
        <f>VLOOKUP(T745,'既存・導入予定 (3)'!$E$33:$S$44,13,0)</f>
        <v>0.54600000000000004</v>
      </c>
      <c r="AE745" s="151">
        <f t="shared" si="46"/>
        <v>0.88600000000000001</v>
      </c>
    </row>
    <row r="746" spans="20:31">
      <c r="T746" s="91">
        <v>7</v>
      </c>
      <c r="U746" s="91">
        <v>2005</v>
      </c>
      <c r="V746" s="91" t="s">
        <v>20</v>
      </c>
      <c r="W746" s="91" t="s">
        <v>619</v>
      </c>
      <c r="X746" s="91" t="s">
        <v>3516</v>
      </c>
      <c r="Y746" s="198" t="str">
        <f t="shared" si="45"/>
        <v>72005冷房設備用無し（一定速）</v>
      </c>
      <c r="Z746" s="91">
        <v>0.25</v>
      </c>
      <c r="AA746" s="91">
        <v>0.75</v>
      </c>
      <c r="AB746" s="199">
        <v>0.25</v>
      </c>
      <c r="AC746" s="199">
        <v>0.75</v>
      </c>
      <c r="AD746" s="150">
        <f>VLOOKUP(T746,'既存・導入予定 (3)'!$E$33:$S$44,13,0)</f>
        <v>0.54600000000000004</v>
      </c>
      <c r="AE746" s="151">
        <f t="shared" si="46"/>
        <v>0.88600000000000001</v>
      </c>
    </row>
    <row r="747" spans="20:31">
      <c r="T747" s="91">
        <v>7</v>
      </c>
      <c r="U747" s="91">
        <v>2005</v>
      </c>
      <c r="V747" s="91" t="s">
        <v>21</v>
      </c>
      <c r="W747" s="91" t="s">
        <v>624</v>
      </c>
      <c r="X747" s="91" t="s">
        <v>3363</v>
      </c>
      <c r="Y747" s="198" t="str">
        <f t="shared" si="45"/>
        <v>72005暖房店舗用有り</v>
      </c>
      <c r="Z747" s="91">
        <v>-0.65</v>
      </c>
      <c r="AA747" s="91">
        <v>1.65</v>
      </c>
      <c r="AB747" s="199">
        <v>1.0726</v>
      </c>
      <c r="AC747" s="199">
        <v>1.2194</v>
      </c>
      <c r="AD747" s="150">
        <f>VLOOKUP(T747,'既存・導入予定 (3)'!$E$33:$S$44,13,0)</f>
        <v>0.54600000000000004</v>
      </c>
      <c r="AE747" s="151">
        <f t="shared" si="46"/>
        <v>1.2949999999999999</v>
      </c>
    </row>
    <row r="748" spans="20:31">
      <c r="T748" s="91">
        <v>7</v>
      </c>
      <c r="U748" s="91">
        <v>2005</v>
      </c>
      <c r="V748" s="91" t="s">
        <v>21</v>
      </c>
      <c r="W748" s="91" t="s">
        <v>618</v>
      </c>
      <c r="X748" s="91" t="s">
        <v>3363</v>
      </c>
      <c r="Y748" s="198" t="str">
        <f t="shared" si="45"/>
        <v>72005暖房ビル用マルチ有り</v>
      </c>
      <c r="Z748" s="91">
        <v>-0.56000000000000005</v>
      </c>
      <c r="AA748" s="91">
        <v>1.56</v>
      </c>
      <c r="AB748" s="199">
        <v>1.0330999999999999</v>
      </c>
      <c r="AC748" s="199">
        <v>1.1617</v>
      </c>
      <c r="AD748" s="150">
        <f>VLOOKUP(T748,'既存・導入予定 (3)'!$E$33:$S$44,13,0)</f>
        <v>0.54600000000000004</v>
      </c>
      <c r="AE748" s="151">
        <f t="shared" si="46"/>
        <v>1.254</v>
      </c>
    </row>
    <row r="749" spans="20:31">
      <c r="T749" s="91">
        <v>7</v>
      </c>
      <c r="U749" s="91">
        <v>2005</v>
      </c>
      <c r="V749" s="91" t="s">
        <v>21</v>
      </c>
      <c r="W749" s="91" t="s">
        <v>619</v>
      </c>
      <c r="X749" s="91" t="s">
        <v>3363</v>
      </c>
      <c r="Y749" s="198" t="str">
        <f t="shared" si="45"/>
        <v>72005暖房設備用有り</v>
      </c>
      <c r="Z749" s="91">
        <v>-0.126</v>
      </c>
      <c r="AA749" s="91">
        <v>1.1259999999999999</v>
      </c>
      <c r="AB749" s="199">
        <v>1.0239</v>
      </c>
      <c r="AC749" s="199">
        <v>0.83850000000000002</v>
      </c>
      <c r="AD749" s="150">
        <f>VLOOKUP(T749,'既存・導入予定 (3)'!$E$33:$S$44,13,0)</f>
        <v>0.54600000000000004</v>
      </c>
      <c r="AE749" s="151">
        <f t="shared" si="46"/>
        <v>1.0569999999999999</v>
      </c>
    </row>
    <row r="750" spans="20:31">
      <c r="T750" s="91">
        <v>7</v>
      </c>
      <c r="U750" s="91">
        <v>2005</v>
      </c>
      <c r="V750" s="91" t="s">
        <v>21</v>
      </c>
      <c r="W750" s="91" t="s">
        <v>624</v>
      </c>
      <c r="X750" s="91" t="s">
        <v>3516</v>
      </c>
      <c r="Y750" s="198" t="str">
        <f t="shared" si="45"/>
        <v>72005暖房店舗用無し（一定速）</v>
      </c>
      <c r="Z750" s="91">
        <v>0.25</v>
      </c>
      <c r="AA750" s="91">
        <v>0.75</v>
      </c>
      <c r="AB750" s="199">
        <v>0.25</v>
      </c>
      <c r="AC750" s="199">
        <v>0.75</v>
      </c>
      <c r="AD750" s="150">
        <f>VLOOKUP(T750,'既存・導入予定 (3)'!$E$33:$S$44,13,0)</f>
        <v>0.54600000000000004</v>
      </c>
      <c r="AE750" s="151">
        <f t="shared" si="46"/>
        <v>0.88600000000000001</v>
      </c>
    </row>
    <row r="751" spans="20:31">
      <c r="T751" s="91">
        <v>7</v>
      </c>
      <c r="U751" s="91">
        <v>2005</v>
      </c>
      <c r="V751" s="91" t="s">
        <v>21</v>
      </c>
      <c r="W751" s="91" t="s">
        <v>618</v>
      </c>
      <c r="X751" s="91" t="s">
        <v>3516</v>
      </c>
      <c r="Y751" s="198" t="str">
        <f t="shared" si="45"/>
        <v>72005暖房ビル用マルチ無し（一定速）</v>
      </c>
      <c r="Z751" s="91">
        <v>0.25</v>
      </c>
      <c r="AA751" s="91">
        <v>0.75</v>
      </c>
      <c r="AB751" s="199">
        <v>0.25</v>
      </c>
      <c r="AC751" s="199">
        <v>0.75</v>
      </c>
      <c r="AD751" s="150">
        <f>VLOOKUP(T751,'既存・導入予定 (3)'!$E$33:$S$44,13,0)</f>
        <v>0.54600000000000004</v>
      </c>
      <c r="AE751" s="151">
        <f t="shared" si="46"/>
        <v>0.88600000000000001</v>
      </c>
    </row>
    <row r="752" spans="20:31">
      <c r="T752" s="91">
        <v>7</v>
      </c>
      <c r="U752" s="91">
        <v>2005</v>
      </c>
      <c r="V752" s="91" t="s">
        <v>21</v>
      </c>
      <c r="W752" s="91" t="s">
        <v>619</v>
      </c>
      <c r="X752" s="91" t="s">
        <v>3516</v>
      </c>
      <c r="Y752" s="198" t="str">
        <f t="shared" si="45"/>
        <v>72005暖房設備用無し（一定速）</v>
      </c>
      <c r="Z752" s="91">
        <v>0.25</v>
      </c>
      <c r="AA752" s="91">
        <v>0.75</v>
      </c>
      <c r="AB752" s="199">
        <v>0.25</v>
      </c>
      <c r="AC752" s="199">
        <v>0.75</v>
      </c>
      <c r="AD752" s="150">
        <f>VLOOKUP(T752,'既存・導入予定 (3)'!$E$33:$S$44,13,0)</f>
        <v>0.54600000000000004</v>
      </c>
      <c r="AE752" s="151">
        <f t="shared" si="46"/>
        <v>0.88600000000000001</v>
      </c>
    </row>
    <row r="753" spans="20:31">
      <c r="T753" s="91">
        <v>7</v>
      </c>
      <c r="U753" s="91">
        <v>2010</v>
      </c>
      <c r="V753" s="91" t="s">
        <v>20</v>
      </c>
      <c r="W753" s="91" t="s">
        <v>624</v>
      </c>
      <c r="X753" s="91" t="s">
        <v>3363</v>
      </c>
      <c r="Y753" s="198" t="str">
        <f t="shared" si="45"/>
        <v>72010冷房店舗用有り</v>
      </c>
      <c r="Z753" s="91">
        <v>-1.1000000000000001</v>
      </c>
      <c r="AA753" s="91">
        <v>2.1</v>
      </c>
      <c r="AB753" s="199">
        <v>1.0511999999999999</v>
      </c>
      <c r="AC753" s="199">
        <v>1.5622</v>
      </c>
      <c r="AD753" s="150">
        <f>VLOOKUP(T753,'既存・導入予定 (3)'!$E$33:$S$44,13,0)</f>
        <v>0.54600000000000004</v>
      </c>
      <c r="AE753" s="151">
        <f t="shared" si="46"/>
        <v>1.4990000000000001</v>
      </c>
    </row>
    <row r="754" spans="20:31">
      <c r="T754" s="91">
        <v>7</v>
      </c>
      <c r="U754" s="91">
        <v>2010</v>
      </c>
      <c r="V754" s="91" t="s">
        <v>20</v>
      </c>
      <c r="W754" s="91" t="s">
        <v>618</v>
      </c>
      <c r="X754" s="91" t="s">
        <v>3363</v>
      </c>
      <c r="Y754" s="198" t="str">
        <f t="shared" si="45"/>
        <v>72010冷房ビル用マルチ有り</v>
      </c>
      <c r="Z754" s="91">
        <v>-0.88</v>
      </c>
      <c r="AA754" s="91">
        <v>1.88</v>
      </c>
      <c r="AB754" s="199">
        <v>1.0548999999999999</v>
      </c>
      <c r="AC754" s="199">
        <v>1.3963000000000001</v>
      </c>
      <c r="AD754" s="150">
        <f>VLOOKUP(T754,'既存・導入予定 (3)'!$E$33:$S$44,13,0)</f>
        <v>0.54600000000000004</v>
      </c>
      <c r="AE754" s="151">
        <f t="shared" si="46"/>
        <v>1.399</v>
      </c>
    </row>
    <row r="755" spans="20:31">
      <c r="T755" s="91">
        <v>7</v>
      </c>
      <c r="U755" s="91">
        <v>2010</v>
      </c>
      <c r="V755" s="91" t="s">
        <v>20</v>
      </c>
      <c r="W755" s="91" t="s">
        <v>619</v>
      </c>
      <c r="X755" s="91" t="s">
        <v>3363</v>
      </c>
      <c r="Y755" s="198" t="str">
        <f t="shared" si="45"/>
        <v>72010冷房設備用有り</v>
      </c>
      <c r="Z755" s="91">
        <v>-0.26</v>
      </c>
      <c r="AA755" s="91">
        <v>1.26</v>
      </c>
      <c r="AB755" s="199">
        <v>1.1929000000000001</v>
      </c>
      <c r="AC755" s="199">
        <v>0.89680000000000004</v>
      </c>
      <c r="AD755" s="150">
        <f>VLOOKUP(T755,'既存・導入予定 (3)'!$E$33:$S$44,13,0)</f>
        <v>0.54600000000000004</v>
      </c>
      <c r="AE755" s="151">
        <f t="shared" si="46"/>
        <v>1.1180000000000001</v>
      </c>
    </row>
    <row r="756" spans="20:31">
      <c r="T756" s="91">
        <v>7</v>
      </c>
      <c r="U756" s="91">
        <v>2010</v>
      </c>
      <c r="V756" s="91" t="s">
        <v>20</v>
      </c>
      <c r="W756" s="91" t="s">
        <v>624</v>
      </c>
      <c r="X756" s="91" t="s">
        <v>3516</v>
      </c>
      <c r="Y756" s="198" t="str">
        <f t="shared" si="45"/>
        <v>72010冷房店舗用無し（一定速）</v>
      </c>
      <c r="Z756" s="91">
        <v>0.25</v>
      </c>
      <c r="AA756" s="91">
        <v>0.75</v>
      </c>
      <c r="AB756" s="199">
        <v>0.25</v>
      </c>
      <c r="AC756" s="199">
        <v>0.75</v>
      </c>
      <c r="AD756" s="150">
        <f>VLOOKUP(T756,'既存・導入予定 (3)'!$E$33:$S$44,13,0)</f>
        <v>0.54600000000000004</v>
      </c>
      <c r="AE756" s="151">
        <f t="shared" si="46"/>
        <v>0.88600000000000001</v>
      </c>
    </row>
    <row r="757" spans="20:31">
      <c r="T757" s="91">
        <v>7</v>
      </c>
      <c r="U757" s="91">
        <v>2010</v>
      </c>
      <c r="V757" s="91" t="s">
        <v>20</v>
      </c>
      <c r="W757" s="91" t="s">
        <v>618</v>
      </c>
      <c r="X757" s="91" t="s">
        <v>3516</v>
      </c>
      <c r="Y757" s="198" t="str">
        <f t="shared" si="45"/>
        <v>72010冷房ビル用マルチ無し（一定速）</v>
      </c>
      <c r="Z757" s="91">
        <v>0.25</v>
      </c>
      <c r="AA757" s="91">
        <v>0.75</v>
      </c>
      <c r="AB757" s="199">
        <v>0.25</v>
      </c>
      <c r="AC757" s="199">
        <v>0.75</v>
      </c>
      <c r="AD757" s="150">
        <f>VLOOKUP(T757,'既存・導入予定 (3)'!$E$33:$S$44,13,0)</f>
        <v>0.54600000000000004</v>
      </c>
      <c r="AE757" s="151">
        <f t="shared" si="46"/>
        <v>0.88600000000000001</v>
      </c>
    </row>
    <row r="758" spans="20:31">
      <c r="T758" s="91">
        <v>7</v>
      </c>
      <c r="U758" s="91">
        <v>2010</v>
      </c>
      <c r="V758" s="91" t="s">
        <v>20</v>
      </c>
      <c r="W758" s="91" t="s">
        <v>619</v>
      </c>
      <c r="X758" s="91" t="s">
        <v>3516</v>
      </c>
      <c r="Y758" s="198" t="str">
        <f t="shared" si="45"/>
        <v>72010冷房設備用無し（一定速）</v>
      </c>
      <c r="Z758" s="91">
        <v>0.25</v>
      </c>
      <c r="AA758" s="91">
        <v>0.75</v>
      </c>
      <c r="AB758" s="199">
        <v>0.25</v>
      </c>
      <c r="AC758" s="199">
        <v>0.75</v>
      </c>
      <c r="AD758" s="150">
        <f>VLOOKUP(T758,'既存・導入予定 (3)'!$E$33:$S$44,13,0)</f>
        <v>0.54600000000000004</v>
      </c>
      <c r="AE758" s="151">
        <f t="shared" si="46"/>
        <v>0.88600000000000001</v>
      </c>
    </row>
    <row r="759" spans="20:31">
      <c r="T759" s="91">
        <v>7</v>
      </c>
      <c r="U759" s="91">
        <v>2010</v>
      </c>
      <c r="V759" s="91" t="s">
        <v>21</v>
      </c>
      <c r="W759" s="91" t="s">
        <v>624</v>
      </c>
      <c r="X759" s="91" t="s">
        <v>3363</v>
      </c>
      <c r="Y759" s="198" t="str">
        <f t="shared" si="45"/>
        <v>72010暖房店舗用有り</v>
      </c>
      <c r="Z759" s="91">
        <v>-0.72</v>
      </c>
      <c r="AA759" s="91">
        <v>1.72</v>
      </c>
      <c r="AB759" s="199">
        <v>1.0757000000000001</v>
      </c>
      <c r="AC759" s="199">
        <v>1.2710999999999999</v>
      </c>
      <c r="AD759" s="150">
        <f>VLOOKUP(T759,'既存・導入予定 (3)'!$E$33:$S$44,13,0)</f>
        <v>0.54600000000000004</v>
      </c>
      <c r="AE759" s="151">
        <f t="shared" si="46"/>
        <v>1.3260000000000001</v>
      </c>
    </row>
    <row r="760" spans="20:31">
      <c r="T760" s="91">
        <v>7</v>
      </c>
      <c r="U760" s="91">
        <v>2010</v>
      </c>
      <c r="V760" s="91" t="s">
        <v>21</v>
      </c>
      <c r="W760" s="91" t="s">
        <v>618</v>
      </c>
      <c r="X760" s="91" t="s">
        <v>3363</v>
      </c>
      <c r="Y760" s="198" t="str">
        <f t="shared" si="45"/>
        <v>72010暖房ビル用マルチ有り</v>
      </c>
      <c r="Z760" s="91">
        <v>-0.7</v>
      </c>
      <c r="AA760" s="91">
        <v>1.7</v>
      </c>
      <c r="AB760" s="199">
        <v>1.036</v>
      </c>
      <c r="AC760" s="199">
        <v>1.266</v>
      </c>
      <c r="AD760" s="150">
        <f>VLOOKUP(T760,'既存・導入予定 (3)'!$E$33:$S$44,13,0)</f>
        <v>0.54600000000000004</v>
      </c>
      <c r="AE760" s="151">
        <f t="shared" si="46"/>
        <v>1.3169999999999999</v>
      </c>
    </row>
    <row r="761" spans="20:31">
      <c r="T761" s="91">
        <v>7</v>
      </c>
      <c r="U761" s="91">
        <v>2010</v>
      </c>
      <c r="V761" s="91" t="s">
        <v>21</v>
      </c>
      <c r="W761" s="91" t="s">
        <v>619</v>
      </c>
      <c r="X761" s="91" t="s">
        <v>3363</v>
      </c>
      <c r="Y761" s="198" t="str">
        <f t="shared" si="45"/>
        <v>72010暖房設備用有り</v>
      </c>
      <c r="Z761" s="91">
        <v>-0.26</v>
      </c>
      <c r="AA761" s="91">
        <v>1.26</v>
      </c>
      <c r="AB761" s="199">
        <v>0.82779999999999998</v>
      </c>
      <c r="AC761" s="199">
        <v>0.98809999999999998</v>
      </c>
      <c r="AD761" s="150">
        <f>VLOOKUP(T761,'既存・導入予定 (3)'!$E$33:$S$44,13,0)</f>
        <v>0.54600000000000004</v>
      </c>
      <c r="AE761" s="151">
        <f t="shared" si="46"/>
        <v>1.1180000000000001</v>
      </c>
    </row>
    <row r="762" spans="20:31">
      <c r="T762" s="91">
        <v>7</v>
      </c>
      <c r="U762" s="91">
        <v>2010</v>
      </c>
      <c r="V762" s="91" t="s">
        <v>21</v>
      </c>
      <c r="W762" s="91" t="s">
        <v>624</v>
      </c>
      <c r="X762" s="91" t="s">
        <v>3516</v>
      </c>
      <c r="Y762" s="198" t="str">
        <f t="shared" si="45"/>
        <v>72010暖房店舗用無し（一定速）</v>
      </c>
      <c r="Z762" s="91">
        <v>0.25</v>
      </c>
      <c r="AA762" s="91">
        <v>0.75</v>
      </c>
      <c r="AB762" s="199">
        <v>0.25</v>
      </c>
      <c r="AC762" s="199">
        <v>0.75</v>
      </c>
      <c r="AD762" s="150">
        <f>VLOOKUP(T762,'既存・導入予定 (3)'!$E$33:$S$44,13,0)</f>
        <v>0.54600000000000004</v>
      </c>
      <c r="AE762" s="151">
        <f t="shared" si="46"/>
        <v>0.88600000000000001</v>
      </c>
    </row>
    <row r="763" spans="20:31">
      <c r="T763" s="91">
        <v>7</v>
      </c>
      <c r="U763" s="91">
        <v>2010</v>
      </c>
      <c r="V763" s="91" t="s">
        <v>21</v>
      </c>
      <c r="W763" s="91" t="s">
        <v>618</v>
      </c>
      <c r="X763" s="91" t="s">
        <v>3516</v>
      </c>
      <c r="Y763" s="198" t="str">
        <f t="shared" si="45"/>
        <v>72010暖房ビル用マルチ無し（一定速）</v>
      </c>
      <c r="Z763" s="91">
        <v>0.25</v>
      </c>
      <c r="AA763" s="91">
        <v>0.75</v>
      </c>
      <c r="AB763" s="199">
        <v>0.25</v>
      </c>
      <c r="AC763" s="199">
        <v>0.75</v>
      </c>
      <c r="AD763" s="150">
        <f>VLOOKUP(T763,'既存・導入予定 (3)'!$E$33:$S$44,13,0)</f>
        <v>0.54600000000000004</v>
      </c>
      <c r="AE763" s="151">
        <f t="shared" si="46"/>
        <v>0.88600000000000001</v>
      </c>
    </row>
    <row r="764" spans="20:31">
      <c r="T764" s="91">
        <v>7</v>
      </c>
      <c r="U764" s="91">
        <v>2010</v>
      </c>
      <c r="V764" s="91" t="s">
        <v>21</v>
      </c>
      <c r="W764" s="91" t="s">
        <v>619</v>
      </c>
      <c r="X764" s="91" t="s">
        <v>3516</v>
      </c>
      <c r="Y764" s="198" t="str">
        <f t="shared" si="45"/>
        <v>72010暖房設備用無し（一定速）</v>
      </c>
      <c r="Z764" s="91">
        <v>0.25</v>
      </c>
      <c r="AA764" s="91">
        <v>0.75</v>
      </c>
      <c r="AB764" s="199">
        <v>0.25</v>
      </c>
      <c r="AC764" s="199">
        <v>0.75</v>
      </c>
      <c r="AD764" s="150">
        <f>VLOOKUP(T764,'既存・導入予定 (3)'!$E$33:$S$44,13,0)</f>
        <v>0.54600000000000004</v>
      </c>
      <c r="AE764" s="151">
        <f t="shared" si="46"/>
        <v>0.88600000000000001</v>
      </c>
    </row>
    <row r="765" spans="20:31">
      <c r="T765" s="196">
        <v>7</v>
      </c>
      <c r="U765" s="196">
        <v>2011</v>
      </c>
      <c r="V765" s="196" t="s">
        <v>20</v>
      </c>
      <c r="W765" s="196" t="s">
        <v>624</v>
      </c>
      <c r="X765" s="196" t="s">
        <v>3363</v>
      </c>
      <c r="Y765" s="146" t="str">
        <f t="shared" si="45"/>
        <v>72011冷房店舗用有り</v>
      </c>
      <c r="Z765" s="196">
        <v>-1.1200000000000001</v>
      </c>
      <c r="AA765" s="196">
        <v>2.12</v>
      </c>
      <c r="AB765" s="200">
        <v>1.0517000000000001</v>
      </c>
      <c r="AC765" s="200">
        <v>1.5770999999999999</v>
      </c>
      <c r="AD765" s="147">
        <f>VLOOKUP(T765,'既存・導入予定 (3)'!$E$33:$S$44,13,0)</f>
        <v>0.54600000000000004</v>
      </c>
      <c r="AE765" s="75">
        <f t="shared" si="46"/>
        <v>1.508</v>
      </c>
    </row>
    <row r="766" spans="20:31">
      <c r="T766" s="196">
        <v>7</v>
      </c>
      <c r="U766" s="196">
        <v>2011</v>
      </c>
      <c r="V766" s="196" t="s">
        <v>20</v>
      </c>
      <c r="W766" s="196" t="s">
        <v>618</v>
      </c>
      <c r="X766" s="196" t="s">
        <v>3363</v>
      </c>
      <c r="Y766" s="146" t="str">
        <f t="shared" si="45"/>
        <v>72011冷房ビル用マルチ有り</v>
      </c>
      <c r="Z766" s="148">
        <v>-1</v>
      </c>
      <c r="AA766" s="148">
        <v>2</v>
      </c>
      <c r="AB766" s="200">
        <v>1.0584</v>
      </c>
      <c r="AC766" s="200">
        <v>1.4854000000000001</v>
      </c>
      <c r="AD766" s="147">
        <f>VLOOKUP(T766,'既存・導入予定 (3)'!$E$33:$S$44,13,0)</f>
        <v>0.54600000000000004</v>
      </c>
      <c r="AE766" s="75">
        <f t="shared" si="46"/>
        <v>1.454</v>
      </c>
    </row>
    <row r="767" spans="20:31">
      <c r="T767" s="196">
        <v>7</v>
      </c>
      <c r="U767" s="196">
        <v>2011</v>
      </c>
      <c r="V767" s="196" t="s">
        <v>20</v>
      </c>
      <c r="W767" s="196" t="s">
        <v>619</v>
      </c>
      <c r="X767" s="196" t="s">
        <v>3363</v>
      </c>
      <c r="Y767" s="146" t="str">
        <f t="shared" si="45"/>
        <v>72011冷房設備用有り</v>
      </c>
      <c r="Z767" s="196">
        <v>-0.22</v>
      </c>
      <c r="AA767" s="196">
        <v>1.22</v>
      </c>
      <c r="AB767" s="200">
        <v>1.0356000000000001</v>
      </c>
      <c r="AC767" s="200">
        <v>0.90610000000000002</v>
      </c>
      <c r="AD767" s="147">
        <f>VLOOKUP(T767,'既存・導入予定 (3)'!$E$33:$S$44,13,0)</f>
        <v>0.54600000000000004</v>
      </c>
      <c r="AE767" s="75">
        <f t="shared" si="46"/>
        <v>1.099</v>
      </c>
    </row>
    <row r="768" spans="20:31">
      <c r="T768" s="196">
        <v>7</v>
      </c>
      <c r="U768" s="196">
        <v>2011</v>
      </c>
      <c r="V768" s="196" t="s">
        <v>20</v>
      </c>
      <c r="W768" s="196" t="s">
        <v>624</v>
      </c>
      <c r="X768" s="196" t="s">
        <v>3516</v>
      </c>
      <c r="Y768" s="146" t="str">
        <f t="shared" si="45"/>
        <v>72011冷房店舗用無し（一定速）</v>
      </c>
      <c r="Z768" s="196">
        <v>0.25</v>
      </c>
      <c r="AA768" s="196">
        <v>0.75</v>
      </c>
      <c r="AB768" s="200">
        <v>0.25</v>
      </c>
      <c r="AC768" s="200">
        <v>0.75</v>
      </c>
      <c r="AD768" s="147">
        <f>VLOOKUP(T768,'既存・導入予定 (3)'!$E$33:$S$44,13,0)</f>
        <v>0.54600000000000004</v>
      </c>
      <c r="AE768" s="75">
        <f t="shared" si="46"/>
        <v>0.88600000000000001</v>
      </c>
    </row>
    <row r="769" spans="20:31">
      <c r="T769" s="196">
        <v>7</v>
      </c>
      <c r="U769" s="196">
        <v>2011</v>
      </c>
      <c r="V769" s="196" t="s">
        <v>20</v>
      </c>
      <c r="W769" s="196" t="s">
        <v>618</v>
      </c>
      <c r="X769" s="196" t="s">
        <v>3516</v>
      </c>
      <c r="Y769" s="146" t="str">
        <f t="shared" si="45"/>
        <v>72011冷房ビル用マルチ無し（一定速）</v>
      </c>
      <c r="Z769" s="196">
        <v>0.25</v>
      </c>
      <c r="AA769" s="196">
        <v>0.75</v>
      </c>
      <c r="AB769" s="200">
        <v>0.25</v>
      </c>
      <c r="AC769" s="200">
        <v>0.75</v>
      </c>
      <c r="AD769" s="147">
        <f>VLOOKUP(T769,'既存・導入予定 (3)'!$E$33:$S$44,13,0)</f>
        <v>0.54600000000000004</v>
      </c>
      <c r="AE769" s="75">
        <f t="shared" si="46"/>
        <v>0.88600000000000001</v>
      </c>
    </row>
    <row r="770" spans="20:31">
      <c r="T770" s="196">
        <v>7</v>
      </c>
      <c r="U770" s="196">
        <v>2011</v>
      </c>
      <c r="V770" s="196" t="s">
        <v>20</v>
      </c>
      <c r="W770" s="196" t="s">
        <v>619</v>
      </c>
      <c r="X770" s="196" t="s">
        <v>3516</v>
      </c>
      <c r="Y770" s="146" t="str">
        <f t="shared" si="45"/>
        <v>72011冷房設備用無し（一定速）</v>
      </c>
      <c r="Z770" s="196">
        <v>0.25</v>
      </c>
      <c r="AA770" s="196">
        <v>0.75</v>
      </c>
      <c r="AB770" s="200">
        <v>0.25</v>
      </c>
      <c r="AC770" s="200">
        <v>0.75</v>
      </c>
      <c r="AD770" s="147">
        <f>VLOOKUP(T770,'既存・導入予定 (3)'!$E$33:$S$44,13,0)</f>
        <v>0.54600000000000004</v>
      </c>
      <c r="AE770" s="75">
        <f t="shared" si="46"/>
        <v>0.88600000000000001</v>
      </c>
    </row>
    <row r="771" spans="20:31">
      <c r="T771" s="196">
        <v>7</v>
      </c>
      <c r="U771" s="196">
        <v>2011</v>
      </c>
      <c r="V771" s="196" t="s">
        <v>21</v>
      </c>
      <c r="W771" s="196" t="s">
        <v>624</v>
      </c>
      <c r="X771" s="196" t="s">
        <v>3363</v>
      </c>
      <c r="Y771" s="146" t="str">
        <f t="shared" si="45"/>
        <v>72011暖房店舗用有り</v>
      </c>
      <c r="Z771" s="196">
        <v>-0.76</v>
      </c>
      <c r="AA771" s="196">
        <v>1.76</v>
      </c>
      <c r="AB771" s="200">
        <v>1.0773999999999999</v>
      </c>
      <c r="AC771" s="200">
        <v>1.3006</v>
      </c>
      <c r="AD771" s="147">
        <f>VLOOKUP(T771,'既存・導入予定 (3)'!$E$33:$S$44,13,0)</f>
        <v>0.54600000000000004</v>
      </c>
      <c r="AE771" s="75">
        <f t="shared" si="46"/>
        <v>1.345</v>
      </c>
    </row>
    <row r="772" spans="20:31">
      <c r="T772" s="196">
        <v>7</v>
      </c>
      <c r="U772" s="196">
        <v>2011</v>
      </c>
      <c r="V772" s="196" t="s">
        <v>21</v>
      </c>
      <c r="W772" s="196" t="s">
        <v>618</v>
      </c>
      <c r="X772" s="196" t="s">
        <v>3363</v>
      </c>
      <c r="Y772" s="146" t="str">
        <f t="shared" si="45"/>
        <v>72011暖房ビル用マルチ有り</v>
      </c>
      <c r="Z772" s="196">
        <v>-0.78</v>
      </c>
      <c r="AA772" s="196">
        <v>1.78</v>
      </c>
      <c r="AB772" s="200">
        <v>1.0377000000000001</v>
      </c>
      <c r="AC772" s="200">
        <v>1.3255999999999999</v>
      </c>
      <c r="AD772" s="147">
        <f>VLOOKUP(T772,'既存・導入予定 (3)'!$E$33:$S$44,13,0)</f>
        <v>0.54600000000000004</v>
      </c>
      <c r="AE772" s="75">
        <f t="shared" si="46"/>
        <v>1.3540000000000001</v>
      </c>
    </row>
    <row r="773" spans="20:31">
      <c r="T773" s="196">
        <v>7</v>
      </c>
      <c r="U773" s="196">
        <v>2011</v>
      </c>
      <c r="V773" s="196" t="s">
        <v>21</v>
      </c>
      <c r="W773" s="196" t="s">
        <v>619</v>
      </c>
      <c r="X773" s="196" t="s">
        <v>3363</v>
      </c>
      <c r="Y773" s="146" t="str">
        <f t="shared" si="45"/>
        <v>72011暖房設備用有り</v>
      </c>
      <c r="Z773" s="196">
        <v>-0.26</v>
      </c>
      <c r="AA773" s="196">
        <v>1.26</v>
      </c>
      <c r="AB773" s="200">
        <v>1.0266999999999999</v>
      </c>
      <c r="AC773" s="200">
        <v>0.93830000000000002</v>
      </c>
      <c r="AD773" s="147">
        <f>VLOOKUP(T773,'既存・導入予定 (3)'!$E$33:$S$44,13,0)</f>
        <v>0.54600000000000004</v>
      </c>
      <c r="AE773" s="75">
        <f t="shared" si="46"/>
        <v>1.1180000000000001</v>
      </c>
    </row>
    <row r="774" spans="20:31">
      <c r="T774" s="196">
        <v>7</v>
      </c>
      <c r="U774" s="196">
        <v>2011</v>
      </c>
      <c r="V774" s="196" t="s">
        <v>21</v>
      </c>
      <c r="W774" s="196" t="s">
        <v>624</v>
      </c>
      <c r="X774" s="196" t="s">
        <v>3516</v>
      </c>
      <c r="Y774" s="146" t="str">
        <f t="shared" si="45"/>
        <v>72011暖房店舗用無し（一定速）</v>
      </c>
      <c r="Z774" s="196">
        <v>0.25</v>
      </c>
      <c r="AA774" s="196">
        <v>0.75</v>
      </c>
      <c r="AB774" s="200">
        <v>0.25</v>
      </c>
      <c r="AC774" s="200">
        <v>0.75</v>
      </c>
      <c r="AD774" s="147">
        <f>VLOOKUP(T774,'既存・導入予定 (3)'!$E$33:$S$44,13,0)</f>
        <v>0.54600000000000004</v>
      </c>
      <c r="AE774" s="75">
        <f t="shared" si="46"/>
        <v>0.88600000000000001</v>
      </c>
    </row>
    <row r="775" spans="20:31">
      <c r="T775" s="196">
        <v>7</v>
      </c>
      <c r="U775" s="196">
        <v>2011</v>
      </c>
      <c r="V775" s="196" t="s">
        <v>21</v>
      </c>
      <c r="W775" s="196" t="s">
        <v>618</v>
      </c>
      <c r="X775" s="196" t="s">
        <v>3516</v>
      </c>
      <c r="Y775" s="146" t="str">
        <f t="shared" si="45"/>
        <v>72011暖房ビル用マルチ無し（一定速）</v>
      </c>
      <c r="Z775" s="196">
        <v>0.25</v>
      </c>
      <c r="AA775" s="196">
        <v>0.75</v>
      </c>
      <c r="AB775" s="200">
        <v>0.25</v>
      </c>
      <c r="AC775" s="200">
        <v>0.75</v>
      </c>
      <c r="AD775" s="147">
        <f>VLOOKUP(T775,'既存・導入予定 (3)'!$E$33:$S$44,13,0)</f>
        <v>0.54600000000000004</v>
      </c>
      <c r="AE775" s="75">
        <f t="shared" si="46"/>
        <v>0.88600000000000001</v>
      </c>
    </row>
    <row r="776" spans="20:31">
      <c r="T776" s="196">
        <v>7</v>
      </c>
      <c r="U776" s="196">
        <v>2011</v>
      </c>
      <c r="V776" s="196" t="s">
        <v>21</v>
      </c>
      <c r="W776" s="196" t="s">
        <v>619</v>
      </c>
      <c r="X776" s="196" t="s">
        <v>3516</v>
      </c>
      <c r="Y776" s="146" t="str">
        <f t="shared" si="45"/>
        <v>72011暖房設備用無し（一定速）</v>
      </c>
      <c r="Z776" s="196">
        <v>0.25</v>
      </c>
      <c r="AA776" s="196">
        <v>0.75</v>
      </c>
      <c r="AB776" s="200">
        <v>0.25</v>
      </c>
      <c r="AC776" s="200">
        <v>0.75</v>
      </c>
      <c r="AD776" s="147">
        <f>VLOOKUP(T776,'既存・導入予定 (3)'!$E$33:$S$44,13,0)</f>
        <v>0.54600000000000004</v>
      </c>
      <c r="AE776" s="75">
        <f t="shared" si="46"/>
        <v>0.88600000000000001</v>
      </c>
    </row>
    <row r="777" spans="20:31">
      <c r="T777" s="196">
        <v>7</v>
      </c>
      <c r="U777" s="196">
        <v>2012</v>
      </c>
      <c r="V777" s="196" t="s">
        <v>20</v>
      </c>
      <c r="W777" s="196" t="s">
        <v>624</v>
      </c>
      <c r="X777" s="196" t="s">
        <v>3363</v>
      </c>
      <c r="Y777" s="146" t="str">
        <f t="shared" si="45"/>
        <v>72012冷房店舗用有り</v>
      </c>
      <c r="Z777" s="196">
        <v>-1.36</v>
      </c>
      <c r="AA777" s="196">
        <v>2.36</v>
      </c>
      <c r="AB777" s="200">
        <v>1.0576000000000001</v>
      </c>
      <c r="AC777" s="200">
        <v>1.7556</v>
      </c>
      <c r="AD777" s="147">
        <f>VLOOKUP(T777,'既存・導入予定 (3)'!$E$33:$S$44,13,0)</f>
        <v>0.54600000000000004</v>
      </c>
      <c r="AE777" s="75">
        <f t="shared" si="46"/>
        <v>1.617</v>
      </c>
    </row>
    <row r="778" spans="20:31">
      <c r="T778" s="196">
        <v>7</v>
      </c>
      <c r="U778" s="196">
        <v>2012</v>
      </c>
      <c r="V778" s="196" t="s">
        <v>20</v>
      </c>
      <c r="W778" s="196" t="s">
        <v>618</v>
      </c>
      <c r="X778" s="196" t="s">
        <v>3363</v>
      </c>
      <c r="Y778" s="146" t="str">
        <f t="shared" si="45"/>
        <v>72012冷房ビル用マルチ有り</v>
      </c>
      <c r="Z778" s="196">
        <v>-1.1399999999999999</v>
      </c>
      <c r="AA778" s="196">
        <v>2.14</v>
      </c>
      <c r="AB778" s="200">
        <v>1.0625</v>
      </c>
      <c r="AC778" s="200">
        <v>1.5893999999999999</v>
      </c>
      <c r="AD778" s="147">
        <f>VLOOKUP(T778,'既存・導入予定 (3)'!$E$33:$S$44,13,0)</f>
        <v>0.54600000000000004</v>
      </c>
      <c r="AE778" s="75">
        <f t="shared" si="46"/>
        <v>1.5169999999999999</v>
      </c>
    </row>
    <row r="779" spans="20:31">
      <c r="T779" s="196">
        <v>7</v>
      </c>
      <c r="U779" s="196">
        <v>2012</v>
      </c>
      <c r="V779" s="196" t="s">
        <v>20</v>
      </c>
      <c r="W779" s="196" t="s">
        <v>619</v>
      </c>
      <c r="X779" s="196" t="s">
        <v>3363</v>
      </c>
      <c r="Y779" s="146" t="str">
        <f t="shared" si="45"/>
        <v>72012冷房設備用有り</v>
      </c>
      <c r="Z779" s="196">
        <v>-0.26</v>
      </c>
      <c r="AA779" s="196">
        <v>1.26</v>
      </c>
      <c r="AB779" s="200">
        <v>1.0367999999999999</v>
      </c>
      <c r="AC779" s="200">
        <v>0.93579999999999997</v>
      </c>
      <c r="AD779" s="147">
        <f>VLOOKUP(T779,'既存・導入予定 (3)'!$E$33:$S$44,13,0)</f>
        <v>0.54600000000000004</v>
      </c>
      <c r="AE779" s="75">
        <f t="shared" si="46"/>
        <v>1.1180000000000001</v>
      </c>
    </row>
    <row r="780" spans="20:31">
      <c r="T780" s="196">
        <v>7</v>
      </c>
      <c r="U780" s="196">
        <v>2012</v>
      </c>
      <c r="V780" s="196" t="s">
        <v>20</v>
      </c>
      <c r="W780" s="196" t="s">
        <v>624</v>
      </c>
      <c r="X780" s="196" t="s">
        <v>3516</v>
      </c>
      <c r="Y780" s="146" t="str">
        <f t="shared" si="45"/>
        <v>72012冷房店舗用無し（一定速）</v>
      </c>
      <c r="Z780" s="196">
        <v>0.25</v>
      </c>
      <c r="AA780" s="196">
        <v>0.75</v>
      </c>
      <c r="AB780" s="200">
        <v>0.25</v>
      </c>
      <c r="AC780" s="200">
        <v>0.75</v>
      </c>
      <c r="AD780" s="147">
        <f>VLOOKUP(T780,'既存・導入予定 (3)'!$E$33:$S$44,13,0)</f>
        <v>0.54600000000000004</v>
      </c>
      <c r="AE780" s="75">
        <f t="shared" si="46"/>
        <v>0.88600000000000001</v>
      </c>
    </row>
    <row r="781" spans="20:31">
      <c r="T781" s="196">
        <v>7</v>
      </c>
      <c r="U781" s="196">
        <v>2012</v>
      </c>
      <c r="V781" s="196" t="s">
        <v>20</v>
      </c>
      <c r="W781" s="196" t="s">
        <v>618</v>
      </c>
      <c r="X781" s="196" t="s">
        <v>3516</v>
      </c>
      <c r="Y781" s="146" t="str">
        <f t="shared" ref="Y781:Y844" si="47">T781&amp;U781&amp;V781&amp;W781&amp;X781</f>
        <v>72012冷房ビル用マルチ無し（一定速）</v>
      </c>
      <c r="Z781" s="196">
        <v>0.25</v>
      </c>
      <c r="AA781" s="196">
        <v>0.75</v>
      </c>
      <c r="AB781" s="200">
        <v>0.25</v>
      </c>
      <c r="AC781" s="200">
        <v>0.75</v>
      </c>
      <c r="AD781" s="147">
        <f>VLOOKUP(T781,'既存・導入予定 (3)'!$E$33:$S$44,13,0)</f>
        <v>0.54600000000000004</v>
      </c>
      <c r="AE781" s="75">
        <f t="shared" si="46"/>
        <v>0.88600000000000001</v>
      </c>
    </row>
    <row r="782" spans="20:31">
      <c r="T782" s="196">
        <v>7</v>
      </c>
      <c r="U782" s="196">
        <v>2012</v>
      </c>
      <c r="V782" s="196" t="s">
        <v>20</v>
      </c>
      <c r="W782" s="196" t="s">
        <v>619</v>
      </c>
      <c r="X782" s="196" t="s">
        <v>3516</v>
      </c>
      <c r="Y782" s="146" t="str">
        <f t="shared" si="47"/>
        <v>72012冷房設備用無し（一定速）</v>
      </c>
      <c r="Z782" s="196">
        <v>0.25</v>
      </c>
      <c r="AA782" s="196">
        <v>0.75</v>
      </c>
      <c r="AB782" s="200">
        <v>0.25</v>
      </c>
      <c r="AC782" s="200">
        <v>0.75</v>
      </c>
      <c r="AD782" s="147">
        <f>VLOOKUP(T782,'既存・導入予定 (3)'!$E$33:$S$44,13,0)</f>
        <v>0.54600000000000004</v>
      </c>
      <c r="AE782" s="75">
        <f t="shared" si="46"/>
        <v>0.88600000000000001</v>
      </c>
    </row>
    <row r="783" spans="20:31">
      <c r="T783" s="196">
        <v>7</v>
      </c>
      <c r="U783" s="196">
        <v>2012</v>
      </c>
      <c r="V783" s="196" t="s">
        <v>21</v>
      </c>
      <c r="W783" s="196" t="s">
        <v>624</v>
      </c>
      <c r="X783" s="196" t="s">
        <v>3363</v>
      </c>
      <c r="Y783" s="146" t="str">
        <f t="shared" si="47"/>
        <v>72012暖房店舗用有り</v>
      </c>
      <c r="Z783" s="196">
        <v>-0.82</v>
      </c>
      <c r="AA783" s="196">
        <v>1.82</v>
      </c>
      <c r="AB783" s="200">
        <v>1.0801000000000001</v>
      </c>
      <c r="AC783" s="200">
        <v>1.345</v>
      </c>
      <c r="AD783" s="147">
        <f>VLOOKUP(T783,'既存・導入予定 (3)'!$E$33:$S$44,13,0)</f>
        <v>0.54600000000000004</v>
      </c>
      <c r="AE783" s="75">
        <f t="shared" si="46"/>
        <v>1.3720000000000001</v>
      </c>
    </row>
    <row r="784" spans="20:31">
      <c r="T784" s="196">
        <v>7</v>
      </c>
      <c r="U784" s="196">
        <v>2012</v>
      </c>
      <c r="V784" s="196" t="s">
        <v>21</v>
      </c>
      <c r="W784" s="196" t="s">
        <v>618</v>
      </c>
      <c r="X784" s="196" t="s">
        <v>3363</v>
      </c>
      <c r="Y784" s="146" t="str">
        <f t="shared" si="47"/>
        <v>72012暖房ビル用マルチ有り</v>
      </c>
      <c r="Z784" s="196">
        <v>-0.98</v>
      </c>
      <c r="AA784" s="196">
        <v>1.98</v>
      </c>
      <c r="AB784" s="200">
        <v>1.042</v>
      </c>
      <c r="AC784" s="200">
        <v>1.4744999999999999</v>
      </c>
      <c r="AD784" s="147">
        <f>VLOOKUP(T784,'既存・導入予定 (3)'!$E$33:$S$44,13,0)</f>
        <v>0.54600000000000004</v>
      </c>
      <c r="AE784" s="75">
        <f t="shared" si="46"/>
        <v>1.444</v>
      </c>
    </row>
    <row r="785" spans="20:31">
      <c r="T785" s="196">
        <v>7</v>
      </c>
      <c r="U785" s="196">
        <v>2012</v>
      </c>
      <c r="V785" s="196" t="s">
        <v>21</v>
      </c>
      <c r="W785" s="196" t="s">
        <v>619</v>
      </c>
      <c r="X785" s="196" t="s">
        <v>3363</v>
      </c>
      <c r="Y785" s="146" t="str">
        <f t="shared" si="47"/>
        <v>72012暖房設備用有り</v>
      </c>
      <c r="Z785" s="196">
        <v>-0.26</v>
      </c>
      <c r="AA785" s="196">
        <v>1.26</v>
      </c>
      <c r="AB785" s="200">
        <v>1.0266999999999999</v>
      </c>
      <c r="AC785" s="200">
        <v>0.93830000000000002</v>
      </c>
      <c r="AD785" s="147">
        <f>VLOOKUP(T785,'既存・導入予定 (3)'!$E$33:$S$44,13,0)</f>
        <v>0.54600000000000004</v>
      </c>
      <c r="AE785" s="75">
        <f t="shared" si="46"/>
        <v>1.1180000000000001</v>
      </c>
    </row>
    <row r="786" spans="20:31">
      <c r="T786" s="196">
        <v>7</v>
      </c>
      <c r="U786" s="196">
        <v>2012</v>
      </c>
      <c r="V786" s="196" t="s">
        <v>21</v>
      </c>
      <c r="W786" s="196" t="s">
        <v>624</v>
      </c>
      <c r="X786" s="196" t="s">
        <v>3516</v>
      </c>
      <c r="Y786" s="146" t="str">
        <f t="shared" si="47"/>
        <v>72012暖房店舗用無し（一定速）</v>
      </c>
      <c r="Z786" s="196">
        <v>0.25</v>
      </c>
      <c r="AA786" s="196">
        <v>0.75</v>
      </c>
      <c r="AB786" s="200">
        <v>0.25</v>
      </c>
      <c r="AC786" s="200">
        <v>0.75</v>
      </c>
      <c r="AD786" s="147">
        <f>VLOOKUP(T786,'既存・導入予定 (3)'!$E$33:$S$44,13,0)</f>
        <v>0.54600000000000004</v>
      </c>
      <c r="AE786" s="75">
        <f t="shared" si="46"/>
        <v>0.88600000000000001</v>
      </c>
    </row>
    <row r="787" spans="20:31">
      <c r="T787" s="196">
        <v>7</v>
      </c>
      <c r="U787" s="196">
        <v>2012</v>
      </c>
      <c r="V787" s="196" t="s">
        <v>21</v>
      </c>
      <c r="W787" s="196" t="s">
        <v>618</v>
      </c>
      <c r="X787" s="196" t="s">
        <v>3516</v>
      </c>
      <c r="Y787" s="146" t="str">
        <f t="shared" si="47"/>
        <v>72012暖房ビル用マルチ無し（一定速）</v>
      </c>
      <c r="Z787" s="196">
        <v>0.25</v>
      </c>
      <c r="AA787" s="196">
        <v>0.75</v>
      </c>
      <c r="AB787" s="200">
        <v>0.25</v>
      </c>
      <c r="AC787" s="200">
        <v>0.75</v>
      </c>
      <c r="AD787" s="147">
        <f>VLOOKUP(T787,'既存・導入予定 (3)'!$E$33:$S$44,13,0)</f>
        <v>0.54600000000000004</v>
      </c>
      <c r="AE787" s="75">
        <f t="shared" si="46"/>
        <v>0.88600000000000001</v>
      </c>
    </row>
    <row r="788" spans="20:31">
      <c r="T788" s="196">
        <v>7</v>
      </c>
      <c r="U788" s="196">
        <v>2012</v>
      </c>
      <c r="V788" s="196" t="s">
        <v>21</v>
      </c>
      <c r="W788" s="196" t="s">
        <v>619</v>
      </c>
      <c r="X788" s="196" t="s">
        <v>3516</v>
      </c>
      <c r="Y788" s="146" t="str">
        <f t="shared" si="47"/>
        <v>72012暖房設備用無し（一定速）</v>
      </c>
      <c r="Z788" s="196">
        <v>0.25</v>
      </c>
      <c r="AA788" s="196">
        <v>0.75</v>
      </c>
      <c r="AB788" s="200">
        <v>0.25</v>
      </c>
      <c r="AC788" s="200">
        <v>0.75</v>
      </c>
      <c r="AD788" s="147">
        <f>VLOOKUP(T788,'既存・導入予定 (3)'!$E$33:$S$44,13,0)</f>
        <v>0.54600000000000004</v>
      </c>
      <c r="AE788" s="75">
        <f t="shared" si="46"/>
        <v>0.88600000000000001</v>
      </c>
    </row>
    <row r="789" spans="20:31">
      <c r="T789" s="196">
        <v>7</v>
      </c>
      <c r="U789" s="196">
        <v>2013</v>
      </c>
      <c r="V789" s="196" t="s">
        <v>20</v>
      </c>
      <c r="W789" s="196" t="s">
        <v>624</v>
      </c>
      <c r="X789" s="196" t="s">
        <v>3363</v>
      </c>
      <c r="Y789" s="146" t="str">
        <f t="shared" si="47"/>
        <v>72013冷房店舗用有り</v>
      </c>
      <c r="Z789" s="196">
        <v>-1.5</v>
      </c>
      <c r="AA789" s="196">
        <v>2.5</v>
      </c>
      <c r="AB789" s="200">
        <v>1.0609999999999999</v>
      </c>
      <c r="AC789" s="200">
        <v>1.8597999999999999</v>
      </c>
      <c r="AD789" s="147">
        <f>VLOOKUP(T789,'既存・導入予定 (3)'!$E$33:$S$44,13,0)</f>
        <v>0.54600000000000004</v>
      </c>
      <c r="AE789" s="75">
        <f t="shared" si="46"/>
        <v>1.681</v>
      </c>
    </row>
    <row r="790" spans="20:31">
      <c r="T790" s="196">
        <v>7</v>
      </c>
      <c r="U790" s="196">
        <v>2013</v>
      </c>
      <c r="V790" s="196" t="s">
        <v>20</v>
      </c>
      <c r="W790" s="196" t="s">
        <v>618</v>
      </c>
      <c r="X790" s="196" t="s">
        <v>3363</v>
      </c>
      <c r="Y790" s="146" t="str">
        <f t="shared" si="47"/>
        <v>72013冷房ビル用マルチ有り</v>
      </c>
      <c r="Z790" s="196">
        <v>-1.1399999999999999</v>
      </c>
      <c r="AA790" s="196">
        <v>2.14</v>
      </c>
      <c r="AB790" s="200">
        <v>1.0625</v>
      </c>
      <c r="AC790" s="200">
        <v>1.5893999999999999</v>
      </c>
      <c r="AD790" s="147">
        <f>VLOOKUP(T790,'既存・導入予定 (3)'!$E$33:$S$44,13,0)</f>
        <v>0.54600000000000004</v>
      </c>
      <c r="AE790" s="75">
        <f t="shared" si="46"/>
        <v>1.5169999999999999</v>
      </c>
    </row>
    <row r="791" spans="20:31">
      <c r="T791" s="196">
        <v>7</v>
      </c>
      <c r="U791" s="196">
        <v>2013</v>
      </c>
      <c r="V791" s="196" t="s">
        <v>20</v>
      </c>
      <c r="W791" s="196" t="s">
        <v>619</v>
      </c>
      <c r="X791" s="196" t="s">
        <v>3363</v>
      </c>
      <c r="Y791" s="146" t="str">
        <f t="shared" si="47"/>
        <v>72013冷房設備用有り</v>
      </c>
      <c r="Z791" s="196">
        <v>-0.26</v>
      </c>
      <c r="AA791" s="196">
        <v>1.26</v>
      </c>
      <c r="AB791" s="200">
        <v>1.0367999999999999</v>
      </c>
      <c r="AC791" s="200">
        <v>0.93579999999999997</v>
      </c>
      <c r="AD791" s="147">
        <f>VLOOKUP(T791,'既存・導入予定 (3)'!$E$33:$S$44,13,0)</f>
        <v>0.54600000000000004</v>
      </c>
      <c r="AE791" s="75">
        <f t="shared" si="46"/>
        <v>1.1180000000000001</v>
      </c>
    </row>
    <row r="792" spans="20:31">
      <c r="T792" s="196">
        <v>7</v>
      </c>
      <c r="U792" s="196">
        <v>2013</v>
      </c>
      <c r="V792" s="196" t="s">
        <v>20</v>
      </c>
      <c r="W792" s="196" t="s">
        <v>624</v>
      </c>
      <c r="X792" s="196" t="s">
        <v>3516</v>
      </c>
      <c r="Y792" s="146" t="str">
        <f t="shared" si="47"/>
        <v>72013冷房店舗用無し（一定速）</v>
      </c>
      <c r="Z792" s="196">
        <v>0.25</v>
      </c>
      <c r="AA792" s="196">
        <v>0.75</v>
      </c>
      <c r="AB792" s="200">
        <v>0.25</v>
      </c>
      <c r="AC792" s="200">
        <v>0.75</v>
      </c>
      <c r="AD792" s="147">
        <f>VLOOKUP(T792,'既存・導入予定 (3)'!$E$33:$S$44,13,0)</f>
        <v>0.54600000000000004</v>
      </c>
      <c r="AE792" s="75">
        <f t="shared" si="46"/>
        <v>0.88600000000000001</v>
      </c>
    </row>
    <row r="793" spans="20:31">
      <c r="T793" s="196">
        <v>7</v>
      </c>
      <c r="U793" s="196">
        <v>2013</v>
      </c>
      <c r="V793" s="196" t="s">
        <v>20</v>
      </c>
      <c r="W793" s="196" t="s">
        <v>618</v>
      </c>
      <c r="X793" s="196" t="s">
        <v>3516</v>
      </c>
      <c r="Y793" s="146" t="str">
        <f t="shared" si="47"/>
        <v>72013冷房ビル用マルチ無し（一定速）</v>
      </c>
      <c r="Z793" s="196">
        <v>0.25</v>
      </c>
      <c r="AA793" s="196">
        <v>0.75</v>
      </c>
      <c r="AB793" s="200">
        <v>0.25</v>
      </c>
      <c r="AC793" s="200">
        <v>0.75</v>
      </c>
      <c r="AD793" s="147">
        <f>VLOOKUP(T793,'既存・導入予定 (3)'!$E$33:$S$44,13,0)</f>
        <v>0.54600000000000004</v>
      </c>
      <c r="AE793" s="75">
        <f t="shared" ref="AE793:AE856" si="48">ROUNDDOWN(IF(AD793&gt;=0.25,Z793*AD793+AA793,AB793*AD793+AC793),3)</f>
        <v>0.88600000000000001</v>
      </c>
    </row>
    <row r="794" spans="20:31">
      <c r="T794" s="196">
        <v>7</v>
      </c>
      <c r="U794" s="196">
        <v>2013</v>
      </c>
      <c r="V794" s="196" t="s">
        <v>20</v>
      </c>
      <c r="W794" s="196" t="s">
        <v>619</v>
      </c>
      <c r="X794" s="196" t="s">
        <v>3516</v>
      </c>
      <c r="Y794" s="146" t="str">
        <f t="shared" si="47"/>
        <v>72013冷房設備用無し（一定速）</v>
      </c>
      <c r="Z794" s="196">
        <v>0.25</v>
      </c>
      <c r="AA794" s="196">
        <v>0.75</v>
      </c>
      <c r="AB794" s="200">
        <v>0.25</v>
      </c>
      <c r="AC794" s="200">
        <v>0.75</v>
      </c>
      <c r="AD794" s="147">
        <f>VLOOKUP(T794,'既存・導入予定 (3)'!$E$33:$S$44,13,0)</f>
        <v>0.54600000000000004</v>
      </c>
      <c r="AE794" s="75">
        <f t="shared" si="48"/>
        <v>0.88600000000000001</v>
      </c>
    </row>
    <row r="795" spans="20:31">
      <c r="T795" s="196">
        <v>7</v>
      </c>
      <c r="U795" s="196">
        <v>2013</v>
      </c>
      <c r="V795" s="196" t="s">
        <v>21</v>
      </c>
      <c r="W795" s="196" t="s">
        <v>624</v>
      </c>
      <c r="X795" s="196" t="s">
        <v>3363</v>
      </c>
      <c r="Y795" s="146" t="str">
        <f t="shared" si="47"/>
        <v>72013暖房店舗用有り</v>
      </c>
      <c r="Z795" s="196">
        <v>-0.94</v>
      </c>
      <c r="AA795" s="196">
        <v>1.94</v>
      </c>
      <c r="AB795" s="200">
        <v>1.0853999999999999</v>
      </c>
      <c r="AC795" s="200">
        <v>1.4337</v>
      </c>
      <c r="AD795" s="147">
        <f>VLOOKUP(T795,'既存・導入予定 (3)'!$E$33:$S$44,13,0)</f>
        <v>0.54600000000000004</v>
      </c>
      <c r="AE795" s="75">
        <f t="shared" si="48"/>
        <v>1.4259999999999999</v>
      </c>
    </row>
    <row r="796" spans="20:31">
      <c r="T796" s="196">
        <v>7</v>
      </c>
      <c r="U796" s="196">
        <v>2013</v>
      </c>
      <c r="V796" s="196" t="s">
        <v>21</v>
      </c>
      <c r="W796" s="196" t="s">
        <v>618</v>
      </c>
      <c r="X796" s="196" t="s">
        <v>3363</v>
      </c>
      <c r="Y796" s="146" t="str">
        <f t="shared" si="47"/>
        <v>72013暖房ビル用マルチ有り</v>
      </c>
      <c r="Z796" s="196">
        <v>-0.98</v>
      </c>
      <c r="AA796" s="196">
        <v>1.98</v>
      </c>
      <c r="AB796" s="200">
        <v>1.042</v>
      </c>
      <c r="AC796" s="200">
        <v>1.4744999999999999</v>
      </c>
      <c r="AD796" s="147">
        <f>VLOOKUP(T796,'既存・導入予定 (3)'!$E$33:$S$44,13,0)</f>
        <v>0.54600000000000004</v>
      </c>
      <c r="AE796" s="75">
        <f t="shared" si="48"/>
        <v>1.444</v>
      </c>
    </row>
    <row r="797" spans="20:31">
      <c r="T797" s="196">
        <v>7</v>
      </c>
      <c r="U797" s="196">
        <v>2013</v>
      </c>
      <c r="V797" s="196" t="s">
        <v>21</v>
      </c>
      <c r="W797" s="196" t="s">
        <v>619</v>
      </c>
      <c r="X797" s="196" t="s">
        <v>3363</v>
      </c>
      <c r="Y797" s="146" t="str">
        <f t="shared" si="47"/>
        <v>72013暖房設備用有り</v>
      </c>
      <c r="Z797" s="196">
        <v>-0.32</v>
      </c>
      <c r="AA797" s="196">
        <v>1.32</v>
      </c>
      <c r="AB797" s="200">
        <v>1.028</v>
      </c>
      <c r="AC797" s="200">
        <v>0.98299999999999998</v>
      </c>
      <c r="AD797" s="147">
        <f>VLOOKUP(T797,'既存・導入予定 (3)'!$E$33:$S$44,13,0)</f>
        <v>0.54600000000000004</v>
      </c>
      <c r="AE797" s="75">
        <f t="shared" si="48"/>
        <v>1.145</v>
      </c>
    </row>
    <row r="798" spans="20:31">
      <c r="T798" s="196">
        <v>7</v>
      </c>
      <c r="U798" s="196">
        <v>2013</v>
      </c>
      <c r="V798" s="196" t="s">
        <v>21</v>
      </c>
      <c r="W798" s="196" t="s">
        <v>624</v>
      </c>
      <c r="X798" s="196" t="s">
        <v>3516</v>
      </c>
      <c r="Y798" s="146" t="str">
        <f t="shared" si="47"/>
        <v>72013暖房店舗用無し（一定速）</v>
      </c>
      <c r="Z798" s="196">
        <v>0.25</v>
      </c>
      <c r="AA798" s="196">
        <v>0.75</v>
      </c>
      <c r="AB798" s="200">
        <v>0.25</v>
      </c>
      <c r="AC798" s="200">
        <v>0.75</v>
      </c>
      <c r="AD798" s="147">
        <f>VLOOKUP(T798,'既存・導入予定 (3)'!$E$33:$S$44,13,0)</f>
        <v>0.54600000000000004</v>
      </c>
      <c r="AE798" s="75">
        <f t="shared" si="48"/>
        <v>0.88600000000000001</v>
      </c>
    </row>
    <row r="799" spans="20:31">
      <c r="T799" s="196">
        <v>7</v>
      </c>
      <c r="U799" s="196">
        <v>2013</v>
      </c>
      <c r="V799" s="196" t="s">
        <v>21</v>
      </c>
      <c r="W799" s="196" t="s">
        <v>618</v>
      </c>
      <c r="X799" s="196" t="s">
        <v>3516</v>
      </c>
      <c r="Y799" s="146" t="str">
        <f t="shared" si="47"/>
        <v>72013暖房ビル用マルチ無し（一定速）</v>
      </c>
      <c r="Z799" s="196">
        <v>0.25</v>
      </c>
      <c r="AA799" s="196">
        <v>0.75</v>
      </c>
      <c r="AB799" s="200">
        <v>0.25</v>
      </c>
      <c r="AC799" s="200">
        <v>0.75</v>
      </c>
      <c r="AD799" s="147">
        <f>VLOOKUP(T799,'既存・導入予定 (3)'!$E$33:$S$44,13,0)</f>
        <v>0.54600000000000004</v>
      </c>
      <c r="AE799" s="75">
        <f t="shared" si="48"/>
        <v>0.88600000000000001</v>
      </c>
    </row>
    <row r="800" spans="20:31">
      <c r="T800" s="196">
        <v>7</v>
      </c>
      <c r="U800" s="196">
        <v>2013</v>
      </c>
      <c r="V800" s="196" t="s">
        <v>21</v>
      </c>
      <c r="W800" s="196" t="s">
        <v>619</v>
      </c>
      <c r="X800" s="196" t="s">
        <v>3516</v>
      </c>
      <c r="Y800" s="146" t="str">
        <f t="shared" si="47"/>
        <v>72013暖房設備用無し（一定速）</v>
      </c>
      <c r="Z800" s="196">
        <v>0.25</v>
      </c>
      <c r="AA800" s="196">
        <v>0.75</v>
      </c>
      <c r="AB800" s="200">
        <v>0.25</v>
      </c>
      <c r="AC800" s="200">
        <v>0.75</v>
      </c>
      <c r="AD800" s="147">
        <f>VLOOKUP(T800,'既存・導入予定 (3)'!$E$33:$S$44,13,0)</f>
        <v>0.54600000000000004</v>
      </c>
      <c r="AE800" s="75">
        <f t="shared" si="48"/>
        <v>0.88600000000000001</v>
      </c>
    </row>
    <row r="801" spans="20:31">
      <c r="T801" s="196">
        <v>7</v>
      </c>
      <c r="U801" s="196">
        <v>2014</v>
      </c>
      <c r="V801" s="196" t="s">
        <v>20</v>
      </c>
      <c r="W801" s="196" t="s">
        <v>624</v>
      </c>
      <c r="X801" s="196" t="s">
        <v>3363</v>
      </c>
      <c r="Y801" s="146" t="str">
        <f t="shared" si="47"/>
        <v>72014冷房店舗用有り</v>
      </c>
      <c r="Z801" s="196">
        <v>-1.46</v>
      </c>
      <c r="AA801" s="196">
        <v>2.46</v>
      </c>
      <c r="AB801" s="200">
        <v>1.06</v>
      </c>
      <c r="AC801" s="200">
        <v>1.83</v>
      </c>
      <c r="AD801" s="147">
        <f>VLOOKUP(T801,'既存・導入予定 (3)'!$E$33:$S$44,13,0)</f>
        <v>0.54600000000000004</v>
      </c>
      <c r="AE801" s="75">
        <f t="shared" si="48"/>
        <v>1.6619999999999999</v>
      </c>
    </row>
    <row r="802" spans="20:31">
      <c r="T802" s="196">
        <v>7</v>
      </c>
      <c r="U802" s="196">
        <v>2014</v>
      </c>
      <c r="V802" s="196" t="s">
        <v>20</v>
      </c>
      <c r="W802" s="196" t="s">
        <v>618</v>
      </c>
      <c r="X802" s="196" t="s">
        <v>3363</v>
      </c>
      <c r="Y802" s="146" t="str">
        <f t="shared" si="47"/>
        <v>72014冷房ビル用マルチ有り</v>
      </c>
      <c r="Z802" s="196">
        <v>-1.52</v>
      </c>
      <c r="AA802" s="196">
        <v>2.52</v>
      </c>
      <c r="AB802" s="200">
        <v>1.0736000000000001</v>
      </c>
      <c r="AC802" s="200">
        <v>1.8715999999999999</v>
      </c>
      <c r="AD802" s="147">
        <f>VLOOKUP(T802,'既存・導入予定 (3)'!$E$33:$S$44,13,0)</f>
        <v>0.54600000000000004</v>
      </c>
      <c r="AE802" s="75">
        <f t="shared" si="48"/>
        <v>1.69</v>
      </c>
    </row>
    <row r="803" spans="20:31">
      <c r="T803" s="196">
        <v>7</v>
      </c>
      <c r="U803" s="196">
        <v>2014</v>
      </c>
      <c r="V803" s="196" t="s">
        <v>20</v>
      </c>
      <c r="W803" s="196" t="s">
        <v>619</v>
      </c>
      <c r="X803" s="196" t="s">
        <v>3363</v>
      </c>
      <c r="Y803" s="146" t="str">
        <f t="shared" si="47"/>
        <v>72014冷房設備用有り</v>
      </c>
      <c r="Z803" s="196">
        <v>-0.32</v>
      </c>
      <c r="AA803" s="196">
        <v>1.32</v>
      </c>
      <c r="AB803" s="200">
        <v>1.0385</v>
      </c>
      <c r="AC803" s="200">
        <v>0.98040000000000005</v>
      </c>
      <c r="AD803" s="147">
        <f>VLOOKUP(T803,'既存・導入予定 (3)'!$E$33:$S$44,13,0)</f>
        <v>0.54600000000000004</v>
      </c>
      <c r="AE803" s="75">
        <f t="shared" si="48"/>
        <v>1.145</v>
      </c>
    </row>
    <row r="804" spans="20:31">
      <c r="T804" s="196">
        <v>7</v>
      </c>
      <c r="U804" s="196">
        <v>2014</v>
      </c>
      <c r="V804" s="196" t="s">
        <v>20</v>
      </c>
      <c r="W804" s="196" t="s">
        <v>624</v>
      </c>
      <c r="X804" s="196" t="s">
        <v>3516</v>
      </c>
      <c r="Y804" s="146" t="str">
        <f t="shared" si="47"/>
        <v>72014冷房店舗用無し（一定速）</v>
      </c>
      <c r="Z804" s="196">
        <v>0.25</v>
      </c>
      <c r="AA804" s="196">
        <v>0.75</v>
      </c>
      <c r="AB804" s="200">
        <v>0.25</v>
      </c>
      <c r="AC804" s="200">
        <v>0.75</v>
      </c>
      <c r="AD804" s="147">
        <f>VLOOKUP(T804,'既存・導入予定 (3)'!$E$33:$S$44,13,0)</f>
        <v>0.54600000000000004</v>
      </c>
      <c r="AE804" s="75">
        <f t="shared" si="48"/>
        <v>0.88600000000000001</v>
      </c>
    </row>
    <row r="805" spans="20:31">
      <c r="T805" s="196">
        <v>7</v>
      </c>
      <c r="U805" s="196">
        <v>2014</v>
      </c>
      <c r="V805" s="196" t="s">
        <v>20</v>
      </c>
      <c r="W805" s="196" t="s">
        <v>618</v>
      </c>
      <c r="X805" s="196" t="s">
        <v>3516</v>
      </c>
      <c r="Y805" s="146" t="str">
        <f t="shared" si="47"/>
        <v>72014冷房ビル用マルチ無し（一定速）</v>
      </c>
      <c r="Z805" s="196">
        <v>0.25</v>
      </c>
      <c r="AA805" s="196">
        <v>0.75</v>
      </c>
      <c r="AB805" s="200">
        <v>0.25</v>
      </c>
      <c r="AC805" s="200">
        <v>0.75</v>
      </c>
      <c r="AD805" s="147">
        <f>VLOOKUP(T805,'既存・導入予定 (3)'!$E$33:$S$44,13,0)</f>
        <v>0.54600000000000004</v>
      </c>
      <c r="AE805" s="75">
        <f t="shared" si="48"/>
        <v>0.88600000000000001</v>
      </c>
    </row>
    <row r="806" spans="20:31">
      <c r="T806" s="196">
        <v>7</v>
      </c>
      <c r="U806" s="196">
        <v>2014</v>
      </c>
      <c r="V806" s="196" t="s">
        <v>20</v>
      </c>
      <c r="W806" s="196" t="s">
        <v>619</v>
      </c>
      <c r="X806" s="196" t="s">
        <v>3516</v>
      </c>
      <c r="Y806" s="146" t="str">
        <f t="shared" si="47"/>
        <v>72014冷房設備用無し（一定速）</v>
      </c>
      <c r="Z806" s="196">
        <v>0.25</v>
      </c>
      <c r="AA806" s="196">
        <v>0.75</v>
      </c>
      <c r="AB806" s="200">
        <v>0.25</v>
      </c>
      <c r="AC806" s="200">
        <v>0.75</v>
      </c>
      <c r="AD806" s="147">
        <f>VLOOKUP(T806,'既存・導入予定 (3)'!$E$33:$S$44,13,0)</f>
        <v>0.54600000000000004</v>
      </c>
      <c r="AE806" s="75">
        <f t="shared" si="48"/>
        <v>0.88600000000000001</v>
      </c>
    </row>
    <row r="807" spans="20:31">
      <c r="T807" s="196">
        <v>7</v>
      </c>
      <c r="U807" s="196">
        <v>2014</v>
      </c>
      <c r="V807" s="196" t="s">
        <v>21</v>
      </c>
      <c r="W807" s="196" t="s">
        <v>624</v>
      </c>
      <c r="X807" s="196" t="s">
        <v>3363</v>
      </c>
      <c r="Y807" s="146" t="str">
        <f t="shared" si="47"/>
        <v>72014暖房店舗用有り</v>
      </c>
      <c r="Z807" s="196">
        <v>-0.94</v>
      </c>
      <c r="AA807" s="196">
        <v>1.94</v>
      </c>
      <c r="AB807" s="200">
        <v>1.0853999999999999</v>
      </c>
      <c r="AC807" s="200">
        <v>1.4337</v>
      </c>
      <c r="AD807" s="147">
        <f>VLOOKUP(T807,'既存・導入予定 (3)'!$E$33:$S$44,13,0)</f>
        <v>0.54600000000000004</v>
      </c>
      <c r="AE807" s="75">
        <f t="shared" si="48"/>
        <v>1.4259999999999999</v>
      </c>
    </row>
    <row r="808" spans="20:31">
      <c r="T808" s="196">
        <v>7</v>
      </c>
      <c r="U808" s="196">
        <v>2014</v>
      </c>
      <c r="V808" s="196" t="s">
        <v>21</v>
      </c>
      <c r="W808" s="196" t="s">
        <v>618</v>
      </c>
      <c r="X808" s="196" t="s">
        <v>3363</v>
      </c>
      <c r="Y808" s="146" t="str">
        <f t="shared" si="47"/>
        <v>72014暖房ビル用マルチ有り</v>
      </c>
      <c r="Z808" s="196">
        <v>-0.96</v>
      </c>
      <c r="AA808" s="196">
        <v>1.96</v>
      </c>
      <c r="AB808" s="200">
        <v>1.0416000000000001</v>
      </c>
      <c r="AC808" s="200">
        <v>1.4596</v>
      </c>
      <c r="AD808" s="147">
        <f>VLOOKUP(T808,'既存・導入予定 (3)'!$E$33:$S$44,13,0)</f>
        <v>0.54600000000000004</v>
      </c>
      <c r="AE808" s="75">
        <f t="shared" si="48"/>
        <v>1.4350000000000001</v>
      </c>
    </row>
    <row r="809" spans="20:31">
      <c r="T809" s="196">
        <v>7</v>
      </c>
      <c r="U809" s="196">
        <v>2014</v>
      </c>
      <c r="V809" s="196" t="s">
        <v>21</v>
      </c>
      <c r="W809" s="196" t="s">
        <v>619</v>
      </c>
      <c r="X809" s="196" t="s">
        <v>3363</v>
      </c>
      <c r="Y809" s="146" t="str">
        <f t="shared" si="47"/>
        <v>72014暖房設備用有り</v>
      </c>
      <c r="Z809" s="196">
        <v>-0.36</v>
      </c>
      <c r="AA809" s="196">
        <v>1.36</v>
      </c>
      <c r="AB809" s="200">
        <v>1.0287999999999999</v>
      </c>
      <c r="AC809" s="200">
        <v>1.0127999999999999</v>
      </c>
      <c r="AD809" s="147">
        <f>VLOOKUP(T809,'既存・導入予定 (3)'!$E$33:$S$44,13,0)</f>
        <v>0.54600000000000004</v>
      </c>
      <c r="AE809" s="75">
        <f t="shared" si="48"/>
        <v>1.163</v>
      </c>
    </row>
    <row r="810" spans="20:31">
      <c r="T810" s="196">
        <v>7</v>
      </c>
      <c r="U810" s="196">
        <v>2014</v>
      </c>
      <c r="V810" s="196" t="s">
        <v>21</v>
      </c>
      <c r="W810" s="196" t="s">
        <v>624</v>
      </c>
      <c r="X810" s="196" t="s">
        <v>3516</v>
      </c>
      <c r="Y810" s="146" t="str">
        <f t="shared" si="47"/>
        <v>72014暖房店舗用無し（一定速）</v>
      </c>
      <c r="Z810" s="196">
        <v>0.25</v>
      </c>
      <c r="AA810" s="196">
        <v>0.75</v>
      </c>
      <c r="AB810" s="200">
        <v>0.25</v>
      </c>
      <c r="AC810" s="200">
        <v>0.75</v>
      </c>
      <c r="AD810" s="147">
        <f>VLOOKUP(T810,'既存・導入予定 (3)'!$E$33:$S$44,13,0)</f>
        <v>0.54600000000000004</v>
      </c>
      <c r="AE810" s="75">
        <f t="shared" si="48"/>
        <v>0.88600000000000001</v>
      </c>
    </row>
    <row r="811" spans="20:31">
      <c r="T811" s="196">
        <v>7</v>
      </c>
      <c r="U811" s="196">
        <v>2014</v>
      </c>
      <c r="V811" s="196" t="s">
        <v>21</v>
      </c>
      <c r="W811" s="196" t="s">
        <v>618</v>
      </c>
      <c r="X811" s="196" t="s">
        <v>3516</v>
      </c>
      <c r="Y811" s="146" t="str">
        <f t="shared" si="47"/>
        <v>72014暖房ビル用マルチ無し（一定速）</v>
      </c>
      <c r="Z811" s="196">
        <v>0.25</v>
      </c>
      <c r="AA811" s="196">
        <v>0.75</v>
      </c>
      <c r="AB811" s="200">
        <v>0.25</v>
      </c>
      <c r="AC811" s="200">
        <v>0.75</v>
      </c>
      <c r="AD811" s="147">
        <f>VLOOKUP(T811,'既存・導入予定 (3)'!$E$33:$S$44,13,0)</f>
        <v>0.54600000000000004</v>
      </c>
      <c r="AE811" s="75">
        <f t="shared" si="48"/>
        <v>0.88600000000000001</v>
      </c>
    </row>
    <row r="812" spans="20:31">
      <c r="T812" s="196">
        <v>7</v>
      </c>
      <c r="U812" s="196">
        <v>2014</v>
      </c>
      <c r="V812" s="196" t="s">
        <v>21</v>
      </c>
      <c r="W812" s="196" t="s">
        <v>619</v>
      </c>
      <c r="X812" s="196" t="s">
        <v>3516</v>
      </c>
      <c r="Y812" s="146" t="str">
        <f t="shared" si="47"/>
        <v>72014暖房設備用無し（一定速）</v>
      </c>
      <c r="Z812" s="196">
        <v>0.25</v>
      </c>
      <c r="AA812" s="196">
        <v>0.75</v>
      </c>
      <c r="AB812" s="200">
        <v>0.25</v>
      </c>
      <c r="AC812" s="200">
        <v>0.75</v>
      </c>
      <c r="AD812" s="147">
        <f>VLOOKUP(T812,'既存・導入予定 (3)'!$E$33:$S$44,13,0)</f>
        <v>0.54600000000000004</v>
      </c>
      <c r="AE812" s="75">
        <f t="shared" si="48"/>
        <v>0.88600000000000001</v>
      </c>
    </row>
    <row r="813" spans="20:31">
      <c r="T813" s="91">
        <v>7</v>
      </c>
      <c r="U813" s="91">
        <v>2015</v>
      </c>
      <c r="V813" s="91" t="s">
        <v>20</v>
      </c>
      <c r="W813" s="91" t="s">
        <v>624</v>
      </c>
      <c r="X813" s="91" t="s">
        <v>3363</v>
      </c>
      <c r="Y813" s="198" t="str">
        <f t="shared" si="47"/>
        <v>72015冷房店舗用有り</v>
      </c>
      <c r="Z813" s="91">
        <v>-1.38</v>
      </c>
      <c r="AA813" s="91">
        <v>2.38</v>
      </c>
      <c r="AB813" s="199">
        <v>1.0581</v>
      </c>
      <c r="AC813" s="199">
        <v>1.7705</v>
      </c>
      <c r="AD813" s="150">
        <f>VLOOKUP(T813,'既存・導入予定 (3)'!$E$33:$S$44,13,0)</f>
        <v>0.54600000000000004</v>
      </c>
      <c r="AE813" s="151">
        <f t="shared" si="48"/>
        <v>1.6259999999999999</v>
      </c>
    </row>
    <row r="814" spans="20:31">
      <c r="T814" s="91">
        <v>7</v>
      </c>
      <c r="U814" s="91">
        <v>2015</v>
      </c>
      <c r="V814" s="91" t="s">
        <v>20</v>
      </c>
      <c r="W814" s="91" t="s">
        <v>618</v>
      </c>
      <c r="X814" s="91" t="s">
        <v>3363</v>
      </c>
      <c r="Y814" s="198" t="str">
        <f t="shared" si="47"/>
        <v>72015冷房ビル用マルチ有り</v>
      </c>
      <c r="Z814" s="91">
        <v>-1.5740000000000001</v>
      </c>
      <c r="AA814" s="91">
        <v>2.5739999999999998</v>
      </c>
      <c r="AB814" s="199">
        <v>1.0751999999999999</v>
      </c>
      <c r="AC814" s="199">
        <v>1.9117</v>
      </c>
      <c r="AD814" s="150">
        <f>VLOOKUP(T814,'既存・導入予定 (3)'!$E$33:$S$44,13,0)</f>
        <v>0.54600000000000004</v>
      </c>
      <c r="AE814" s="151">
        <f t="shared" si="48"/>
        <v>1.714</v>
      </c>
    </row>
    <row r="815" spans="20:31">
      <c r="T815" s="91">
        <v>7</v>
      </c>
      <c r="U815" s="91">
        <v>2015</v>
      </c>
      <c r="V815" s="91" t="s">
        <v>20</v>
      </c>
      <c r="W815" s="91" t="s">
        <v>619</v>
      </c>
      <c r="X815" s="91" t="s">
        <v>3363</v>
      </c>
      <c r="Y815" s="198" t="str">
        <f t="shared" si="47"/>
        <v>72015冷房設備用有り</v>
      </c>
      <c r="Z815" s="91">
        <v>-0.62</v>
      </c>
      <c r="AA815" s="91">
        <v>1.62</v>
      </c>
      <c r="AB815" s="199">
        <v>1.0472999999999999</v>
      </c>
      <c r="AC815" s="199">
        <v>1.2032</v>
      </c>
      <c r="AD815" s="150">
        <f>VLOOKUP(T815,'既存・導入予定 (3)'!$E$33:$S$44,13,0)</f>
        <v>0.54600000000000004</v>
      </c>
      <c r="AE815" s="151">
        <f t="shared" si="48"/>
        <v>1.2809999999999999</v>
      </c>
    </row>
    <row r="816" spans="20:31">
      <c r="T816" s="91">
        <v>7</v>
      </c>
      <c r="U816" s="91">
        <v>2015</v>
      </c>
      <c r="V816" s="91" t="s">
        <v>20</v>
      </c>
      <c r="W816" s="91" t="s">
        <v>624</v>
      </c>
      <c r="X816" s="91" t="s">
        <v>3516</v>
      </c>
      <c r="Y816" s="198" t="str">
        <f t="shared" si="47"/>
        <v>72015冷房店舗用無し（一定速）</v>
      </c>
      <c r="Z816" s="91">
        <v>0.25</v>
      </c>
      <c r="AA816" s="91">
        <v>0.75</v>
      </c>
      <c r="AB816" s="199">
        <v>0.25</v>
      </c>
      <c r="AC816" s="199">
        <v>0.75</v>
      </c>
      <c r="AD816" s="150">
        <f>VLOOKUP(T816,'既存・導入予定 (3)'!$E$33:$S$44,13,0)</f>
        <v>0.54600000000000004</v>
      </c>
      <c r="AE816" s="151">
        <f t="shared" si="48"/>
        <v>0.88600000000000001</v>
      </c>
    </row>
    <row r="817" spans="20:31">
      <c r="T817" s="91">
        <v>7</v>
      </c>
      <c r="U817" s="91">
        <v>2015</v>
      </c>
      <c r="V817" s="91" t="s">
        <v>20</v>
      </c>
      <c r="W817" s="91" t="s">
        <v>618</v>
      </c>
      <c r="X817" s="91" t="s">
        <v>3516</v>
      </c>
      <c r="Y817" s="198" t="str">
        <f t="shared" si="47"/>
        <v>72015冷房ビル用マルチ無し（一定速）</v>
      </c>
      <c r="Z817" s="91">
        <v>0.25</v>
      </c>
      <c r="AA817" s="91">
        <v>0.75</v>
      </c>
      <c r="AB817" s="199">
        <v>0.25</v>
      </c>
      <c r="AC817" s="199">
        <v>0.75</v>
      </c>
      <c r="AD817" s="150">
        <f>VLOOKUP(T817,'既存・導入予定 (3)'!$E$33:$S$44,13,0)</f>
        <v>0.54600000000000004</v>
      </c>
      <c r="AE817" s="151">
        <f t="shared" si="48"/>
        <v>0.88600000000000001</v>
      </c>
    </row>
    <row r="818" spans="20:31">
      <c r="T818" s="91">
        <v>7</v>
      </c>
      <c r="U818" s="91">
        <v>2015</v>
      </c>
      <c r="V818" s="91" t="s">
        <v>20</v>
      </c>
      <c r="W818" s="91" t="s">
        <v>619</v>
      </c>
      <c r="X818" s="91" t="s">
        <v>3516</v>
      </c>
      <c r="Y818" s="198" t="str">
        <f t="shared" si="47"/>
        <v>72015冷房設備用無し（一定速）</v>
      </c>
      <c r="Z818" s="91">
        <v>0.25</v>
      </c>
      <c r="AA818" s="91">
        <v>0.75</v>
      </c>
      <c r="AB818" s="199">
        <v>0.25</v>
      </c>
      <c r="AC818" s="199">
        <v>0.75</v>
      </c>
      <c r="AD818" s="150">
        <f>VLOOKUP(T818,'既存・導入予定 (3)'!$E$33:$S$44,13,0)</f>
        <v>0.54600000000000004</v>
      </c>
      <c r="AE818" s="151">
        <f t="shared" si="48"/>
        <v>0.88600000000000001</v>
      </c>
    </row>
    <row r="819" spans="20:31">
      <c r="T819" s="91">
        <v>7</v>
      </c>
      <c r="U819" s="91">
        <v>2015</v>
      </c>
      <c r="V819" s="91" t="s">
        <v>21</v>
      </c>
      <c r="W819" s="91" t="s">
        <v>624</v>
      </c>
      <c r="X819" s="91" t="s">
        <v>3363</v>
      </c>
      <c r="Y819" s="198" t="str">
        <f t="shared" si="47"/>
        <v>72015暖房店舗用有り</v>
      </c>
      <c r="Z819" s="91">
        <v>-0.97</v>
      </c>
      <c r="AA819" s="91">
        <v>1.97</v>
      </c>
      <c r="AB819" s="199">
        <v>1.0867</v>
      </c>
      <c r="AC819" s="199">
        <v>1.4558</v>
      </c>
      <c r="AD819" s="150">
        <f>VLOOKUP(T819,'既存・導入予定 (3)'!$E$33:$S$44,13,0)</f>
        <v>0.54600000000000004</v>
      </c>
      <c r="AE819" s="151">
        <f t="shared" si="48"/>
        <v>1.44</v>
      </c>
    </row>
    <row r="820" spans="20:31">
      <c r="T820" s="91">
        <v>7</v>
      </c>
      <c r="U820" s="91">
        <v>2015</v>
      </c>
      <c r="V820" s="91" t="s">
        <v>21</v>
      </c>
      <c r="W820" s="91" t="s">
        <v>618</v>
      </c>
      <c r="X820" s="91" t="s">
        <v>3363</v>
      </c>
      <c r="Y820" s="198" t="str">
        <f t="shared" si="47"/>
        <v>72015暖房ビル用マルチ有り</v>
      </c>
      <c r="Z820" s="91">
        <v>-0.876</v>
      </c>
      <c r="AA820" s="91">
        <v>1.8759999999999999</v>
      </c>
      <c r="AB820" s="199">
        <v>1.0398000000000001</v>
      </c>
      <c r="AC820" s="199">
        <v>1.3971</v>
      </c>
      <c r="AD820" s="150">
        <f>VLOOKUP(T820,'既存・導入予定 (3)'!$E$33:$S$44,13,0)</f>
        <v>0.54600000000000004</v>
      </c>
      <c r="AE820" s="151">
        <f t="shared" si="48"/>
        <v>1.397</v>
      </c>
    </row>
    <row r="821" spans="20:31">
      <c r="T821" s="91">
        <v>7</v>
      </c>
      <c r="U821" s="91">
        <v>2015</v>
      </c>
      <c r="V821" s="91" t="s">
        <v>21</v>
      </c>
      <c r="W821" s="91" t="s">
        <v>619</v>
      </c>
      <c r="X821" s="91" t="s">
        <v>3363</v>
      </c>
      <c r="Y821" s="198" t="str">
        <f t="shared" si="47"/>
        <v>72015暖房設備用有り</v>
      </c>
      <c r="Z821" s="91">
        <v>-0.59799999999999998</v>
      </c>
      <c r="AA821" s="91">
        <v>1.5980000000000001</v>
      </c>
      <c r="AB821" s="199">
        <v>1.0339</v>
      </c>
      <c r="AC821" s="199">
        <v>1.19</v>
      </c>
      <c r="AD821" s="150">
        <f>VLOOKUP(T821,'既存・導入予定 (3)'!$E$33:$S$44,13,0)</f>
        <v>0.54600000000000004</v>
      </c>
      <c r="AE821" s="151">
        <f t="shared" si="48"/>
        <v>1.2709999999999999</v>
      </c>
    </row>
    <row r="822" spans="20:31">
      <c r="T822" s="91">
        <v>7</v>
      </c>
      <c r="U822" s="91">
        <v>2015</v>
      </c>
      <c r="V822" s="91" t="s">
        <v>21</v>
      </c>
      <c r="W822" s="91" t="s">
        <v>624</v>
      </c>
      <c r="X822" s="91" t="s">
        <v>3516</v>
      </c>
      <c r="Y822" s="198" t="str">
        <f t="shared" si="47"/>
        <v>72015暖房店舗用無し（一定速）</v>
      </c>
      <c r="Z822" s="91">
        <v>0.25</v>
      </c>
      <c r="AA822" s="91">
        <v>0.75</v>
      </c>
      <c r="AB822" s="199">
        <v>0.25</v>
      </c>
      <c r="AC822" s="199">
        <v>0.75</v>
      </c>
      <c r="AD822" s="150">
        <f>VLOOKUP(T822,'既存・導入予定 (3)'!$E$33:$S$44,13,0)</f>
        <v>0.54600000000000004</v>
      </c>
      <c r="AE822" s="151">
        <f t="shared" si="48"/>
        <v>0.88600000000000001</v>
      </c>
    </row>
    <row r="823" spans="20:31">
      <c r="T823" s="91">
        <v>7</v>
      </c>
      <c r="U823" s="91">
        <v>2015</v>
      </c>
      <c r="V823" s="91" t="s">
        <v>21</v>
      </c>
      <c r="W823" s="91" t="s">
        <v>618</v>
      </c>
      <c r="X823" s="91" t="s">
        <v>3516</v>
      </c>
      <c r="Y823" s="198" t="str">
        <f t="shared" si="47"/>
        <v>72015暖房ビル用マルチ無し（一定速）</v>
      </c>
      <c r="Z823" s="91">
        <v>0.25</v>
      </c>
      <c r="AA823" s="91">
        <v>0.75</v>
      </c>
      <c r="AB823" s="199">
        <v>0.25</v>
      </c>
      <c r="AC823" s="199">
        <v>0.75</v>
      </c>
      <c r="AD823" s="150">
        <f>VLOOKUP(T823,'既存・導入予定 (3)'!$E$33:$S$44,13,0)</f>
        <v>0.54600000000000004</v>
      </c>
      <c r="AE823" s="151">
        <f t="shared" si="48"/>
        <v>0.88600000000000001</v>
      </c>
    </row>
    <row r="824" spans="20:31">
      <c r="T824" s="91">
        <v>7</v>
      </c>
      <c r="U824" s="91">
        <v>2015</v>
      </c>
      <c r="V824" s="91" t="s">
        <v>21</v>
      </c>
      <c r="W824" s="91" t="s">
        <v>619</v>
      </c>
      <c r="X824" s="91" t="s">
        <v>3516</v>
      </c>
      <c r="Y824" s="198" t="str">
        <f t="shared" si="47"/>
        <v>72015暖房設備用無し（一定速）</v>
      </c>
      <c r="Z824" s="91">
        <v>0.25</v>
      </c>
      <c r="AA824" s="91">
        <v>0.75</v>
      </c>
      <c r="AB824" s="199">
        <v>0.25</v>
      </c>
      <c r="AC824" s="199">
        <v>0.75</v>
      </c>
      <c r="AD824" s="150">
        <f>VLOOKUP(T824,'既存・導入予定 (3)'!$E$33:$S$44,13,0)</f>
        <v>0.54600000000000004</v>
      </c>
      <c r="AE824" s="151">
        <f t="shared" si="48"/>
        <v>0.88600000000000001</v>
      </c>
    </row>
    <row r="825" spans="20:31">
      <c r="T825" s="91">
        <v>7</v>
      </c>
      <c r="U825" s="91">
        <v>2020</v>
      </c>
      <c r="V825" s="91" t="s">
        <v>626</v>
      </c>
      <c r="W825" s="91" t="s">
        <v>624</v>
      </c>
      <c r="X825" s="91" t="s">
        <v>3363</v>
      </c>
      <c r="Y825" s="198" t="str">
        <f t="shared" si="47"/>
        <v>72020冷房店舗用有り</v>
      </c>
      <c r="Z825" s="91">
        <v>-1.38</v>
      </c>
      <c r="AA825" s="91">
        <v>2.38</v>
      </c>
      <c r="AB825" s="199">
        <v>1.0581</v>
      </c>
      <c r="AC825" s="199">
        <v>1.7705</v>
      </c>
      <c r="AD825" s="150">
        <f>VLOOKUP(T825,'既存・導入予定 (3)'!$E$33:$S$44,13,0)</f>
        <v>0.54600000000000004</v>
      </c>
      <c r="AE825" s="151">
        <f t="shared" si="48"/>
        <v>1.6259999999999999</v>
      </c>
    </row>
    <row r="826" spans="20:31">
      <c r="T826" s="91">
        <v>7</v>
      </c>
      <c r="U826" s="91">
        <v>2020</v>
      </c>
      <c r="V826" s="91" t="s">
        <v>626</v>
      </c>
      <c r="W826" s="91" t="s">
        <v>618</v>
      </c>
      <c r="X826" s="91" t="s">
        <v>3363</v>
      </c>
      <c r="Y826" s="198" t="str">
        <f t="shared" si="47"/>
        <v>72020冷房ビル用マルチ有り</v>
      </c>
      <c r="Z826" s="91">
        <v>-1.68</v>
      </c>
      <c r="AA826" s="91">
        <v>2.68</v>
      </c>
      <c r="AB826" s="199">
        <v>1.0788</v>
      </c>
      <c r="AC826" s="199">
        <v>2.0053000000000001</v>
      </c>
      <c r="AD826" s="150">
        <f>VLOOKUP(T826,'既存・導入予定 (3)'!$E$33:$S$44,13,0)</f>
        <v>0.54600000000000004</v>
      </c>
      <c r="AE826" s="151">
        <f t="shared" si="48"/>
        <v>1.762</v>
      </c>
    </row>
    <row r="827" spans="20:31">
      <c r="T827" s="91">
        <v>7</v>
      </c>
      <c r="U827" s="91">
        <v>2020</v>
      </c>
      <c r="V827" s="91" t="s">
        <v>626</v>
      </c>
      <c r="W827" s="91" t="s">
        <v>619</v>
      </c>
      <c r="X827" s="91" t="s">
        <v>3363</v>
      </c>
      <c r="Y827" s="198" t="str">
        <f t="shared" si="47"/>
        <v>72020冷房設備用有り</v>
      </c>
      <c r="Z827" s="91">
        <v>-0.62</v>
      </c>
      <c r="AA827" s="91">
        <v>1.62</v>
      </c>
      <c r="AB827" s="199">
        <v>1.0472999999999999</v>
      </c>
      <c r="AC827" s="199">
        <v>1.2032</v>
      </c>
      <c r="AD827" s="150">
        <f>VLOOKUP(T827,'既存・導入予定 (3)'!$E$33:$S$44,13,0)</f>
        <v>0.54600000000000004</v>
      </c>
      <c r="AE827" s="151">
        <f t="shared" si="48"/>
        <v>1.2809999999999999</v>
      </c>
    </row>
    <row r="828" spans="20:31">
      <c r="T828" s="91">
        <v>7</v>
      </c>
      <c r="U828" s="91">
        <v>2020</v>
      </c>
      <c r="V828" s="91" t="s">
        <v>626</v>
      </c>
      <c r="W828" s="91" t="s">
        <v>624</v>
      </c>
      <c r="X828" s="91" t="s">
        <v>3516</v>
      </c>
      <c r="Y828" s="198" t="str">
        <f t="shared" si="47"/>
        <v>72020冷房店舗用無し（一定速）</v>
      </c>
      <c r="Z828" s="91">
        <v>0.25</v>
      </c>
      <c r="AA828" s="91">
        <v>0.75</v>
      </c>
      <c r="AB828" s="199">
        <v>0.25</v>
      </c>
      <c r="AC828" s="199">
        <v>0.75</v>
      </c>
      <c r="AD828" s="150">
        <f>VLOOKUP(T828,'既存・導入予定 (3)'!$E$33:$S$44,13,0)</f>
        <v>0.54600000000000004</v>
      </c>
      <c r="AE828" s="151">
        <f t="shared" si="48"/>
        <v>0.88600000000000001</v>
      </c>
    </row>
    <row r="829" spans="20:31">
      <c r="T829" s="91">
        <v>7</v>
      </c>
      <c r="U829" s="91">
        <v>2020</v>
      </c>
      <c r="V829" s="91" t="s">
        <v>626</v>
      </c>
      <c r="W829" s="91" t="s">
        <v>618</v>
      </c>
      <c r="X829" s="91" t="s">
        <v>3516</v>
      </c>
      <c r="Y829" s="198" t="str">
        <f t="shared" si="47"/>
        <v>72020冷房ビル用マルチ無し（一定速）</v>
      </c>
      <c r="Z829" s="91">
        <v>0.25</v>
      </c>
      <c r="AA829" s="91">
        <v>0.75</v>
      </c>
      <c r="AB829" s="199">
        <v>0.25</v>
      </c>
      <c r="AC829" s="199">
        <v>0.75</v>
      </c>
      <c r="AD829" s="150">
        <f>VLOOKUP(T829,'既存・導入予定 (3)'!$E$33:$S$44,13,0)</f>
        <v>0.54600000000000004</v>
      </c>
      <c r="AE829" s="151">
        <f t="shared" si="48"/>
        <v>0.88600000000000001</v>
      </c>
    </row>
    <row r="830" spans="20:31">
      <c r="T830" s="91">
        <v>7</v>
      </c>
      <c r="U830" s="91">
        <v>2020</v>
      </c>
      <c r="V830" s="91" t="s">
        <v>626</v>
      </c>
      <c r="W830" s="91" t="s">
        <v>619</v>
      </c>
      <c r="X830" s="91" t="s">
        <v>3516</v>
      </c>
      <c r="Y830" s="198" t="str">
        <f t="shared" si="47"/>
        <v>72020冷房設備用無し（一定速）</v>
      </c>
      <c r="Z830" s="91">
        <v>0.25</v>
      </c>
      <c r="AA830" s="91">
        <v>0.75</v>
      </c>
      <c r="AB830" s="199">
        <v>0.25</v>
      </c>
      <c r="AC830" s="199">
        <v>0.75</v>
      </c>
      <c r="AD830" s="150">
        <f>VLOOKUP(T830,'既存・導入予定 (3)'!$E$33:$S$44,13,0)</f>
        <v>0.54600000000000004</v>
      </c>
      <c r="AE830" s="151">
        <f t="shared" si="48"/>
        <v>0.88600000000000001</v>
      </c>
    </row>
    <row r="831" spans="20:31">
      <c r="T831" s="91">
        <v>7</v>
      </c>
      <c r="U831" s="91">
        <v>2020</v>
      </c>
      <c r="V831" s="91" t="s">
        <v>627</v>
      </c>
      <c r="W831" s="91" t="s">
        <v>624</v>
      </c>
      <c r="X831" s="91" t="s">
        <v>3363</v>
      </c>
      <c r="Y831" s="198" t="str">
        <f t="shared" si="47"/>
        <v>72020暖房店舗用有り</v>
      </c>
      <c r="Z831" s="91">
        <v>-0.96</v>
      </c>
      <c r="AA831" s="91">
        <v>1.96</v>
      </c>
      <c r="AB831" s="199">
        <v>1.0862000000000001</v>
      </c>
      <c r="AC831" s="199">
        <v>1.4483999999999999</v>
      </c>
      <c r="AD831" s="150">
        <f>VLOOKUP(T831,'既存・導入予定 (3)'!$E$33:$S$44,13,0)</f>
        <v>0.54600000000000004</v>
      </c>
      <c r="AE831" s="151">
        <f t="shared" si="48"/>
        <v>1.4350000000000001</v>
      </c>
    </row>
    <row r="832" spans="20:31">
      <c r="T832" s="91">
        <v>7</v>
      </c>
      <c r="U832" s="91">
        <v>2020</v>
      </c>
      <c r="V832" s="91" t="s">
        <v>627</v>
      </c>
      <c r="W832" s="91" t="s">
        <v>618</v>
      </c>
      <c r="X832" s="91" t="s">
        <v>3363</v>
      </c>
      <c r="Y832" s="198" t="str">
        <f t="shared" si="47"/>
        <v>72020暖房ビル用マルチ有り</v>
      </c>
      <c r="Z832" s="91">
        <v>-1.1000000000000001</v>
      </c>
      <c r="AA832" s="91">
        <v>2.1</v>
      </c>
      <c r="AB832" s="199">
        <v>1.0416000000000001</v>
      </c>
      <c r="AC832" s="199">
        <v>1.4596</v>
      </c>
      <c r="AD832" s="150">
        <f>VLOOKUP(T832,'既存・導入予定 (3)'!$E$33:$S$44,13,0)</f>
        <v>0.54600000000000004</v>
      </c>
      <c r="AE832" s="151">
        <f t="shared" si="48"/>
        <v>1.4990000000000001</v>
      </c>
    </row>
    <row r="833" spans="20:31">
      <c r="T833" s="91">
        <v>7</v>
      </c>
      <c r="U833" s="91">
        <v>2020</v>
      </c>
      <c r="V833" s="91" t="s">
        <v>627</v>
      </c>
      <c r="W833" s="91" t="s">
        <v>619</v>
      </c>
      <c r="X833" s="91" t="s">
        <v>3363</v>
      </c>
      <c r="Y833" s="198" t="str">
        <f t="shared" si="47"/>
        <v>72020暖房設備用有り</v>
      </c>
      <c r="Z833" s="91">
        <v>-0.46</v>
      </c>
      <c r="AA833" s="91">
        <v>1.46</v>
      </c>
      <c r="AB833" s="199">
        <v>0.94</v>
      </c>
      <c r="AC833" s="199">
        <v>1.1100000000000001</v>
      </c>
      <c r="AD833" s="150">
        <f>VLOOKUP(T833,'既存・導入予定 (3)'!$E$33:$S$44,13,0)</f>
        <v>0.54600000000000004</v>
      </c>
      <c r="AE833" s="151">
        <f t="shared" si="48"/>
        <v>1.208</v>
      </c>
    </row>
    <row r="834" spans="20:31">
      <c r="T834" s="91">
        <v>7</v>
      </c>
      <c r="U834" s="91">
        <v>2020</v>
      </c>
      <c r="V834" s="91" t="s">
        <v>627</v>
      </c>
      <c r="W834" s="91" t="s">
        <v>624</v>
      </c>
      <c r="X834" s="91" t="s">
        <v>3516</v>
      </c>
      <c r="Y834" s="198" t="str">
        <f t="shared" si="47"/>
        <v>72020暖房店舗用無し（一定速）</v>
      </c>
      <c r="Z834" s="91">
        <v>0.25</v>
      </c>
      <c r="AA834" s="91">
        <v>0.75</v>
      </c>
      <c r="AB834" s="199">
        <v>0.25</v>
      </c>
      <c r="AC834" s="199">
        <v>0.75</v>
      </c>
      <c r="AD834" s="150">
        <f>VLOOKUP(T834,'既存・導入予定 (3)'!$E$33:$S$44,13,0)</f>
        <v>0.54600000000000004</v>
      </c>
      <c r="AE834" s="151">
        <f t="shared" si="48"/>
        <v>0.88600000000000001</v>
      </c>
    </row>
    <row r="835" spans="20:31">
      <c r="T835" s="91">
        <v>7</v>
      </c>
      <c r="U835" s="91">
        <v>2020</v>
      </c>
      <c r="V835" s="91" t="s">
        <v>627</v>
      </c>
      <c r="W835" s="91" t="s">
        <v>618</v>
      </c>
      <c r="X835" s="91" t="s">
        <v>3516</v>
      </c>
      <c r="Y835" s="198" t="str">
        <f t="shared" si="47"/>
        <v>72020暖房ビル用マルチ無し（一定速）</v>
      </c>
      <c r="Z835" s="91">
        <v>0.25</v>
      </c>
      <c r="AA835" s="91">
        <v>0.75</v>
      </c>
      <c r="AB835" s="199">
        <v>0.25</v>
      </c>
      <c r="AC835" s="199">
        <v>0.75</v>
      </c>
      <c r="AD835" s="150">
        <f>VLOOKUP(T835,'既存・導入予定 (3)'!$E$33:$S$44,13,0)</f>
        <v>0.54600000000000004</v>
      </c>
      <c r="AE835" s="151">
        <f t="shared" si="48"/>
        <v>0.88600000000000001</v>
      </c>
    </row>
    <row r="836" spans="20:31">
      <c r="T836" s="91">
        <v>7</v>
      </c>
      <c r="U836" s="91">
        <v>2020</v>
      </c>
      <c r="V836" s="91" t="s">
        <v>627</v>
      </c>
      <c r="W836" s="91" t="s">
        <v>619</v>
      </c>
      <c r="X836" s="91" t="s">
        <v>3516</v>
      </c>
      <c r="Y836" s="198" t="str">
        <f t="shared" si="47"/>
        <v>72020暖房設備用無し（一定速）</v>
      </c>
      <c r="Z836" s="91">
        <v>0.25</v>
      </c>
      <c r="AA836" s="91">
        <v>0.75</v>
      </c>
      <c r="AB836" s="199">
        <v>0.25</v>
      </c>
      <c r="AC836" s="199">
        <v>0.75</v>
      </c>
      <c r="AD836" s="150">
        <f>VLOOKUP(T836,'既存・導入予定 (3)'!$E$33:$S$44,13,0)</f>
        <v>0.54600000000000004</v>
      </c>
      <c r="AE836" s="151">
        <f t="shared" si="48"/>
        <v>0.88600000000000001</v>
      </c>
    </row>
    <row r="837" spans="20:31">
      <c r="T837" s="196">
        <v>7</v>
      </c>
      <c r="U837" s="196">
        <v>2024</v>
      </c>
      <c r="V837" s="196" t="s">
        <v>626</v>
      </c>
      <c r="W837" s="196" t="s">
        <v>624</v>
      </c>
      <c r="X837" s="196" t="s">
        <v>3363</v>
      </c>
      <c r="Y837" s="146" t="str">
        <f t="shared" si="47"/>
        <v>72024冷房店舗用有り</v>
      </c>
      <c r="Z837" s="196">
        <v>-1.58</v>
      </c>
      <c r="AA837" s="196">
        <v>2.58</v>
      </c>
      <c r="AB837" s="200">
        <v>1.0629999999999999</v>
      </c>
      <c r="AC837" s="200">
        <v>1.9193</v>
      </c>
      <c r="AD837" s="147">
        <f>VLOOKUP(T837,'既存・導入予定 (3)'!$E$33:$S$44,13,0)</f>
        <v>0.54600000000000004</v>
      </c>
      <c r="AE837" s="75">
        <f t="shared" si="48"/>
        <v>1.7170000000000001</v>
      </c>
    </row>
    <row r="838" spans="20:31">
      <c r="T838" s="196">
        <v>7</v>
      </c>
      <c r="U838" s="196">
        <v>2024</v>
      </c>
      <c r="V838" s="196" t="s">
        <v>626</v>
      </c>
      <c r="W838" s="196" t="s">
        <v>618</v>
      </c>
      <c r="X838" s="196" t="s">
        <v>3363</v>
      </c>
      <c r="Y838" s="146" t="str">
        <f t="shared" si="47"/>
        <v>72024冷房ビル用マルチ有り</v>
      </c>
      <c r="Z838" s="196">
        <v>-1.6</v>
      </c>
      <c r="AA838" s="196">
        <v>2.6</v>
      </c>
      <c r="AB838" s="200">
        <v>1.0759000000000001</v>
      </c>
      <c r="AC838" s="200">
        <v>1.931</v>
      </c>
      <c r="AD838" s="147">
        <f>VLOOKUP(T838,'既存・導入予定 (3)'!$E$33:$S$44,13,0)</f>
        <v>0.54600000000000004</v>
      </c>
      <c r="AE838" s="75">
        <f t="shared" si="48"/>
        <v>1.726</v>
      </c>
    </row>
    <row r="839" spans="20:31">
      <c r="T839" s="196">
        <v>7</v>
      </c>
      <c r="U839" s="196">
        <v>2024</v>
      </c>
      <c r="V839" s="196" t="s">
        <v>626</v>
      </c>
      <c r="W839" s="196" t="s">
        <v>619</v>
      </c>
      <c r="X839" s="196" t="s">
        <v>3363</v>
      </c>
      <c r="Y839" s="146" t="str">
        <f t="shared" si="47"/>
        <v>72024冷房設備用有り</v>
      </c>
      <c r="Z839" s="196">
        <v>-0.6</v>
      </c>
      <c r="AA839" s="196">
        <v>1.6</v>
      </c>
      <c r="AB839" s="200">
        <v>1.0467</v>
      </c>
      <c r="AC839" s="200">
        <v>1.1882999999999999</v>
      </c>
      <c r="AD839" s="147">
        <f>VLOOKUP(T839,'既存・導入予定 (3)'!$E$33:$S$44,13,0)</f>
        <v>0.54600000000000004</v>
      </c>
      <c r="AE839" s="75">
        <f t="shared" si="48"/>
        <v>1.272</v>
      </c>
    </row>
    <row r="840" spans="20:31">
      <c r="T840" s="196">
        <v>7</v>
      </c>
      <c r="U840" s="196">
        <v>2024</v>
      </c>
      <c r="V840" s="196" t="s">
        <v>626</v>
      </c>
      <c r="W840" s="196" t="s">
        <v>624</v>
      </c>
      <c r="X840" s="196" t="s">
        <v>3516</v>
      </c>
      <c r="Y840" s="146" t="str">
        <f t="shared" si="47"/>
        <v>72024冷房店舗用無し（一定速）</v>
      </c>
      <c r="Z840" s="196">
        <v>0.25</v>
      </c>
      <c r="AA840" s="196">
        <v>0.75</v>
      </c>
      <c r="AB840" s="200">
        <v>0.25</v>
      </c>
      <c r="AC840" s="200">
        <v>0.75</v>
      </c>
      <c r="AD840" s="147">
        <f>VLOOKUP(T840,'既存・導入予定 (3)'!$E$33:$S$44,13,0)</f>
        <v>0.54600000000000004</v>
      </c>
      <c r="AE840" s="75">
        <f t="shared" si="48"/>
        <v>0.88600000000000001</v>
      </c>
    </row>
    <row r="841" spans="20:31">
      <c r="T841" s="196">
        <v>7</v>
      </c>
      <c r="U841" s="196">
        <v>2024</v>
      </c>
      <c r="V841" s="196" t="s">
        <v>626</v>
      </c>
      <c r="W841" s="196" t="s">
        <v>618</v>
      </c>
      <c r="X841" s="196" t="s">
        <v>3516</v>
      </c>
      <c r="Y841" s="146" t="str">
        <f t="shared" si="47"/>
        <v>72024冷房ビル用マルチ無し（一定速）</v>
      </c>
      <c r="Z841" s="196">
        <v>0.25</v>
      </c>
      <c r="AA841" s="196">
        <v>0.75</v>
      </c>
      <c r="AB841" s="200">
        <v>0.25</v>
      </c>
      <c r="AC841" s="200">
        <v>0.75</v>
      </c>
      <c r="AD841" s="147">
        <f>VLOOKUP(T841,'既存・導入予定 (3)'!$E$33:$S$44,13,0)</f>
        <v>0.54600000000000004</v>
      </c>
      <c r="AE841" s="75">
        <f t="shared" si="48"/>
        <v>0.88600000000000001</v>
      </c>
    </row>
    <row r="842" spans="20:31">
      <c r="T842" s="196">
        <v>7</v>
      </c>
      <c r="U842" s="196">
        <v>2024</v>
      </c>
      <c r="V842" s="196" t="s">
        <v>626</v>
      </c>
      <c r="W842" s="196" t="s">
        <v>619</v>
      </c>
      <c r="X842" s="196" t="s">
        <v>3516</v>
      </c>
      <c r="Y842" s="146" t="str">
        <f t="shared" si="47"/>
        <v>72024冷房設備用無し（一定速）</v>
      </c>
      <c r="Z842" s="196">
        <v>0.25</v>
      </c>
      <c r="AA842" s="196">
        <v>0.75</v>
      </c>
      <c r="AB842" s="200">
        <v>0.25</v>
      </c>
      <c r="AC842" s="200">
        <v>0.75</v>
      </c>
      <c r="AD842" s="147">
        <f>VLOOKUP(T842,'既存・導入予定 (3)'!$E$33:$S$44,13,0)</f>
        <v>0.54600000000000004</v>
      </c>
      <c r="AE842" s="75">
        <f t="shared" si="48"/>
        <v>0.88600000000000001</v>
      </c>
    </row>
    <row r="843" spans="20:31">
      <c r="T843" s="196">
        <v>7</v>
      </c>
      <c r="U843" s="196">
        <v>2024</v>
      </c>
      <c r="V843" s="196" t="s">
        <v>627</v>
      </c>
      <c r="W843" s="196" t="s">
        <v>624</v>
      </c>
      <c r="X843" s="196" t="s">
        <v>3363</v>
      </c>
      <c r="Y843" s="146" t="str">
        <f t="shared" si="47"/>
        <v>72024暖房店舗用有り</v>
      </c>
      <c r="Z843" s="196">
        <v>-1.04</v>
      </c>
      <c r="AA843" s="196">
        <v>2.04</v>
      </c>
      <c r="AB843" s="200">
        <v>1.0898000000000001</v>
      </c>
      <c r="AC843" s="200">
        <v>1.5076000000000001</v>
      </c>
      <c r="AD843" s="147">
        <f>VLOOKUP(T843,'既存・導入予定 (3)'!$E$33:$S$44,13,0)</f>
        <v>0.54600000000000004</v>
      </c>
      <c r="AE843" s="75">
        <f t="shared" si="48"/>
        <v>1.472</v>
      </c>
    </row>
    <row r="844" spans="20:31">
      <c r="T844" s="196">
        <v>7</v>
      </c>
      <c r="U844" s="196">
        <v>2024</v>
      </c>
      <c r="V844" s="196" t="s">
        <v>627</v>
      </c>
      <c r="W844" s="196" t="s">
        <v>618</v>
      </c>
      <c r="X844" s="196" t="s">
        <v>3363</v>
      </c>
      <c r="Y844" s="146" t="str">
        <f t="shared" si="47"/>
        <v>72024暖房ビル用マルチ有り</v>
      </c>
      <c r="Z844" s="196">
        <v>-1.1399999999999999</v>
      </c>
      <c r="AA844" s="196">
        <v>2.14</v>
      </c>
      <c r="AB844" s="200">
        <v>1.0454000000000001</v>
      </c>
      <c r="AC844" s="200">
        <v>1.5936999999999999</v>
      </c>
      <c r="AD844" s="147">
        <f>VLOOKUP(T844,'既存・導入予定 (3)'!$E$33:$S$44,13,0)</f>
        <v>0.54600000000000004</v>
      </c>
      <c r="AE844" s="75">
        <f t="shared" si="48"/>
        <v>1.5169999999999999</v>
      </c>
    </row>
    <row r="845" spans="20:31">
      <c r="T845" s="196">
        <v>7</v>
      </c>
      <c r="U845" s="196">
        <v>2024</v>
      </c>
      <c r="V845" s="196" t="s">
        <v>627</v>
      </c>
      <c r="W845" s="196" t="s">
        <v>619</v>
      </c>
      <c r="X845" s="196" t="s">
        <v>3363</v>
      </c>
      <c r="Y845" s="146" t="str">
        <f t="shared" ref="Y845:Y908" si="49">T845&amp;U845&amp;V845&amp;W845&amp;X845</f>
        <v>72024暖房設備用有り</v>
      </c>
      <c r="Z845" s="196">
        <v>-0.57999999999999996</v>
      </c>
      <c r="AA845" s="196">
        <v>1.58</v>
      </c>
      <c r="AB845" s="200">
        <v>1.0335000000000001</v>
      </c>
      <c r="AC845" s="200">
        <v>1.1766000000000001</v>
      </c>
      <c r="AD845" s="147">
        <f>VLOOKUP(T845,'既存・導入予定 (3)'!$E$33:$S$44,13,0)</f>
        <v>0.54600000000000004</v>
      </c>
      <c r="AE845" s="75">
        <f t="shared" si="48"/>
        <v>1.2629999999999999</v>
      </c>
    </row>
    <row r="846" spans="20:31">
      <c r="T846" s="196">
        <v>7</v>
      </c>
      <c r="U846" s="196">
        <v>2024</v>
      </c>
      <c r="V846" s="196" t="s">
        <v>627</v>
      </c>
      <c r="W846" s="196" t="s">
        <v>624</v>
      </c>
      <c r="X846" s="196" t="s">
        <v>3516</v>
      </c>
      <c r="Y846" s="146" t="str">
        <f t="shared" si="49"/>
        <v>72024暖房店舗用無し（一定速）</v>
      </c>
      <c r="Z846" s="196">
        <v>0.25</v>
      </c>
      <c r="AA846" s="196">
        <v>0.75</v>
      </c>
      <c r="AB846" s="200">
        <v>0.25</v>
      </c>
      <c r="AC846" s="200">
        <v>0.75</v>
      </c>
      <c r="AD846" s="147">
        <f>VLOOKUP(T846,'既存・導入予定 (3)'!$E$33:$S$44,13,0)</f>
        <v>0.54600000000000004</v>
      </c>
      <c r="AE846" s="75">
        <f t="shared" si="48"/>
        <v>0.88600000000000001</v>
      </c>
    </row>
    <row r="847" spans="20:31">
      <c r="T847" s="196">
        <v>7</v>
      </c>
      <c r="U847" s="196">
        <v>2024</v>
      </c>
      <c r="V847" s="196" t="s">
        <v>627</v>
      </c>
      <c r="W847" s="196" t="s">
        <v>618</v>
      </c>
      <c r="X847" s="196" t="s">
        <v>3516</v>
      </c>
      <c r="Y847" s="146" t="str">
        <f t="shared" si="49"/>
        <v>72024暖房ビル用マルチ無し（一定速）</v>
      </c>
      <c r="Z847" s="196">
        <v>0.25</v>
      </c>
      <c r="AA847" s="196">
        <v>0.75</v>
      </c>
      <c r="AB847" s="200">
        <v>0.25</v>
      </c>
      <c r="AC847" s="200">
        <v>0.75</v>
      </c>
      <c r="AD847" s="147">
        <f>VLOOKUP(T847,'既存・導入予定 (3)'!$E$33:$S$44,13,0)</f>
        <v>0.54600000000000004</v>
      </c>
      <c r="AE847" s="75">
        <f t="shared" si="48"/>
        <v>0.88600000000000001</v>
      </c>
    </row>
    <row r="848" spans="20:31">
      <c r="T848" s="196">
        <v>7</v>
      </c>
      <c r="U848" s="196">
        <v>2024</v>
      </c>
      <c r="V848" s="196" t="s">
        <v>627</v>
      </c>
      <c r="W848" s="196" t="s">
        <v>619</v>
      </c>
      <c r="X848" s="196" t="s">
        <v>3516</v>
      </c>
      <c r="Y848" s="146" t="str">
        <f t="shared" si="49"/>
        <v>72024暖房設備用無し（一定速）</v>
      </c>
      <c r="Z848" s="196">
        <v>0.25</v>
      </c>
      <c r="AA848" s="196">
        <v>0.75</v>
      </c>
      <c r="AB848" s="200">
        <v>0.25</v>
      </c>
      <c r="AC848" s="200">
        <v>0.75</v>
      </c>
      <c r="AD848" s="147">
        <f>VLOOKUP(T848,'既存・導入予定 (3)'!$E$33:$S$44,13,0)</f>
        <v>0.54600000000000004</v>
      </c>
      <c r="AE848" s="75">
        <f t="shared" si="48"/>
        <v>0.88600000000000001</v>
      </c>
    </row>
    <row r="849" spans="20:31">
      <c r="T849" s="91">
        <v>8</v>
      </c>
      <c r="U849" s="91">
        <v>1995</v>
      </c>
      <c r="V849" s="91" t="s">
        <v>20</v>
      </c>
      <c r="W849" s="91" t="s">
        <v>624</v>
      </c>
      <c r="X849" s="91" t="s">
        <v>3363</v>
      </c>
      <c r="Y849" s="198" t="str">
        <f t="shared" si="49"/>
        <v>81995冷房店舗用有り</v>
      </c>
      <c r="Z849" s="91">
        <v>0.32</v>
      </c>
      <c r="AA849" s="91">
        <v>0.68</v>
      </c>
      <c r="AB849" s="199">
        <v>1.0165999999999999</v>
      </c>
      <c r="AC849" s="199">
        <v>0.50590000000000002</v>
      </c>
      <c r="AD849" s="150">
        <f>VLOOKUP(T849,'既存・導入予定 (3)'!$E$33:$S$44,13,0)</f>
        <v>0.58699999999999997</v>
      </c>
      <c r="AE849" s="151">
        <f t="shared" si="48"/>
        <v>0.86699999999999999</v>
      </c>
    </row>
    <row r="850" spans="20:31">
      <c r="T850" s="91">
        <v>8</v>
      </c>
      <c r="U850" s="91">
        <v>1995</v>
      </c>
      <c r="V850" s="91" t="s">
        <v>20</v>
      </c>
      <c r="W850" s="91" t="s">
        <v>618</v>
      </c>
      <c r="X850" s="91" t="s">
        <v>3363</v>
      </c>
      <c r="Y850" s="198" t="str">
        <f t="shared" si="49"/>
        <v>81995冷房ビル用マルチ有り</v>
      </c>
      <c r="Z850" s="91">
        <v>-0.218</v>
      </c>
      <c r="AA850" s="91">
        <v>1.218</v>
      </c>
      <c r="AB850" s="199">
        <v>1.0356000000000001</v>
      </c>
      <c r="AC850" s="199">
        <v>0.90459999999999996</v>
      </c>
      <c r="AD850" s="150">
        <f>VLOOKUP(T850,'既存・導入予定 (3)'!$E$33:$S$44,13,0)</f>
        <v>0.58699999999999997</v>
      </c>
      <c r="AE850" s="151">
        <f t="shared" si="48"/>
        <v>1.0900000000000001</v>
      </c>
    </row>
    <row r="851" spans="20:31">
      <c r="T851" s="91">
        <v>8</v>
      </c>
      <c r="U851" s="91">
        <v>1995</v>
      </c>
      <c r="V851" s="91" t="s">
        <v>20</v>
      </c>
      <c r="W851" s="91" t="s">
        <v>619</v>
      </c>
      <c r="X851" s="91" t="s">
        <v>3363</v>
      </c>
      <c r="Y851" s="198" t="str">
        <f t="shared" si="49"/>
        <v>81995冷房設備用有り</v>
      </c>
      <c r="Z851" s="91">
        <v>0.25</v>
      </c>
      <c r="AA851" s="91">
        <v>0.75</v>
      </c>
      <c r="AB851" s="199">
        <v>1.0219</v>
      </c>
      <c r="AC851" s="199">
        <v>0.55700000000000005</v>
      </c>
      <c r="AD851" s="150">
        <f>VLOOKUP(T851,'既存・導入予定 (3)'!$E$33:$S$44,13,0)</f>
        <v>0.58699999999999997</v>
      </c>
      <c r="AE851" s="151">
        <f t="shared" si="48"/>
        <v>0.89600000000000002</v>
      </c>
    </row>
    <row r="852" spans="20:31">
      <c r="T852" s="91">
        <v>8</v>
      </c>
      <c r="U852" s="91">
        <v>1995</v>
      </c>
      <c r="V852" s="91" t="s">
        <v>20</v>
      </c>
      <c r="W852" s="91" t="s">
        <v>624</v>
      </c>
      <c r="X852" s="91" t="s">
        <v>3516</v>
      </c>
      <c r="Y852" s="198" t="str">
        <f t="shared" si="49"/>
        <v>81995冷房店舗用無し（一定速）</v>
      </c>
      <c r="Z852" s="91">
        <v>0.26</v>
      </c>
      <c r="AA852" s="91">
        <v>0.74</v>
      </c>
      <c r="AB852" s="199">
        <v>0.26</v>
      </c>
      <c r="AC852" s="199">
        <v>0.74</v>
      </c>
      <c r="AD852" s="150">
        <f>VLOOKUP(T852,'既存・導入予定 (3)'!$E$33:$S$44,13,0)</f>
        <v>0.58699999999999997</v>
      </c>
      <c r="AE852" s="151">
        <f t="shared" si="48"/>
        <v>0.89200000000000002</v>
      </c>
    </row>
    <row r="853" spans="20:31">
      <c r="T853" s="91">
        <v>8</v>
      </c>
      <c r="U853" s="91">
        <v>1995</v>
      </c>
      <c r="V853" s="91" t="s">
        <v>20</v>
      </c>
      <c r="W853" s="91" t="s">
        <v>618</v>
      </c>
      <c r="X853" s="91" t="s">
        <v>3516</v>
      </c>
      <c r="Y853" s="198" t="str">
        <f t="shared" si="49"/>
        <v>81995冷房ビル用マルチ無し（一定速）</v>
      </c>
      <c r="Z853" s="91">
        <v>0.26</v>
      </c>
      <c r="AA853" s="91">
        <v>0.74</v>
      </c>
      <c r="AB853" s="199">
        <v>0.26</v>
      </c>
      <c r="AC853" s="199">
        <v>0.74</v>
      </c>
      <c r="AD853" s="150">
        <f>VLOOKUP(T853,'既存・導入予定 (3)'!$E$33:$S$44,13,0)</f>
        <v>0.58699999999999997</v>
      </c>
      <c r="AE853" s="151">
        <f t="shared" si="48"/>
        <v>0.89200000000000002</v>
      </c>
    </row>
    <row r="854" spans="20:31">
      <c r="T854" s="91">
        <v>8</v>
      </c>
      <c r="U854" s="91">
        <v>1995</v>
      </c>
      <c r="V854" s="91" t="s">
        <v>20</v>
      </c>
      <c r="W854" s="91" t="s">
        <v>619</v>
      </c>
      <c r="X854" s="91" t="s">
        <v>3516</v>
      </c>
      <c r="Y854" s="198" t="str">
        <f t="shared" si="49"/>
        <v>81995冷房設備用無し（一定速）</v>
      </c>
      <c r="Z854" s="91">
        <v>0.26</v>
      </c>
      <c r="AA854" s="91">
        <v>0.74</v>
      </c>
      <c r="AB854" s="199">
        <v>0.26</v>
      </c>
      <c r="AC854" s="199">
        <v>0.74</v>
      </c>
      <c r="AD854" s="150">
        <f>VLOOKUP(T854,'既存・導入予定 (3)'!$E$33:$S$44,13,0)</f>
        <v>0.58699999999999997</v>
      </c>
      <c r="AE854" s="151">
        <f t="shared" si="48"/>
        <v>0.89200000000000002</v>
      </c>
    </row>
    <row r="855" spans="20:31">
      <c r="T855" s="91">
        <v>8</v>
      </c>
      <c r="U855" s="91">
        <v>1995</v>
      </c>
      <c r="V855" s="91" t="s">
        <v>21</v>
      </c>
      <c r="W855" s="91" t="s">
        <v>624</v>
      </c>
      <c r="X855" s="91" t="s">
        <v>3363</v>
      </c>
      <c r="Y855" s="198" t="str">
        <f t="shared" si="49"/>
        <v>81995暖房店舗用有り</v>
      </c>
      <c r="Z855" s="91">
        <v>0.374</v>
      </c>
      <c r="AA855" s="91">
        <v>0.626</v>
      </c>
      <c r="AB855" s="199">
        <v>1.0275000000000001</v>
      </c>
      <c r="AC855" s="199">
        <v>0.46260000000000001</v>
      </c>
      <c r="AD855" s="150">
        <f>VLOOKUP(T855,'既存・導入予定 (3)'!$E$33:$S$44,13,0)</f>
        <v>0.58699999999999997</v>
      </c>
      <c r="AE855" s="151">
        <f t="shared" si="48"/>
        <v>0.84499999999999997</v>
      </c>
    </row>
    <row r="856" spans="20:31">
      <c r="T856" s="91">
        <v>8</v>
      </c>
      <c r="U856" s="91">
        <v>1995</v>
      </c>
      <c r="V856" s="91" t="s">
        <v>21</v>
      </c>
      <c r="W856" s="91" t="s">
        <v>618</v>
      </c>
      <c r="X856" s="91" t="s">
        <v>3363</v>
      </c>
      <c r="Y856" s="198" t="str">
        <f t="shared" si="49"/>
        <v>81995暖房ビル用マルチ有り</v>
      </c>
      <c r="Z856" s="91">
        <v>-0.112</v>
      </c>
      <c r="AA856" s="91">
        <v>1.1120000000000001</v>
      </c>
      <c r="AB856" s="199">
        <v>1.0236000000000001</v>
      </c>
      <c r="AC856" s="199">
        <v>0.82809999999999995</v>
      </c>
      <c r="AD856" s="150">
        <f>VLOOKUP(T856,'既存・導入予定 (3)'!$E$33:$S$44,13,0)</f>
        <v>0.58699999999999997</v>
      </c>
      <c r="AE856" s="151">
        <f t="shared" si="48"/>
        <v>1.046</v>
      </c>
    </row>
    <row r="857" spans="20:31">
      <c r="T857" s="91">
        <v>8</v>
      </c>
      <c r="U857" s="91">
        <v>1995</v>
      </c>
      <c r="V857" s="91" t="s">
        <v>21</v>
      </c>
      <c r="W857" s="91" t="s">
        <v>619</v>
      </c>
      <c r="X857" s="91" t="s">
        <v>3363</v>
      </c>
      <c r="Y857" s="198" t="str">
        <f t="shared" si="49"/>
        <v>81995暖房設備用有り</v>
      </c>
      <c r="Z857" s="91">
        <v>0.25</v>
      </c>
      <c r="AA857" s="91">
        <v>0.75</v>
      </c>
      <c r="AB857" s="199">
        <v>1.0159</v>
      </c>
      <c r="AC857" s="199">
        <v>0.5585</v>
      </c>
      <c r="AD857" s="150">
        <f>VLOOKUP(T857,'既存・導入予定 (3)'!$E$33:$S$44,13,0)</f>
        <v>0.58699999999999997</v>
      </c>
      <c r="AE857" s="151">
        <f t="shared" ref="AE857:AE920" si="50">ROUNDDOWN(IF(AD857&gt;=0.25,Z857*AD857+AA857,AB857*AD857+AC857),3)</f>
        <v>0.89600000000000002</v>
      </c>
    </row>
    <row r="858" spans="20:31">
      <c r="T858" s="91">
        <v>8</v>
      </c>
      <c r="U858" s="91">
        <v>1995</v>
      </c>
      <c r="V858" s="91" t="s">
        <v>21</v>
      </c>
      <c r="W858" s="91" t="s">
        <v>624</v>
      </c>
      <c r="X858" s="91" t="s">
        <v>3516</v>
      </c>
      <c r="Y858" s="198" t="str">
        <f t="shared" si="49"/>
        <v>81995暖房店舗用無し（一定速）</v>
      </c>
      <c r="Z858" s="91">
        <v>0.26</v>
      </c>
      <c r="AA858" s="91">
        <v>0.74</v>
      </c>
      <c r="AB858" s="199">
        <v>0.26</v>
      </c>
      <c r="AC858" s="199">
        <v>0.74</v>
      </c>
      <c r="AD858" s="150">
        <f>VLOOKUP(T858,'既存・導入予定 (3)'!$E$33:$S$44,13,0)</f>
        <v>0.58699999999999997</v>
      </c>
      <c r="AE858" s="151">
        <f t="shared" si="50"/>
        <v>0.89200000000000002</v>
      </c>
    </row>
    <row r="859" spans="20:31">
      <c r="T859" s="91">
        <v>8</v>
      </c>
      <c r="U859" s="91">
        <v>1995</v>
      </c>
      <c r="V859" s="91" t="s">
        <v>21</v>
      </c>
      <c r="W859" s="91" t="s">
        <v>618</v>
      </c>
      <c r="X859" s="91" t="s">
        <v>3516</v>
      </c>
      <c r="Y859" s="198" t="str">
        <f t="shared" si="49"/>
        <v>81995暖房ビル用マルチ無し（一定速）</v>
      </c>
      <c r="Z859" s="91">
        <v>0.26</v>
      </c>
      <c r="AA859" s="91">
        <v>0.74</v>
      </c>
      <c r="AB859" s="199">
        <v>0.26</v>
      </c>
      <c r="AC859" s="199">
        <v>0.74</v>
      </c>
      <c r="AD859" s="150">
        <f>VLOOKUP(T859,'既存・導入予定 (3)'!$E$33:$S$44,13,0)</f>
        <v>0.58699999999999997</v>
      </c>
      <c r="AE859" s="151">
        <f t="shared" si="50"/>
        <v>0.89200000000000002</v>
      </c>
    </row>
    <row r="860" spans="20:31">
      <c r="T860" s="91">
        <v>8</v>
      </c>
      <c r="U860" s="91">
        <v>1995</v>
      </c>
      <c r="V860" s="91" t="s">
        <v>21</v>
      </c>
      <c r="W860" s="91" t="s">
        <v>619</v>
      </c>
      <c r="X860" s="91" t="s">
        <v>3516</v>
      </c>
      <c r="Y860" s="198" t="str">
        <f t="shared" si="49"/>
        <v>81995暖房設備用無し（一定速）</v>
      </c>
      <c r="Z860" s="91">
        <v>0.26</v>
      </c>
      <c r="AA860" s="91">
        <v>0.74</v>
      </c>
      <c r="AB860" s="199">
        <v>0.26</v>
      </c>
      <c r="AC860" s="199">
        <v>0.74</v>
      </c>
      <c r="AD860" s="150">
        <f>VLOOKUP(T860,'既存・導入予定 (3)'!$E$33:$S$44,13,0)</f>
        <v>0.58699999999999997</v>
      </c>
      <c r="AE860" s="151">
        <f t="shared" si="50"/>
        <v>0.89200000000000002</v>
      </c>
    </row>
    <row r="861" spans="20:31">
      <c r="T861" s="91">
        <v>8</v>
      </c>
      <c r="U861" s="91">
        <v>2005</v>
      </c>
      <c r="V861" s="91" t="s">
        <v>20</v>
      </c>
      <c r="W861" s="91" t="s">
        <v>624</v>
      </c>
      <c r="X861" s="91" t="s">
        <v>3363</v>
      </c>
      <c r="Y861" s="198" t="str">
        <f t="shared" si="49"/>
        <v>82005冷房店舗用有り</v>
      </c>
      <c r="Z861" s="91">
        <v>-0.86599999999999999</v>
      </c>
      <c r="AA861" s="91">
        <v>1.8660000000000001</v>
      </c>
      <c r="AB861" s="199">
        <v>1.0455000000000001</v>
      </c>
      <c r="AC861" s="199">
        <v>1.3880999999999999</v>
      </c>
      <c r="AD861" s="150">
        <f>VLOOKUP(T861,'既存・導入予定 (3)'!$E$33:$S$44,13,0)</f>
        <v>0.58699999999999997</v>
      </c>
      <c r="AE861" s="151">
        <f t="shared" si="50"/>
        <v>1.357</v>
      </c>
    </row>
    <row r="862" spans="20:31">
      <c r="T862" s="91">
        <v>8</v>
      </c>
      <c r="U862" s="91">
        <v>2005</v>
      </c>
      <c r="V862" s="91" t="s">
        <v>20</v>
      </c>
      <c r="W862" s="91" t="s">
        <v>618</v>
      </c>
      <c r="X862" s="91" t="s">
        <v>3363</v>
      </c>
      <c r="Y862" s="198" t="str">
        <f t="shared" si="49"/>
        <v>82005冷房ビル用マルチ有り</v>
      </c>
      <c r="Z862" s="91">
        <v>-0.68200000000000005</v>
      </c>
      <c r="AA862" s="91">
        <v>1.6819999999999999</v>
      </c>
      <c r="AB862" s="199">
        <v>1.0490999999999999</v>
      </c>
      <c r="AC862" s="199">
        <v>1.2492000000000001</v>
      </c>
      <c r="AD862" s="150">
        <f>VLOOKUP(T862,'既存・導入予定 (3)'!$E$33:$S$44,13,0)</f>
        <v>0.58699999999999997</v>
      </c>
      <c r="AE862" s="151">
        <f t="shared" si="50"/>
        <v>1.2809999999999999</v>
      </c>
    </row>
    <row r="863" spans="20:31">
      <c r="T863" s="91">
        <v>8</v>
      </c>
      <c r="U863" s="91">
        <v>2005</v>
      </c>
      <c r="V863" s="91" t="s">
        <v>20</v>
      </c>
      <c r="W863" s="91" t="s">
        <v>619</v>
      </c>
      <c r="X863" s="91" t="s">
        <v>3363</v>
      </c>
      <c r="Y863" s="198" t="str">
        <f t="shared" si="49"/>
        <v>82005冷房設備用有り</v>
      </c>
      <c r="Z863" s="91">
        <v>-0.114</v>
      </c>
      <c r="AA863" s="91">
        <v>1.1140000000000001</v>
      </c>
      <c r="AB863" s="199">
        <v>1.0325</v>
      </c>
      <c r="AC863" s="199">
        <v>0.82740000000000002</v>
      </c>
      <c r="AD863" s="150">
        <f>VLOOKUP(T863,'既存・導入予定 (3)'!$E$33:$S$44,13,0)</f>
        <v>0.58699999999999997</v>
      </c>
      <c r="AE863" s="151">
        <f t="shared" si="50"/>
        <v>1.0469999999999999</v>
      </c>
    </row>
    <row r="864" spans="20:31">
      <c r="T864" s="91">
        <v>8</v>
      </c>
      <c r="U864" s="91">
        <v>2005</v>
      </c>
      <c r="V864" s="91" t="s">
        <v>20</v>
      </c>
      <c r="W864" s="91" t="s">
        <v>624</v>
      </c>
      <c r="X864" s="91" t="s">
        <v>3516</v>
      </c>
      <c r="Y864" s="198" t="str">
        <f t="shared" si="49"/>
        <v>82005冷房店舗用無し（一定速）</v>
      </c>
      <c r="Z864" s="91">
        <v>0.25</v>
      </c>
      <c r="AA864" s="91">
        <v>0.75</v>
      </c>
      <c r="AB864" s="199">
        <v>0.25</v>
      </c>
      <c r="AC864" s="199">
        <v>0.75</v>
      </c>
      <c r="AD864" s="150">
        <f>VLOOKUP(T864,'既存・導入予定 (3)'!$E$33:$S$44,13,0)</f>
        <v>0.58699999999999997</v>
      </c>
      <c r="AE864" s="151">
        <f t="shared" si="50"/>
        <v>0.89600000000000002</v>
      </c>
    </row>
    <row r="865" spans="20:31">
      <c r="T865" s="91">
        <v>8</v>
      </c>
      <c r="U865" s="91">
        <v>2005</v>
      </c>
      <c r="V865" s="91" t="s">
        <v>20</v>
      </c>
      <c r="W865" s="91" t="s">
        <v>618</v>
      </c>
      <c r="X865" s="91" t="s">
        <v>3516</v>
      </c>
      <c r="Y865" s="198" t="str">
        <f t="shared" si="49"/>
        <v>82005冷房ビル用マルチ無し（一定速）</v>
      </c>
      <c r="Z865" s="91">
        <v>0.25</v>
      </c>
      <c r="AA865" s="91">
        <v>0.75</v>
      </c>
      <c r="AB865" s="199">
        <v>0.25</v>
      </c>
      <c r="AC865" s="199">
        <v>0.75</v>
      </c>
      <c r="AD865" s="150">
        <f>VLOOKUP(T865,'既存・導入予定 (3)'!$E$33:$S$44,13,0)</f>
        <v>0.58699999999999997</v>
      </c>
      <c r="AE865" s="151">
        <f t="shared" si="50"/>
        <v>0.89600000000000002</v>
      </c>
    </row>
    <row r="866" spans="20:31">
      <c r="T866" s="91">
        <v>8</v>
      </c>
      <c r="U866" s="91">
        <v>2005</v>
      </c>
      <c r="V866" s="91" t="s">
        <v>20</v>
      </c>
      <c r="W866" s="91" t="s">
        <v>619</v>
      </c>
      <c r="X866" s="91" t="s">
        <v>3516</v>
      </c>
      <c r="Y866" s="198" t="str">
        <f t="shared" si="49"/>
        <v>82005冷房設備用無し（一定速）</v>
      </c>
      <c r="Z866" s="91">
        <v>0.25</v>
      </c>
      <c r="AA866" s="91">
        <v>0.75</v>
      </c>
      <c r="AB866" s="199">
        <v>0.25</v>
      </c>
      <c r="AC866" s="199">
        <v>0.75</v>
      </c>
      <c r="AD866" s="150">
        <f>VLOOKUP(T866,'既存・導入予定 (3)'!$E$33:$S$44,13,0)</f>
        <v>0.58699999999999997</v>
      </c>
      <c r="AE866" s="151">
        <f t="shared" si="50"/>
        <v>0.89600000000000002</v>
      </c>
    </row>
    <row r="867" spans="20:31">
      <c r="T867" s="91">
        <v>8</v>
      </c>
      <c r="U867" s="91">
        <v>2005</v>
      </c>
      <c r="V867" s="91" t="s">
        <v>21</v>
      </c>
      <c r="W867" s="91" t="s">
        <v>624</v>
      </c>
      <c r="X867" s="91" t="s">
        <v>3363</v>
      </c>
      <c r="Y867" s="198" t="str">
        <f t="shared" si="49"/>
        <v>82005暖房店舗用有り</v>
      </c>
      <c r="Z867" s="91">
        <v>-0.65</v>
      </c>
      <c r="AA867" s="91">
        <v>1.65</v>
      </c>
      <c r="AB867" s="199">
        <v>1.0726</v>
      </c>
      <c r="AC867" s="199">
        <v>1.2194</v>
      </c>
      <c r="AD867" s="150">
        <f>VLOOKUP(T867,'既存・導入予定 (3)'!$E$33:$S$44,13,0)</f>
        <v>0.58699999999999997</v>
      </c>
      <c r="AE867" s="151">
        <f t="shared" si="50"/>
        <v>1.268</v>
      </c>
    </row>
    <row r="868" spans="20:31">
      <c r="T868" s="91">
        <v>8</v>
      </c>
      <c r="U868" s="91">
        <v>2005</v>
      </c>
      <c r="V868" s="91" t="s">
        <v>21</v>
      </c>
      <c r="W868" s="91" t="s">
        <v>618</v>
      </c>
      <c r="X868" s="91" t="s">
        <v>3363</v>
      </c>
      <c r="Y868" s="198" t="str">
        <f t="shared" si="49"/>
        <v>82005暖房ビル用マルチ有り</v>
      </c>
      <c r="Z868" s="91">
        <v>-0.56000000000000005</v>
      </c>
      <c r="AA868" s="91">
        <v>1.56</v>
      </c>
      <c r="AB868" s="199">
        <v>1.0330999999999999</v>
      </c>
      <c r="AC868" s="199">
        <v>1.1617</v>
      </c>
      <c r="AD868" s="150">
        <f>VLOOKUP(T868,'既存・導入予定 (3)'!$E$33:$S$44,13,0)</f>
        <v>0.58699999999999997</v>
      </c>
      <c r="AE868" s="151">
        <f t="shared" si="50"/>
        <v>1.2310000000000001</v>
      </c>
    </row>
    <row r="869" spans="20:31">
      <c r="T869" s="91">
        <v>8</v>
      </c>
      <c r="U869" s="91">
        <v>2005</v>
      </c>
      <c r="V869" s="91" t="s">
        <v>21</v>
      </c>
      <c r="W869" s="91" t="s">
        <v>619</v>
      </c>
      <c r="X869" s="91" t="s">
        <v>3363</v>
      </c>
      <c r="Y869" s="198" t="str">
        <f t="shared" si="49"/>
        <v>82005暖房設備用有り</v>
      </c>
      <c r="Z869" s="91">
        <v>-0.126</v>
      </c>
      <c r="AA869" s="91">
        <v>1.1259999999999999</v>
      </c>
      <c r="AB869" s="199">
        <v>1.0239</v>
      </c>
      <c r="AC869" s="199">
        <v>0.83850000000000002</v>
      </c>
      <c r="AD869" s="150">
        <f>VLOOKUP(T869,'既存・導入予定 (3)'!$E$33:$S$44,13,0)</f>
        <v>0.58699999999999997</v>
      </c>
      <c r="AE869" s="151">
        <f t="shared" si="50"/>
        <v>1.052</v>
      </c>
    </row>
    <row r="870" spans="20:31">
      <c r="T870" s="91">
        <v>8</v>
      </c>
      <c r="U870" s="91">
        <v>2005</v>
      </c>
      <c r="V870" s="91" t="s">
        <v>21</v>
      </c>
      <c r="W870" s="91" t="s">
        <v>624</v>
      </c>
      <c r="X870" s="91" t="s">
        <v>3516</v>
      </c>
      <c r="Y870" s="198" t="str">
        <f t="shared" si="49"/>
        <v>82005暖房店舗用無し（一定速）</v>
      </c>
      <c r="Z870" s="91">
        <v>0.25</v>
      </c>
      <c r="AA870" s="91">
        <v>0.75</v>
      </c>
      <c r="AB870" s="199">
        <v>0.25</v>
      </c>
      <c r="AC870" s="199">
        <v>0.75</v>
      </c>
      <c r="AD870" s="150">
        <f>VLOOKUP(T870,'既存・導入予定 (3)'!$E$33:$S$44,13,0)</f>
        <v>0.58699999999999997</v>
      </c>
      <c r="AE870" s="151">
        <f t="shared" si="50"/>
        <v>0.89600000000000002</v>
      </c>
    </row>
    <row r="871" spans="20:31">
      <c r="T871" s="91">
        <v>8</v>
      </c>
      <c r="U871" s="91">
        <v>2005</v>
      </c>
      <c r="V871" s="91" t="s">
        <v>21</v>
      </c>
      <c r="W871" s="91" t="s">
        <v>618</v>
      </c>
      <c r="X871" s="91" t="s">
        <v>3516</v>
      </c>
      <c r="Y871" s="198" t="str">
        <f t="shared" si="49"/>
        <v>82005暖房ビル用マルチ無し（一定速）</v>
      </c>
      <c r="Z871" s="91">
        <v>0.25</v>
      </c>
      <c r="AA871" s="91">
        <v>0.75</v>
      </c>
      <c r="AB871" s="199">
        <v>0.25</v>
      </c>
      <c r="AC871" s="199">
        <v>0.75</v>
      </c>
      <c r="AD871" s="150">
        <f>VLOOKUP(T871,'既存・導入予定 (3)'!$E$33:$S$44,13,0)</f>
        <v>0.58699999999999997</v>
      </c>
      <c r="AE871" s="151">
        <f t="shared" si="50"/>
        <v>0.89600000000000002</v>
      </c>
    </row>
    <row r="872" spans="20:31">
      <c r="T872" s="91">
        <v>8</v>
      </c>
      <c r="U872" s="91">
        <v>2005</v>
      </c>
      <c r="V872" s="91" t="s">
        <v>21</v>
      </c>
      <c r="W872" s="91" t="s">
        <v>619</v>
      </c>
      <c r="X872" s="91" t="s">
        <v>3516</v>
      </c>
      <c r="Y872" s="198" t="str">
        <f t="shared" si="49"/>
        <v>82005暖房設備用無し（一定速）</v>
      </c>
      <c r="Z872" s="91">
        <v>0.25</v>
      </c>
      <c r="AA872" s="91">
        <v>0.75</v>
      </c>
      <c r="AB872" s="199">
        <v>0.25</v>
      </c>
      <c r="AC872" s="199">
        <v>0.75</v>
      </c>
      <c r="AD872" s="150">
        <f>VLOOKUP(T872,'既存・導入予定 (3)'!$E$33:$S$44,13,0)</f>
        <v>0.58699999999999997</v>
      </c>
      <c r="AE872" s="151">
        <f t="shared" si="50"/>
        <v>0.89600000000000002</v>
      </c>
    </row>
    <row r="873" spans="20:31">
      <c r="T873" s="91">
        <v>8</v>
      </c>
      <c r="U873" s="91">
        <v>2010</v>
      </c>
      <c r="V873" s="91" t="s">
        <v>20</v>
      </c>
      <c r="W873" s="91" t="s">
        <v>624</v>
      </c>
      <c r="X873" s="91" t="s">
        <v>3363</v>
      </c>
      <c r="Y873" s="198" t="str">
        <f t="shared" si="49"/>
        <v>82010冷房店舗用有り</v>
      </c>
      <c r="Z873" s="91">
        <v>-1.1000000000000001</v>
      </c>
      <c r="AA873" s="91">
        <v>2.1</v>
      </c>
      <c r="AB873" s="199">
        <v>1.0511999999999999</v>
      </c>
      <c r="AC873" s="199">
        <v>1.5622</v>
      </c>
      <c r="AD873" s="150">
        <f>VLOOKUP(T873,'既存・導入予定 (3)'!$E$33:$S$44,13,0)</f>
        <v>0.58699999999999997</v>
      </c>
      <c r="AE873" s="151">
        <f t="shared" si="50"/>
        <v>1.454</v>
      </c>
    </row>
    <row r="874" spans="20:31">
      <c r="T874" s="91">
        <v>8</v>
      </c>
      <c r="U874" s="91">
        <v>2010</v>
      </c>
      <c r="V874" s="91" t="s">
        <v>20</v>
      </c>
      <c r="W874" s="91" t="s">
        <v>618</v>
      </c>
      <c r="X874" s="91" t="s">
        <v>3363</v>
      </c>
      <c r="Y874" s="198" t="str">
        <f t="shared" si="49"/>
        <v>82010冷房ビル用マルチ有り</v>
      </c>
      <c r="Z874" s="91">
        <v>-0.88</v>
      </c>
      <c r="AA874" s="91">
        <v>1.88</v>
      </c>
      <c r="AB874" s="199">
        <v>1.0548999999999999</v>
      </c>
      <c r="AC874" s="199">
        <v>1.3963000000000001</v>
      </c>
      <c r="AD874" s="150">
        <f>VLOOKUP(T874,'既存・導入予定 (3)'!$E$33:$S$44,13,0)</f>
        <v>0.58699999999999997</v>
      </c>
      <c r="AE874" s="151">
        <f t="shared" si="50"/>
        <v>1.363</v>
      </c>
    </row>
    <row r="875" spans="20:31">
      <c r="T875" s="91">
        <v>8</v>
      </c>
      <c r="U875" s="91">
        <v>2010</v>
      </c>
      <c r="V875" s="91" t="s">
        <v>20</v>
      </c>
      <c r="W875" s="91" t="s">
        <v>619</v>
      </c>
      <c r="X875" s="91" t="s">
        <v>3363</v>
      </c>
      <c r="Y875" s="198" t="str">
        <f t="shared" si="49"/>
        <v>82010冷房設備用有り</v>
      </c>
      <c r="Z875" s="91">
        <v>-0.26</v>
      </c>
      <c r="AA875" s="91">
        <v>1.26</v>
      </c>
      <c r="AB875" s="199">
        <v>1.1929000000000001</v>
      </c>
      <c r="AC875" s="199">
        <v>0.89680000000000004</v>
      </c>
      <c r="AD875" s="150">
        <f>VLOOKUP(T875,'既存・導入予定 (3)'!$E$33:$S$44,13,0)</f>
        <v>0.58699999999999997</v>
      </c>
      <c r="AE875" s="151">
        <f t="shared" si="50"/>
        <v>1.107</v>
      </c>
    </row>
    <row r="876" spans="20:31">
      <c r="T876" s="91">
        <v>8</v>
      </c>
      <c r="U876" s="91">
        <v>2010</v>
      </c>
      <c r="V876" s="91" t="s">
        <v>20</v>
      </c>
      <c r="W876" s="91" t="s">
        <v>624</v>
      </c>
      <c r="X876" s="91" t="s">
        <v>3516</v>
      </c>
      <c r="Y876" s="198" t="str">
        <f t="shared" si="49"/>
        <v>82010冷房店舗用無し（一定速）</v>
      </c>
      <c r="Z876" s="91">
        <v>0.25</v>
      </c>
      <c r="AA876" s="91">
        <v>0.75</v>
      </c>
      <c r="AB876" s="199">
        <v>0.25</v>
      </c>
      <c r="AC876" s="199">
        <v>0.75</v>
      </c>
      <c r="AD876" s="150">
        <f>VLOOKUP(T876,'既存・導入予定 (3)'!$E$33:$S$44,13,0)</f>
        <v>0.58699999999999997</v>
      </c>
      <c r="AE876" s="151">
        <f t="shared" si="50"/>
        <v>0.89600000000000002</v>
      </c>
    </row>
    <row r="877" spans="20:31">
      <c r="T877" s="91">
        <v>8</v>
      </c>
      <c r="U877" s="91">
        <v>2010</v>
      </c>
      <c r="V877" s="91" t="s">
        <v>20</v>
      </c>
      <c r="W877" s="91" t="s">
        <v>618</v>
      </c>
      <c r="X877" s="91" t="s">
        <v>3516</v>
      </c>
      <c r="Y877" s="198" t="str">
        <f t="shared" si="49"/>
        <v>82010冷房ビル用マルチ無し（一定速）</v>
      </c>
      <c r="Z877" s="91">
        <v>0.25</v>
      </c>
      <c r="AA877" s="91">
        <v>0.75</v>
      </c>
      <c r="AB877" s="199">
        <v>0.25</v>
      </c>
      <c r="AC877" s="199">
        <v>0.75</v>
      </c>
      <c r="AD877" s="150">
        <f>VLOOKUP(T877,'既存・導入予定 (3)'!$E$33:$S$44,13,0)</f>
        <v>0.58699999999999997</v>
      </c>
      <c r="AE877" s="151">
        <f t="shared" si="50"/>
        <v>0.89600000000000002</v>
      </c>
    </row>
    <row r="878" spans="20:31">
      <c r="T878" s="91">
        <v>8</v>
      </c>
      <c r="U878" s="91">
        <v>2010</v>
      </c>
      <c r="V878" s="91" t="s">
        <v>20</v>
      </c>
      <c r="W878" s="91" t="s">
        <v>619</v>
      </c>
      <c r="X878" s="91" t="s">
        <v>3516</v>
      </c>
      <c r="Y878" s="198" t="str">
        <f t="shared" si="49"/>
        <v>82010冷房設備用無し（一定速）</v>
      </c>
      <c r="Z878" s="91">
        <v>0.25</v>
      </c>
      <c r="AA878" s="91">
        <v>0.75</v>
      </c>
      <c r="AB878" s="199">
        <v>0.25</v>
      </c>
      <c r="AC878" s="199">
        <v>0.75</v>
      </c>
      <c r="AD878" s="150">
        <f>VLOOKUP(T878,'既存・導入予定 (3)'!$E$33:$S$44,13,0)</f>
        <v>0.58699999999999997</v>
      </c>
      <c r="AE878" s="151">
        <f t="shared" si="50"/>
        <v>0.89600000000000002</v>
      </c>
    </row>
    <row r="879" spans="20:31">
      <c r="T879" s="91">
        <v>8</v>
      </c>
      <c r="U879" s="91">
        <v>2010</v>
      </c>
      <c r="V879" s="91" t="s">
        <v>21</v>
      </c>
      <c r="W879" s="91" t="s">
        <v>624</v>
      </c>
      <c r="X879" s="91" t="s">
        <v>3363</v>
      </c>
      <c r="Y879" s="198" t="str">
        <f t="shared" si="49"/>
        <v>82010暖房店舗用有り</v>
      </c>
      <c r="Z879" s="91">
        <v>-0.72</v>
      </c>
      <c r="AA879" s="91">
        <v>1.72</v>
      </c>
      <c r="AB879" s="199">
        <v>1.0757000000000001</v>
      </c>
      <c r="AC879" s="199">
        <v>1.2710999999999999</v>
      </c>
      <c r="AD879" s="150">
        <f>VLOOKUP(T879,'既存・導入予定 (3)'!$E$33:$S$44,13,0)</f>
        <v>0.58699999999999997</v>
      </c>
      <c r="AE879" s="151">
        <f t="shared" si="50"/>
        <v>1.2969999999999999</v>
      </c>
    </row>
    <row r="880" spans="20:31">
      <c r="T880" s="91">
        <v>8</v>
      </c>
      <c r="U880" s="91">
        <v>2010</v>
      </c>
      <c r="V880" s="91" t="s">
        <v>21</v>
      </c>
      <c r="W880" s="91" t="s">
        <v>618</v>
      </c>
      <c r="X880" s="91" t="s">
        <v>3363</v>
      </c>
      <c r="Y880" s="198" t="str">
        <f t="shared" si="49"/>
        <v>82010暖房ビル用マルチ有り</v>
      </c>
      <c r="Z880" s="91">
        <v>-0.7</v>
      </c>
      <c r="AA880" s="91">
        <v>1.7</v>
      </c>
      <c r="AB880" s="199">
        <v>1.036</v>
      </c>
      <c r="AC880" s="199">
        <v>1.266</v>
      </c>
      <c r="AD880" s="150">
        <f>VLOOKUP(T880,'既存・導入予定 (3)'!$E$33:$S$44,13,0)</f>
        <v>0.58699999999999997</v>
      </c>
      <c r="AE880" s="151">
        <f t="shared" si="50"/>
        <v>1.2889999999999999</v>
      </c>
    </row>
    <row r="881" spans="20:31">
      <c r="T881" s="91">
        <v>8</v>
      </c>
      <c r="U881" s="91">
        <v>2010</v>
      </c>
      <c r="V881" s="91" t="s">
        <v>21</v>
      </c>
      <c r="W881" s="91" t="s">
        <v>619</v>
      </c>
      <c r="X881" s="91" t="s">
        <v>3363</v>
      </c>
      <c r="Y881" s="198" t="str">
        <f t="shared" si="49"/>
        <v>82010暖房設備用有り</v>
      </c>
      <c r="Z881" s="91">
        <v>-0.26</v>
      </c>
      <c r="AA881" s="91">
        <v>1.26</v>
      </c>
      <c r="AB881" s="199">
        <v>0.82779999999999998</v>
      </c>
      <c r="AC881" s="199">
        <v>0.98809999999999998</v>
      </c>
      <c r="AD881" s="150">
        <f>VLOOKUP(T881,'既存・導入予定 (3)'!$E$33:$S$44,13,0)</f>
        <v>0.58699999999999997</v>
      </c>
      <c r="AE881" s="151">
        <f t="shared" si="50"/>
        <v>1.107</v>
      </c>
    </row>
    <row r="882" spans="20:31">
      <c r="T882" s="91">
        <v>8</v>
      </c>
      <c r="U882" s="91">
        <v>2010</v>
      </c>
      <c r="V882" s="91" t="s">
        <v>21</v>
      </c>
      <c r="W882" s="91" t="s">
        <v>624</v>
      </c>
      <c r="X882" s="91" t="s">
        <v>3516</v>
      </c>
      <c r="Y882" s="198" t="str">
        <f t="shared" si="49"/>
        <v>82010暖房店舗用無し（一定速）</v>
      </c>
      <c r="Z882" s="91">
        <v>0.25</v>
      </c>
      <c r="AA882" s="91">
        <v>0.75</v>
      </c>
      <c r="AB882" s="199">
        <v>0.25</v>
      </c>
      <c r="AC882" s="199">
        <v>0.75</v>
      </c>
      <c r="AD882" s="150">
        <f>VLOOKUP(T882,'既存・導入予定 (3)'!$E$33:$S$44,13,0)</f>
        <v>0.58699999999999997</v>
      </c>
      <c r="AE882" s="151">
        <f t="shared" si="50"/>
        <v>0.89600000000000002</v>
      </c>
    </row>
    <row r="883" spans="20:31">
      <c r="T883" s="91">
        <v>8</v>
      </c>
      <c r="U883" s="91">
        <v>2010</v>
      </c>
      <c r="V883" s="91" t="s">
        <v>21</v>
      </c>
      <c r="W883" s="91" t="s">
        <v>618</v>
      </c>
      <c r="X883" s="91" t="s">
        <v>3516</v>
      </c>
      <c r="Y883" s="198" t="str">
        <f t="shared" si="49"/>
        <v>82010暖房ビル用マルチ無し（一定速）</v>
      </c>
      <c r="Z883" s="91">
        <v>0.25</v>
      </c>
      <c r="AA883" s="91">
        <v>0.75</v>
      </c>
      <c r="AB883" s="199">
        <v>0.25</v>
      </c>
      <c r="AC883" s="199">
        <v>0.75</v>
      </c>
      <c r="AD883" s="150">
        <f>VLOOKUP(T883,'既存・導入予定 (3)'!$E$33:$S$44,13,0)</f>
        <v>0.58699999999999997</v>
      </c>
      <c r="AE883" s="151">
        <f t="shared" si="50"/>
        <v>0.89600000000000002</v>
      </c>
    </row>
    <row r="884" spans="20:31">
      <c r="T884" s="91">
        <v>8</v>
      </c>
      <c r="U884" s="91">
        <v>2010</v>
      </c>
      <c r="V884" s="91" t="s">
        <v>21</v>
      </c>
      <c r="W884" s="91" t="s">
        <v>619</v>
      </c>
      <c r="X884" s="91" t="s">
        <v>3516</v>
      </c>
      <c r="Y884" s="198" t="str">
        <f t="shared" si="49"/>
        <v>82010暖房設備用無し（一定速）</v>
      </c>
      <c r="Z884" s="91">
        <v>0.25</v>
      </c>
      <c r="AA884" s="91">
        <v>0.75</v>
      </c>
      <c r="AB884" s="199">
        <v>0.25</v>
      </c>
      <c r="AC884" s="199">
        <v>0.75</v>
      </c>
      <c r="AD884" s="150">
        <f>VLOOKUP(T884,'既存・導入予定 (3)'!$E$33:$S$44,13,0)</f>
        <v>0.58699999999999997</v>
      </c>
      <c r="AE884" s="151">
        <f t="shared" si="50"/>
        <v>0.89600000000000002</v>
      </c>
    </row>
    <row r="885" spans="20:31">
      <c r="T885" s="196">
        <v>8</v>
      </c>
      <c r="U885" s="196">
        <v>2011</v>
      </c>
      <c r="V885" s="196" t="s">
        <v>20</v>
      </c>
      <c r="W885" s="196" t="s">
        <v>624</v>
      </c>
      <c r="X885" s="196" t="s">
        <v>3363</v>
      </c>
      <c r="Y885" s="146" t="str">
        <f t="shared" si="49"/>
        <v>82011冷房店舗用有り</v>
      </c>
      <c r="Z885" s="196">
        <v>-1.1200000000000001</v>
      </c>
      <c r="AA885" s="196">
        <v>2.12</v>
      </c>
      <c r="AB885" s="200">
        <v>1.0517000000000001</v>
      </c>
      <c r="AC885" s="200">
        <v>1.5770999999999999</v>
      </c>
      <c r="AD885" s="147">
        <f>VLOOKUP(T885,'既存・導入予定 (3)'!$E$33:$S$44,13,0)</f>
        <v>0.58699999999999997</v>
      </c>
      <c r="AE885" s="75">
        <f t="shared" si="50"/>
        <v>1.462</v>
      </c>
    </row>
    <row r="886" spans="20:31">
      <c r="T886" s="196">
        <v>8</v>
      </c>
      <c r="U886" s="196">
        <v>2011</v>
      </c>
      <c r="V886" s="196" t="s">
        <v>20</v>
      </c>
      <c r="W886" s="196" t="s">
        <v>618</v>
      </c>
      <c r="X886" s="196" t="s">
        <v>3363</v>
      </c>
      <c r="Y886" s="146" t="str">
        <f t="shared" si="49"/>
        <v>82011冷房ビル用マルチ有り</v>
      </c>
      <c r="Z886" s="148">
        <v>-1</v>
      </c>
      <c r="AA886" s="148">
        <v>2</v>
      </c>
      <c r="AB886" s="200">
        <v>1.0584</v>
      </c>
      <c r="AC886" s="200">
        <v>1.4854000000000001</v>
      </c>
      <c r="AD886" s="147">
        <f>VLOOKUP(T886,'既存・導入予定 (3)'!$E$33:$S$44,13,0)</f>
        <v>0.58699999999999997</v>
      </c>
      <c r="AE886" s="75">
        <f t="shared" si="50"/>
        <v>1.413</v>
      </c>
    </row>
    <row r="887" spans="20:31">
      <c r="T887" s="196">
        <v>8</v>
      </c>
      <c r="U887" s="196">
        <v>2011</v>
      </c>
      <c r="V887" s="196" t="s">
        <v>20</v>
      </c>
      <c r="W887" s="196" t="s">
        <v>619</v>
      </c>
      <c r="X887" s="196" t="s">
        <v>3363</v>
      </c>
      <c r="Y887" s="146" t="str">
        <f t="shared" si="49"/>
        <v>82011冷房設備用有り</v>
      </c>
      <c r="Z887" s="196">
        <v>-0.22</v>
      </c>
      <c r="AA887" s="196">
        <v>1.22</v>
      </c>
      <c r="AB887" s="200">
        <v>1.0356000000000001</v>
      </c>
      <c r="AC887" s="200">
        <v>0.90610000000000002</v>
      </c>
      <c r="AD887" s="147">
        <f>VLOOKUP(T887,'既存・導入予定 (3)'!$E$33:$S$44,13,0)</f>
        <v>0.58699999999999997</v>
      </c>
      <c r="AE887" s="75">
        <f t="shared" si="50"/>
        <v>1.0900000000000001</v>
      </c>
    </row>
    <row r="888" spans="20:31">
      <c r="T888" s="196">
        <v>8</v>
      </c>
      <c r="U888" s="196">
        <v>2011</v>
      </c>
      <c r="V888" s="196" t="s">
        <v>20</v>
      </c>
      <c r="W888" s="196" t="s">
        <v>624</v>
      </c>
      <c r="X888" s="196" t="s">
        <v>3516</v>
      </c>
      <c r="Y888" s="146" t="str">
        <f t="shared" si="49"/>
        <v>82011冷房店舗用無し（一定速）</v>
      </c>
      <c r="Z888" s="196">
        <v>0.25</v>
      </c>
      <c r="AA888" s="196">
        <v>0.75</v>
      </c>
      <c r="AB888" s="200">
        <v>0.25</v>
      </c>
      <c r="AC888" s="200">
        <v>0.75</v>
      </c>
      <c r="AD888" s="147">
        <f>VLOOKUP(T888,'既存・導入予定 (3)'!$E$33:$S$44,13,0)</f>
        <v>0.58699999999999997</v>
      </c>
      <c r="AE888" s="75">
        <f t="shared" si="50"/>
        <v>0.89600000000000002</v>
      </c>
    </row>
    <row r="889" spans="20:31">
      <c r="T889" s="196">
        <v>8</v>
      </c>
      <c r="U889" s="196">
        <v>2011</v>
      </c>
      <c r="V889" s="196" t="s">
        <v>20</v>
      </c>
      <c r="W889" s="196" t="s">
        <v>618</v>
      </c>
      <c r="X889" s="196" t="s">
        <v>3516</v>
      </c>
      <c r="Y889" s="146" t="str">
        <f t="shared" si="49"/>
        <v>82011冷房ビル用マルチ無し（一定速）</v>
      </c>
      <c r="Z889" s="196">
        <v>0.25</v>
      </c>
      <c r="AA889" s="196">
        <v>0.75</v>
      </c>
      <c r="AB889" s="200">
        <v>0.25</v>
      </c>
      <c r="AC889" s="200">
        <v>0.75</v>
      </c>
      <c r="AD889" s="147">
        <f>VLOOKUP(T889,'既存・導入予定 (3)'!$E$33:$S$44,13,0)</f>
        <v>0.58699999999999997</v>
      </c>
      <c r="AE889" s="75">
        <f t="shared" si="50"/>
        <v>0.89600000000000002</v>
      </c>
    </row>
    <row r="890" spans="20:31">
      <c r="T890" s="196">
        <v>8</v>
      </c>
      <c r="U890" s="196">
        <v>2011</v>
      </c>
      <c r="V890" s="196" t="s">
        <v>20</v>
      </c>
      <c r="W890" s="196" t="s">
        <v>619</v>
      </c>
      <c r="X890" s="196" t="s">
        <v>3516</v>
      </c>
      <c r="Y890" s="146" t="str">
        <f t="shared" si="49"/>
        <v>82011冷房設備用無し（一定速）</v>
      </c>
      <c r="Z890" s="196">
        <v>0.25</v>
      </c>
      <c r="AA890" s="196">
        <v>0.75</v>
      </c>
      <c r="AB890" s="200">
        <v>0.25</v>
      </c>
      <c r="AC890" s="200">
        <v>0.75</v>
      </c>
      <c r="AD890" s="147">
        <f>VLOOKUP(T890,'既存・導入予定 (3)'!$E$33:$S$44,13,0)</f>
        <v>0.58699999999999997</v>
      </c>
      <c r="AE890" s="75">
        <f t="shared" si="50"/>
        <v>0.89600000000000002</v>
      </c>
    </row>
    <row r="891" spans="20:31">
      <c r="T891" s="196">
        <v>8</v>
      </c>
      <c r="U891" s="196">
        <v>2011</v>
      </c>
      <c r="V891" s="196" t="s">
        <v>21</v>
      </c>
      <c r="W891" s="196" t="s">
        <v>624</v>
      </c>
      <c r="X891" s="196" t="s">
        <v>3363</v>
      </c>
      <c r="Y891" s="146" t="str">
        <f t="shared" si="49"/>
        <v>82011暖房店舗用有り</v>
      </c>
      <c r="Z891" s="196">
        <v>-0.76</v>
      </c>
      <c r="AA891" s="196">
        <v>1.76</v>
      </c>
      <c r="AB891" s="200">
        <v>1.0773999999999999</v>
      </c>
      <c r="AC891" s="200">
        <v>1.3006</v>
      </c>
      <c r="AD891" s="147">
        <f>VLOOKUP(T891,'既存・導入予定 (3)'!$E$33:$S$44,13,0)</f>
        <v>0.58699999999999997</v>
      </c>
      <c r="AE891" s="75">
        <f t="shared" si="50"/>
        <v>1.3129999999999999</v>
      </c>
    </row>
    <row r="892" spans="20:31">
      <c r="T892" s="196">
        <v>8</v>
      </c>
      <c r="U892" s="196">
        <v>2011</v>
      </c>
      <c r="V892" s="196" t="s">
        <v>21</v>
      </c>
      <c r="W892" s="196" t="s">
        <v>618</v>
      </c>
      <c r="X892" s="196" t="s">
        <v>3363</v>
      </c>
      <c r="Y892" s="146" t="str">
        <f t="shared" si="49"/>
        <v>82011暖房ビル用マルチ有り</v>
      </c>
      <c r="Z892" s="196">
        <v>-0.78</v>
      </c>
      <c r="AA892" s="196">
        <v>1.78</v>
      </c>
      <c r="AB892" s="200">
        <v>1.0377000000000001</v>
      </c>
      <c r="AC892" s="200">
        <v>1.3255999999999999</v>
      </c>
      <c r="AD892" s="147">
        <f>VLOOKUP(T892,'既存・導入予定 (3)'!$E$33:$S$44,13,0)</f>
        <v>0.58699999999999997</v>
      </c>
      <c r="AE892" s="75">
        <f t="shared" si="50"/>
        <v>1.3220000000000001</v>
      </c>
    </row>
    <row r="893" spans="20:31">
      <c r="T893" s="196">
        <v>8</v>
      </c>
      <c r="U893" s="196">
        <v>2011</v>
      </c>
      <c r="V893" s="196" t="s">
        <v>21</v>
      </c>
      <c r="W893" s="196" t="s">
        <v>619</v>
      </c>
      <c r="X893" s="196" t="s">
        <v>3363</v>
      </c>
      <c r="Y893" s="146" t="str">
        <f t="shared" si="49"/>
        <v>82011暖房設備用有り</v>
      </c>
      <c r="Z893" s="196">
        <v>-0.26</v>
      </c>
      <c r="AA893" s="196">
        <v>1.26</v>
      </c>
      <c r="AB893" s="200">
        <v>1.0266999999999999</v>
      </c>
      <c r="AC893" s="200">
        <v>0.93830000000000002</v>
      </c>
      <c r="AD893" s="147">
        <f>VLOOKUP(T893,'既存・導入予定 (3)'!$E$33:$S$44,13,0)</f>
        <v>0.58699999999999997</v>
      </c>
      <c r="AE893" s="75">
        <f t="shared" si="50"/>
        <v>1.107</v>
      </c>
    </row>
    <row r="894" spans="20:31">
      <c r="T894" s="196">
        <v>8</v>
      </c>
      <c r="U894" s="196">
        <v>2011</v>
      </c>
      <c r="V894" s="196" t="s">
        <v>21</v>
      </c>
      <c r="W894" s="196" t="s">
        <v>624</v>
      </c>
      <c r="X894" s="196" t="s">
        <v>3516</v>
      </c>
      <c r="Y894" s="146" t="str">
        <f t="shared" si="49"/>
        <v>82011暖房店舗用無し（一定速）</v>
      </c>
      <c r="Z894" s="196">
        <v>0.25</v>
      </c>
      <c r="AA894" s="196">
        <v>0.75</v>
      </c>
      <c r="AB894" s="200">
        <v>0.25</v>
      </c>
      <c r="AC894" s="200">
        <v>0.75</v>
      </c>
      <c r="AD894" s="147">
        <f>VLOOKUP(T894,'既存・導入予定 (3)'!$E$33:$S$44,13,0)</f>
        <v>0.58699999999999997</v>
      </c>
      <c r="AE894" s="75">
        <f t="shared" si="50"/>
        <v>0.89600000000000002</v>
      </c>
    </row>
    <row r="895" spans="20:31">
      <c r="T895" s="196">
        <v>8</v>
      </c>
      <c r="U895" s="196">
        <v>2011</v>
      </c>
      <c r="V895" s="196" t="s">
        <v>21</v>
      </c>
      <c r="W895" s="196" t="s">
        <v>618</v>
      </c>
      <c r="X895" s="196" t="s">
        <v>3516</v>
      </c>
      <c r="Y895" s="146" t="str">
        <f t="shared" si="49"/>
        <v>82011暖房ビル用マルチ無し（一定速）</v>
      </c>
      <c r="Z895" s="196">
        <v>0.25</v>
      </c>
      <c r="AA895" s="196">
        <v>0.75</v>
      </c>
      <c r="AB895" s="200">
        <v>0.25</v>
      </c>
      <c r="AC895" s="200">
        <v>0.75</v>
      </c>
      <c r="AD895" s="147">
        <f>VLOOKUP(T895,'既存・導入予定 (3)'!$E$33:$S$44,13,0)</f>
        <v>0.58699999999999997</v>
      </c>
      <c r="AE895" s="75">
        <f t="shared" si="50"/>
        <v>0.89600000000000002</v>
      </c>
    </row>
    <row r="896" spans="20:31">
      <c r="T896" s="196">
        <v>8</v>
      </c>
      <c r="U896" s="196">
        <v>2011</v>
      </c>
      <c r="V896" s="196" t="s">
        <v>21</v>
      </c>
      <c r="W896" s="196" t="s">
        <v>619</v>
      </c>
      <c r="X896" s="196" t="s">
        <v>3516</v>
      </c>
      <c r="Y896" s="146" t="str">
        <f t="shared" si="49"/>
        <v>82011暖房設備用無し（一定速）</v>
      </c>
      <c r="Z896" s="196">
        <v>0.25</v>
      </c>
      <c r="AA896" s="196">
        <v>0.75</v>
      </c>
      <c r="AB896" s="200">
        <v>0.25</v>
      </c>
      <c r="AC896" s="200">
        <v>0.75</v>
      </c>
      <c r="AD896" s="147">
        <f>VLOOKUP(T896,'既存・導入予定 (3)'!$E$33:$S$44,13,0)</f>
        <v>0.58699999999999997</v>
      </c>
      <c r="AE896" s="75">
        <f t="shared" si="50"/>
        <v>0.89600000000000002</v>
      </c>
    </row>
    <row r="897" spans="20:31">
      <c r="T897" s="196">
        <v>8</v>
      </c>
      <c r="U897" s="196">
        <v>2012</v>
      </c>
      <c r="V897" s="196" t="s">
        <v>20</v>
      </c>
      <c r="W897" s="196" t="s">
        <v>624</v>
      </c>
      <c r="X897" s="196" t="s">
        <v>3363</v>
      </c>
      <c r="Y897" s="146" t="str">
        <f t="shared" si="49"/>
        <v>82012冷房店舗用有り</v>
      </c>
      <c r="Z897" s="196">
        <v>-1.36</v>
      </c>
      <c r="AA897" s="196">
        <v>2.36</v>
      </c>
      <c r="AB897" s="200">
        <v>1.0576000000000001</v>
      </c>
      <c r="AC897" s="200">
        <v>1.7556</v>
      </c>
      <c r="AD897" s="147">
        <f>VLOOKUP(T897,'既存・導入予定 (3)'!$E$33:$S$44,13,0)</f>
        <v>0.58699999999999997</v>
      </c>
      <c r="AE897" s="75">
        <f t="shared" si="50"/>
        <v>1.5609999999999999</v>
      </c>
    </row>
    <row r="898" spans="20:31">
      <c r="T898" s="196">
        <v>8</v>
      </c>
      <c r="U898" s="196">
        <v>2012</v>
      </c>
      <c r="V898" s="196" t="s">
        <v>20</v>
      </c>
      <c r="W898" s="196" t="s">
        <v>618</v>
      </c>
      <c r="X898" s="196" t="s">
        <v>3363</v>
      </c>
      <c r="Y898" s="146" t="str">
        <f t="shared" si="49"/>
        <v>82012冷房ビル用マルチ有り</v>
      </c>
      <c r="Z898" s="196">
        <v>-1.1399999999999999</v>
      </c>
      <c r="AA898" s="196">
        <v>2.14</v>
      </c>
      <c r="AB898" s="200">
        <v>1.0625</v>
      </c>
      <c r="AC898" s="200">
        <v>1.5893999999999999</v>
      </c>
      <c r="AD898" s="147">
        <f>VLOOKUP(T898,'既存・導入予定 (3)'!$E$33:$S$44,13,0)</f>
        <v>0.58699999999999997</v>
      </c>
      <c r="AE898" s="75">
        <f t="shared" si="50"/>
        <v>1.47</v>
      </c>
    </row>
    <row r="899" spans="20:31">
      <c r="T899" s="196">
        <v>8</v>
      </c>
      <c r="U899" s="196">
        <v>2012</v>
      </c>
      <c r="V899" s="196" t="s">
        <v>20</v>
      </c>
      <c r="W899" s="196" t="s">
        <v>619</v>
      </c>
      <c r="X899" s="196" t="s">
        <v>3363</v>
      </c>
      <c r="Y899" s="146" t="str">
        <f t="shared" si="49"/>
        <v>82012冷房設備用有り</v>
      </c>
      <c r="Z899" s="196">
        <v>-0.26</v>
      </c>
      <c r="AA899" s="196">
        <v>1.26</v>
      </c>
      <c r="AB899" s="200">
        <v>1.0367999999999999</v>
      </c>
      <c r="AC899" s="200">
        <v>0.93579999999999997</v>
      </c>
      <c r="AD899" s="147">
        <f>VLOOKUP(T899,'既存・導入予定 (3)'!$E$33:$S$44,13,0)</f>
        <v>0.58699999999999997</v>
      </c>
      <c r="AE899" s="75">
        <f t="shared" si="50"/>
        <v>1.107</v>
      </c>
    </row>
    <row r="900" spans="20:31">
      <c r="T900" s="196">
        <v>8</v>
      </c>
      <c r="U900" s="196">
        <v>2012</v>
      </c>
      <c r="V900" s="196" t="s">
        <v>20</v>
      </c>
      <c r="W900" s="196" t="s">
        <v>624</v>
      </c>
      <c r="X900" s="196" t="s">
        <v>3516</v>
      </c>
      <c r="Y900" s="146" t="str">
        <f t="shared" si="49"/>
        <v>82012冷房店舗用無し（一定速）</v>
      </c>
      <c r="Z900" s="196">
        <v>0.25</v>
      </c>
      <c r="AA900" s="196">
        <v>0.75</v>
      </c>
      <c r="AB900" s="200">
        <v>0.25</v>
      </c>
      <c r="AC900" s="200">
        <v>0.75</v>
      </c>
      <c r="AD900" s="147">
        <f>VLOOKUP(T900,'既存・導入予定 (3)'!$E$33:$S$44,13,0)</f>
        <v>0.58699999999999997</v>
      </c>
      <c r="AE900" s="75">
        <f t="shared" si="50"/>
        <v>0.89600000000000002</v>
      </c>
    </row>
    <row r="901" spans="20:31">
      <c r="T901" s="196">
        <v>8</v>
      </c>
      <c r="U901" s="196">
        <v>2012</v>
      </c>
      <c r="V901" s="196" t="s">
        <v>20</v>
      </c>
      <c r="W901" s="196" t="s">
        <v>618</v>
      </c>
      <c r="X901" s="196" t="s">
        <v>3516</v>
      </c>
      <c r="Y901" s="146" t="str">
        <f t="shared" si="49"/>
        <v>82012冷房ビル用マルチ無し（一定速）</v>
      </c>
      <c r="Z901" s="196">
        <v>0.25</v>
      </c>
      <c r="AA901" s="196">
        <v>0.75</v>
      </c>
      <c r="AB901" s="200">
        <v>0.25</v>
      </c>
      <c r="AC901" s="200">
        <v>0.75</v>
      </c>
      <c r="AD901" s="147">
        <f>VLOOKUP(T901,'既存・導入予定 (3)'!$E$33:$S$44,13,0)</f>
        <v>0.58699999999999997</v>
      </c>
      <c r="AE901" s="75">
        <f t="shared" si="50"/>
        <v>0.89600000000000002</v>
      </c>
    </row>
    <row r="902" spans="20:31">
      <c r="T902" s="196">
        <v>8</v>
      </c>
      <c r="U902" s="196">
        <v>2012</v>
      </c>
      <c r="V902" s="196" t="s">
        <v>20</v>
      </c>
      <c r="W902" s="196" t="s">
        <v>619</v>
      </c>
      <c r="X902" s="196" t="s">
        <v>3516</v>
      </c>
      <c r="Y902" s="146" t="str">
        <f t="shared" si="49"/>
        <v>82012冷房設備用無し（一定速）</v>
      </c>
      <c r="Z902" s="196">
        <v>0.25</v>
      </c>
      <c r="AA902" s="196">
        <v>0.75</v>
      </c>
      <c r="AB902" s="200">
        <v>0.25</v>
      </c>
      <c r="AC902" s="200">
        <v>0.75</v>
      </c>
      <c r="AD902" s="147">
        <f>VLOOKUP(T902,'既存・導入予定 (3)'!$E$33:$S$44,13,0)</f>
        <v>0.58699999999999997</v>
      </c>
      <c r="AE902" s="75">
        <f t="shared" si="50"/>
        <v>0.89600000000000002</v>
      </c>
    </row>
    <row r="903" spans="20:31">
      <c r="T903" s="196">
        <v>8</v>
      </c>
      <c r="U903" s="196">
        <v>2012</v>
      </c>
      <c r="V903" s="196" t="s">
        <v>21</v>
      </c>
      <c r="W903" s="196" t="s">
        <v>624</v>
      </c>
      <c r="X903" s="196" t="s">
        <v>3363</v>
      </c>
      <c r="Y903" s="146" t="str">
        <f t="shared" si="49"/>
        <v>82012暖房店舗用有り</v>
      </c>
      <c r="Z903" s="196">
        <v>-0.82</v>
      </c>
      <c r="AA903" s="196">
        <v>1.82</v>
      </c>
      <c r="AB903" s="200">
        <v>1.0801000000000001</v>
      </c>
      <c r="AC903" s="200">
        <v>1.345</v>
      </c>
      <c r="AD903" s="147">
        <f>VLOOKUP(T903,'既存・導入予定 (3)'!$E$33:$S$44,13,0)</f>
        <v>0.58699999999999997</v>
      </c>
      <c r="AE903" s="75">
        <f t="shared" si="50"/>
        <v>1.3380000000000001</v>
      </c>
    </row>
    <row r="904" spans="20:31">
      <c r="T904" s="196">
        <v>8</v>
      </c>
      <c r="U904" s="196">
        <v>2012</v>
      </c>
      <c r="V904" s="196" t="s">
        <v>21</v>
      </c>
      <c r="W904" s="196" t="s">
        <v>618</v>
      </c>
      <c r="X904" s="196" t="s">
        <v>3363</v>
      </c>
      <c r="Y904" s="146" t="str">
        <f t="shared" si="49"/>
        <v>82012暖房ビル用マルチ有り</v>
      </c>
      <c r="Z904" s="196">
        <v>-0.98</v>
      </c>
      <c r="AA904" s="196">
        <v>1.98</v>
      </c>
      <c r="AB904" s="200">
        <v>1.042</v>
      </c>
      <c r="AC904" s="200">
        <v>1.4744999999999999</v>
      </c>
      <c r="AD904" s="147">
        <f>VLOOKUP(T904,'既存・導入予定 (3)'!$E$33:$S$44,13,0)</f>
        <v>0.58699999999999997</v>
      </c>
      <c r="AE904" s="75">
        <f t="shared" si="50"/>
        <v>1.4039999999999999</v>
      </c>
    </row>
    <row r="905" spans="20:31">
      <c r="T905" s="196">
        <v>8</v>
      </c>
      <c r="U905" s="196">
        <v>2012</v>
      </c>
      <c r="V905" s="196" t="s">
        <v>21</v>
      </c>
      <c r="W905" s="196" t="s">
        <v>619</v>
      </c>
      <c r="X905" s="196" t="s">
        <v>3363</v>
      </c>
      <c r="Y905" s="146" t="str">
        <f t="shared" si="49"/>
        <v>82012暖房設備用有り</v>
      </c>
      <c r="Z905" s="196">
        <v>-0.26</v>
      </c>
      <c r="AA905" s="196">
        <v>1.26</v>
      </c>
      <c r="AB905" s="200">
        <v>1.0266999999999999</v>
      </c>
      <c r="AC905" s="200">
        <v>0.93830000000000002</v>
      </c>
      <c r="AD905" s="147">
        <f>VLOOKUP(T905,'既存・導入予定 (3)'!$E$33:$S$44,13,0)</f>
        <v>0.58699999999999997</v>
      </c>
      <c r="AE905" s="75">
        <f t="shared" si="50"/>
        <v>1.107</v>
      </c>
    </row>
    <row r="906" spans="20:31">
      <c r="T906" s="196">
        <v>8</v>
      </c>
      <c r="U906" s="196">
        <v>2012</v>
      </c>
      <c r="V906" s="196" t="s">
        <v>21</v>
      </c>
      <c r="W906" s="196" t="s">
        <v>624</v>
      </c>
      <c r="X906" s="196" t="s">
        <v>3516</v>
      </c>
      <c r="Y906" s="146" t="str">
        <f t="shared" si="49"/>
        <v>82012暖房店舗用無し（一定速）</v>
      </c>
      <c r="Z906" s="196">
        <v>0.25</v>
      </c>
      <c r="AA906" s="196">
        <v>0.75</v>
      </c>
      <c r="AB906" s="200">
        <v>0.25</v>
      </c>
      <c r="AC906" s="200">
        <v>0.75</v>
      </c>
      <c r="AD906" s="147">
        <f>VLOOKUP(T906,'既存・導入予定 (3)'!$E$33:$S$44,13,0)</f>
        <v>0.58699999999999997</v>
      </c>
      <c r="AE906" s="75">
        <f t="shared" si="50"/>
        <v>0.89600000000000002</v>
      </c>
    </row>
    <row r="907" spans="20:31">
      <c r="T907" s="196">
        <v>8</v>
      </c>
      <c r="U907" s="196">
        <v>2012</v>
      </c>
      <c r="V907" s="196" t="s">
        <v>21</v>
      </c>
      <c r="W907" s="196" t="s">
        <v>618</v>
      </c>
      <c r="X907" s="196" t="s">
        <v>3516</v>
      </c>
      <c r="Y907" s="146" t="str">
        <f t="shared" si="49"/>
        <v>82012暖房ビル用マルチ無し（一定速）</v>
      </c>
      <c r="Z907" s="196">
        <v>0.25</v>
      </c>
      <c r="AA907" s="196">
        <v>0.75</v>
      </c>
      <c r="AB907" s="200">
        <v>0.25</v>
      </c>
      <c r="AC907" s="200">
        <v>0.75</v>
      </c>
      <c r="AD907" s="147">
        <f>VLOOKUP(T907,'既存・導入予定 (3)'!$E$33:$S$44,13,0)</f>
        <v>0.58699999999999997</v>
      </c>
      <c r="AE907" s="75">
        <f t="shared" si="50"/>
        <v>0.89600000000000002</v>
      </c>
    </row>
    <row r="908" spans="20:31">
      <c r="T908" s="196">
        <v>8</v>
      </c>
      <c r="U908" s="196">
        <v>2012</v>
      </c>
      <c r="V908" s="196" t="s">
        <v>21</v>
      </c>
      <c r="W908" s="196" t="s">
        <v>619</v>
      </c>
      <c r="X908" s="196" t="s">
        <v>3516</v>
      </c>
      <c r="Y908" s="146" t="str">
        <f t="shared" si="49"/>
        <v>82012暖房設備用無し（一定速）</v>
      </c>
      <c r="Z908" s="196">
        <v>0.25</v>
      </c>
      <c r="AA908" s="196">
        <v>0.75</v>
      </c>
      <c r="AB908" s="200">
        <v>0.25</v>
      </c>
      <c r="AC908" s="200">
        <v>0.75</v>
      </c>
      <c r="AD908" s="147">
        <f>VLOOKUP(T908,'既存・導入予定 (3)'!$E$33:$S$44,13,0)</f>
        <v>0.58699999999999997</v>
      </c>
      <c r="AE908" s="75">
        <f t="shared" si="50"/>
        <v>0.89600000000000002</v>
      </c>
    </row>
    <row r="909" spans="20:31">
      <c r="T909" s="196">
        <v>8</v>
      </c>
      <c r="U909" s="196">
        <v>2013</v>
      </c>
      <c r="V909" s="196" t="s">
        <v>20</v>
      </c>
      <c r="W909" s="196" t="s">
        <v>624</v>
      </c>
      <c r="X909" s="196" t="s">
        <v>3363</v>
      </c>
      <c r="Y909" s="146" t="str">
        <f t="shared" ref="Y909:Y972" si="51">T909&amp;U909&amp;V909&amp;W909&amp;X909</f>
        <v>82013冷房店舗用有り</v>
      </c>
      <c r="Z909" s="196">
        <v>-1.5</v>
      </c>
      <c r="AA909" s="196">
        <v>2.5</v>
      </c>
      <c r="AB909" s="200">
        <v>1.0609999999999999</v>
      </c>
      <c r="AC909" s="200">
        <v>1.8597999999999999</v>
      </c>
      <c r="AD909" s="147">
        <f>VLOOKUP(T909,'既存・導入予定 (3)'!$E$33:$S$44,13,0)</f>
        <v>0.58699999999999997</v>
      </c>
      <c r="AE909" s="75">
        <f t="shared" si="50"/>
        <v>1.619</v>
      </c>
    </row>
    <row r="910" spans="20:31">
      <c r="T910" s="196">
        <v>8</v>
      </c>
      <c r="U910" s="196">
        <v>2013</v>
      </c>
      <c r="V910" s="196" t="s">
        <v>20</v>
      </c>
      <c r="W910" s="196" t="s">
        <v>618</v>
      </c>
      <c r="X910" s="196" t="s">
        <v>3363</v>
      </c>
      <c r="Y910" s="146" t="str">
        <f t="shared" si="51"/>
        <v>82013冷房ビル用マルチ有り</v>
      </c>
      <c r="Z910" s="196">
        <v>-1.1399999999999999</v>
      </c>
      <c r="AA910" s="196">
        <v>2.14</v>
      </c>
      <c r="AB910" s="200">
        <v>1.0625</v>
      </c>
      <c r="AC910" s="200">
        <v>1.5893999999999999</v>
      </c>
      <c r="AD910" s="147">
        <f>VLOOKUP(T910,'既存・導入予定 (3)'!$E$33:$S$44,13,0)</f>
        <v>0.58699999999999997</v>
      </c>
      <c r="AE910" s="75">
        <f t="shared" si="50"/>
        <v>1.47</v>
      </c>
    </row>
    <row r="911" spans="20:31">
      <c r="T911" s="196">
        <v>8</v>
      </c>
      <c r="U911" s="196">
        <v>2013</v>
      </c>
      <c r="V911" s="196" t="s">
        <v>20</v>
      </c>
      <c r="W911" s="196" t="s">
        <v>619</v>
      </c>
      <c r="X911" s="196" t="s">
        <v>3363</v>
      </c>
      <c r="Y911" s="146" t="str">
        <f t="shared" si="51"/>
        <v>82013冷房設備用有り</v>
      </c>
      <c r="Z911" s="196">
        <v>-0.26</v>
      </c>
      <c r="AA911" s="196">
        <v>1.26</v>
      </c>
      <c r="AB911" s="200">
        <v>1.0367999999999999</v>
      </c>
      <c r="AC911" s="200">
        <v>0.93579999999999997</v>
      </c>
      <c r="AD911" s="147">
        <f>VLOOKUP(T911,'既存・導入予定 (3)'!$E$33:$S$44,13,0)</f>
        <v>0.58699999999999997</v>
      </c>
      <c r="AE911" s="75">
        <f t="shared" si="50"/>
        <v>1.107</v>
      </c>
    </row>
    <row r="912" spans="20:31">
      <c r="T912" s="196">
        <v>8</v>
      </c>
      <c r="U912" s="196">
        <v>2013</v>
      </c>
      <c r="V912" s="196" t="s">
        <v>20</v>
      </c>
      <c r="W912" s="196" t="s">
        <v>624</v>
      </c>
      <c r="X912" s="196" t="s">
        <v>3516</v>
      </c>
      <c r="Y912" s="146" t="str">
        <f t="shared" si="51"/>
        <v>82013冷房店舗用無し（一定速）</v>
      </c>
      <c r="Z912" s="196">
        <v>0.25</v>
      </c>
      <c r="AA912" s="196">
        <v>0.75</v>
      </c>
      <c r="AB912" s="200">
        <v>0.25</v>
      </c>
      <c r="AC912" s="200">
        <v>0.75</v>
      </c>
      <c r="AD912" s="147">
        <f>VLOOKUP(T912,'既存・導入予定 (3)'!$E$33:$S$44,13,0)</f>
        <v>0.58699999999999997</v>
      </c>
      <c r="AE912" s="75">
        <f t="shared" si="50"/>
        <v>0.89600000000000002</v>
      </c>
    </row>
    <row r="913" spans="20:31">
      <c r="T913" s="196">
        <v>8</v>
      </c>
      <c r="U913" s="196">
        <v>2013</v>
      </c>
      <c r="V913" s="196" t="s">
        <v>20</v>
      </c>
      <c r="W913" s="196" t="s">
        <v>618</v>
      </c>
      <c r="X913" s="196" t="s">
        <v>3516</v>
      </c>
      <c r="Y913" s="146" t="str">
        <f t="shared" si="51"/>
        <v>82013冷房ビル用マルチ無し（一定速）</v>
      </c>
      <c r="Z913" s="196">
        <v>0.25</v>
      </c>
      <c r="AA913" s="196">
        <v>0.75</v>
      </c>
      <c r="AB913" s="200">
        <v>0.25</v>
      </c>
      <c r="AC913" s="200">
        <v>0.75</v>
      </c>
      <c r="AD913" s="147">
        <f>VLOOKUP(T913,'既存・導入予定 (3)'!$E$33:$S$44,13,0)</f>
        <v>0.58699999999999997</v>
      </c>
      <c r="AE913" s="75">
        <f t="shared" si="50"/>
        <v>0.89600000000000002</v>
      </c>
    </row>
    <row r="914" spans="20:31">
      <c r="T914" s="196">
        <v>8</v>
      </c>
      <c r="U914" s="196">
        <v>2013</v>
      </c>
      <c r="V914" s="196" t="s">
        <v>20</v>
      </c>
      <c r="W914" s="196" t="s">
        <v>619</v>
      </c>
      <c r="X914" s="196" t="s">
        <v>3516</v>
      </c>
      <c r="Y914" s="146" t="str">
        <f t="shared" si="51"/>
        <v>82013冷房設備用無し（一定速）</v>
      </c>
      <c r="Z914" s="196">
        <v>0.25</v>
      </c>
      <c r="AA914" s="196">
        <v>0.75</v>
      </c>
      <c r="AB914" s="200">
        <v>0.25</v>
      </c>
      <c r="AC914" s="200">
        <v>0.75</v>
      </c>
      <c r="AD914" s="147">
        <f>VLOOKUP(T914,'既存・導入予定 (3)'!$E$33:$S$44,13,0)</f>
        <v>0.58699999999999997</v>
      </c>
      <c r="AE914" s="75">
        <f t="shared" si="50"/>
        <v>0.89600000000000002</v>
      </c>
    </row>
    <row r="915" spans="20:31">
      <c r="T915" s="196">
        <v>8</v>
      </c>
      <c r="U915" s="196">
        <v>2013</v>
      </c>
      <c r="V915" s="196" t="s">
        <v>21</v>
      </c>
      <c r="W915" s="196" t="s">
        <v>624</v>
      </c>
      <c r="X915" s="196" t="s">
        <v>3363</v>
      </c>
      <c r="Y915" s="146" t="str">
        <f t="shared" si="51"/>
        <v>82013暖房店舗用有り</v>
      </c>
      <c r="Z915" s="196">
        <v>-0.94</v>
      </c>
      <c r="AA915" s="196">
        <v>1.94</v>
      </c>
      <c r="AB915" s="200">
        <v>1.0853999999999999</v>
      </c>
      <c r="AC915" s="200">
        <v>1.4337</v>
      </c>
      <c r="AD915" s="147">
        <f>VLOOKUP(T915,'既存・導入予定 (3)'!$E$33:$S$44,13,0)</f>
        <v>0.58699999999999997</v>
      </c>
      <c r="AE915" s="75">
        <f t="shared" si="50"/>
        <v>1.3879999999999999</v>
      </c>
    </row>
    <row r="916" spans="20:31">
      <c r="T916" s="196">
        <v>8</v>
      </c>
      <c r="U916" s="196">
        <v>2013</v>
      </c>
      <c r="V916" s="196" t="s">
        <v>21</v>
      </c>
      <c r="W916" s="196" t="s">
        <v>618</v>
      </c>
      <c r="X916" s="196" t="s">
        <v>3363</v>
      </c>
      <c r="Y916" s="146" t="str">
        <f t="shared" si="51"/>
        <v>82013暖房ビル用マルチ有り</v>
      </c>
      <c r="Z916" s="196">
        <v>-0.98</v>
      </c>
      <c r="AA916" s="196">
        <v>1.98</v>
      </c>
      <c r="AB916" s="200">
        <v>1.042</v>
      </c>
      <c r="AC916" s="200">
        <v>1.4744999999999999</v>
      </c>
      <c r="AD916" s="147">
        <f>VLOOKUP(T916,'既存・導入予定 (3)'!$E$33:$S$44,13,0)</f>
        <v>0.58699999999999997</v>
      </c>
      <c r="AE916" s="75">
        <f t="shared" si="50"/>
        <v>1.4039999999999999</v>
      </c>
    </row>
    <row r="917" spans="20:31">
      <c r="T917" s="196">
        <v>8</v>
      </c>
      <c r="U917" s="196">
        <v>2013</v>
      </c>
      <c r="V917" s="196" t="s">
        <v>21</v>
      </c>
      <c r="W917" s="196" t="s">
        <v>619</v>
      </c>
      <c r="X917" s="196" t="s">
        <v>3363</v>
      </c>
      <c r="Y917" s="146" t="str">
        <f t="shared" si="51"/>
        <v>82013暖房設備用有り</v>
      </c>
      <c r="Z917" s="196">
        <v>-0.32</v>
      </c>
      <c r="AA917" s="196">
        <v>1.32</v>
      </c>
      <c r="AB917" s="200">
        <v>1.028</v>
      </c>
      <c r="AC917" s="200">
        <v>0.98299999999999998</v>
      </c>
      <c r="AD917" s="147">
        <f>VLOOKUP(T917,'既存・導入予定 (3)'!$E$33:$S$44,13,0)</f>
        <v>0.58699999999999997</v>
      </c>
      <c r="AE917" s="75">
        <f t="shared" si="50"/>
        <v>1.1319999999999999</v>
      </c>
    </row>
    <row r="918" spans="20:31">
      <c r="T918" s="196">
        <v>8</v>
      </c>
      <c r="U918" s="196">
        <v>2013</v>
      </c>
      <c r="V918" s="196" t="s">
        <v>21</v>
      </c>
      <c r="W918" s="196" t="s">
        <v>624</v>
      </c>
      <c r="X918" s="196" t="s">
        <v>3516</v>
      </c>
      <c r="Y918" s="146" t="str">
        <f t="shared" si="51"/>
        <v>82013暖房店舗用無し（一定速）</v>
      </c>
      <c r="Z918" s="196">
        <v>0.25</v>
      </c>
      <c r="AA918" s="196">
        <v>0.75</v>
      </c>
      <c r="AB918" s="200">
        <v>0.25</v>
      </c>
      <c r="AC918" s="200">
        <v>0.75</v>
      </c>
      <c r="AD918" s="147">
        <f>VLOOKUP(T918,'既存・導入予定 (3)'!$E$33:$S$44,13,0)</f>
        <v>0.58699999999999997</v>
      </c>
      <c r="AE918" s="75">
        <f t="shared" si="50"/>
        <v>0.89600000000000002</v>
      </c>
    </row>
    <row r="919" spans="20:31">
      <c r="T919" s="196">
        <v>8</v>
      </c>
      <c r="U919" s="196">
        <v>2013</v>
      </c>
      <c r="V919" s="196" t="s">
        <v>21</v>
      </c>
      <c r="W919" s="196" t="s">
        <v>618</v>
      </c>
      <c r="X919" s="196" t="s">
        <v>3516</v>
      </c>
      <c r="Y919" s="146" t="str">
        <f t="shared" si="51"/>
        <v>82013暖房ビル用マルチ無し（一定速）</v>
      </c>
      <c r="Z919" s="196">
        <v>0.25</v>
      </c>
      <c r="AA919" s="196">
        <v>0.75</v>
      </c>
      <c r="AB919" s="200">
        <v>0.25</v>
      </c>
      <c r="AC919" s="200">
        <v>0.75</v>
      </c>
      <c r="AD919" s="147">
        <f>VLOOKUP(T919,'既存・導入予定 (3)'!$E$33:$S$44,13,0)</f>
        <v>0.58699999999999997</v>
      </c>
      <c r="AE919" s="75">
        <f t="shared" si="50"/>
        <v>0.89600000000000002</v>
      </c>
    </row>
    <row r="920" spans="20:31">
      <c r="T920" s="196">
        <v>8</v>
      </c>
      <c r="U920" s="196">
        <v>2013</v>
      </c>
      <c r="V920" s="196" t="s">
        <v>21</v>
      </c>
      <c r="W920" s="196" t="s">
        <v>619</v>
      </c>
      <c r="X920" s="196" t="s">
        <v>3516</v>
      </c>
      <c r="Y920" s="146" t="str">
        <f t="shared" si="51"/>
        <v>82013暖房設備用無し（一定速）</v>
      </c>
      <c r="Z920" s="196">
        <v>0.25</v>
      </c>
      <c r="AA920" s="196">
        <v>0.75</v>
      </c>
      <c r="AB920" s="200">
        <v>0.25</v>
      </c>
      <c r="AC920" s="200">
        <v>0.75</v>
      </c>
      <c r="AD920" s="147">
        <f>VLOOKUP(T920,'既存・導入予定 (3)'!$E$33:$S$44,13,0)</f>
        <v>0.58699999999999997</v>
      </c>
      <c r="AE920" s="75">
        <f t="shared" si="50"/>
        <v>0.89600000000000002</v>
      </c>
    </row>
    <row r="921" spans="20:31">
      <c r="T921" s="196">
        <v>8</v>
      </c>
      <c r="U921" s="196">
        <v>2014</v>
      </c>
      <c r="V921" s="196" t="s">
        <v>20</v>
      </c>
      <c r="W921" s="196" t="s">
        <v>624</v>
      </c>
      <c r="X921" s="196" t="s">
        <v>3363</v>
      </c>
      <c r="Y921" s="146" t="str">
        <f t="shared" si="51"/>
        <v>82014冷房店舗用有り</v>
      </c>
      <c r="Z921" s="196">
        <v>-1.46</v>
      </c>
      <c r="AA921" s="196">
        <v>2.46</v>
      </c>
      <c r="AB921" s="200">
        <v>1.06</v>
      </c>
      <c r="AC921" s="200">
        <v>1.83</v>
      </c>
      <c r="AD921" s="147">
        <f>VLOOKUP(T921,'既存・導入予定 (3)'!$E$33:$S$44,13,0)</f>
        <v>0.58699999999999997</v>
      </c>
      <c r="AE921" s="75">
        <f t="shared" ref="AE921:AE984" si="52">ROUNDDOWN(IF(AD921&gt;=0.25,Z921*AD921+AA921,AB921*AD921+AC921),3)</f>
        <v>1.6020000000000001</v>
      </c>
    </row>
    <row r="922" spans="20:31">
      <c r="T922" s="196">
        <v>8</v>
      </c>
      <c r="U922" s="196">
        <v>2014</v>
      </c>
      <c r="V922" s="196" t="s">
        <v>20</v>
      </c>
      <c r="W922" s="196" t="s">
        <v>618</v>
      </c>
      <c r="X922" s="196" t="s">
        <v>3363</v>
      </c>
      <c r="Y922" s="146" t="str">
        <f t="shared" si="51"/>
        <v>82014冷房ビル用マルチ有り</v>
      </c>
      <c r="Z922" s="196">
        <v>-1.52</v>
      </c>
      <c r="AA922" s="196">
        <v>2.52</v>
      </c>
      <c r="AB922" s="200">
        <v>1.0736000000000001</v>
      </c>
      <c r="AC922" s="200">
        <v>1.8715999999999999</v>
      </c>
      <c r="AD922" s="147">
        <f>VLOOKUP(T922,'既存・導入予定 (3)'!$E$33:$S$44,13,0)</f>
        <v>0.58699999999999997</v>
      </c>
      <c r="AE922" s="75">
        <f t="shared" si="52"/>
        <v>1.627</v>
      </c>
    </row>
    <row r="923" spans="20:31">
      <c r="T923" s="196">
        <v>8</v>
      </c>
      <c r="U923" s="196">
        <v>2014</v>
      </c>
      <c r="V923" s="196" t="s">
        <v>20</v>
      </c>
      <c r="W923" s="196" t="s">
        <v>619</v>
      </c>
      <c r="X923" s="196" t="s">
        <v>3363</v>
      </c>
      <c r="Y923" s="146" t="str">
        <f t="shared" si="51"/>
        <v>82014冷房設備用有り</v>
      </c>
      <c r="Z923" s="196">
        <v>-0.32</v>
      </c>
      <c r="AA923" s="196">
        <v>1.32</v>
      </c>
      <c r="AB923" s="200">
        <v>1.0385</v>
      </c>
      <c r="AC923" s="200">
        <v>0.98040000000000005</v>
      </c>
      <c r="AD923" s="147">
        <f>VLOOKUP(T923,'既存・導入予定 (3)'!$E$33:$S$44,13,0)</f>
        <v>0.58699999999999997</v>
      </c>
      <c r="AE923" s="75">
        <f t="shared" si="52"/>
        <v>1.1319999999999999</v>
      </c>
    </row>
    <row r="924" spans="20:31">
      <c r="T924" s="196">
        <v>8</v>
      </c>
      <c r="U924" s="196">
        <v>2014</v>
      </c>
      <c r="V924" s="196" t="s">
        <v>20</v>
      </c>
      <c r="W924" s="196" t="s">
        <v>624</v>
      </c>
      <c r="X924" s="196" t="s">
        <v>3516</v>
      </c>
      <c r="Y924" s="146" t="str">
        <f t="shared" si="51"/>
        <v>82014冷房店舗用無し（一定速）</v>
      </c>
      <c r="Z924" s="196">
        <v>0.25</v>
      </c>
      <c r="AA924" s="196">
        <v>0.75</v>
      </c>
      <c r="AB924" s="200">
        <v>0.25</v>
      </c>
      <c r="AC924" s="200">
        <v>0.75</v>
      </c>
      <c r="AD924" s="147">
        <f>VLOOKUP(T924,'既存・導入予定 (3)'!$E$33:$S$44,13,0)</f>
        <v>0.58699999999999997</v>
      </c>
      <c r="AE924" s="75">
        <f t="shared" si="52"/>
        <v>0.89600000000000002</v>
      </c>
    </row>
    <row r="925" spans="20:31">
      <c r="T925" s="196">
        <v>8</v>
      </c>
      <c r="U925" s="196">
        <v>2014</v>
      </c>
      <c r="V925" s="196" t="s">
        <v>20</v>
      </c>
      <c r="W925" s="196" t="s">
        <v>618</v>
      </c>
      <c r="X925" s="196" t="s">
        <v>3516</v>
      </c>
      <c r="Y925" s="146" t="str">
        <f t="shared" si="51"/>
        <v>82014冷房ビル用マルチ無し（一定速）</v>
      </c>
      <c r="Z925" s="196">
        <v>0.25</v>
      </c>
      <c r="AA925" s="196">
        <v>0.75</v>
      </c>
      <c r="AB925" s="200">
        <v>0.25</v>
      </c>
      <c r="AC925" s="200">
        <v>0.75</v>
      </c>
      <c r="AD925" s="147">
        <f>VLOOKUP(T925,'既存・導入予定 (3)'!$E$33:$S$44,13,0)</f>
        <v>0.58699999999999997</v>
      </c>
      <c r="AE925" s="75">
        <f t="shared" si="52"/>
        <v>0.89600000000000002</v>
      </c>
    </row>
    <row r="926" spans="20:31">
      <c r="T926" s="196">
        <v>8</v>
      </c>
      <c r="U926" s="196">
        <v>2014</v>
      </c>
      <c r="V926" s="196" t="s">
        <v>20</v>
      </c>
      <c r="W926" s="196" t="s">
        <v>619</v>
      </c>
      <c r="X926" s="196" t="s">
        <v>3516</v>
      </c>
      <c r="Y926" s="146" t="str">
        <f t="shared" si="51"/>
        <v>82014冷房設備用無し（一定速）</v>
      </c>
      <c r="Z926" s="196">
        <v>0.25</v>
      </c>
      <c r="AA926" s="196">
        <v>0.75</v>
      </c>
      <c r="AB926" s="200">
        <v>0.25</v>
      </c>
      <c r="AC926" s="200">
        <v>0.75</v>
      </c>
      <c r="AD926" s="147">
        <f>VLOOKUP(T926,'既存・導入予定 (3)'!$E$33:$S$44,13,0)</f>
        <v>0.58699999999999997</v>
      </c>
      <c r="AE926" s="75">
        <f t="shared" si="52"/>
        <v>0.89600000000000002</v>
      </c>
    </row>
    <row r="927" spans="20:31">
      <c r="T927" s="196">
        <v>8</v>
      </c>
      <c r="U927" s="196">
        <v>2014</v>
      </c>
      <c r="V927" s="196" t="s">
        <v>21</v>
      </c>
      <c r="W927" s="196" t="s">
        <v>624</v>
      </c>
      <c r="X927" s="196" t="s">
        <v>3363</v>
      </c>
      <c r="Y927" s="146" t="str">
        <f t="shared" si="51"/>
        <v>82014暖房店舗用有り</v>
      </c>
      <c r="Z927" s="196">
        <v>-0.94</v>
      </c>
      <c r="AA927" s="196">
        <v>1.94</v>
      </c>
      <c r="AB927" s="200">
        <v>1.0853999999999999</v>
      </c>
      <c r="AC927" s="200">
        <v>1.4337</v>
      </c>
      <c r="AD927" s="147">
        <f>VLOOKUP(T927,'既存・導入予定 (3)'!$E$33:$S$44,13,0)</f>
        <v>0.58699999999999997</v>
      </c>
      <c r="AE927" s="75">
        <f t="shared" si="52"/>
        <v>1.3879999999999999</v>
      </c>
    </row>
    <row r="928" spans="20:31">
      <c r="T928" s="196">
        <v>8</v>
      </c>
      <c r="U928" s="196">
        <v>2014</v>
      </c>
      <c r="V928" s="196" t="s">
        <v>21</v>
      </c>
      <c r="W928" s="196" t="s">
        <v>618</v>
      </c>
      <c r="X928" s="196" t="s">
        <v>3363</v>
      </c>
      <c r="Y928" s="146" t="str">
        <f t="shared" si="51"/>
        <v>82014暖房ビル用マルチ有り</v>
      </c>
      <c r="Z928" s="196">
        <v>-0.96</v>
      </c>
      <c r="AA928" s="196">
        <v>1.96</v>
      </c>
      <c r="AB928" s="200">
        <v>1.0416000000000001</v>
      </c>
      <c r="AC928" s="200">
        <v>1.4596</v>
      </c>
      <c r="AD928" s="147">
        <f>VLOOKUP(T928,'既存・導入予定 (3)'!$E$33:$S$44,13,0)</f>
        <v>0.58699999999999997</v>
      </c>
      <c r="AE928" s="75">
        <f t="shared" si="52"/>
        <v>1.3959999999999999</v>
      </c>
    </row>
    <row r="929" spans="20:31">
      <c r="T929" s="196">
        <v>8</v>
      </c>
      <c r="U929" s="196">
        <v>2014</v>
      </c>
      <c r="V929" s="196" t="s">
        <v>21</v>
      </c>
      <c r="W929" s="196" t="s">
        <v>619</v>
      </c>
      <c r="X929" s="196" t="s">
        <v>3363</v>
      </c>
      <c r="Y929" s="146" t="str">
        <f t="shared" si="51"/>
        <v>82014暖房設備用有り</v>
      </c>
      <c r="Z929" s="196">
        <v>-0.36</v>
      </c>
      <c r="AA929" s="196">
        <v>1.36</v>
      </c>
      <c r="AB929" s="200">
        <v>1.0287999999999999</v>
      </c>
      <c r="AC929" s="200">
        <v>1.0127999999999999</v>
      </c>
      <c r="AD929" s="147">
        <f>VLOOKUP(T929,'既存・導入予定 (3)'!$E$33:$S$44,13,0)</f>
        <v>0.58699999999999997</v>
      </c>
      <c r="AE929" s="75">
        <f t="shared" si="52"/>
        <v>1.1479999999999999</v>
      </c>
    </row>
    <row r="930" spans="20:31">
      <c r="T930" s="196">
        <v>8</v>
      </c>
      <c r="U930" s="196">
        <v>2014</v>
      </c>
      <c r="V930" s="196" t="s">
        <v>21</v>
      </c>
      <c r="W930" s="196" t="s">
        <v>624</v>
      </c>
      <c r="X930" s="196" t="s">
        <v>3516</v>
      </c>
      <c r="Y930" s="146" t="str">
        <f t="shared" si="51"/>
        <v>82014暖房店舗用無し（一定速）</v>
      </c>
      <c r="Z930" s="196">
        <v>0.25</v>
      </c>
      <c r="AA930" s="196">
        <v>0.75</v>
      </c>
      <c r="AB930" s="200">
        <v>0.25</v>
      </c>
      <c r="AC930" s="200">
        <v>0.75</v>
      </c>
      <c r="AD930" s="147">
        <f>VLOOKUP(T930,'既存・導入予定 (3)'!$E$33:$S$44,13,0)</f>
        <v>0.58699999999999997</v>
      </c>
      <c r="AE930" s="75">
        <f t="shared" si="52"/>
        <v>0.89600000000000002</v>
      </c>
    </row>
    <row r="931" spans="20:31">
      <c r="T931" s="196">
        <v>8</v>
      </c>
      <c r="U931" s="196">
        <v>2014</v>
      </c>
      <c r="V931" s="196" t="s">
        <v>21</v>
      </c>
      <c r="W931" s="196" t="s">
        <v>618</v>
      </c>
      <c r="X931" s="196" t="s">
        <v>3516</v>
      </c>
      <c r="Y931" s="146" t="str">
        <f t="shared" si="51"/>
        <v>82014暖房ビル用マルチ無し（一定速）</v>
      </c>
      <c r="Z931" s="196">
        <v>0.25</v>
      </c>
      <c r="AA931" s="196">
        <v>0.75</v>
      </c>
      <c r="AB931" s="200">
        <v>0.25</v>
      </c>
      <c r="AC931" s="200">
        <v>0.75</v>
      </c>
      <c r="AD931" s="147">
        <f>VLOOKUP(T931,'既存・導入予定 (3)'!$E$33:$S$44,13,0)</f>
        <v>0.58699999999999997</v>
      </c>
      <c r="AE931" s="75">
        <f t="shared" si="52"/>
        <v>0.89600000000000002</v>
      </c>
    </row>
    <row r="932" spans="20:31">
      <c r="T932" s="196">
        <v>8</v>
      </c>
      <c r="U932" s="196">
        <v>2014</v>
      </c>
      <c r="V932" s="196" t="s">
        <v>21</v>
      </c>
      <c r="W932" s="196" t="s">
        <v>619</v>
      </c>
      <c r="X932" s="196" t="s">
        <v>3516</v>
      </c>
      <c r="Y932" s="146" t="str">
        <f t="shared" si="51"/>
        <v>82014暖房設備用無し（一定速）</v>
      </c>
      <c r="Z932" s="196">
        <v>0.25</v>
      </c>
      <c r="AA932" s="196">
        <v>0.75</v>
      </c>
      <c r="AB932" s="200">
        <v>0.25</v>
      </c>
      <c r="AC932" s="200">
        <v>0.75</v>
      </c>
      <c r="AD932" s="147">
        <f>VLOOKUP(T932,'既存・導入予定 (3)'!$E$33:$S$44,13,0)</f>
        <v>0.58699999999999997</v>
      </c>
      <c r="AE932" s="75">
        <f t="shared" si="52"/>
        <v>0.89600000000000002</v>
      </c>
    </row>
    <row r="933" spans="20:31">
      <c r="T933" s="91">
        <v>8</v>
      </c>
      <c r="U933" s="91">
        <v>2015</v>
      </c>
      <c r="V933" s="91" t="s">
        <v>20</v>
      </c>
      <c r="W933" s="91" t="s">
        <v>624</v>
      </c>
      <c r="X933" s="91" t="s">
        <v>3363</v>
      </c>
      <c r="Y933" s="198" t="str">
        <f t="shared" si="51"/>
        <v>82015冷房店舗用有り</v>
      </c>
      <c r="Z933" s="91">
        <v>-1.38</v>
      </c>
      <c r="AA933" s="91">
        <v>2.38</v>
      </c>
      <c r="AB933" s="199">
        <v>1.0581</v>
      </c>
      <c r="AC933" s="199">
        <v>1.7705</v>
      </c>
      <c r="AD933" s="150">
        <f>VLOOKUP(T933,'既存・導入予定 (3)'!$E$33:$S$44,13,0)</f>
        <v>0.58699999999999997</v>
      </c>
      <c r="AE933" s="151">
        <f t="shared" si="52"/>
        <v>1.569</v>
      </c>
    </row>
    <row r="934" spans="20:31">
      <c r="T934" s="91">
        <v>8</v>
      </c>
      <c r="U934" s="91">
        <v>2015</v>
      </c>
      <c r="V934" s="91" t="s">
        <v>20</v>
      </c>
      <c r="W934" s="91" t="s">
        <v>618</v>
      </c>
      <c r="X934" s="91" t="s">
        <v>3363</v>
      </c>
      <c r="Y934" s="198" t="str">
        <f t="shared" si="51"/>
        <v>82015冷房ビル用マルチ有り</v>
      </c>
      <c r="Z934" s="91">
        <v>-1.5740000000000001</v>
      </c>
      <c r="AA934" s="91">
        <v>2.5739999999999998</v>
      </c>
      <c r="AB934" s="199">
        <v>1.0751999999999999</v>
      </c>
      <c r="AC934" s="199">
        <v>1.9117</v>
      </c>
      <c r="AD934" s="150">
        <f>VLOOKUP(T934,'既存・導入予定 (3)'!$E$33:$S$44,13,0)</f>
        <v>0.58699999999999997</v>
      </c>
      <c r="AE934" s="151">
        <f t="shared" si="52"/>
        <v>1.65</v>
      </c>
    </row>
    <row r="935" spans="20:31">
      <c r="T935" s="91">
        <v>8</v>
      </c>
      <c r="U935" s="91">
        <v>2015</v>
      </c>
      <c r="V935" s="91" t="s">
        <v>20</v>
      </c>
      <c r="W935" s="91" t="s">
        <v>619</v>
      </c>
      <c r="X935" s="91" t="s">
        <v>3363</v>
      </c>
      <c r="Y935" s="198" t="str">
        <f t="shared" si="51"/>
        <v>82015冷房設備用有り</v>
      </c>
      <c r="Z935" s="91">
        <v>-0.62</v>
      </c>
      <c r="AA935" s="91">
        <v>1.62</v>
      </c>
      <c r="AB935" s="199">
        <v>1.0472999999999999</v>
      </c>
      <c r="AC935" s="199">
        <v>1.2032</v>
      </c>
      <c r="AD935" s="150">
        <f>VLOOKUP(T935,'既存・導入予定 (3)'!$E$33:$S$44,13,0)</f>
        <v>0.58699999999999997</v>
      </c>
      <c r="AE935" s="151">
        <f t="shared" si="52"/>
        <v>1.256</v>
      </c>
    </row>
    <row r="936" spans="20:31">
      <c r="T936" s="91">
        <v>8</v>
      </c>
      <c r="U936" s="91">
        <v>2015</v>
      </c>
      <c r="V936" s="91" t="s">
        <v>20</v>
      </c>
      <c r="W936" s="91" t="s">
        <v>624</v>
      </c>
      <c r="X936" s="91" t="s">
        <v>3516</v>
      </c>
      <c r="Y936" s="198" t="str">
        <f t="shared" si="51"/>
        <v>82015冷房店舗用無し（一定速）</v>
      </c>
      <c r="Z936" s="91">
        <v>0.25</v>
      </c>
      <c r="AA936" s="91">
        <v>0.75</v>
      </c>
      <c r="AB936" s="199">
        <v>0.25</v>
      </c>
      <c r="AC936" s="199">
        <v>0.75</v>
      </c>
      <c r="AD936" s="150">
        <f>VLOOKUP(T936,'既存・導入予定 (3)'!$E$33:$S$44,13,0)</f>
        <v>0.58699999999999997</v>
      </c>
      <c r="AE936" s="151">
        <f t="shared" si="52"/>
        <v>0.89600000000000002</v>
      </c>
    </row>
    <row r="937" spans="20:31">
      <c r="T937" s="91">
        <v>8</v>
      </c>
      <c r="U937" s="91">
        <v>2015</v>
      </c>
      <c r="V937" s="91" t="s">
        <v>20</v>
      </c>
      <c r="W937" s="91" t="s">
        <v>618</v>
      </c>
      <c r="X937" s="91" t="s">
        <v>3516</v>
      </c>
      <c r="Y937" s="198" t="str">
        <f t="shared" si="51"/>
        <v>82015冷房ビル用マルチ無し（一定速）</v>
      </c>
      <c r="Z937" s="91">
        <v>0.25</v>
      </c>
      <c r="AA937" s="91">
        <v>0.75</v>
      </c>
      <c r="AB937" s="199">
        <v>0.25</v>
      </c>
      <c r="AC937" s="199">
        <v>0.75</v>
      </c>
      <c r="AD937" s="150">
        <f>VLOOKUP(T937,'既存・導入予定 (3)'!$E$33:$S$44,13,0)</f>
        <v>0.58699999999999997</v>
      </c>
      <c r="AE937" s="151">
        <f t="shared" si="52"/>
        <v>0.89600000000000002</v>
      </c>
    </row>
    <row r="938" spans="20:31">
      <c r="T938" s="91">
        <v>8</v>
      </c>
      <c r="U938" s="91">
        <v>2015</v>
      </c>
      <c r="V938" s="91" t="s">
        <v>20</v>
      </c>
      <c r="W938" s="91" t="s">
        <v>619</v>
      </c>
      <c r="X938" s="91" t="s">
        <v>3516</v>
      </c>
      <c r="Y938" s="198" t="str">
        <f t="shared" si="51"/>
        <v>82015冷房設備用無し（一定速）</v>
      </c>
      <c r="Z938" s="91">
        <v>0.25</v>
      </c>
      <c r="AA938" s="91">
        <v>0.75</v>
      </c>
      <c r="AB938" s="199">
        <v>0.25</v>
      </c>
      <c r="AC938" s="199">
        <v>0.75</v>
      </c>
      <c r="AD938" s="150">
        <f>VLOOKUP(T938,'既存・導入予定 (3)'!$E$33:$S$44,13,0)</f>
        <v>0.58699999999999997</v>
      </c>
      <c r="AE938" s="151">
        <f t="shared" si="52"/>
        <v>0.89600000000000002</v>
      </c>
    </row>
    <row r="939" spans="20:31">
      <c r="T939" s="91">
        <v>8</v>
      </c>
      <c r="U939" s="91">
        <v>2015</v>
      </c>
      <c r="V939" s="91" t="s">
        <v>21</v>
      </c>
      <c r="W939" s="91" t="s">
        <v>624</v>
      </c>
      <c r="X939" s="91" t="s">
        <v>3363</v>
      </c>
      <c r="Y939" s="198" t="str">
        <f t="shared" si="51"/>
        <v>82015暖房店舗用有り</v>
      </c>
      <c r="Z939" s="91">
        <v>-0.97</v>
      </c>
      <c r="AA939" s="91">
        <v>1.97</v>
      </c>
      <c r="AB939" s="199">
        <v>1.0867</v>
      </c>
      <c r="AC939" s="199">
        <v>1.4558</v>
      </c>
      <c r="AD939" s="150">
        <f>VLOOKUP(T939,'既存・導入予定 (3)'!$E$33:$S$44,13,0)</f>
        <v>0.58699999999999997</v>
      </c>
      <c r="AE939" s="151">
        <f t="shared" si="52"/>
        <v>1.4</v>
      </c>
    </row>
    <row r="940" spans="20:31">
      <c r="T940" s="91">
        <v>8</v>
      </c>
      <c r="U940" s="91">
        <v>2015</v>
      </c>
      <c r="V940" s="91" t="s">
        <v>21</v>
      </c>
      <c r="W940" s="91" t="s">
        <v>618</v>
      </c>
      <c r="X940" s="91" t="s">
        <v>3363</v>
      </c>
      <c r="Y940" s="198" t="str">
        <f t="shared" si="51"/>
        <v>82015暖房ビル用マルチ有り</v>
      </c>
      <c r="Z940" s="91">
        <v>-0.876</v>
      </c>
      <c r="AA940" s="91">
        <v>1.8759999999999999</v>
      </c>
      <c r="AB940" s="199">
        <v>1.0398000000000001</v>
      </c>
      <c r="AC940" s="199">
        <v>1.3971</v>
      </c>
      <c r="AD940" s="150">
        <f>VLOOKUP(T940,'既存・導入予定 (3)'!$E$33:$S$44,13,0)</f>
        <v>0.58699999999999997</v>
      </c>
      <c r="AE940" s="151">
        <f t="shared" si="52"/>
        <v>1.361</v>
      </c>
    </row>
    <row r="941" spans="20:31">
      <c r="T941" s="91">
        <v>8</v>
      </c>
      <c r="U941" s="91">
        <v>2015</v>
      </c>
      <c r="V941" s="91" t="s">
        <v>21</v>
      </c>
      <c r="W941" s="91" t="s">
        <v>619</v>
      </c>
      <c r="X941" s="91" t="s">
        <v>3363</v>
      </c>
      <c r="Y941" s="198" t="str">
        <f t="shared" si="51"/>
        <v>82015暖房設備用有り</v>
      </c>
      <c r="Z941" s="91">
        <v>-0.59799999999999998</v>
      </c>
      <c r="AA941" s="91">
        <v>1.5980000000000001</v>
      </c>
      <c r="AB941" s="199">
        <v>1.0339</v>
      </c>
      <c r="AC941" s="199">
        <v>1.19</v>
      </c>
      <c r="AD941" s="150">
        <f>VLOOKUP(T941,'既存・導入予定 (3)'!$E$33:$S$44,13,0)</f>
        <v>0.58699999999999997</v>
      </c>
      <c r="AE941" s="151">
        <f t="shared" si="52"/>
        <v>1.246</v>
      </c>
    </row>
    <row r="942" spans="20:31">
      <c r="T942" s="91">
        <v>8</v>
      </c>
      <c r="U942" s="91">
        <v>2015</v>
      </c>
      <c r="V942" s="91" t="s">
        <v>21</v>
      </c>
      <c r="W942" s="91" t="s">
        <v>624</v>
      </c>
      <c r="X942" s="91" t="s">
        <v>3516</v>
      </c>
      <c r="Y942" s="198" t="str">
        <f t="shared" si="51"/>
        <v>82015暖房店舗用無し（一定速）</v>
      </c>
      <c r="Z942" s="91">
        <v>0.25</v>
      </c>
      <c r="AA942" s="91">
        <v>0.75</v>
      </c>
      <c r="AB942" s="199">
        <v>0.25</v>
      </c>
      <c r="AC942" s="199">
        <v>0.75</v>
      </c>
      <c r="AD942" s="150">
        <f>VLOOKUP(T942,'既存・導入予定 (3)'!$E$33:$S$44,13,0)</f>
        <v>0.58699999999999997</v>
      </c>
      <c r="AE942" s="151">
        <f t="shared" si="52"/>
        <v>0.89600000000000002</v>
      </c>
    </row>
    <row r="943" spans="20:31">
      <c r="T943" s="91">
        <v>8</v>
      </c>
      <c r="U943" s="91">
        <v>2015</v>
      </c>
      <c r="V943" s="91" t="s">
        <v>21</v>
      </c>
      <c r="W943" s="91" t="s">
        <v>618</v>
      </c>
      <c r="X943" s="91" t="s">
        <v>3516</v>
      </c>
      <c r="Y943" s="198" t="str">
        <f t="shared" si="51"/>
        <v>82015暖房ビル用マルチ無し（一定速）</v>
      </c>
      <c r="Z943" s="91">
        <v>0.25</v>
      </c>
      <c r="AA943" s="91">
        <v>0.75</v>
      </c>
      <c r="AB943" s="199">
        <v>0.25</v>
      </c>
      <c r="AC943" s="199">
        <v>0.75</v>
      </c>
      <c r="AD943" s="150">
        <f>VLOOKUP(T943,'既存・導入予定 (3)'!$E$33:$S$44,13,0)</f>
        <v>0.58699999999999997</v>
      </c>
      <c r="AE943" s="151">
        <f t="shared" si="52"/>
        <v>0.89600000000000002</v>
      </c>
    </row>
    <row r="944" spans="20:31">
      <c r="T944" s="91">
        <v>8</v>
      </c>
      <c r="U944" s="91">
        <v>2015</v>
      </c>
      <c r="V944" s="91" t="s">
        <v>21</v>
      </c>
      <c r="W944" s="91" t="s">
        <v>619</v>
      </c>
      <c r="X944" s="91" t="s">
        <v>3516</v>
      </c>
      <c r="Y944" s="198" t="str">
        <f t="shared" si="51"/>
        <v>82015暖房設備用無し（一定速）</v>
      </c>
      <c r="Z944" s="91">
        <v>0.25</v>
      </c>
      <c r="AA944" s="91">
        <v>0.75</v>
      </c>
      <c r="AB944" s="199">
        <v>0.25</v>
      </c>
      <c r="AC944" s="199">
        <v>0.75</v>
      </c>
      <c r="AD944" s="150">
        <f>VLOOKUP(T944,'既存・導入予定 (3)'!$E$33:$S$44,13,0)</f>
        <v>0.58699999999999997</v>
      </c>
      <c r="AE944" s="151">
        <f t="shared" si="52"/>
        <v>0.89600000000000002</v>
      </c>
    </row>
    <row r="945" spans="20:31">
      <c r="T945" s="91">
        <v>8</v>
      </c>
      <c r="U945" s="91">
        <v>2020</v>
      </c>
      <c r="V945" s="91" t="s">
        <v>626</v>
      </c>
      <c r="W945" s="91" t="s">
        <v>624</v>
      </c>
      <c r="X945" s="91" t="s">
        <v>3363</v>
      </c>
      <c r="Y945" s="198" t="str">
        <f t="shared" si="51"/>
        <v>82020冷房店舗用有り</v>
      </c>
      <c r="Z945" s="91">
        <v>-1.38</v>
      </c>
      <c r="AA945" s="91">
        <v>2.38</v>
      </c>
      <c r="AB945" s="199">
        <v>1.0581</v>
      </c>
      <c r="AC945" s="199">
        <v>1.7705</v>
      </c>
      <c r="AD945" s="150">
        <f>VLOOKUP(T945,'既存・導入予定 (3)'!$E$33:$S$44,13,0)</f>
        <v>0.58699999999999997</v>
      </c>
      <c r="AE945" s="151">
        <f t="shared" si="52"/>
        <v>1.569</v>
      </c>
    </row>
    <row r="946" spans="20:31">
      <c r="T946" s="91">
        <v>8</v>
      </c>
      <c r="U946" s="91">
        <v>2020</v>
      </c>
      <c r="V946" s="91" t="s">
        <v>626</v>
      </c>
      <c r="W946" s="91" t="s">
        <v>618</v>
      </c>
      <c r="X946" s="91" t="s">
        <v>3363</v>
      </c>
      <c r="Y946" s="198" t="str">
        <f t="shared" si="51"/>
        <v>82020冷房ビル用マルチ有り</v>
      </c>
      <c r="Z946" s="91">
        <v>-1.68</v>
      </c>
      <c r="AA946" s="91">
        <v>2.68</v>
      </c>
      <c r="AB946" s="199">
        <v>1.0788</v>
      </c>
      <c r="AC946" s="199">
        <v>2.0053000000000001</v>
      </c>
      <c r="AD946" s="150">
        <f>VLOOKUP(T946,'既存・導入予定 (3)'!$E$33:$S$44,13,0)</f>
        <v>0.58699999999999997</v>
      </c>
      <c r="AE946" s="151">
        <f t="shared" si="52"/>
        <v>1.6930000000000001</v>
      </c>
    </row>
    <row r="947" spans="20:31">
      <c r="T947" s="91">
        <v>8</v>
      </c>
      <c r="U947" s="91">
        <v>2020</v>
      </c>
      <c r="V947" s="91" t="s">
        <v>626</v>
      </c>
      <c r="W947" s="91" t="s">
        <v>619</v>
      </c>
      <c r="X947" s="91" t="s">
        <v>3363</v>
      </c>
      <c r="Y947" s="198" t="str">
        <f t="shared" si="51"/>
        <v>82020冷房設備用有り</v>
      </c>
      <c r="Z947" s="91">
        <v>-0.62</v>
      </c>
      <c r="AA947" s="91">
        <v>1.62</v>
      </c>
      <c r="AB947" s="199">
        <v>1.0472999999999999</v>
      </c>
      <c r="AC947" s="199">
        <v>1.2032</v>
      </c>
      <c r="AD947" s="150">
        <f>VLOOKUP(T947,'既存・導入予定 (3)'!$E$33:$S$44,13,0)</f>
        <v>0.58699999999999997</v>
      </c>
      <c r="AE947" s="151">
        <f t="shared" si="52"/>
        <v>1.256</v>
      </c>
    </row>
    <row r="948" spans="20:31">
      <c r="T948" s="91">
        <v>8</v>
      </c>
      <c r="U948" s="91">
        <v>2020</v>
      </c>
      <c r="V948" s="91" t="s">
        <v>626</v>
      </c>
      <c r="W948" s="91" t="s">
        <v>624</v>
      </c>
      <c r="X948" s="91" t="s">
        <v>3516</v>
      </c>
      <c r="Y948" s="198" t="str">
        <f t="shared" si="51"/>
        <v>82020冷房店舗用無し（一定速）</v>
      </c>
      <c r="Z948" s="91">
        <v>0.25</v>
      </c>
      <c r="AA948" s="91">
        <v>0.75</v>
      </c>
      <c r="AB948" s="199">
        <v>0.25</v>
      </c>
      <c r="AC948" s="199">
        <v>0.75</v>
      </c>
      <c r="AD948" s="150">
        <f>VLOOKUP(T948,'既存・導入予定 (3)'!$E$33:$S$44,13,0)</f>
        <v>0.58699999999999997</v>
      </c>
      <c r="AE948" s="151">
        <f t="shared" si="52"/>
        <v>0.89600000000000002</v>
      </c>
    </row>
    <row r="949" spans="20:31">
      <c r="T949" s="91">
        <v>8</v>
      </c>
      <c r="U949" s="91">
        <v>2020</v>
      </c>
      <c r="V949" s="91" t="s">
        <v>626</v>
      </c>
      <c r="W949" s="91" t="s">
        <v>618</v>
      </c>
      <c r="X949" s="91" t="s">
        <v>3516</v>
      </c>
      <c r="Y949" s="198" t="str">
        <f t="shared" si="51"/>
        <v>82020冷房ビル用マルチ無し（一定速）</v>
      </c>
      <c r="Z949" s="91">
        <v>0.25</v>
      </c>
      <c r="AA949" s="91">
        <v>0.75</v>
      </c>
      <c r="AB949" s="199">
        <v>0.25</v>
      </c>
      <c r="AC949" s="199">
        <v>0.75</v>
      </c>
      <c r="AD949" s="150">
        <f>VLOOKUP(T949,'既存・導入予定 (3)'!$E$33:$S$44,13,0)</f>
        <v>0.58699999999999997</v>
      </c>
      <c r="AE949" s="151">
        <f t="shared" si="52"/>
        <v>0.89600000000000002</v>
      </c>
    </row>
    <row r="950" spans="20:31">
      <c r="T950" s="91">
        <v>8</v>
      </c>
      <c r="U950" s="91">
        <v>2020</v>
      </c>
      <c r="V950" s="91" t="s">
        <v>626</v>
      </c>
      <c r="W950" s="91" t="s">
        <v>619</v>
      </c>
      <c r="X950" s="91" t="s">
        <v>3516</v>
      </c>
      <c r="Y950" s="198" t="str">
        <f t="shared" si="51"/>
        <v>82020冷房設備用無し（一定速）</v>
      </c>
      <c r="Z950" s="91">
        <v>0.25</v>
      </c>
      <c r="AA950" s="91">
        <v>0.75</v>
      </c>
      <c r="AB950" s="199">
        <v>0.25</v>
      </c>
      <c r="AC950" s="199">
        <v>0.75</v>
      </c>
      <c r="AD950" s="150">
        <f>VLOOKUP(T950,'既存・導入予定 (3)'!$E$33:$S$44,13,0)</f>
        <v>0.58699999999999997</v>
      </c>
      <c r="AE950" s="151">
        <f t="shared" si="52"/>
        <v>0.89600000000000002</v>
      </c>
    </row>
    <row r="951" spans="20:31">
      <c r="T951" s="91">
        <v>8</v>
      </c>
      <c r="U951" s="91">
        <v>2020</v>
      </c>
      <c r="V951" s="91" t="s">
        <v>627</v>
      </c>
      <c r="W951" s="91" t="s">
        <v>624</v>
      </c>
      <c r="X951" s="91" t="s">
        <v>3363</v>
      </c>
      <c r="Y951" s="198" t="str">
        <f t="shared" si="51"/>
        <v>82020暖房店舗用有り</v>
      </c>
      <c r="Z951" s="91">
        <v>-0.96</v>
      </c>
      <c r="AA951" s="91">
        <v>1.96</v>
      </c>
      <c r="AB951" s="199">
        <v>1.0862000000000001</v>
      </c>
      <c r="AC951" s="199">
        <v>1.4483999999999999</v>
      </c>
      <c r="AD951" s="150">
        <f>VLOOKUP(T951,'既存・導入予定 (3)'!$E$33:$S$44,13,0)</f>
        <v>0.58699999999999997</v>
      </c>
      <c r="AE951" s="151">
        <f t="shared" si="52"/>
        <v>1.3959999999999999</v>
      </c>
    </row>
    <row r="952" spans="20:31">
      <c r="T952" s="91">
        <v>8</v>
      </c>
      <c r="U952" s="91">
        <v>2020</v>
      </c>
      <c r="V952" s="91" t="s">
        <v>627</v>
      </c>
      <c r="W952" s="91" t="s">
        <v>618</v>
      </c>
      <c r="X952" s="91" t="s">
        <v>3363</v>
      </c>
      <c r="Y952" s="198" t="str">
        <f t="shared" si="51"/>
        <v>82020暖房ビル用マルチ有り</v>
      </c>
      <c r="Z952" s="91">
        <v>-1.1000000000000001</v>
      </c>
      <c r="AA952" s="91">
        <v>2.1</v>
      </c>
      <c r="AB952" s="199">
        <v>1.0416000000000001</v>
      </c>
      <c r="AC952" s="199">
        <v>1.4596</v>
      </c>
      <c r="AD952" s="150">
        <f>VLOOKUP(T952,'既存・導入予定 (3)'!$E$33:$S$44,13,0)</f>
        <v>0.58699999999999997</v>
      </c>
      <c r="AE952" s="151">
        <f t="shared" si="52"/>
        <v>1.454</v>
      </c>
    </row>
    <row r="953" spans="20:31">
      <c r="T953" s="91">
        <v>8</v>
      </c>
      <c r="U953" s="91">
        <v>2020</v>
      </c>
      <c r="V953" s="91" t="s">
        <v>627</v>
      </c>
      <c r="W953" s="91" t="s">
        <v>619</v>
      </c>
      <c r="X953" s="91" t="s">
        <v>3363</v>
      </c>
      <c r="Y953" s="198" t="str">
        <f t="shared" si="51"/>
        <v>82020暖房設備用有り</v>
      </c>
      <c r="Z953" s="91">
        <v>-0.46</v>
      </c>
      <c r="AA953" s="91">
        <v>1.46</v>
      </c>
      <c r="AB953" s="199">
        <v>0.94</v>
      </c>
      <c r="AC953" s="199">
        <v>1.1100000000000001</v>
      </c>
      <c r="AD953" s="150">
        <f>VLOOKUP(T953,'既存・導入予定 (3)'!$E$33:$S$44,13,0)</f>
        <v>0.58699999999999997</v>
      </c>
      <c r="AE953" s="151">
        <f t="shared" si="52"/>
        <v>1.1890000000000001</v>
      </c>
    </row>
    <row r="954" spans="20:31">
      <c r="T954" s="91">
        <v>8</v>
      </c>
      <c r="U954" s="91">
        <v>2020</v>
      </c>
      <c r="V954" s="91" t="s">
        <v>627</v>
      </c>
      <c r="W954" s="91" t="s">
        <v>624</v>
      </c>
      <c r="X954" s="91" t="s">
        <v>3516</v>
      </c>
      <c r="Y954" s="198" t="str">
        <f t="shared" si="51"/>
        <v>82020暖房店舗用無し（一定速）</v>
      </c>
      <c r="Z954" s="91">
        <v>0.25</v>
      </c>
      <c r="AA954" s="91">
        <v>0.75</v>
      </c>
      <c r="AB954" s="199">
        <v>0.25</v>
      </c>
      <c r="AC954" s="199">
        <v>0.75</v>
      </c>
      <c r="AD954" s="150">
        <f>VLOOKUP(T954,'既存・導入予定 (3)'!$E$33:$S$44,13,0)</f>
        <v>0.58699999999999997</v>
      </c>
      <c r="AE954" s="151">
        <f t="shared" si="52"/>
        <v>0.89600000000000002</v>
      </c>
    </row>
    <row r="955" spans="20:31">
      <c r="T955" s="91">
        <v>8</v>
      </c>
      <c r="U955" s="91">
        <v>2020</v>
      </c>
      <c r="V955" s="91" t="s">
        <v>627</v>
      </c>
      <c r="W955" s="91" t="s">
        <v>618</v>
      </c>
      <c r="X955" s="91" t="s">
        <v>3516</v>
      </c>
      <c r="Y955" s="198" t="str">
        <f t="shared" si="51"/>
        <v>82020暖房ビル用マルチ無し（一定速）</v>
      </c>
      <c r="Z955" s="91">
        <v>0.25</v>
      </c>
      <c r="AA955" s="91">
        <v>0.75</v>
      </c>
      <c r="AB955" s="199">
        <v>0.25</v>
      </c>
      <c r="AC955" s="199">
        <v>0.75</v>
      </c>
      <c r="AD955" s="150">
        <f>VLOOKUP(T955,'既存・導入予定 (3)'!$E$33:$S$44,13,0)</f>
        <v>0.58699999999999997</v>
      </c>
      <c r="AE955" s="151">
        <f t="shared" si="52"/>
        <v>0.89600000000000002</v>
      </c>
    </row>
    <row r="956" spans="20:31">
      <c r="T956" s="91">
        <v>8</v>
      </c>
      <c r="U956" s="91">
        <v>2020</v>
      </c>
      <c r="V956" s="91" t="s">
        <v>627</v>
      </c>
      <c r="W956" s="91" t="s">
        <v>619</v>
      </c>
      <c r="X956" s="91" t="s">
        <v>3516</v>
      </c>
      <c r="Y956" s="198" t="str">
        <f t="shared" si="51"/>
        <v>82020暖房設備用無し（一定速）</v>
      </c>
      <c r="Z956" s="91">
        <v>0.25</v>
      </c>
      <c r="AA956" s="91">
        <v>0.75</v>
      </c>
      <c r="AB956" s="199">
        <v>0.25</v>
      </c>
      <c r="AC956" s="199">
        <v>0.75</v>
      </c>
      <c r="AD956" s="150">
        <f>VLOOKUP(T956,'既存・導入予定 (3)'!$E$33:$S$44,13,0)</f>
        <v>0.58699999999999997</v>
      </c>
      <c r="AE956" s="151">
        <f t="shared" si="52"/>
        <v>0.89600000000000002</v>
      </c>
    </row>
    <row r="957" spans="20:31">
      <c r="T957" s="196">
        <v>8</v>
      </c>
      <c r="U957" s="196">
        <v>2024</v>
      </c>
      <c r="V957" s="196" t="s">
        <v>626</v>
      </c>
      <c r="W957" s="196" t="s">
        <v>624</v>
      </c>
      <c r="X957" s="196" t="s">
        <v>3363</v>
      </c>
      <c r="Y957" s="146" t="str">
        <f t="shared" si="51"/>
        <v>82024冷房店舗用有り</v>
      </c>
      <c r="Z957" s="196">
        <v>-1.58</v>
      </c>
      <c r="AA957" s="196">
        <v>2.58</v>
      </c>
      <c r="AB957" s="200">
        <v>1.0629999999999999</v>
      </c>
      <c r="AC957" s="200">
        <v>1.9193</v>
      </c>
      <c r="AD957" s="147">
        <f>VLOOKUP(T957,'既存・導入予定 (3)'!$E$33:$S$44,13,0)</f>
        <v>0.58699999999999997</v>
      </c>
      <c r="AE957" s="75">
        <f t="shared" si="52"/>
        <v>1.6519999999999999</v>
      </c>
    </row>
    <row r="958" spans="20:31">
      <c r="T958" s="196">
        <v>8</v>
      </c>
      <c r="U958" s="196">
        <v>2024</v>
      </c>
      <c r="V958" s="196" t="s">
        <v>626</v>
      </c>
      <c r="W958" s="196" t="s">
        <v>618</v>
      </c>
      <c r="X958" s="196" t="s">
        <v>3363</v>
      </c>
      <c r="Y958" s="146" t="str">
        <f t="shared" si="51"/>
        <v>82024冷房ビル用マルチ有り</v>
      </c>
      <c r="Z958" s="196">
        <v>-1.6</v>
      </c>
      <c r="AA958" s="196">
        <v>2.6</v>
      </c>
      <c r="AB958" s="200">
        <v>1.0759000000000001</v>
      </c>
      <c r="AC958" s="200">
        <v>1.931</v>
      </c>
      <c r="AD958" s="147">
        <f>VLOOKUP(T958,'既存・導入予定 (3)'!$E$33:$S$44,13,0)</f>
        <v>0.58699999999999997</v>
      </c>
      <c r="AE958" s="75">
        <f t="shared" si="52"/>
        <v>1.66</v>
      </c>
    </row>
    <row r="959" spans="20:31">
      <c r="T959" s="196">
        <v>8</v>
      </c>
      <c r="U959" s="196">
        <v>2024</v>
      </c>
      <c r="V959" s="196" t="s">
        <v>626</v>
      </c>
      <c r="W959" s="196" t="s">
        <v>619</v>
      </c>
      <c r="X959" s="196" t="s">
        <v>3363</v>
      </c>
      <c r="Y959" s="146" t="str">
        <f t="shared" si="51"/>
        <v>82024冷房設備用有り</v>
      </c>
      <c r="Z959" s="196">
        <v>-0.6</v>
      </c>
      <c r="AA959" s="196">
        <v>1.6</v>
      </c>
      <c r="AB959" s="200">
        <v>1.0467</v>
      </c>
      <c r="AC959" s="200">
        <v>1.1882999999999999</v>
      </c>
      <c r="AD959" s="147">
        <f>VLOOKUP(T959,'既存・導入予定 (3)'!$E$33:$S$44,13,0)</f>
        <v>0.58699999999999997</v>
      </c>
      <c r="AE959" s="75">
        <f t="shared" si="52"/>
        <v>1.2470000000000001</v>
      </c>
    </row>
    <row r="960" spans="20:31">
      <c r="T960" s="196">
        <v>8</v>
      </c>
      <c r="U960" s="196">
        <v>2024</v>
      </c>
      <c r="V960" s="196" t="s">
        <v>626</v>
      </c>
      <c r="W960" s="196" t="s">
        <v>624</v>
      </c>
      <c r="X960" s="196" t="s">
        <v>3516</v>
      </c>
      <c r="Y960" s="146" t="str">
        <f t="shared" si="51"/>
        <v>82024冷房店舗用無し（一定速）</v>
      </c>
      <c r="Z960" s="196">
        <v>0.25</v>
      </c>
      <c r="AA960" s="196">
        <v>0.75</v>
      </c>
      <c r="AB960" s="200">
        <v>0.25</v>
      </c>
      <c r="AC960" s="200">
        <v>0.75</v>
      </c>
      <c r="AD960" s="147">
        <f>VLOOKUP(T960,'既存・導入予定 (3)'!$E$33:$S$44,13,0)</f>
        <v>0.58699999999999997</v>
      </c>
      <c r="AE960" s="75">
        <f t="shared" si="52"/>
        <v>0.89600000000000002</v>
      </c>
    </row>
    <row r="961" spans="20:31">
      <c r="T961" s="196">
        <v>8</v>
      </c>
      <c r="U961" s="196">
        <v>2024</v>
      </c>
      <c r="V961" s="196" t="s">
        <v>626</v>
      </c>
      <c r="W961" s="196" t="s">
        <v>618</v>
      </c>
      <c r="X961" s="196" t="s">
        <v>3516</v>
      </c>
      <c r="Y961" s="146" t="str">
        <f t="shared" si="51"/>
        <v>82024冷房ビル用マルチ無し（一定速）</v>
      </c>
      <c r="Z961" s="196">
        <v>0.25</v>
      </c>
      <c r="AA961" s="196">
        <v>0.75</v>
      </c>
      <c r="AB961" s="200">
        <v>0.25</v>
      </c>
      <c r="AC961" s="200">
        <v>0.75</v>
      </c>
      <c r="AD961" s="147">
        <f>VLOOKUP(T961,'既存・導入予定 (3)'!$E$33:$S$44,13,0)</f>
        <v>0.58699999999999997</v>
      </c>
      <c r="AE961" s="75">
        <f t="shared" si="52"/>
        <v>0.89600000000000002</v>
      </c>
    </row>
    <row r="962" spans="20:31">
      <c r="T962" s="196">
        <v>8</v>
      </c>
      <c r="U962" s="196">
        <v>2024</v>
      </c>
      <c r="V962" s="196" t="s">
        <v>626</v>
      </c>
      <c r="W962" s="196" t="s">
        <v>619</v>
      </c>
      <c r="X962" s="196" t="s">
        <v>3516</v>
      </c>
      <c r="Y962" s="146" t="str">
        <f t="shared" si="51"/>
        <v>82024冷房設備用無し（一定速）</v>
      </c>
      <c r="Z962" s="196">
        <v>0.25</v>
      </c>
      <c r="AA962" s="196">
        <v>0.75</v>
      </c>
      <c r="AB962" s="200">
        <v>0.25</v>
      </c>
      <c r="AC962" s="200">
        <v>0.75</v>
      </c>
      <c r="AD962" s="147">
        <f>VLOOKUP(T962,'既存・導入予定 (3)'!$E$33:$S$44,13,0)</f>
        <v>0.58699999999999997</v>
      </c>
      <c r="AE962" s="75">
        <f t="shared" si="52"/>
        <v>0.89600000000000002</v>
      </c>
    </row>
    <row r="963" spans="20:31">
      <c r="T963" s="196">
        <v>8</v>
      </c>
      <c r="U963" s="196">
        <v>2024</v>
      </c>
      <c r="V963" s="196" t="s">
        <v>627</v>
      </c>
      <c r="W963" s="196" t="s">
        <v>624</v>
      </c>
      <c r="X963" s="196" t="s">
        <v>3363</v>
      </c>
      <c r="Y963" s="146" t="str">
        <f t="shared" si="51"/>
        <v>82024暖房店舗用有り</v>
      </c>
      <c r="Z963" s="196">
        <v>-1.04</v>
      </c>
      <c r="AA963" s="196">
        <v>2.04</v>
      </c>
      <c r="AB963" s="200">
        <v>1.0898000000000001</v>
      </c>
      <c r="AC963" s="200">
        <v>1.5076000000000001</v>
      </c>
      <c r="AD963" s="147">
        <f>VLOOKUP(T963,'既存・導入予定 (3)'!$E$33:$S$44,13,0)</f>
        <v>0.58699999999999997</v>
      </c>
      <c r="AE963" s="75">
        <f t="shared" si="52"/>
        <v>1.429</v>
      </c>
    </row>
    <row r="964" spans="20:31">
      <c r="T964" s="196">
        <v>8</v>
      </c>
      <c r="U964" s="196">
        <v>2024</v>
      </c>
      <c r="V964" s="196" t="s">
        <v>627</v>
      </c>
      <c r="W964" s="196" t="s">
        <v>618</v>
      </c>
      <c r="X964" s="196" t="s">
        <v>3363</v>
      </c>
      <c r="Y964" s="146" t="str">
        <f t="shared" si="51"/>
        <v>82024暖房ビル用マルチ有り</v>
      </c>
      <c r="Z964" s="196">
        <v>-1.1399999999999999</v>
      </c>
      <c r="AA964" s="196">
        <v>2.14</v>
      </c>
      <c r="AB964" s="200">
        <v>1.0454000000000001</v>
      </c>
      <c r="AC964" s="200">
        <v>1.5936999999999999</v>
      </c>
      <c r="AD964" s="147">
        <f>VLOOKUP(T964,'既存・導入予定 (3)'!$E$33:$S$44,13,0)</f>
        <v>0.58699999999999997</v>
      </c>
      <c r="AE964" s="75">
        <f t="shared" si="52"/>
        <v>1.47</v>
      </c>
    </row>
    <row r="965" spans="20:31">
      <c r="T965" s="196">
        <v>8</v>
      </c>
      <c r="U965" s="196">
        <v>2024</v>
      </c>
      <c r="V965" s="196" t="s">
        <v>627</v>
      </c>
      <c r="W965" s="196" t="s">
        <v>619</v>
      </c>
      <c r="X965" s="196" t="s">
        <v>3363</v>
      </c>
      <c r="Y965" s="146" t="str">
        <f t="shared" si="51"/>
        <v>82024暖房設備用有り</v>
      </c>
      <c r="Z965" s="196">
        <v>-0.57999999999999996</v>
      </c>
      <c r="AA965" s="196">
        <v>1.58</v>
      </c>
      <c r="AB965" s="200">
        <v>1.0335000000000001</v>
      </c>
      <c r="AC965" s="200">
        <v>1.1766000000000001</v>
      </c>
      <c r="AD965" s="147">
        <f>VLOOKUP(T965,'既存・導入予定 (3)'!$E$33:$S$44,13,0)</f>
        <v>0.58699999999999997</v>
      </c>
      <c r="AE965" s="75">
        <f t="shared" si="52"/>
        <v>1.2390000000000001</v>
      </c>
    </row>
    <row r="966" spans="20:31">
      <c r="T966" s="196">
        <v>8</v>
      </c>
      <c r="U966" s="196">
        <v>2024</v>
      </c>
      <c r="V966" s="196" t="s">
        <v>627</v>
      </c>
      <c r="W966" s="196" t="s">
        <v>624</v>
      </c>
      <c r="X966" s="196" t="s">
        <v>3516</v>
      </c>
      <c r="Y966" s="146" t="str">
        <f t="shared" si="51"/>
        <v>82024暖房店舗用無し（一定速）</v>
      </c>
      <c r="Z966" s="196">
        <v>0.25</v>
      </c>
      <c r="AA966" s="196">
        <v>0.75</v>
      </c>
      <c r="AB966" s="200">
        <v>0.25</v>
      </c>
      <c r="AC966" s="200">
        <v>0.75</v>
      </c>
      <c r="AD966" s="147">
        <f>VLOOKUP(T966,'既存・導入予定 (3)'!$E$33:$S$44,13,0)</f>
        <v>0.58699999999999997</v>
      </c>
      <c r="AE966" s="75">
        <f t="shared" si="52"/>
        <v>0.89600000000000002</v>
      </c>
    </row>
    <row r="967" spans="20:31">
      <c r="T967" s="196">
        <v>8</v>
      </c>
      <c r="U967" s="196">
        <v>2024</v>
      </c>
      <c r="V967" s="196" t="s">
        <v>627</v>
      </c>
      <c r="W967" s="196" t="s">
        <v>618</v>
      </c>
      <c r="X967" s="196" t="s">
        <v>3516</v>
      </c>
      <c r="Y967" s="146" t="str">
        <f t="shared" si="51"/>
        <v>82024暖房ビル用マルチ無し（一定速）</v>
      </c>
      <c r="Z967" s="196">
        <v>0.25</v>
      </c>
      <c r="AA967" s="196">
        <v>0.75</v>
      </c>
      <c r="AB967" s="200">
        <v>0.25</v>
      </c>
      <c r="AC967" s="200">
        <v>0.75</v>
      </c>
      <c r="AD967" s="147">
        <f>VLOOKUP(T967,'既存・導入予定 (3)'!$E$33:$S$44,13,0)</f>
        <v>0.58699999999999997</v>
      </c>
      <c r="AE967" s="75">
        <f t="shared" si="52"/>
        <v>0.89600000000000002</v>
      </c>
    </row>
    <row r="968" spans="20:31">
      <c r="T968" s="196">
        <v>8</v>
      </c>
      <c r="U968" s="196">
        <v>2024</v>
      </c>
      <c r="V968" s="196" t="s">
        <v>627</v>
      </c>
      <c r="W968" s="196" t="s">
        <v>619</v>
      </c>
      <c r="X968" s="196" t="s">
        <v>3516</v>
      </c>
      <c r="Y968" s="146" t="str">
        <f t="shared" si="51"/>
        <v>82024暖房設備用無し（一定速）</v>
      </c>
      <c r="Z968" s="196">
        <v>0.25</v>
      </c>
      <c r="AA968" s="196">
        <v>0.75</v>
      </c>
      <c r="AB968" s="200">
        <v>0.25</v>
      </c>
      <c r="AC968" s="200">
        <v>0.75</v>
      </c>
      <c r="AD968" s="147">
        <f>VLOOKUP(T968,'既存・導入予定 (3)'!$E$33:$S$44,13,0)</f>
        <v>0.58699999999999997</v>
      </c>
      <c r="AE968" s="75">
        <f t="shared" si="52"/>
        <v>0.89600000000000002</v>
      </c>
    </row>
    <row r="969" spans="20:31">
      <c r="T969" s="91">
        <v>9</v>
      </c>
      <c r="U969" s="91">
        <v>1995</v>
      </c>
      <c r="V969" s="91" t="s">
        <v>20</v>
      </c>
      <c r="W969" s="91" t="s">
        <v>624</v>
      </c>
      <c r="X969" s="91" t="s">
        <v>3363</v>
      </c>
      <c r="Y969" s="198" t="str">
        <f t="shared" si="51"/>
        <v>91995冷房店舗用有り</v>
      </c>
      <c r="Z969" s="91">
        <v>0.32</v>
      </c>
      <c r="AA969" s="91">
        <v>0.68</v>
      </c>
      <c r="AB969" s="199">
        <v>1.0165999999999999</v>
      </c>
      <c r="AC969" s="199">
        <v>0.50590000000000002</v>
      </c>
      <c r="AD969" s="150">
        <f>VLOOKUP(T969,'既存・導入予定 (3)'!$E$33:$S$44,13,0)</f>
        <v>0.372</v>
      </c>
      <c r="AE969" s="151">
        <f t="shared" si="52"/>
        <v>0.79900000000000004</v>
      </c>
    </row>
    <row r="970" spans="20:31">
      <c r="T970" s="91">
        <v>9</v>
      </c>
      <c r="U970" s="91">
        <v>1995</v>
      </c>
      <c r="V970" s="91" t="s">
        <v>20</v>
      </c>
      <c r="W970" s="91" t="s">
        <v>618</v>
      </c>
      <c r="X970" s="91" t="s">
        <v>3363</v>
      </c>
      <c r="Y970" s="198" t="str">
        <f t="shared" si="51"/>
        <v>91995冷房ビル用マルチ有り</v>
      </c>
      <c r="Z970" s="91">
        <v>-0.218</v>
      </c>
      <c r="AA970" s="91">
        <v>1.218</v>
      </c>
      <c r="AB970" s="199">
        <v>1.0356000000000001</v>
      </c>
      <c r="AC970" s="199">
        <v>0.90459999999999996</v>
      </c>
      <c r="AD970" s="150">
        <f>VLOOKUP(T970,'既存・導入予定 (3)'!$E$33:$S$44,13,0)</f>
        <v>0.372</v>
      </c>
      <c r="AE970" s="151">
        <f t="shared" si="52"/>
        <v>1.1359999999999999</v>
      </c>
    </row>
    <row r="971" spans="20:31">
      <c r="T971" s="91">
        <v>9</v>
      </c>
      <c r="U971" s="91">
        <v>1995</v>
      </c>
      <c r="V971" s="91" t="s">
        <v>20</v>
      </c>
      <c r="W971" s="91" t="s">
        <v>619</v>
      </c>
      <c r="X971" s="91" t="s">
        <v>3363</v>
      </c>
      <c r="Y971" s="198" t="str">
        <f t="shared" si="51"/>
        <v>91995冷房設備用有り</v>
      </c>
      <c r="Z971" s="91">
        <v>0.25</v>
      </c>
      <c r="AA971" s="91">
        <v>0.75</v>
      </c>
      <c r="AB971" s="199">
        <v>1.0219</v>
      </c>
      <c r="AC971" s="199">
        <v>0.55700000000000005</v>
      </c>
      <c r="AD971" s="150">
        <f>VLOOKUP(T971,'既存・導入予定 (3)'!$E$33:$S$44,13,0)</f>
        <v>0.372</v>
      </c>
      <c r="AE971" s="151">
        <f t="shared" si="52"/>
        <v>0.84299999999999997</v>
      </c>
    </row>
    <row r="972" spans="20:31">
      <c r="T972" s="91">
        <v>9</v>
      </c>
      <c r="U972" s="91">
        <v>1995</v>
      </c>
      <c r="V972" s="91" t="s">
        <v>20</v>
      </c>
      <c r="W972" s="91" t="s">
        <v>624</v>
      </c>
      <c r="X972" s="91" t="s">
        <v>3516</v>
      </c>
      <c r="Y972" s="198" t="str">
        <f t="shared" si="51"/>
        <v>91995冷房店舗用無し（一定速）</v>
      </c>
      <c r="Z972" s="91">
        <v>0.26</v>
      </c>
      <c r="AA972" s="91">
        <v>0.74</v>
      </c>
      <c r="AB972" s="199">
        <v>0.26</v>
      </c>
      <c r="AC972" s="199">
        <v>0.74</v>
      </c>
      <c r="AD972" s="150">
        <f>VLOOKUP(T972,'既存・導入予定 (3)'!$E$33:$S$44,13,0)</f>
        <v>0.372</v>
      </c>
      <c r="AE972" s="151">
        <f t="shared" si="52"/>
        <v>0.83599999999999997</v>
      </c>
    </row>
    <row r="973" spans="20:31">
      <c r="T973" s="91">
        <v>9</v>
      </c>
      <c r="U973" s="91">
        <v>1995</v>
      </c>
      <c r="V973" s="91" t="s">
        <v>20</v>
      </c>
      <c r="W973" s="91" t="s">
        <v>618</v>
      </c>
      <c r="X973" s="91" t="s">
        <v>3516</v>
      </c>
      <c r="Y973" s="198" t="str">
        <f t="shared" ref="Y973:Y1036" si="53">T973&amp;U973&amp;V973&amp;W973&amp;X973</f>
        <v>91995冷房ビル用マルチ無し（一定速）</v>
      </c>
      <c r="Z973" s="91">
        <v>0.26</v>
      </c>
      <c r="AA973" s="91">
        <v>0.74</v>
      </c>
      <c r="AB973" s="199">
        <v>0.26</v>
      </c>
      <c r="AC973" s="199">
        <v>0.74</v>
      </c>
      <c r="AD973" s="150">
        <f>VLOOKUP(T973,'既存・導入予定 (3)'!$E$33:$S$44,13,0)</f>
        <v>0.372</v>
      </c>
      <c r="AE973" s="151">
        <f t="shared" si="52"/>
        <v>0.83599999999999997</v>
      </c>
    </row>
    <row r="974" spans="20:31">
      <c r="T974" s="91">
        <v>9</v>
      </c>
      <c r="U974" s="91">
        <v>1995</v>
      </c>
      <c r="V974" s="91" t="s">
        <v>20</v>
      </c>
      <c r="W974" s="91" t="s">
        <v>619</v>
      </c>
      <c r="X974" s="91" t="s">
        <v>3516</v>
      </c>
      <c r="Y974" s="198" t="str">
        <f t="shared" si="53"/>
        <v>91995冷房設備用無し（一定速）</v>
      </c>
      <c r="Z974" s="91">
        <v>0.26</v>
      </c>
      <c r="AA974" s="91">
        <v>0.74</v>
      </c>
      <c r="AB974" s="199">
        <v>0.26</v>
      </c>
      <c r="AC974" s="199">
        <v>0.74</v>
      </c>
      <c r="AD974" s="150">
        <f>VLOOKUP(T974,'既存・導入予定 (3)'!$E$33:$S$44,13,0)</f>
        <v>0.372</v>
      </c>
      <c r="AE974" s="151">
        <f t="shared" si="52"/>
        <v>0.83599999999999997</v>
      </c>
    </row>
    <row r="975" spans="20:31">
      <c r="T975" s="91">
        <v>9</v>
      </c>
      <c r="U975" s="91">
        <v>1995</v>
      </c>
      <c r="V975" s="91" t="s">
        <v>21</v>
      </c>
      <c r="W975" s="91" t="s">
        <v>624</v>
      </c>
      <c r="X975" s="91" t="s">
        <v>3363</v>
      </c>
      <c r="Y975" s="198" t="str">
        <f t="shared" si="53"/>
        <v>91995暖房店舗用有り</v>
      </c>
      <c r="Z975" s="91">
        <v>0.374</v>
      </c>
      <c r="AA975" s="91">
        <v>0.626</v>
      </c>
      <c r="AB975" s="199">
        <v>1.0275000000000001</v>
      </c>
      <c r="AC975" s="199">
        <v>0.46260000000000001</v>
      </c>
      <c r="AD975" s="150">
        <f>VLOOKUP(T975,'既存・導入予定 (3)'!$E$33:$S$44,13,0)</f>
        <v>0.372</v>
      </c>
      <c r="AE975" s="151">
        <f t="shared" si="52"/>
        <v>0.76500000000000001</v>
      </c>
    </row>
    <row r="976" spans="20:31">
      <c r="T976" s="91">
        <v>9</v>
      </c>
      <c r="U976" s="91">
        <v>1995</v>
      </c>
      <c r="V976" s="91" t="s">
        <v>21</v>
      </c>
      <c r="W976" s="91" t="s">
        <v>618</v>
      </c>
      <c r="X976" s="91" t="s">
        <v>3363</v>
      </c>
      <c r="Y976" s="198" t="str">
        <f t="shared" si="53"/>
        <v>91995暖房ビル用マルチ有り</v>
      </c>
      <c r="Z976" s="91">
        <v>-0.112</v>
      </c>
      <c r="AA976" s="91">
        <v>1.1120000000000001</v>
      </c>
      <c r="AB976" s="199">
        <v>1.0236000000000001</v>
      </c>
      <c r="AC976" s="199">
        <v>0.82809999999999995</v>
      </c>
      <c r="AD976" s="150">
        <f>VLOOKUP(T976,'既存・導入予定 (3)'!$E$33:$S$44,13,0)</f>
        <v>0.372</v>
      </c>
      <c r="AE976" s="151">
        <f t="shared" si="52"/>
        <v>1.07</v>
      </c>
    </row>
    <row r="977" spans="20:31">
      <c r="T977" s="91">
        <v>9</v>
      </c>
      <c r="U977" s="91">
        <v>1995</v>
      </c>
      <c r="V977" s="91" t="s">
        <v>21</v>
      </c>
      <c r="W977" s="91" t="s">
        <v>619</v>
      </c>
      <c r="X977" s="91" t="s">
        <v>3363</v>
      </c>
      <c r="Y977" s="198" t="str">
        <f t="shared" si="53"/>
        <v>91995暖房設備用有り</v>
      </c>
      <c r="Z977" s="91">
        <v>0.25</v>
      </c>
      <c r="AA977" s="91">
        <v>0.75</v>
      </c>
      <c r="AB977" s="199">
        <v>1.0159</v>
      </c>
      <c r="AC977" s="199">
        <v>0.5585</v>
      </c>
      <c r="AD977" s="150">
        <f>VLOOKUP(T977,'既存・導入予定 (3)'!$E$33:$S$44,13,0)</f>
        <v>0.372</v>
      </c>
      <c r="AE977" s="151">
        <f t="shared" si="52"/>
        <v>0.84299999999999997</v>
      </c>
    </row>
    <row r="978" spans="20:31">
      <c r="T978" s="91">
        <v>9</v>
      </c>
      <c r="U978" s="91">
        <v>1995</v>
      </c>
      <c r="V978" s="91" t="s">
        <v>21</v>
      </c>
      <c r="W978" s="91" t="s">
        <v>624</v>
      </c>
      <c r="X978" s="91" t="s">
        <v>3516</v>
      </c>
      <c r="Y978" s="198" t="str">
        <f t="shared" si="53"/>
        <v>91995暖房店舗用無し（一定速）</v>
      </c>
      <c r="Z978" s="91">
        <v>0.26</v>
      </c>
      <c r="AA978" s="91">
        <v>0.74</v>
      </c>
      <c r="AB978" s="199">
        <v>0.26</v>
      </c>
      <c r="AC978" s="199">
        <v>0.74</v>
      </c>
      <c r="AD978" s="150">
        <f>VLOOKUP(T978,'既存・導入予定 (3)'!$E$33:$S$44,13,0)</f>
        <v>0.372</v>
      </c>
      <c r="AE978" s="151">
        <f t="shared" si="52"/>
        <v>0.83599999999999997</v>
      </c>
    </row>
    <row r="979" spans="20:31">
      <c r="T979" s="91">
        <v>9</v>
      </c>
      <c r="U979" s="91">
        <v>1995</v>
      </c>
      <c r="V979" s="91" t="s">
        <v>21</v>
      </c>
      <c r="W979" s="91" t="s">
        <v>618</v>
      </c>
      <c r="X979" s="91" t="s">
        <v>3516</v>
      </c>
      <c r="Y979" s="198" t="str">
        <f t="shared" si="53"/>
        <v>91995暖房ビル用マルチ無し（一定速）</v>
      </c>
      <c r="Z979" s="91">
        <v>0.26</v>
      </c>
      <c r="AA979" s="91">
        <v>0.74</v>
      </c>
      <c r="AB979" s="199">
        <v>0.26</v>
      </c>
      <c r="AC979" s="199">
        <v>0.74</v>
      </c>
      <c r="AD979" s="150">
        <f>VLOOKUP(T979,'既存・導入予定 (3)'!$E$33:$S$44,13,0)</f>
        <v>0.372</v>
      </c>
      <c r="AE979" s="151">
        <f t="shared" si="52"/>
        <v>0.83599999999999997</v>
      </c>
    </row>
    <row r="980" spans="20:31">
      <c r="T980" s="91">
        <v>9</v>
      </c>
      <c r="U980" s="91">
        <v>1995</v>
      </c>
      <c r="V980" s="91" t="s">
        <v>21</v>
      </c>
      <c r="W980" s="91" t="s">
        <v>619</v>
      </c>
      <c r="X980" s="91" t="s">
        <v>3516</v>
      </c>
      <c r="Y980" s="198" t="str">
        <f t="shared" si="53"/>
        <v>91995暖房設備用無し（一定速）</v>
      </c>
      <c r="Z980" s="91">
        <v>0.26</v>
      </c>
      <c r="AA980" s="91">
        <v>0.74</v>
      </c>
      <c r="AB980" s="199">
        <v>0.26</v>
      </c>
      <c r="AC980" s="199">
        <v>0.74</v>
      </c>
      <c r="AD980" s="150">
        <f>VLOOKUP(T980,'既存・導入予定 (3)'!$E$33:$S$44,13,0)</f>
        <v>0.372</v>
      </c>
      <c r="AE980" s="151">
        <f t="shared" si="52"/>
        <v>0.83599999999999997</v>
      </c>
    </row>
    <row r="981" spans="20:31">
      <c r="T981" s="91">
        <v>9</v>
      </c>
      <c r="U981" s="91">
        <v>2005</v>
      </c>
      <c r="V981" s="91" t="s">
        <v>20</v>
      </c>
      <c r="W981" s="91" t="s">
        <v>624</v>
      </c>
      <c r="X981" s="91" t="s">
        <v>3363</v>
      </c>
      <c r="Y981" s="198" t="str">
        <f t="shared" si="53"/>
        <v>92005冷房店舗用有り</v>
      </c>
      <c r="Z981" s="91">
        <v>-0.86599999999999999</v>
      </c>
      <c r="AA981" s="91">
        <v>1.8660000000000001</v>
      </c>
      <c r="AB981" s="199">
        <v>1.0455000000000001</v>
      </c>
      <c r="AC981" s="199">
        <v>1.3880999999999999</v>
      </c>
      <c r="AD981" s="150">
        <f>VLOOKUP(T981,'既存・導入予定 (3)'!$E$33:$S$44,13,0)</f>
        <v>0.372</v>
      </c>
      <c r="AE981" s="151">
        <f t="shared" si="52"/>
        <v>1.5429999999999999</v>
      </c>
    </row>
    <row r="982" spans="20:31">
      <c r="T982" s="91">
        <v>9</v>
      </c>
      <c r="U982" s="91">
        <v>2005</v>
      </c>
      <c r="V982" s="91" t="s">
        <v>20</v>
      </c>
      <c r="W982" s="91" t="s">
        <v>618</v>
      </c>
      <c r="X982" s="91" t="s">
        <v>3363</v>
      </c>
      <c r="Y982" s="198" t="str">
        <f t="shared" si="53"/>
        <v>92005冷房ビル用マルチ有り</v>
      </c>
      <c r="Z982" s="91">
        <v>-0.68200000000000005</v>
      </c>
      <c r="AA982" s="91">
        <v>1.6819999999999999</v>
      </c>
      <c r="AB982" s="199">
        <v>1.0490999999999999</v>
      </c>
      <c r="AC982" s="199">
        <v>1.2492000000000001</v>
      </c>
      <c r="AD982" s="150">
        <f>VLOOKUP(T982,'既存・導入予定 (3)'!$E$33:$S$44,13,0)</f>
        <v>0.372</v>
      </c>
      <c r="AE982" s="151">
        <f t="shared" si="52"/>
        <v>1.4279999999999999</v>
      </c>
    </row>
    <row r="983" spans="20:31">
      <c r="T983" s="91">
        <v>9</v>
      </c>
      <c r="U983" s="91">
        <v>2005</v>
      </c>
      <c r="V983" s="91" t="s">
        <v>20</v>
      </c>
      <c r="W983" s="91" t="s">
        <v>619</v>
      </c>
      <c r="X983" s="91" t="s">
        <v>3363</v>
      </c>
      <c r="Y983" s="198" t="str">
        <f t="shared" si="53"/>
        <v>92005冷房設備用有り</v>
      </c>
      <c r="Z983" s="91">
        <v>-0.114</v>
      </c>
      <c r="AA983" s="91">
        <v>1.1140000000000001</v>
      </c>
      <c r="AB983" s="199">
        <v>1.0325</v>
      </c>
      <c r="AC983" s="199">
        <v>0.82740000000000002</v>
      </c>
      <c r="AD983" s="150">
        <f>VLOOKUP(T983,'既存・導入予定 (3)'!$E$33:$S$44,13,0)</f>
        <v>0.372</v>
      </c>
      <c r="AE983" s="151">
        <f t="shared" si="52"/>
        <v>1.071</v>
      </c>
    </row>
    <row r="984" spans="20:31">
      <c r="T984" s="91">
        <v>9</v>
      </c>
      <c r="U984" s="91">
        <v>2005</v>
      </c>
      <c r="V984" s="91" t="s">
        <v>20</v>
      </c>
      <c r="W984" s="91" t="s">
        <v>624</v>
      </c>
      <c r="X984" s="91" t="s">
        <v>3516</v>
      </c>
      <c r="Y984" s="198" t="str">
        <f t="shared" si="53"/>
        <v>92005冷房店舗用無し（一定速）</v>
      </c>
      <c r="Z984" s="91">
        <v>0.25</v>
      </c>
      <c r="AA984" s="91">
        <v>0.75</v>
      </c>
      <c r="AB984" s="199">
        <v>0.25</v>
      </c>
      <c r="AC984" s="199">
        <v>0.75</v>
      </c>
      <c r="AD984" s="150">
        <f>VLOOKUP(T984,'既存・導入予定 (3)'!$E$33:$S$44,13,0)</f>
        <v>0.372</v>
      </c>
      <c r="AE984" s="151">
        <f t="shared" si="52"/>
        <v>0.84299999999999997</v>
      </c>
    </row>
    <row r="985" spans="20:31">
      <c r="T985" s="91">
        <v>9</v>
      </c>
      <c r="U985" s="91">
        <v>2005</v>
      </c>
      <c r="V985" s="91" t="s">
        <v>20</v>
      </c>
      <c r="W985" s="91" t="s">
        <v>618</v>
      </c>
      <c r="X985" s="91" t="s">
        <v>3516</v>
      </c>
      <c r="Y985" s="198" t="str">
        <f t="shared" si="53"/>
        <v>92005冷房ビル用マルチ無し（一定速）</v>
      </c>
      <c r="Z985" s="91">
        <v>0.25</v>
      </c>
      <c r="AA985" s="91">
        <v>0.75</v>
      </c>
      <c r="AB985" s="199">
        <v>0.25</v>
      </c>
      <c r="AC985" s="199">
        <v>0.75</v>
      </c>
      <c r="AD985" s="150">
        <f>VLOOKUP(T985,'既存・導入予定 (3)'!$E$33:$S$44,13,0)</f>
        <v>0.372</v>
      </c>
      <c r="AE985" s="151">
        <f t="shared" ref="AE985:AE1048" si="54">ROUNDDOWN(IF(AD985&gt;=0.25,Z985*AD985+AA985,AB985*AD985+AC985),3)</f>
        <v>0.84299999999999997</v>
      </c>
    </row>
    <row r="986" spans="20:31">
      <c r="T986" s="91">
        <v>9</v>
      </c>
      <c r="U986" s="91">
        <v>2005</v>
      </c>
      <c r="V986" s="91" t="s">
        <v>20</v>
      </c>
      <c r="W986" s="91" t="s">
        <v>619</v>
      </c>
      <c r="X986" s="91" t="s">
        <v>3516</v>
      </c>
      <c r="Y986" s="198" t="str">
        <f t="shared" si="53"/>
        <v>92005冷房設備用無し（一定速）</v>
      </c>
      <c r="Z986" s="91">
        <v>0.25</v>
      </c>
      <c r="AA986" s="91">
        <v>0.75</v>
      </c>
      <c r="AB986" s="199">
        <v>0.25</v>
      </c>
      <c r="AC986" s="199">
        <v>0.75</v>
      </c>
      <c r="AD986" s="150">
        <f>VLOOKUP(T986,'既存・導入予定 (3)'!$E$33:$S$44,13,0)</f>
        <v>0.372</v>
      </c>
      <c r="AE986" s="151">
        <f t="shared" si="54"/>
        <v>0.84299999999999997</v>
      </c>
    </row>
    <row r="987" spans="20:31">
      <c r="T987" s="91">
        <v>9</v>
      </c>
      <c r="U987" s="91">
        <v>2005</v>
      </c>
      <c r="V987" s="91" t="s">
        <v>21</v>
      </c>
      <c r="W987" s="91" t="s">
        <v>624</v>
      </c>
      <c r="X987" s="91" t="s">
        <v>3363</v>
      </c>
      <c r="Y987" s="198" t="str">
        <f t="shared" si="53"/>
        <v>92005暖房店舗用有り</v>
      </c>
      <c r="Z987" s="91">
        <v>-0.65</v>
      </c>
      <c r="AA987" s="91">
        <v>1.65</v>
      </c>
      <c r="AB987" s="199">
        <v>1.0726</v>
      </c>
      <c r="AC987" s="199">
        <v>1.2194</v>
      </c>
      <c r="AD987" s="150">
        <f>VLOOKUP(T987,'既存・導入予定 (3)'!$E$33:$S$44,13,0)</f>
        <v>0.372</v>
      </c>
      <c r="AE987" s="151">
        <f t="shared" si="54"/>
        <v>1.4079999999999999</v>
      </c>
    </row>
    <row r="988" spans="20:31">
      <c r="T988" s="91">
        <v>9</v>
      </c>
      <c r="U988" s="91">
        <v>2005</v>
      </c>
      <c r="V988" s="91" t="s">
        <v>21</v>
      </c>
      <c r="W988" s="91" t="s">
        <v>618</v>
      </c>
      <c r="X988" s="91" t="s">
        <v>3363</v>
      </c>
      <c r="Y988" s="198" t="str">
        <f t="shared" si="53"/>
        <v>92005暖房ビル用マルチ有り</v>
      </c>
      <c r="Z988" s="91">
        <v>-0.56000000000000005</v>
      </c>
      <c r="AA988" s="91">
        <v>1.56</v>
      </c>
      <c r="AB988" s="199">
        <v>1.0330999999999999</v>
      </c>
      <c r="AC988" s="199">
        <v>1.1617</v>
      </c>
      <c r="AD988" s="150">
        <f>VLOOKUP(T988,'既存・導入予定 (3)'!$E$33:$S$44,13,0)</f>
        <v>0.372</v>
      </c>
      <c r="AE988" s="151">
        <f t="shared" si="54"/>
        <v>1.351</v>
      </c>
    </row>
    <row r="989" spans="20:31">
      <c r="T989" s="91">
        <v>9</v>
      </c>
      <c r="U989" s="91">
        <v>2005</v>
      </c>
      <c r="V989" s="91" t="s">
        <v>21</v>
      </c>
      <c r="W989" s="91" t="s">
        <v>619</v>
      </c>
      <c r="X989" s="91" t="s">
        <v>3363</v>
      </c>
      <c r="Y989" s="198" t="str">
        <f t="shared" si="53"/>
        <v>92005暖房設備用有り</v>
      </c>
      <c r="Z989" s="91">
        <v>-0.126</v>
      </c>
      <c r="AA989" s="91">
        <v>1.1259999999999999</v>
      </c>
      <c r="AB989" s="199">
        <v>1.0239</v>
      </c>
      <c r="AC989" s="199">
        <v>0.83850000000000002</v>
      </c>
      <c r="AD989" s="150">
        <f>VLOOKUP(T989,'既存・導入予定 (3)'!$E$33:$S$44,13,0)</f>
        <v>0.372</v>
      </c>
      <c r="AE989" s="151">
        <f t="shared" si="54"/>
        <v>1.079</v>
      </c>
    </row>
    <row r="990" spans="20:31">
      <c r="T990" s="91">
        <v>9</v>
      </c>
      <c r="U990" s="91">
        <v>2005</v>
      </c>
      <c r="V990" s="91" t="s">
        <v>21</v>
      </c>
      <c r="W990" s="91" t="s">
        <v>624</v>
      </c>
      <c r="X990" s="91" t="s">
        <v>3516</v>
      </c>
      <c r="Y990" s="198" t="str">
        <f t="shared" si="53"/>
        <v>92005暖房店舗用無し（一定速）</v>
      </c>
      <c r="Z990" s="91">
        <v>0.25</v>
      </c>
      <c r="AA990" s="91">
        <v>0.75</v>
      </c>
      <c r="AB990" s="199">
        <v>0.25</v>
      </c>
      <c r="AC990" s="199">
        <v>0.75</v>
      </c>
      <c r="AD990" s="150">
        <f>VLOOKUP(T990,'既存・導入予定 (3)'!$E$33:$S$44,13,0)</f>
        <v>0.372</v>
      </c>
      <c r="AE990" s="151">
        <f t="shared" si="54"/>
        <v>0.84299999999999997</v>
      </c>
    </row>
    <row r="991" spans="20:31">
      <c r="T991" s="91">
        <v>9</v>
      </c>
      <c r="U991" s="91">
        <v>2005</v>
      </c>
      <c r="V991" s="91" t="s">
        <v>21</v>
      </c>
      <c r="W991" s="91" t="s">
        <v>618</v>
      </c>
      <c r="X991" s="91" t="s">
        <v>3516</v>
      </c>
      <c r="Y991" s="198" t="str">
        <f t="shared" si="53"/>
        <v>92005暖房ビル用マルチ無し（一定速）</v>
      </c>
      <c r="Z991" s="91">
        <v>0.25</v>
      </c>
      <c r="AA991" s="91">
        <v>0.75</v>
      </c>
      <c r="AB991" s="199">
        <v>0.25</v>
      </c>
      <c r="AC991" s="199">
        <v>0.75</v>
      </c>
      <c r="AD991" s="150">
        <f>VLOOKUP(T991,'既存・導入予定 (3)'!$E$33:$S$44,13,0)</f>
        <v>0.372</v>
      </c>
      <c r="AE991" s="151">
        <f t="shared" si="54"/>
        <v>0.84299999999999997</v>
      </c>
    </row>
    <row r="992" spans="20:31">
      <c r="T992" s="91">
        <v>9</v>
      </c>
      <c r="U992" s="91">
        <v>2005</v>
      </c>
      <c r="V992" s="91" t="s">
        <v>21</v>
      </c>
      <c r="W992" s="91" t="s">
        <v>619</v>
      </c>
      <c r="X992" s="91" t="s">
        <v>3516</v>
      </c>
      <c r="Y992" s="198" t="str">
        <f t="shared" si="53"/>
        <v>92005暖房設備用無し（一定速）</v>
      </c>
      <c r="Z992" s="91">
        <v>0.25</v>
      </c>
      <c r="AA992" s="91">
        <v>0.75</v>
      </c>
      <c r="AB992" s="199">
        <v>0.25</v>
      </c>
      <c r="AC992" s="199">
        <v>0.75</v>
      </c>
      <c r="AD992" s="150">
        <f>VLOOKUP(T992,'既存・導入予定 (3)'!$E$33:$S$44,13,0)</f>
        <v>0.372</v>
      </c>
      <c r="AE992" s="151">
        <f t="shared" si="54"/>
        <v>0.84299999999999997</v>
      </c>
    </row>
    <row r="993" spans="20:31">
      <c r="T993" s="91">
        <v>9</v>
      </c>
      <c r="U993" s="91">
        <v>2010</v>
      </c>
      <c r="V993" s="91" t="s">
        <v>20</v>
      </c>
      <c r="W993" s="91" t="s">
        <v>624</v>
      </c>
      <c r="X993" s="91" t="s">
        <v>3363</v>
      </c>
      <c r="Y993" s="198" t="str">
        <f t="shared" si="53"/>
        <v>92010冷房店舗用有り</v>
      </c>
      <c r="Z993" s="91">
        <v>-1.1000000000000001</v>
      </c>
      <c r="AA993" s="91">
        <v>2.1</v>
      </c>
      <c r="AB993" s="199">
        <v>1.0511999999999999</v>
      </c>
      <c r="AC993" s="199">
        <v>1.5622</v>
      </c>
      <c r="AD993" s="150">
        <f>VLOOKUP(T993,'既存・導入予定 (3)'!$E$33:$S$44,13,0)</f>
        <v>0.372</v>
      </c>
      <c r="AE993" s="151">
        <f t="shared" si="54"/>
        <v>1.69</v>
      </c>
    </row>
    <row r="994" spans="20:31">
      <c r="T994" s="91">
        <v>9</v>
      </c>
      <c r="U994" s="91">
        <v>2010</v>
      </c>
      <c r="V994" s="91" t="s">
        <v>20</v>
      </c>
      <c r="W994" s="91" t="s">
        <v>618</v>
      </c>
      <c r="X994" s="91" t="s">
        <v>3363</v>
      </c>
      <c r="Y994" s="198" t="str">
        <f t="shared" si="53"/>
        <v>92010冷房ビル用マルチ有り</v>
      </c>
      <c r="Z994" s="91">
        <v>-0.88</v>
      </c>
      <c r="AA994" s="91">
        <v>1.88</v>
      </c>
      <c r="AB994" s="199">
        <v>1.0548999999999999</v>
      </c>
      <c r="AC994" s="199">
        <v>1.3963000000000001</v>
      </c>
      <c r="AD994" s="150">
        <f>VLOOKUP(T994,'既存・導入予定 (3)'!$E$33:$S$44,13,0)</f>
        <v>0.372</v>
      </c>
      <c r="AE994" s="151">
        <f t="shared" si="54"/>
        <v>1.552</v>
      </c>
    </row>
    <row r="995" spans="20:31">
      <c r="T995" s="91">
        <v>9</v>
      </c>
      <c r="U995" s="91">
        <v>2010</v>
      </c>
      <c r="V995" s="91" t="s">
        <v>20</v>
      </c>
      <c r="W995" s="91" t="s">
        <v>619</v>
      </c>
      <c r="X995" s="91" t="s">
        <v>3363</v>
      </c>
      <c r="Y995" s="198" t="str">
        <f t="shared" si="53"/>
        <v>92010冷房設備用有り</v>
      </c>
      <c r="Z995" s="91">
        <v>-0.26</v>
      </c>
      <c r="AA995" s="91">
        <v>1.26</v>
      </c>
      <c r="AB995" s="199">
        <v>1.1929000000000001</v>
      </c>
      <c r="AC995" s="199">
        <v>0.89680000000000004</v>
      </c>
      <c r="AD995" s="150">
        <f>VLOOKUP(T995,'既存・導入予定 (3)'!$E$33:$S$44,13,0)</f>
        <v>0.372</v>
      </c>
      <c r="AE995" s="151">
        <f t="shared" si="54"/>
        <v>1.163</v>
      </c>
    </row>
    <row r="996" spans="20:31">
      <c r="T996" s="91">
        <v>9</v>
      </c>
      <c r="U996" s="91">
        <v>2010</v>
      </c>
      <c r="V996" s="91" t="s">
        <v>20</v>
      </c>
      <c r="W996" s="91" t="s">
        <v>624</v>
      </c>
      <c r="X996" s="91" t="s">
        <v>3516</v>
      </c>
      <c r="Y996" s="198" t="str">
        <f t="shared" si="53"/>
        <v>92010冷房店舗用無し（一定速）</v>
      </c>
      <c r="Z996" s="91">
        <v>0.25</v>
      </c>
      <c r="AA996" s="91">
        <v>0.75</v>
      </c>
      <c r="AB996" s="199">
        <v>0.25</v>
      </c>
      <c r="AC996" s="199">
        <v>0.75</v>
      </c>
      <c r="AD996" s="150">
        <f>VLOOKUP(T996,'既存・導入予定 (3)'!$E$33:$S$44,13,0)</f>
        <v>0.372</v>
      </c>
      <c r="AE996" s="151">
        <f t="shared" si="54"/>
        <v>0.84299999999999997</v>
      </c>
    </row>
    <row r="997" spans="20:31">
      <c r="T997" s="91">
        <v>9</v>
      </c>
      <c r="U997" s="91">
        <v>2010</v>
      </c>
      <c r="V997" s="91" t="s">
        <v>20</v>
      </c>
      <c r="W997" s="91" t="s">
        <v>618</v>
      </c>
      <c r="X997" s="91" t="s">
        <v>3516</v>
      </c>
      <c r="Y997" s="198" t="str">
        <f t="shared" si="53"/>
        <v>92010冷房ビル用マルチ無し（一定速）</v>
      </c>
      <c r="Z997" s="91">
        <v>0.25</v>
      </c>
      <c r="AA997" s="91">
        <v>0.75</v>
      </c>
      <c r="AB997" s="199">
        <v>0.25</v>
      </c>
      <c r="AC997" s="199">
        <v>0.75</v>
      </c>
      <c r="AD997" s="150">
        <f>VLOOKUP(T997,'既存・導入予定 (3)'!$E$33:$S$44,13,0)</f>
        <v>0.372</v>
      </c>
      <c r="AE997" s="151">
        <f t="shared" si="54"/>
        <v>0.84299999999999997</v>
      </c>
    </row>
    <row r="998" spans="20:31">
      <c r="T998" s="91">
        <v>9</v>
      </c>
      <c r="U998" s="91">
        <v>2010</v>
      </c>
      <c r="V998" s="91" t="s">
        <v>20</v>
      </c>
      <c r="W998" s="91" t="s">
        <v>619</v>
      </c>
      <c r="X998" s="91" t="s">
        <v>3516</v>
      </c>
      <c r="Y998" s="198" t="str">
        <f t="shared" si="53"/>
        <v>92010冷房設備用無し（一定速）</v>
      </c>
      <c r="Z998" s="91">
        <v>0.25</v>
      </c>
      <c r="AA998" s="91">
        <v>0.75</v>
      </c>
      <c r="AB998" s="199">
        <v>0.25</v>
      </c>
      <c r="AC998" s="199">
        <v>0.75</v>
      </c>
      <c r="AD998" s="150">
        <f>VLOOKUP(T998,'既存・導入予定 (3)'!$E$33:$S$44,13,0)</f>
        <v>0.372</v>
      </c>
      <c r="AE998" s="151">
        <f t="shared" si="54"/>
        <v>0.84299999999999997</v>
      </c>
    </row>
    <row r="999" spans="20:31">
      <c r="T999" s="91">
        <v>9</v>
      </c>
      <c r="U999" s="91">
        <v>2010</v>
      </c>
      <c r="V999" s="91" t="s">
        <v>21</v>
      </c>
      <c r="W999" s="91" t="s">
        <v>624</v>
      </c>
      <c r="X999" s="91" t="s">
        <v>3363</v>
      </c>
      <c r="Y999" s="198" t="str">
        <f t="shared" si="53"/>
        <v>92010暖房店舗用有り</v>
      </c>
      <c r="Z999" s="91">
        <v>-0.72</v>
      </c>
      <c r="AA999" s="91">
        <v>1.72</v>
      </c>
      <c r="AB999" s="199">
        <v>1.0757000000000001</v>
      </c>
      <c r="AC999" s="199">
        <v>1.2710999999999999</v>
      </c>
      <c r="AD999" s="150">
        <f>VLOOKUP(T999,'既存・導入予定 (3)'!$E$33:$S$44,13,0)</f>
        <v>0.372</v>
      </c>
      <c r="AE999" s="151">
        <f t="shared" si="54"/>
        <v>1.452</v>
      </c>
    </row>
    <row r="1000" spans="20:31">
      <c r="T1000" s="91">
        <v>9</v>
      </c>
      <c r="U1000" s="91">
        <v>2010</v>
      </c>
      <c r="V1000" s="91" t="s">
        <v>21</v>
      </c>
      <c r="W1000" s="91" t="s">
        <v>618</v>
      </c>
      <c r="X1000" s="91" t="s">
        <v>3363</v>
      </c>
      <c r="Y1000" s="198" t="str">
        <f t="shared" si="53"/>
        <v>92010暖房ビル用マルチ有り</v>
      </c>
      <c r="Z1000" s="91">
        <v>-0.7</v>
      </c>
      <c r="AA1000" s="91">
        <v>1.7</v>
      </c>
      <c r="AB1000" s="199">
        <v>1.036</v>
      </c>
      <c r="AC1000" s="199">
        <v>1.266</v>
      </c>
      <c r="AD1000" s="150">
        <f>VLOOKUP(T1000,'既存・導入予定 (3)'!$E$33:$S$44,13,0)</f>
        <v>0.372</v>
      </c>
      <c r="AE1000" s="151">
        <f t="shared" si="54"/>
        <v>1.4390000000000001</v>
      </c>
    </row>
    <row r="1001" spans="20:31">
      <c r="T1001" s="91">
        <v>9</v>
      </c>
      <c r="U1001" s="91">
        <v>2010</v>
      </c>
      <c r="V1001" s="91" t="s">
        <v>21</v>
      </c>
      <c r="W1001" s="91" t="s">
        <v>619</v>
      </c>
      <c r="X1001" s="91" t="s">
        <v>3363</v>
      </c>
      <c r="Y1001" s="198" t="str">
        <f t="shared" si="53"/>
        <v>92010暖房設備用有り</v>
      </c>
      <c r="Z1001" s="91">
        <v>-0.26</v>
      </c>
      <c r="AA1001" s="91">
        <v>1.26</v>
      </c>
      <c r="AB1001" s="199">
        <v>0.82779999999999998</v>
      </c>
      <c r="AC1001" s="199">
        <v>0.98809999999999998</v>
      </c>
      <c r="AD1001" s="150">
        <f>VLOOKUP(T1001,'既存・導入予定 (3)'!$E$33:$S$44,13,0)</f>
        <v>0.372</v>
      </c>
      <c r="AE1001" s="151">
        <f t="shared" si="54"/>
        <v>1.163</v>
      </c>
    </row>
    <row r="1002" spans="20:31">
      <c r="T1002" s="91">
        <v>9</v>
      </c>
      <c r="U1002" s="91">
        <v>2010</v>
      </c>
      <c r="V1002" s="91" t="s">
        <v>21</v>
      </c>
      <c r="W1002" s="91" t="s">
        <v>624</v>
      </c>
      <c r="X1002" s="91" t="s">
        <v>3516</v>
      </c>
      <c r="Y1002" s="198" t="str">
        <f t="shared" si="53"/>
        <v>92010暖房店舗用無し（一定速）</v>
      </c>
      <c r="Z1002" s="91">
        <v>0.25</v>
      </c>
      <c r="AA1002" s="91">
        <v>0.75</v>
      </c>
      <c r="AB1002" s="199">
        <v>0.25</v>
      </c>
      <c r="AC1002" s="199">
        <v>0.75</v>
      </c>
      <c r="AD1002" s="150">
        <f>VLOOKUP(T1002,'既存・導入予定 (3)'!$E$33:$S$44,13,0)</f>
        <v>0.372</v>
      </c>
      <c r="AE1002" s="151">
        <f t="shared" si="54"/>
        <v>0.84299999999999997</v>
      </c>
    </row>
    <row r="1003" spans="20:31">
      <c r="T1003" s="91">
        <v>9</v>
      </c>
      <c r="U1003" s="91">
        <v>2010</v>
      </c>
      <c r="V1003" s="91" t="s">
        <v>21</v>
      </c>
      <c r="W1003" s="91" t="s">
        <v>618</v>
      </c>
      <c r="X1003" s="91" t="s">
        <v>3516</v>
      </c>
      <c r="Y1003" s="198" t="str">
        <f t="shared" si="53"/>
        <v>92010暖房ビル用マルチ無し（一定速）</v>
      </c>
      <c r="Z1003" s="91">
        <v>0.25</v>
      </c>
      <c r="AA1003" s="91">
        <v>0.75</v>
      </c>
      <c r="AB1003" s="199">
        <v>0.25</v>
      </c>
      <c r="AC1003" s="199">
        <v>0.75</v>
      </c>
      <c r="AD1003" s="150">
        <f>VLOOKUP(T1003,'既存・導入予定 (3)'!$E$33:$S$44,13,0)</f>
        <v>0.372</v>
      </c>
      <c r="AE1003" s="151">
        <f t="shared" si="54"/>
        <v>0.84299999999999997</v>
      </c>
    </row>
    <row r="1004" spans="20:31">
      <c r="T1004" s="91">
        <v>9</v>
      </c>
      <c r="U1004" s="91">
        <v>2010</v>
      </c>
      <c r="V1004" s="91" t="s">
        <v>21</v>
      </c>
      <c r="W1004" s="91" t="s">
        <v>619</v>
      </c>
      <c r="X1004" s="91" t="s">
        <v>3516</v>
      </c>
      <c r="Y1004" s="198" t="str">
        <f t="shared" si="53"/>
        <v>92010暖房設備用無し（一定速）</v>
      </c>
      <c r="Z1004" s="91">
        <v>0.25</v>
      </c>
      <c r="AA1004" s="91">
        <v>0.75</v>
      </c>
      <c r="AB1004" s="199">
        <v>0.25</v>
      </c>
      <c r="AC1004" s="199">
        <v>0.75</v>
      </c>
      <c r="AD1004" s="150">
        <f>VLOOKUP(T1004,'既存・導入予定 (3)'!$E$33:$S$44,13,0)</f>
        <v>0.372</v>
      </c>
      <c r="AE1004" s="151">
        <f t="shared" si="54"/>
        <v>0.84299999999999997</v>
      </c>
    </row>
    <row r="1005" spans="20:31">
      <c r="T1005" s="196">
        <v>9</v>
      </c>
      <c r="U1005" s="196">
        <v>2011</v>
      </c>
      <c r="V1005" s="196" t="s">
        <v>20</v>
      </c>
      <c r="W1005" s="196" t="s">
        <v>624</v>
      </c>
      <c r="X1005" s="196" t="s">
        <v>3363</v>
      </c>
      <c r="Y1005" s="146" t="str">
        <f t="shared" si="53"/>
        <v>92011冷房店舗用有り</v>
      </c>
      <c r="Z1005" s="196">
        <v>-1.1200000000000001</v>
      </c>
      <c r="AA1005" s="196">
        <v>2.12</v>
      </c>
      <c r="AB1005" s="200">
        <v>1.0517000000000001</v>
      </c>
      <c r="AC1005" s="200">
        <v>1.5770999999999999</v>
      </c>
      <c r="AD1005" s="147">
        <f>VLOOKUP(T1005,'既存・導入予定 (3)'!$E$33:$S$44,13,0)</f>
        <v>0.372</v>
      </c>
      <c r="AE1005" s="75">
        <f t="shared" si="54"/>
        <v>1.7030000000000001</v>
      </c>
    </row>
    <row r="1006" spans="20:31">
      <c r="T1006" s="196">
        <v>9</v>
      </c>
      <c r="U1006" s="196">
        <v>2011</v>
      </c>
      <c r="V1006" s="196" t="s">
        <v>20</v>
      </c>
      <c r="W1006" s="196" t="s">
        <v>618</v>
      </c>
      <c r="X1006" s="196" t="s">
        <v>3363</v>
      </c>
      <c r="Y1006" s="146" t="str">
        <f t="shared" si="53"/>
        <v>92011冷房ビル用マルチ有り</v>
      </c>
      <c r="Z1006" s="148">
        <v>-1</v>
      </c>
      <c r="AA1006" s="148">
        <v>2</v>
      </c>
      <c r="AB1006" s="200">
        <v>1.0584</v>
      </c>
      <c r="AC1006" s="200">
        <v>1.4854000000000001</v>
      </c>
      <c r="AD1006" s="147">
        <f>VLOOKUP(T1006,'既存・導入予定 (3)'!$E$33:$S$44,13,0)</f>
        <v>0.372</v>
      </c>
      <c r="AE1006" s="75">
        <f t="shared" si="54"/>
        <v>1.6279999999999999</v>
      </c>
    </row>
    <row r="1007" spans="20:31">
      <c r="T1007" s="196">
        <v>9</v>
      </c>
      <c r="U1007" s="196">
        <v>2011</v>
      </c>
      <c r="V1007" s="196" t="s">
        <v>20</v>
      </c>
      <c r="W1007" s="196" t="s">
        <v>619</v>
      </c>
      <c r="X1007" s="196" t="s">
        <v>3363</v>
      </c>
      <c r="Y1007" s="146" t="str">
        <f t="shared" si="53"/>
        <v>92011冷房設備用有り</v>
      </c>
      <c r="Z1007" s="196">
        <v>-0.22</v>
      </c>
      <c r="AA1007" s="196">
        <v>1.22</v>
      </c>
      <c r="AB1007" s="200">
        <v>1.0356000000000001</v>
      </c>
      <c r="AC1007" s="200">
        <v>0.90610000000000002</v>
      </c>
      <c r="AD1007" s="147">
        <f>VLOOKUP(T1007,'既存・導入予定 (3)'!$E$33:$S$44,13,0)</f>
        <v>0.372</v>
      </c>
      <c r="AE1007" s="75">
        <f t="shared" si="54"/>
        <v>1.1379999999999999</v>
      </c>
    </row>
    <row r="1008" spans="20:31">
      <c r="T1008" s="196">
        <v>9</v>
      </c>
      <c r="U1008" s="196">
        <v>2011</v>
      </c>
      <c r="V1008" s="196" t="s">
        <v>20</v>
      </c>
      <c r="W1008" s="196" t="s">
        <v>624</v>
      </c>
      <c r="X1008" s="196" t="s">
        <v>3516</v>
      </c>
      <c r="Y1008" s="146" t="str">
        <f t="shared" si="53"/>
        <v>92011冷房店舗用無し（一定速）</v>
      </c>
      <c r="Z1008" s="196">
        <v>0.25</v>
      </c>
      <c r="AA1008" s="196">
        <v>0.75</v>
      </c>
      <c r="AB1008" s="200">
        <v>0.25</v>
      </c>
      <c r="AC1008" s="200">
        <v>0.75</v>
      </c>
      <c r="AD1008" s="147">
        <f>VLOOKUP(T1008,'既存・導入予定 (3)'!$E$33:$S$44,13,0)</f>
        <v>0.372</v>
      </c>
      <c r="AE1008" s="75">
        <f t="shared" si="54"/>
        <v>0.84299999999999997</v>
      </c>
    </row>
    <row r="1009" spans="20:31">
      <c r="T1009" s="196">
        <v>9</v>
      </c>
      <c r="U1009" s="196">
        <v>2011</v>
      </c>
      <c r="V1009" s="196" t="s">
        <v>20</v>
      </c>
      <c r="W1009" s="196" t="s">
        <v>618</v>
      </c>
      <c r="X1009" s="196" t="s">
        <v>3516</v>
      </c>
      <c r="Y1009" s="146" t="str">
        <f t="shared" si="53"/>
        <v>92011冷房ビル用マルチ無し（一定速）</v>
      </c>
      <c r="Z1009" s="196">
        <v>0.25</v>
      </c>
      <c r="AA1009" s="196">
        <v>0.75</v>
      </c>
      <c r="AB1009" s="200">
        <v>0.25</v>
      </c>
      <c r="AC1009" s="200">
        <v>0.75</v>
      </c>
      <c r="AD1009" s="147">
        <f>VLOOKUP(T1009,'既存・導入予定 (3)'!$E$33:$S$44,13,0)</f>
        <v>0.372</v>
      </c>
      <c r="AE1009" s="75">
        <f t="shared" si="54"/>
        <v>0.84299999999999997</v>
      </c>
    </row>
    <row r="1010" spans="20:31">
      <c r="T1010" s="196">
        <v>9</v>
      </c>
      <c r="U1010" s="196">
        <v>2011</v>
      </c>
      <c r="V1010" s="196" t="s">
        <v>20</v>
      </c>
      <c r="W1010" s="196" t="s">
        <v>619</v>
      </c>
      <c r="X1010" s="196" t="s">
        <v>3516</v>
      </c>
      <c r="Y1010" s="146" t="str">
        <f t="shared" si="53"/>
        <v>92011冷房設備用無し（一定速）</v>
      </c>
      <c r="Z1010" s="196">
        <v>0.25</v>
      </c>
      <c r="AA1010" s="196">
        <v>0.75</v>
      </c>
      <c r="AB1010" s="200">
        <v>0.25</v>
      </c>
      <c r="AC1010" s="200">
        <v>0.75</v>
      </c>
      <c r="AD1010" s="147">
        <f>VLOOKUP(T1010,'既存・導入予定 (3)'!$E$33:$S$44,13,0)</f>
        <v>0.372</v>
      </c>
      <c r="AE1010" s="75">
        <f t="shared" si="54"/>
        <v>0.84299999999999997</v>
      </c>
    </row>
    <row r="1011" spans="20:31">
      <c r="T1011" s="196">
        <v>9</v>
      </c>
      <c r="U1011" s="196">
        <v>2011</v>
      </c>
      <c r="V1011" s="196" t="s">
        <v>21</v>
      </c>
      <c r="W1011" s="196" t="s">
        <v>624</v>
      </c>
      <c r="X1011" s="196" t="s">
        <v>3363</v>
      </c>
      <c r="Y1011" s="146" t="str">
        <f t="shared" si="53"/>
        <v>92011暖房店舗用有り</v>
      </c>
      <c r="Z1011" s="196">
        <v>-0.76</v>
      </c>
      <c r="AA1011" s="196">
        <v>1.76</v>
      </c>
      <c r="AB1011" s="200">
        <v>1.0773999999999999</v>
      </c>
      <c r="AC1011" s="200">
        <v>1.3006</v>
      </c>
      <c r="AD1011" s="147">
        <f>VLOOKUP(T1011,'既存・導入予定 (3)'!$E$33:$S$44,13,0)</f>
        <v>0.372</v>
      </c>
      <c r="AE1011" s="75">
        <f t="shared" si="54"/>
        <v>1.4770000000000001</v>
      </c>
    </row>
    <row r="1012" spans="20:31">
      <c r="T1012" s="196">
        <v>9</v>
      </c>
      <c r="U1012" s="196">
        <v>2011</v>
      </c>
      <c r="V1012" s="196" t="s">
        <v>21</v>
      </c>
      <c r="W1012" s="196" t="s">
        <v>618</v>
      </c>
      <c r="X1012" s="196" t="s">
        <v>3363</v>
      </c>
      <c r="Y1012" s="146" t="str">
        <f t="shared" si="53"/>
        <v>92011暖房ビル用マルチ有り</v>
      </c>
      <c r="Z1012" s="196">
        <v>-0.78</v>
      </c>
      <c r="AA1012" s="196">
        <v>1.78</v>
      </c>
      <c r="AB1012" s="200">
        <v>1.0377000000000001</v>
      </c>
      <c r="AC1012" s="200">
        <v>1.3255999999999999</v>
      </c>
      <c r="AD1012" s="147">
        <f>VLOOKUP(T1012,'既存・導入予定 (3)'!$E$33:$S$44,13,0)</f>
        <v>0.372</v>
      </c>
      <c r="AE1012" s="75">
        <f t="shared" si="54"/>
        <v>1.4890000000000001</v>
      </c>
    </row>
    <row r="1013" spans="20:31">
      <c r="T1013" s="196">
        <v>9</v>
      </c>
      <c r="U1013" s="196">
        <v>2011</v>
      </c>
      <c r="V1013" s="196" t="s">
        <v>21</v>
      </c>
      <c r="W1013" s="196" t="s">
        <v>619</v>
      </c>
      <c r="X1013" s="196" t="s">
        <v>3363</v>
      </c>
      <c r="Y1013" s="146" t="str">
        <f t="shared" si="53"/>
        <v>92011暖房設備用有り</v>
      </c>
      <c r="Z1013" s="196">
        <v>-0.26</v>
      </c>
      <c r="AA1013" s="196">
        <v>1.26</v>
      </c>
      <c r="AB1013" s="200">
        <v>1.0266999999999999</v>
      </c>
      <c r="AC1013" s="200">
        <v>0.93830000000000002</v>
      </c>
      <c r="AD1013" s="147">
        <f>VLOOKUP(T1013,'既存・導入予定 (3)'!$E$33:$S$44,13,0)</f>
        <v>0.372</v>
      </c>
      <c r="AE1013" s="75">
        <f t="shared" si="54"/>
        <v>1.163</v>
      </c>
    </row>
    <row r="1014" spans="20:31">
      <c r="T1014" s="196">
        <v>9</v>
      </c>
      <c r="U1014" s="196">
        <v>2011</v>
      </c>
      <c r="V1014" s="196" t="s">
        <v>21</v>
      </c>
      <c r="W1014" s="196" t="s">
        <v>624</v>
      </c>
      <c r="X1014" s="196" t="s">
        <v>3516</v>
      </c>
      <c r="Y1014" s="146" t="str">
        <f t="shared" si="53"/>
        <v>92011暖房店舗用無し（一定速）</v>
      </c>
      <c r="Z1014" s="196">
        <v>0.25</v>
      </c>
      <c r="AA1014" s="196">
        <v>0.75</v>
      </c>
      <c r="AB1014" s="200">
        <v>0.25</v>
      </c>
      <c r="AC1014" s="200">
        <v>0.75</v>
      </c>
      <c r="AD1014" s="147">
        <f>VLOOKUP(T1014,'既存・導入予定 (3)'!$E$33:$S$44,13,0)</f>
        <v>0.372</v>
      </c>
      <c r="AE1014" s="75">
        <f t="shared" si="54"/>
        <v>0.84299999999999997</v>
      </c>
    </row>
    <row r="1015" spans="20:31">
      <c r="T1015" s="196">
        <v>9</v>
      </c>
      <c r="U1015" s="196">
        <v>2011</v>
      </c>
      <c r="V1015" s="196" t="s">
        <v>21</v>
      </c>
      <c r="W1015" s="196" t="s">
        <v>618</v>
      </c>
      <c r="X1015" s="196" t="s">
        <v>3516</v>
      </c>
      <c r="Y1015" s="146" t="str">
        <f t="shared" si="53"/>
        <v>92011暖房ビル用マルチ無し（一定速）</v>
      </c>
      <c r="Z1015" s="196">
        <v>0.25</v>
      </c>
      <c r="AA1015" s="196">
        <v>0.75</v>
      </c>
      <c r="AB1015" s="200">
        <v>0.25</v>
      </c>
      <c r="AC1015" s="200">
        <v>0.75</v>
      </c>
      <c r="AD1015" s="147">
        <f>VLOOKUP(T1015,'既存・導入予定 (3)'!$E$33:$S$44,13,0)</f>
        <v>0.372</v>
      </c>
      <c r="AE1015" s="75">
        <f t="shared" si="54"/>
        <v>0.84299999999999997</v>
      </c>
    </row>
    <row r="1016" spans="20:31">
      <c r="T1016" s="196">
        <v>9</v>
      </c>
      <c r="U1016" s="196">
        <v>2011</v>
      </c>
      <c r="V1016" s="196" t="s">
        <v>21</v>
      </c>
      <c r="W1016" s="196" t="s">
        <v>619</v>
      </c>
      <c r="X1016" s="196" t="s">
        <v>3516</v>
      </c>
      <c r="Y1016" s="146" t="str">
        <f t="shared" si="53"/>
        <v>92011暖房設備用無し（一定速）</v>
      </c>
      <c r="Z1016" s="196">
        <v>0.25</v>
      </c>
      <c r="AA1016" s="196">
        <v>0.75</v>
      </c>
      <c r="AB1016" s="200">
        <v>0.25</v>
      </c>
      <c r="AC1016" s="200">
        <v>0.75</v>
      </c>
      <c r="AD1016" s="147">
        <f>VLOOKUP(T1016,'既存・導入予定 (3)'!$E$33:$S$44,13,0)</f>
        <v>0.372</v>
      </c>
      <c r="AE1016" s="75">
        <f t="shared" si="54"/>
        <v>0.84299999999999997</v>
      </c>
    </row>
    <row r="1017" spans="20:31">
      <c r="T1017" s="196">
        <v>9</v>
      </c>
      <c r="U1017" s="196">
        <v>2012</v>
      </c>
      <c r="V1017" s="196" t="s">
        <v>20</v>
      </c>
      <c r="W1017" s="196" t="s">
        <v>624</v>
      </c>
      <c r="X1017" s="196" t="s">
        <v>3363</v>
      </c>
      <c r="Y1017" s="146" t="str">
        <f t="shared" si="53"/>
        <v>92012冷房店舗用有り</v>
      </c>
      <c r="Z1017" s="196">
        <v>-1.36</v>
      </c>
      <c r="AA1017" s="196">
        <v>2.36</v>
      </c>
      <c r="AB1017" s="200">
        <v>1.0576000000000001</v>
      </c>
      <c r="AC1017" s="200">
        <v>1.7556</v>
      </c>
      <c r="AD1017" s="147">
        <f>VLOOKUP(T1017,'既存・導入予定 (3)'!$E$33:$S$44,13,0)</f>
        <v>0.372</v>
      </c>
      <c r="AE1017" s="75">
        <f t="shared" si="54"/>
        <v>1.8540000000000001</v>
      </c>
    </row>
    <row r="1018" spans="20:31">
      <c r="T1018" s="196">
        <v>9</v>
      </c>
      <c r="U1018" s="196">
        <v>2012</v>
      </c>
      <c r="V1018" s="196" t="s">
        <v>20</v>
      </c>
      <c r="W1018" s="196" t="s">
        <v>618</v>
      </c>
      <c r="X1018" s="196" t="s">
        <v>3363</v>
      </c>
      <c r="Y1018" s="146" t="str">
        <f t="shared" si="53"/>
        <v>92012冷房ビル用マルチ有り</v>
      </c>
      <c r="Z1018" s="196">
        <v>-1.1399999999999999</v>
      </c>
      <c r="AA1018" s="196">
        <v>2.14</v>
      </c>
      <c r="AB1018" s="200">
        <v>1.0625</v>
      </c>
      <c r="AC1018" s="200">
        <v>1.5893999999999999</v>
      </c>
      <c r="AD1018" s="147">
        <f>VLOOKUP(T1018,'既存・導入予定 (3)'!$E$33:$S$44,13,0)</f>
        <v>0.372</v>
      </c>
      <c r="AE1018" s="75">
        <f t="shared" si="54"/>
        <v>1.7150000000000001</v>
      </c>
    </row>
    <row r="1019" spans="20:31">
      <c r="T1019" s="196">
        <v>9</v>
      </c>
      <c r="U1019" s="196">
        <v>2012</v>
      </c>
      <c r="V1019" s="196" t="s">
        <v>20</v>
      </c>
      <c r="W1019" s="196" t="s">
        <v>619</v>
      </c>
      <c r="X1019" s="196" t="s">
        <v>3363</v>
      </c>
      <c r="Y1019" s="146" t="str">
        <f t="shared" si="53"/>
        <v>92012冷房設備用有り</v>
      </c>
      <c r="Z1019" s="196">
        <v>-0.26</v>
      </c>
      <c r="AA1019" s="196">
        <v>1.26</v>
      </c>
      <c r="AB1019" s="200">
        <v>1.0367999999999999</v>
      </c>
      <c r="AC1019" s="200">
        <v>0.93579999999999997</v>
      </c>
      <c r="AD1019" s="147">
        <f>VLOOKUP(T1019,'既存・導入予定 (3)'!$E$33:$S$44,13,0)</f>
        <v>0.372</v>
      </c>
      <c r="AE1019" s="75">
        <f t="shared" si="54"/>
        <v>1.163</v>
      </c>
    </row>
    <row r="1020" spans="20:31">
      <c r="T1020" s="196">
        <v>9</v>
      </c>
      <c r="U1020" s="196">
        <v>2012</v>
      </c>
      <c r="V1020" s="196" t="s">
        <v>20</v>
      </c>
      <c r="W1020" s="196" t="s">
        <v>624</v>
      </c>
      <c r="X1020" s="196" t="s">
        <v>3516</v>
      </c>
      <c r="Y1020" s="146" t="str">
        <f t="shared" si="53"/>
        <v>92012冷房店舗用無し（一定速）</v>
      </c>
      <c r="Z1020" s="196">
        <v>0.25</v>
      </c>
      <c r="AA1020" s="196">
        <v>0.75</v>
      </c>
      <c r="AB1020" s="200">
        <v>0.25</v>
      </c>
      <c r="AC1020" s="200">
        <v>0.75</v>
      </c>
      <c r="AD1020" s="147">
        <f>VLOOKUP(T1020,'既存・導入予定 (3)'!$E$33:$S$44,13,0)</f>
        <v>0.372</v>
      </c>
      <c r="AE1020" s="75">
        <f t="shared" si="54"/>
        <v>0.84299999999999997</v>
      </c>
    </row>
    <row r="1021" spans="20:31">
      <c r="T1021" s="196">
        <v>9</v>
      </c>
      <c r="U1021" s="196">
        <v>2012</v>
      </c>
      <c r="V1021" s="196" t="s">
        <v>20</v>
      </c>
      <c r="W1021" s="196" t="s">
        <v>618</v>
      </c>
      <c r="X1021" s="196" t="s">
        <v>3516</v>
      </c>
      <c r="Y1021" s="146" t="str">
        <f t="shared" si="53"/>
        <v>92012冷房ビル用マルチ無し（一定速）</v>
      </c>
      <c r="Z1021" s="196">
        <v>0.25</v>
      </c>
      <c r="AA1021" s="196">
        <v>0.75</v>
      </c>
      <c r="AB1021" s="200">
        <v>0.25</v>
      </c>
      <c r="AC1021" s="200">
        <v>0.75</v>
      </c>
      <c r="AD1021" s="147">
        <f>VLOOKUP(T1021,'既存・導入予定 (3)'!$E$33:$S$44,13,0)</f>
        <v>0.372</v>
      </c>
      <c r="AE1021" s="75">
        <f t="shared" si="54"/>
        <v>0.84299999999999997</v>
      </c>
    </row>
    <row r="1022" spans="20:31">
      <c r="T1022" s="196">
        <v>9</v>
      </c>
      <c r="U1022" s="196">
        <v>2012</v>
      </c>
      <c r="V1022" s="196" t="s">
        <v>20</v>
      </c>
      <c r="W1022" s="196" t="s">
        <v>619</v>
      </c>
      <c r="X1022" s="196" t="s">
        <v>3516</v>
      </c>
      <c r="Y1022" s="146" t="str">
        <f t="shared" si="53"/>
        <v>92012冷房設備用無し（一定速）</v>
      </c>
      <c r="Z1022" s="196">
        <v>0.25</v>
      </c>
      <c r="AA1022" s="196">
        <v>0.75</v>
      </c>
      <c r="AB1022" s="200">
        <v>0.25</v>
      </c>
      <c r="AC1022" s="200">
        <v>0.75</v>
      </c>
      <c r="AD1022" s="147">
        <f>VLOOKUP(T1022,'既存・導入予定 (3)'!$E$33:$S$44,13,0)</f>
        <v>0.372</v>
      </c>
      <c r="AE1022" s="75">
        <f t="shared" si="54"/>
        <v>0.84299999999999997</v>
      </c>
    </row>
    <row r="1023" spans="20:31">
      <c r="T1023" s="196">
        <v>9</v>
      </c>
      <c r="U1023" s="196">
        <v>2012</v>
      </c>
      <c r="V1023" s="196" t="s">
        <v>21</v>
      </c>
      <c r="W1023" s="196" t="s">
        <v>624</v>
      </c>
      <c r="X1023" s="196" t="s">
        <v>3363</v>
      </c>
      <c r="Y1023" s="146" t="str">
        <f t="shared" si="53"/>
        <v>92012暖房店舗用有り</v>
      </c>
      <c r="Z1023" s="196">
        <v>-0.82</v>
      </c>
      <c r="AA1023" s="196">
        <v>1.82</v>
      </c>
      <c r="AB1023" s="200">
        <v>1.0801000000000001</v>
      </c>
      <c r="AC1023" s="200">
        <v>1.345</v>
      </c>
      <c r="AD1023" s="147">
        <f>VLOOKUP(T1023,'既存・導入予定 (3)'!$E$33:$S$44,13,0)</f>
        <v>0.372</v>
      </c>
      <c r="AE1023" s="75">
        <f t="shared" si="54"/>
        <v>1.514</v>
      </c>
    </row>
    <row r="1024" spans="20:31">
      <c r="T1024" s="196">
        <v>9</v>
      </c>
      <c r="U1024" s="196">
        <v>2012</v>
      </c>
      <c r="V1024" s="196" t="s">
        <v>21</v>
      </c>
      <c r="W1024" s="196" t="s">
        <v>618</v>
      </c>
      <c r="X1024" s="196" t="s">
        <v>3363</v>
      </c>
      <c r="Y1024" s="146" t="str">
        <f t="shared" si="53"/>
        <v>92012暖房ビル用マルチ有り</v>
      </c>
      <c r="Z1024" s="196">
        <v>-0.98</v>
      </c>
      <c r="AA1024" s="196">
        <v>1.98</v>
      </c>
      <c r="AB1024" s="200">
        <v>1.042</v>
      </c>
      <c r="AC1024" s="200">
        <v>1.4744999999999999</v>
      </c>
      <c r="AD1024" s="147">
        <f>VLOOKUP(T1024,'既存・導入予定 (3)'!$E$33:$S$44,13,0)</f>
        <v>0.372</v>
      </c>
      <c r="AE1024" s="75">
        <f t="shared" si="54"/>
        <v>1.615</v>
      </c>
    </row>
    <row r="1025" spans="20:31">
      <c r="T1025" s="196">
        <v>9</v>
      </c>
      <c r="U1025" s="196">
        <v>2012</v>
      </c>
      <c r="V1025" s="196" t="s">
        <v>21</v>
      </c>
      <c r="W1025" s="196" t="s">
        <v>619</v>
      </c>
      <c r="X1025" s="196" t="s">
        <v>3363</v>
      </c>
      <c r="Y1025" s="146" t="str">
        <f t="shared" si="53"/>
        <v>92012暖房設備用有り</v>
      </c>
      <c r="Z1025" s="196">
        <v>-0.26</v>
      </c>
      <c r="AA1025" s="196">
        <v>1.26</v>
      </c>
      <c r="AB1025" s="200">
        <v>1.0266999999999999</v>
      </c>
      <c r="AC1025" s="200">
        <v>0.93830000000000002</v>
      </c>
      <c r="AD1025" s="147">
        <f>VLOOKUP(T1025,'既存・導入予定 (3)'!$E$33:$S$44,13,0)</f>
        <v>0.372</v>
      </c>
      <c r="AE1025" s="75">
        <f t="shared" si="54"/>
        <v>1.163</v>
      </c>
    </row>
    <row r="1026" spans="20:31">
      <c r="T1026" s="196">
        <v>9</v>
      </c>
      <c r="U1026" s="196">
        <v>2012</v>
      </c>
      <c r="V1026" s="196" t="s">
        <v>21</v>
      </c>
      <c r="W1026" s="196" t="s">
        <v>624</v>
      </c>
      <c r="X1026" s="196" t="s">
        <v>3516</v>
      </c>
      <c r="Y1026" s="146" t="str">
        <f t="shared" si="53"/>
        <v>92012暖房店舗用無し（一定速）</v>
      </c>
      <c r="Z1026" s="196">
        <v>0.25</v>
      </c>
      <c r="AA1026" s="196">
        <v>0.75</v>
      </c>
      <c r="AB1026" s="200">
        <v>0.25</v>
      </c>
      <c r="AC1026" s="200">
        <v>0.75</v>
      </c>
      <c r="AD1026" s="147">
        <f>VLOOKUP(T1026,'既存・導入予定 (3)'!$E$33:$S$44,13,0)</f>
        <v>0.372</v>
      </c>
      <c r="AE1026" s="75">
        <f t="shared" si="54"/>
        <v>0.84299999999999997</v>
      </c>
    </row>
    <row r="1027" spans="20:31">
      <c r="T1027" s="196">
        <v>9</v>
      </c>
      <c r="U1027" s="196">
        <v>2012</v>
      </c>
      <c r="V1027" s="196" t="s">
        <v>21</v>
      </c>
      <c r="W1027" s="196" t="s">
        <v>618</v>
      </c>
      <c r="X1027" s="196" t="s">
        <v>3516</v>
      </c>
      <c r="Y1027" s="146" t="str">
        <f t="shared" si="53"/>
        <v>92012暖房ビル用マルチ無し（一定速）</v>
      </c>
      <c r="Z1027" s="196">
        <v>0.25</v>
      </c>
      <c r="AA1027" s="196">
        <v>0.75</v>
      </c>
      <c r="AB1027" s="200">
        <v>0.25</v>
      </c>
      <c r="AC1027" s="200">
        <v>0.75</v>
      </c>
      <c r="AD1027" s="147">
        <f>VLOOKUP(T1027,'既存・導入予定 (3)'!$E$33:$S$44,13,0)</f>
        <v>0.372</v>
      </c>
      <c r="AE1027" s="75">
        <f t="shared" si="54"/>
        <v>0.84299999999999997</v>
      </c>
    </row>
    <row r="1028" spans="20:31">
      <c r="T1028" s="196">
        <v>9</v>
      </c>
      <c r="U1028" s="196">
        <v>2012</v>
      </c>
      <c r="V1028" s="196" t="s">
        <v>21</v>
      </c>
      <c r="W1028" s="196" t="s">
        <v>619</v>
      </c>
      <c r="X1028" s="196" t="s">
        <v>3516</v>
      </c>
      <c r="Y1028" s="146" t="str">
        <f t="shared" si="53"/>
        <v>92012暖房設備用無し（一定速）</v>
      </c>
      <c r="Z1028" s="196">
        <v>0.25</v>
      </c>
      <c r="AA1028" s="196">
        <v>0.75</v>
      </c>
      <c r="AB1028" s="200">
        <v>0.25</v>
      </c>
      <c r="AC1028" s="200">
        <v>0.75</v>
      </c>
      <c r="AD1028" s="147">
        <f>VLOOKUP(T1028,'既存・導入予定 (3)'!$E$33:$S$44,13,0)</f>
        <v>0.372</v>
      </c>
      <c r="AE1028" s="75">
        <f t="shared" si="54"/>
        <v>0.84299999999999997</v>
      </c>
    </row>
    <row r="1029" spans="20:31">
      <c r="T1029" s="196">
        <v>9</v>
      </c>
      <c r="U1029" s="196">
        <v>2013</v>
      </c>
      <c r="V1029" s="196" t="s">
        <v>20</v>
      </c>
      <c r="W1029" s="196" t="s">
        <v>624</v>
      </c>
      <c r="X1029" s="196" t="s">
        <v>3363</v>
      </c>
      <c r="Y1029" s="146" t="str">
        <f t="shared" si="53"/>
        <v>92013冷房店舗用有り</v>
      </c>
      <c r="Z1029" s="196">
        <v>-1.5</v>
      </c>
      <c r="AA1029" s="196">
        <v>2.5</v>
      </c>
      <c r="AB1029" s="200">
        <v>1.0609999999999999</v>
      </c>
      <c r="AC1029" s="200">
        <v>1.8597999999999999</v>
      </c>
      <c r="AD1029" s="147">
        <f>VLOOKUP(T1029,'既存・導入予定 (3)'!$E$33:$S$44,13,0)</f>
        <v>0.372</v>
      </c>
      <c r="AE1029" s="75">
        <f t="shared" si="54"/>
        <v>1.9419999999999999</v>
      </c>
    </row>
    <row r="1030" spans="20:31">
      <c r="T1030" s="196">
        <v>9</v>
      </c>
      <c r="U1030" s="196">
        <v>2013</v>
      </c>
      <c r="V1030" s="196" t="s">
        <v>20</v>
      </c>
      <c r="W1030" s="196" t="s">
        <v>618</v>
      </c>
      <c r="X1030" s="196" t="s">
        <v>3363</v>
      </c>
      <c r="Y1030" s="146" t="str">
        <f t="shared" si="53"/>
        <v>92013冷房ビル用マルチ有り</v>
      </c>
      <c r="Z1030" s="196">
        <v>-1.1399999999999999</v>
      </c>
      <c r="AA1030" s="196">
        <v>2.14</v>
      </c>
      <c r="AB1030" s="200">
        <v>1.0625</v>
      </c>
      <c r="AC1030" s="200">
        <v>1.5893999999999999</v>
      </c>
      <c r="AD1030" s="147">
        <f>VLOOKUP(T1030,'既存・導入予定 (3)'!$E$33:$S$44,13,0)</f>
        <v>0.372</v>
      </c>
      <c r="AE1030" s="75">
        <f t="shared" si="54"/>
        <v>1.7150000000000001</v>
      </c>
    </row>
    <row r="1031" spans="20:31">
      <c r="T1031" s="196">
        <v>9</v>
      </c>
      <c r="U1031" s="196">
        <v>2013</v>
      </c>
      <c r="V1031" s="196" t="s">
        <v>20</v>
      </c>
      <c r="W1031" s="196" t="s">
        <v>619</v>
      </c>
      <c r="X1031" s="196" t="s">
        <v>3363</v>
      </c>
      <c r="Y1031" s="146" t="str">
        <f t="shared" si="53"/>
        <v>92013冷房設備用有り</v>
      </c>
      <c r="Z1031" s="196">
        <v>-0.26</v>
      </c>
      <c r="AA1031" s="196">
        <v>1.26</v>
      </c>
      <c r="AB1031" s="200">
        <v>1.0367999999999999</v>
      </c>
      <c r="AC1031" s="200">
        <v>0.93579999999999997</v>
      </c>
      <c r="AD1031" s="147">
        <f>VLOOKUP(T1031,'既存・導入予定 (3)'!$E$33:$S$44,13,0)</f>
        <v>0.372</v>
      </c>
      <c r="AE1031" s="75">
        <f t="shared" si="54"/>
        <v>1.163</v>
      </c>
    </row>
    <row r="1032" spans="20:31">
      <c r="T1032" s="196">
        <v>9</v>
      </c>
      <c r="U1032" s="196">
        <v>2013</v>
      </c>
      <c r="V1032" s="196" t="s">
        <v>20</v>
      </c>
      <c r="W1032" s="196" t="s">
        <v>624</v>
      </c>
      <c r="X1032" s="196" t="s">
        <v>3516</v>
      </c>
      <c r="Y1032" s="146" t="str">
        <f t="shared" si="53"/>
        <v>92013冷房店舗用無し（一定速）</v>
      </c>
      <c r="Z1032" s="196">
        <v>0.25</v>
      </c>
      <c r="AA1032" s="196">
        <v>0.75</v>
      </c>
      <c r="AB1032" s="200">
        <v>0.25</v>
      </c>
      <c r="AC1032" s="200">
        <v>0.75</v>
      </c>
      <c r="AD1032" s="147">
        <f>VLOOKUP(T1032,'既存・導入予定 (3)'!$E$33:$S$44,13,0)</f>
        <v>0.372</v>
      </c>
      <c r="AE1032" s="75">
        <f t="shared" si="54"/>
        <v>0.84299999999999997</v>
      </c>
    </row>
    <row r="1033" spans="20:31">
      <c r="T1033" s="196">
        <v>9</v>
      </c>
      <c r="U1033" s="196">
        <v>2013</v>
      </c>
      <c r="V1033" s="196" t="s">
        <v>20</v>
      </c>
      <c r="W1033" s="196" t="s">
        <v>618</v>
      </c>
      <c r="X1033" s="196" t="s">
        <v>3516</v>
      </c>
      <c r="Y1033" s="146" t="str">
        <f t="shared" si="53"/>
        <v>92013冷房ビル用マルチ無し（一定速）</v>
      </c>
      <c r="Z1033" s="196">
        <v>0.25</v>
      </c>
      <c r="AA1033" s="196">
        <v>0.75</v>
      </c>
      <c r="AB1033" s="200">
        <v>0.25</v>
      </c>
      <c r="AC1033" s="200">
        <v>0.75</v>
      </c>
      <c r="AD1033" s="147">
        <f>VLOOKUP(T1033,'既存・導入予定 (3)'!$E$33:$S$44,13,0)</f>
        <v>0.372</v>
      </c>
      <c r="AE1033" s="75">
        <f t="shared" si="54"/>
        <v>0.84299999999999997</v>
      </c>
    </row>
    <row r="1034" spans="20:31">
      <c r="T1034" s="196">
        <v>9</v>
      </c>
      <c r="U1034" s="196">
        <v>2013</v>
      </c>
      <c r="V1034" s="196" t="s">
        <v>20</v>
      </c>
      <c r="W1034" s="196" t="s">
        <v>619</v>
      </c>
      <c r="X1034" s="196" t="s">
        <v>3516</v>
      </c>
      <c r="Y1034" s="146" t="str">
        <f t="shared" si="53"/>
        <v>92013冷房設備用無し（一定速）</v>
      </c>
      <c r="Z1034" s="196">
        <v>0.25</v>
      </c>
      <c r="AA1034" s="196">
        <v>0.75</v>
      </c>
      <c r="AB1034" s="200">
        <v>0.25</v>
      </c>
      <c r="AC1034" s="200">
        <v>0.75</v>
      </c>
      <c r="AD1034" s="147">
        <f>VLOOKUP(T1034,'既存・導入予定 (3)'!$E$33:$S$44,13,0)</f>
        <v>0.372</v>
      </c>
      <c r="AE1034" s="75">
        <f t="shared" si="54"/>
        <v>0.84299999999999997</v>
      </c>
    </row>
    <row r="1035" spans="20:31">
      <c r="T1035" s="196">
        <v>9</v>
      </c>
      <c r="U1035" s="196">
        <v>2013</v>
      </c>
      <c r="V1035" s="196" t="s">
        <v>21</v>
      </c>
      <c r="W1035" s="196" t="s">
        <v>624</v>
      </c>
      <c r="X1035" s="196" t="s">
        <v>3363</v>
      </c>
      <c r="Y1035" s="146" t="str">
        <f t="shared" si="53"/>
        <v>92013暖房店舗用有り</v>
      </c>
      <c r="Z1035" s="196">
        <v>-0.94</v>
      </c>
      <c r="AA1035" s="196">
        <v>1.94</v>
      </c>
      <c r="AB1035" s="200">
        <v>1.0853999999999999</v>
      </c>
      <c r="AC1035" s="200">
        <v>1.4337</v>
      </c>
      <c r="AD1035" s="147">
        <f>VLOOKUP(T1035,'既存・導入予定 (3)'!$E$33:$S$44,13,0)</f>
        <v>0.372</v>
      </c>
      <c r="AE1035" s="75">
        <f t="shared" si="54"/>
        <v>1.59</v>
      </c>
    </row>
    <row r="1036" spans="20:31">
      <c r="T1036" s="196">
        <v>9</v>
      </c>
      <c r="U1036" s="196">
        <v>2013</v>
      </c>
      <c r="V1036" s="196" t="s">
        <v>21</v>
      </c>
      <c r="W1036" s="196" t="s">
        <v>618</v>
      </c>
      <c r="X1036" s="196" t="s">
        <v>3363</v>
      </c>
      <c r="Y1036" s="146" t="str">
        <f t="shared" si="53"/>
        <v>92013暖房ビル用マルチ有り</v>
      </c>
      <c r="Z1036" s="196">
        <v>-0.98</v>
      </c>
      <c r="AA1036" s="196">
        <v>1.98</v>
      </c>
      <c r="AB1036" s="200">
        <v>1.042</v>
      </c>
      <c r="AC1036" s="200">
        <v>1.4744999999999999</v>
      </c>
      <c r="AD1036" s="147">
        <f>VLOOKUP(T1036,'既存・導入予定 (3)'!$E$33:$S$44,13,0)</f>
        <v>0.372</v>
      </c>
      <c r="AE1036" s="75">
        <f t="shared" si="54"/>
        <v>1.615</v>
      </c>
    </row>
    <row r="1037" spans="20:31">
      <c r="T1037" s="196">
        <v>9</v>
      </c>
      <c r="U1037" s="196">
        <v>2013</v>
      </c>
      <c r="V1037" s="196" t="s">
        <v>21</v>
      </c>
      <c r="W1037" s="196" t="s">
        <v>619</v>
      </c>
      <c r="X1037" s="196" t="s">
        <v>3363</v>
      </c>
      <c r="Y1037" s="146" t="str">
        <f t="shared" ref="Y1037:Y1100" si="55">T1037&amp;U1037&amp;V1037&amp;W1037&amp;X1037</f>
        <v>92013暖房設備用有り</v>
      </c>
      <c r="Z1037" s="196">
        <v>-0.32</v>
      </c>
      <c r="AA1037" s="196">
        <v>1.32</v>
      </c>
      <c r="AB1037" s="200">
        <v>1.028</v>
      </c>
      <c r="AC1037" s="200">
        <v>0.98299999999999998</v>
      </c>
      <c r="AD1037" s="147">
        <f>VLOOKUP(T1037,'既存・導入予定 (3)'!$E$33:$S$44,13,0)</f>
        <v>0.372</v>
      </c>
      <c r="AE1037" s="75">
        <f t="shared" si="54"/>
        <v>1.2</v>
      </c>
    </row>
    <row r="1038" spans="20:31">
      <c r="T1038" s="196">
        <v>9</v>
      </c>
      <c r="U1038" s="196">
        <v>2013</v>
      </c>
      <c r="V1038" s="196" t="s">
        <v>21</v>
      </c>
      <c r="W1038" s="196" t="s">
        <v>624</v>
      </c>
      <c r="X1038" s="196" t="s">
        <v>3516</v>
      </c>
      <c r="Y1038" s="146" t="str">
        <f t="shared" si="55"/>
        <v>92013暖房店舗用無し（一定速）</v>
      </c>
      <c r="Z1038" s="196">
        <v>0.25</v>
      </c>
      <c r="AA1038" s="196">
        <v>0.75</v>
      </c>
      <c r="AB1038" s="200">
        <v>0.25</v>
      </c>
      <c r="AC1038" s="200">
        <v>0.75</v>
      </c>
      <c r="AD1038" s="147">
        <f>VLOOKUP(T1038,'既存・導入予定 (3)'!$E$33:$S$44,13,0)</f>
        <v>0.372</v>
      </c>
      <c r="AE1038" s="75">
        <f t="shared" si="54"/>
        <v>0.84299999999999997</v>
      </c>
    </row>
    <row r="1039" spans="20:31">
      <c r="T1039" s="196">
        <v>9</v>
      </c>
      <c r="U1039" s="196">
        <v>2013</v>
      </c>
      <c r="V1039" s="196" t="s">
        <v>21</v>
      </c>
      <c r="W1039" s="196" t="s">
        <v>618</v>
      </c>
      <c r="X1039" s="196" t="s">
        <v>3516</v>
      </c>
      <c r="Y1039" s="146" t="str">
        <f t="shared" si="55"/>
        <v>92013暖房ビル用マルチ無し（一定速）</v>
      </c>
      <c r="Z1039" s="196">
        <v>0.25</v>
      </c>
      <c r="AA1039" s="196">
        <v>0.75</v>
      </c>
      <c r="AB1039" s="200">
        <v>0.25</v>
      </c>
      <c r="AC1039" s="200">
        <v>0.75</v>
      </c>
      <c r="AD1039" s="147">
        <f>VLOOKUP(T1039,'既存・導入予定 (3)'!$E$33:$S$44,13,0)</f>
        <v>0.372</v>
      </c>
      <c r="AE1039" s="75">
        <f t="shared" si="54"/>
        <v>0.84299999999999997</v>
      </c>
    </row>
    <row r="1040" spans="20:31">
      <c r="T1040" s="196">
        <v>9</v>
      </c>
      <c r="U1040" s="196">
        <v>2013</v>
      </c>
      <c r="V1040" s="196" t="s">
        <v>21</v>
      </c>
      <c r="W1040" s="196" t="s">
        <v>619</v>
      </c>
      <c r="X1040" s="196" t="s">
        <v>3516</v>
      </c>
      <c r="Y1040" s="146" t="str">
        <f t="shared" si="55"/>
        <v>92013暖房設備用無し（一定速）</v>
      </c>
      <c r="Z1040" s="196">
        <v>0.25</v>
      </c>
      <c r="AA1040" s="196">
        <v>0.75</v>
      </c>
      <c r="AB1040" s="200">
        <v>0.25</v>
      </c>
      <c r="AC1040" s="200">
        <v>0.75</v>
      </c>
      <c r="AD1040" s="147">
        <f>VLOOKUP(T1040,'既存・導入予定 (3)'!$E$33:$S$44,13,0)</f>
        <v>0.372</v>
      </c>
      <c r="AE1040" s="75">
        <f t="shared" si="54"/>
        <v>0.84299999999999997</v>
      </c>
    </row>
    <row r="1041" spans="20:31">
      <c r="T1041" s="196">
        <v>9</v>
      </c>
      <c r="U1041" s="196">
        <v>2014</v>
      </c>
      <c r="V1041" s="196" t="s">
        <v>20</v>
      </c>
      <c r="W1041" s="196" t="s">
        <v>624</v>
      </c>
      <c r="X1041" s="196" t="s">
        <v>3363</v>
      </c>
      <c r="Y1041" s="146" t="str">
        <f t="shared" si="55"/>
        <v>92014冷房店舗用有り</v>
      </c>
      <c r="Z1041" s="196">
        <v>-1.46</v>
      </c>
      <c r="AA1041" s="196">
        <v>2.46</v>
      </c>
      <c r="AB1041" s="200">
        <v>1.06</v>
      </c>
      <c r="AC1041" s="200">
        <v>1.83</v>
      </c>
      <c r="AD1041" s="147">
        <f>VLOOKUP(T1041,'既存・導入予定 (3)'!$E$33:$S$44,13,0)</f>
        <v>0.372</v>
      </c>
      <c r="AE1041" s="75">
        <f t="shared" si="54"/>
        <v>1.9159999999999999</v>
      </c>
    </row>
    <row r="1042" spans="20:31">
      <c r="T1042" s="196">
        <v>9</v>
      </c>
      <c r="U1042" s="196">
        <v>2014</v>
      </c>
      <c r="V1042" s="196" t="s">
        <v>20</v>
      </c>
      <c r="W1042" s="196" t="s">
        <v>618</v>
      </c>
      <c r="X1042" s="196" t="s">
        <v>3363</v>
      </c>
      <c r="Y1042" s="146" t="str">
        <f t="shared" si="55"/>
        <v>92014冷房ビル用マルチ有り</v>
      </c>
      <c r="Z1042" s="196">
        <v>-1.52</v>
      </c>
      <c r="AA1042" s="196">
        <v>2.52</v>
      </c>
      <c r="AB1042" s="200">
        <v>1.0736000000000001</v>
      </c>
      <c r="AC1042" s="200">
        <v>1.8715999999999999</v>
      </c>
      <c r="AD1042" s="147">
        <f>VLOOKUP(T1042,'既存・導入予定 (3)'!$E$33:$S$44,13,0)</f>
        <v>0.372</v>
      </c>
      <c r="AE1042" s="75">
        <f t="shared" si="54"/>
        <v>1.954</v>
      </c>
    </row>
    <row r="1043" spans="20:31">
      <c r="T1043" s="196">
        <v>9</v>
      </c>
      <c r="U1043" s="196">
        <v>2014</v>
      </c>
      <c r="V1043" s="196" t="s">
        <v>20</v>
      </c>
      <c r="W1043" s="196" t="s">
        <v>619</v>
      </c>
      <c r="X1043" s="196" t="s">
        <v>3363</v>
      </c>
      <c r="Y1043" s="146" t="str">
        <f t="shared" si="55"/>
        <v>92014冷房設備用有り</v>
      </c>
      <c r="Z1043" s="196">
        <v>-0.32</v>
      </c>
      <c r="AA1043" s="196">
        <v>1.32</v>
      </c>
      <c r="AB1043" s="200">
        <v>1.0385</v>
      </c>
      <c r="AC1043" s="200">
        <v>0.98040000000000005</v>
      </c>
      <c r="AD1043" s="147">
        <f>VLOOKUP(T1043,'既存・導入予定 (3)'!$E$33:$S$44,13,0)</f>
        <v>0.372</v>
      </c>
      <c r="AE1043" s="75">
        <f t="shared" si="54"/>
        <v>1.2</v>
      </c>
    </row>
    <row r="1044" spans="20:31">
      <c r="T1044" s="196">
        <v>9</v>
      </c>
      <c r="U1044" s="196">
        <v>2014</v>
      </c>
      <c r="V1044" s="196" t="s">
        <v>20</v>
      </c>
      <c r="W1044" s="196" t="s">
        <v>624</v>
      </c>
      <c r="X1044" s="196" t="s">
        <v>3516</v>
      </c>
      <c r="Y1044" s="146" t="str">
        <f t="shared" si="55"/>
        <v>92014冷房店舗用無し（一定速）</v>
      </c>
      <c r="Z1044" s="196">
        <v>0.25</v>
      </c>
      <c r="AA1044" s="196">
        <v>0.75</v>
      </c>
      <c r="AB1044" s="200">
        <v>0.25</v>
      </c>
      <c r="AC1044" s="200">
        <v>0.75</v>
      </c>
      <c r="AD1044" s="147">
        <f>VLOOKUP(T1044,'既存・導入予定 (3)'!$E$33:$S$44,13,0)</f>
        <v>0.372</v>
      </c>
      <c r="AE1044" s="75">
        <f t="shared" si="54"/>
        <v>0.84299999999999997</v>
      </c>
    </row>
    <row r="1045" spans="20:31">
      <c r="T1045" s="196">
        <v>9</v>
      </c>
      <c r="U1045" s="196">
        <v>2014</v>
      </c>
      <c r="V1045" s="196" t="s">
        <v>20</v>
      </c>
      <c r="W1045" s="196" t="s">
        <v>618</v>
      </c>
      <c r="X1045" s="196" t="s">
        <v>3516</v>
      </c>
      <c r="Y1045" s="146" t="str">
        <f t="shared" si="55"/>
        <v>92014冷房ビル用マルチ無し（一定速）</v>
      </c>
      <c r="Z1045" s="196">
        <v>0.25</v>
      </c>
      <c r="AA1045" s="196">
        <v>0.75</v>
      </c>
      <c r="AB1045" s="200">
        <v>0.25</v>
      </c>
      <c r="AC1045" s="200">
        <v>0.75</v>
      </c>
      <c r="AD1045" s="147">
        <f>VLOOKUP(T1045,'既存・導入予定 (3)'!$E$33:$S$44,13,0)</f>
        <v>0.372</v>
      </c>
      <c r="AE1045" s="75">
        <f t="shared" si="54"/>
        <v>0.84299999999999997</v>
      </c>
    </row>
    <row r="1046" spans="20:31">
      <c r="T1046" s="196">
        <v>9</v>
      </c>
      <c r="U1046" s="196">
        <v>2014</v>
      </c>
      <c r="V1046" s="196" t="s">
        <v>20</v>
      </c>
      <c r="W1046" s="196" t="s">
        <v>619</v>
      </c>
      <c r="X1046" s="196" t="s">
        <v>3516</v>
      </c>
      <c r="Y1046" s="146" t="str">
        <f t="shared" si="55"/>
        <v>92014冷房設備用無し（一定速）</v>
      </c>
      <c r="Z1046" s="196">
        <v>0.25</v>
      </c>
      <c r="AA1046" s="196">
        <v>0.75</v>
      </c>
      <c r="AB1046" s="200">
        <v>0.25</v>
      </c>
      <c r="AC1046" s="200">
        <v>0.75</v>
      </c>
      <c r="AD1046" s="147">
        <f>VLOOKUP(T1046,'既存・導入予定 (3)'!$E$33:$S$44,13,0)</f>
        <v>0.372</v>
      </c>
      <c r="AE1046" s="75">
        <f t="shared" si="54"/>
        <v>0.84299999999999997</v>
      </c>
    </row>
    <row r="1047" spans="20:31">
      <c r="T1047" s="196">
        <v>9</v>
      </c>
      <c r="U1047" s="196">
        <v>2014</v>
      </c>
      <c r="V1047" s="196" t="s">
        <v>21</v>
      </c>
      <c r="W1047" s="196" t="s">
        <v>624</v>
      </c>
      <c r="X1047" s="196" t="s">
        <v>3363</v>
      </c>
      <c r="Y1047" s="146" t="str">
        <f t="shared" si="55"/>
        <v>92014暖房店舗用有り</v>
      </c>
      <c r="Z1047" s="196">
        <v>-0.94</v>
      </c>
      <c r="AA1047" s="196">
        <v>1.94</v>
      </c>
      <c r="AB1047" s="200">
        <v>1.0853999999999999</v>
      </c>
      <c r="AC1047" s="200">
        <v>1.4337</v>
      </c>
      <c r="AD1047" s="147">
        <f>VLOOKUP(T1047,'既存・導入予定 (3)'!$E$33:$S$44,13,0)</f>
        <v>0.372</v>
      </c>
      <c r="AE1047" s="75">
        <f t="shared" si="54"/>
        <v>1.59</v>
      </c>
    </row>
    <row r="1048" spans="20:31">
      <c r="T1048" s="196">
        <v>9</v>
      </c>
      <c r="U1048" s="196">
        <v>2014</v>
      </c>
      <c r="V1048" s="196" t="s">
        <v>21</v>
      </c>
      <c r="W1048" s="196" t="s">
        <v>618</v>
      </c>
      <c r="X1048" s="196" t="s">
        <v>3363</v>
      </c>
      <c r="Y1048" s="146" t="str">
        <f t="shared" si="55"/>
        <v>92014暖房ビル用マルチ有り</v>
      </c>
      <c r="Z1048" s="196">
        <v>-0.96</v>
      </c>
      <c r="AA1048" s="196">
        <v>1.96</v>
      </c>
      <c r="AB1048" s="200">
        <v>1.0416000000000001</v>
      </c>
      <c r="AC1048" s="200">
        <v>1.4596</v>
      </c>
      <c r="AD1048" s="147">
        <f>VLOOKUP(T1048,'既存・導入予定 (3)'!$E$33:$S$44,13,0)</f>
        <v>0.372</v>
      </c>
      <c r="AE1048" s="75">
        <f t="shared" si="54"/>
        <v>1.6020000000000001</v>
      </c>
    </row>
    <row r="1049" spans="20:31">
      <c r="T1049" s="196">
        <v>9</v>
      </c>
      <c r="U1049" s="196">
        <v>2014</v>
      </c>
      <c r="V1049" s="196" t="s">
        <v>21</v>
      </c>
      <c r="W1049" s="196" t="s">
        <v>619</v>
      </c>
      <c r="X1049" s="196" t="s">
        <v>3363</v>
      </c>
      <c r="Y1049" s="146" t="str">
        <f t="shared" si="55"/>
        <v>92014暖房設備用有り</v>
      </c>
      <c r="Z1049" s="196">
        <v>-0.36</v>
      </c>
      <c r="AA1049" s="196">
        <v>1.36</v>
      </c>
      <c r="AB1049" s="200">
        <v>1.0287999999999999</v>
      </c>
      <c r="AC1049" s="200">
        <v>1.0127999999999999</v>
      </c>
      <c r="AD1049" s="147">
        <f>VLOOKUP(T1049,'既存・導入予定 (3)'!$E$33:$S$44,13,0)</f>
        <v>0.372</v>
      </c>
      <c r="AE1049" s="75">
        <f t="shared" ref="AE1049:AE1112" si="56">ROUNDDOWN(IF(AD1049&gt;=0.25,Z1049*AD1049+AA1049,AB1049*AD1049+AC1049),3)</f>
        <v>1.226</v>
      </c>
    </row>
    <row r="1050" spans="20:31">
      <c r="T1050" s="196">
        <v>9</v>
      </c>
      <c r="U1050" s="196">
        <v>2014</v>
      </c>
      <c r="V1050" s="196" t="s">
        <v>21</v>
      </c>
      <c r="W1050" s="196" t="s">
        <v>624</v>
      </c>
      <c r="X1050" s="196" t="s">
        <v>3516</v>
      </c>
      <c r="Y1050" s="146" t="str">
        <f t="shared" si="55"/>
        <v>92014暖房店舗用無し（一定速）</v>
      </c>
      <c r="Z1050" s="196">
        <v>0.25</v>
      </c>
      <c r="AA1050" s="196">
        <v>0.75</v>
      </c>
      <c r="AB1050" s="200">
        <v>0.25</v>
      </c>
      <c r="AC1050" s="200">
        <v>0.75</v>
      </c>
      <c r="AD1050" s="147">
        <f>VLOOKUP(T1050,'既存・導入予定 (3)'!$E$33:$S$44,13,0)</f>
        <v>0.372</v>
      </c>
      <c r="AE1050" s="75">
        <f t="shared" si="56"/>
        <v>0.84299999999999997</v>
      </c>
    </row>
    <row r="1051" spans="20:31">
      <c r="T1051" s="196">
        <v>9</v>
      </c>
      <c r="U1051" s="196">
        <v>2014</v>
      </c>
      <c r="V1051" s="196" t="s">
        <v>21</v>
      </c>
      <c r="W1051" s="196" t="s">
        <v>618</v>
      </c>
      <c r="X1051" s="196" t="s">
        <v>3516</v>
      </c>
      <c r="Y1051" s="146" t="str">
        <f t="shared" si="55"/>
        <v>92014暖房ビル用マルチ無し（一定速）</v>
      </c>
      <c r="Z1051" s="196">
        <v>0.25</v>
      </c>
      <c r="AA1051" s="196">
        <v>0.75</v>
      </c>
      <c r="AB1051" s="200">
        <v>0.25</v>
      </c>
      <c r="AC1051" s="200">
        <v>0.75</v>
      </c>
      <c r="AD1051" s="147">
        <f>VLOOKUP(T1051,'既存・導入予定 (3)'!$E$33:$S$44,13,0)</f>
        <v>0.372</v>
      </c>
      <c r="AE1051" s="75">
        <f t="shared" si="56"/>
        <v>0.84299999999999997</v>
      </c>
    </row>
    <row r="1052" spans="20:31">
      <c r="T1052" s="196">
        <v>9</v>
      </c>
      <c r="U1052" s="196">
        <v>2014</v>
      </c>
      <c r="V1052" s="196" t="s">
        <v>21</v>
      </c>
      <c r="W1052" s="196" t="s">
        <v>619</v>
      </c>
      <c r="X1052" s="196" t="s">
        <v>3516</v>
      </c>
      <c r="Y1052" s="146" t="str">
        <f t="shared" si="55"/>
        <v>92014暖房設備用無し（一定速）</v>
      </c>
      <c r="Z1052" s="196">
        <v>0.25</v>
      </c>
      <c r="AA1052" s="196">
        <v>0.75</v>
      </c>
      <c r="AB1052" s="200">
        <v>0.25</v>
      </c>
      <c r="AC1052" s="200">
        <v>0.75</v>
      </c>
      <c r="AD1052" s="147">
        <f>VLOOKUP(T1052,'既存・導入予定 (3)'!$E$33:$S$44,13,0)</f>
        <v>0.372</v>
      </c>
      <c r="AE1052" s="75">
        <f t="shared" si="56"/>
        <v>0.84299999999999997</v>
      </c>
    </row>
    <row r="1053" spans="20:31">
      <c r="T1053" s="91">
        <v>9</v>
      </c>
      <c r="U1053" s="91">
        <v>2015</v>
      </c>
      <c r="V1053" s="91" t="s">
        <v>20</v>
      </c>
      <c r="W1053" s="91" t="s">
        <v>624</v>
      </c>
      <c r="X1053" s="91" t="s">
        <v>3363</v>
      </c>
      <c r="Y1053" s="198" t="str">
        <f t="shared" si="55"/>
        <v>92015冷房店舗用有り</v>
      </c>
      <c r="Z1053" s="91">
        <v>-1.38</v>
      </c>
      <c r="AA1053" s="91">
        <v>2.38</v>
      </c>
      <c r="AB1053" s="199">
        <v>1.0581</v>
      </c>
      <c r="AC1053" s="199">
        <v>1.7705</v>
      </c>
      <c r="AD1053" s="150">
        <f>VLOOKUP(T1053,'既存・導入予定 (3)'!$E$33:$S$44,13,0)</f>
        <v>0.372</v>
      </c>
      <c r="AE1053" s="151">
        <f t="shared" si="56"/>
        <v>1.8660000000000001</v>
      </c>
    </row>
    <row r="1054" spans="20:31">
      <c r="T1054" s="91">
        <v>9</v>
      </c>
      <c r="U1054" s="91">
        <v>2015</v>
      </c>
      <c r="V1054" s="91" t="s">
        <v>20</v>
      </c>
      <c r="W1054" s="91" t="s">
        <v>618</v>
      </c>
      <c r="X1054" s="91" t="s">
        <v>3363</v>
      </c>
      <c r="Y1054" s="198" t="str">
        <f t="shared" si="55"/>
        <v>92015冷房ビル用マルチ有り</v>
      </c>
      <c r="Z1054" s="91">
        <v>-1.5740000000000001</v>
      </c>
      <c r="AA1054" s="91">
        <v>2.5739999999999998</v>
      </c>
      <c r="AB1054" s="199">
        <v>1.0751999999999999</v>
      </c>
      <c r="AC1054" s="199">
        <v>1.9117</v>
      </c>
      <c r="AD1054" s="150">
        <f>VLOOKUP(T1054,'既存・導入予定 (3)'!$E$33:$S$44,13,0)</f>
        <v>0.372</v>
      </c>
      <c r="AE1054" s="151">
        <f t="shared" si="56"/>
        <v>1.988</v>
      </c>
    </row>
    <row r="1055" spans="20:31">
      <c r="T1055" s="91">
        <v>9</v>
      </c>
      <c r="U1055" s="91">
        <v>2015</v>
      </c>
      <c r="V1055" s="91" t="s">
        <v>20</v>
      </c>
      <c r="W1055" s="91" t="s">
        <v>619</v>
      </c>
      <c r="X1055" s="91" t="s">
        <v>3363</v>
      </c>
      <c r="Y1055" s="198" t="str">
        <f t="shared" si="55"/>
        <v>92015冷房設備用有り</v>
      </c>
      <c r="Z1055" s="91">
        <v>-0.62</v>
      </c>
      <c r="AA1055" s="91">
        <v>1.62</v>
      </c>
      <c r="AB1055" s="199">
        <v>1.0472999999999999</v>
      </c>
      <c r="AC1055" s="199">
        <v>1.2032</v>
      </c>
      <c r="AD1055" s="150">
        <f>VLOOKUP(T1055,'既存・導入予定 (3)'!$E$33:$S$44,13,0)</f>
        <v>0.372</v>
      </c>
      <c r="AE1055" s="151">
        <f t="shared" si="56"/>
        <v>1.389</v>
      </c>
    </row>
    <row r="1056" spans="20:31">
      <c r="T1056" s="91">
        <v>9</v>
      </c>
      <c r="U1056" s="91">
        <v>2015</v>
      </c>
      <c r="V1056" s="91" t="s">
        <v>20</v>
      </c>
      <c r="W1056" s="91" t="s">
        <v>624</v>
      </c>
      <c r="X1056" s="91" t="s">
        <v>3516</v>
      </c>
      <c r="Y1056" s="198" t="str">
        <f t="shared" si="55"/>
        <v>92015冷房店舗用無し（一定速）</v>
      </c>
      <c r="Z1056" s="91">
        <v>0.25</v>
      </c>
      <c r="AA1056" s="91">
        <v>0.75</v>
      </c>
      <c r="AB1056" s="199">
        <v>0.25</v>
      </c>
      <c r="AC1056" s="199">
        <v>0.75</v>
      </c>
      <c r="AD1056" s="150">
        <f>VLOOKUP(T1056,'既存・導入予定 (3)'!$E$33:$S$44,13,0)</f>
        <v>0.372</v>
      </c>
      <c r="AE1056" s="151">
        <f t="shared" si="56"/>
        <v>0.84299999999999997</v>
      </c>
    </row>
    <row r="1057" spans="20:31">
      <c r="T1057" s="91">
        <v>9</v>
      </c>
      <c r="U1057" s="91">
        <v>2015</v>
      </c>
      <c r="V1057" s="91" t="s">
        <v>20</v>
      </c>
      <c r="W1057" s="91" t="s">
        <v>618</v>
      </c>
      <c r="X1057" s="91" t="s">
        <v>3516</v>
      </c>
      <c r="Y1057" s="198" t="str">
        <f t="shared" si="55"/>
        <v>92015冷房ビル用マルチ無し（一定速）</v>
      </c>
      <c r="Z1057" s="91">
        <v>0.25</v>
      </c>
      <c r="AA1057" s="91">
        <v>0.75</v>
      </c>
      <c r="AB1057" s="199">
        <v>0.25</v>
      </c>
      <c r="AC1057" s="199">
        <v>0.75</v>
      </c>
      <c r="AD1057" s="150">
        <f>VLOOKUP(T1057,'既存・導入予定 (3)'!$E$33:$S$44,13,0)</f>
        <v>0.372</v>
      </c>
      <c r="AE1057" s="151">
        <f t="shared" si="56"/>
        <v>0.84299999999999997</v>
      </c>
    </row>
    <row r="1058" spans="20:31">
      <c r="T1058" s="91">
        <v>9</v>
      </c>
      <c r="U1058" s="91">
        <v>2015</v>
      </c>
      <c r="V1058" s="91" t="s">
        <v>20</v>
      </c>
      <c r="W1058" s="91" t="s">
        <v>619</v>
      </c>
      <c r="X1058" s="91" t="s">
        <v>3516</v>
      </c>
      <c r="Y1058" s="198" t="str">
        <f t="shared" si="55"/>
        <v>92015冷房設備用無し（一定速）</v>
      </c>
      <c r="Z1058" s="91">
        <v>0.25</v>
      </c>
      <c r="AA1058" s="91">
        <v>0.75</v>
      </c>
      <c r="AB1058" s="199">
        <v>0.25</v>
      </c>
      <c r="AC1058" s="199">
        <v>0.75</v>
      </c>
      <c r="AD1058" s="150">
        <f>VLOOKUP(T1058,'既存・導入予定 (3)'!$E$33:$S$44,13,0)</f>
        <v>0.372</v>
      </c>
      <c r="AE1058" s="151">
        <f t="shared" si="56"/>
        <v>0.84299999999999997</v>
      </c>
    </row>
    <row r="1059" spans="20:31">
      <c r="T1059" s="91">
        <v>9</v>
      </c>
      <c r="U1059" s="91">
        <v>2015</v>
      </c>
      <c r="V1059" s="91" t="s">
        <v>21</v>
      </c>
      <c r="W1059" s="91" t="s">
        <v>624</v>
      </c>
      <c r="X1059" s="91" t="s">
        <v>3363</v>
      </c>
      <c r="Y1059" s="198" t="str">
        <f t="shared" si="55"/>
        <v>92015暖房店舗用有り</v>
      </c>
      <c r="Z1059" s="91">
        <v>-0.97</v>
      </c>
      <c r="AA1059" s="91">
        <v>1.97</v>
      </c>
      <c r="AB1059" s="199">
        <v>1.0867</v>
      </c>
      <c r="AC1059" s="199">
        <v>1.4558</v>
      </c>
      <c r="AD1059" s="150">
        <f>VLOOKUP(T1059,'既存・導入予定 (3)'!$E$33:$S$44,13,0)</f>
        <v>0.372</v>
      </c>
      <c r="AE1059" s="151">
        <f t="shared" si="56"/>
        <v>1.609</v>
      </c>
    </row>
    <row r="1060" spans="20:31">
      <c r="T1060" s="91">
        <v>9</v>
      </c>
      <c r="U1060" s="91">
        <v>2015</v>
      </c>
      <c r="V1060" s="91" t="s">
        <v>21</v>
      </c>
      <c r="W1060" s="91" t="s">
        <v>618</v>
      </c>
      <c r="X1060" s="91" t="s">
        <v>3363</v>
      </c>
      <c r="Y1060" s="198" t="str">
        <f t="shared" si="55"/>
        <v>92015暖房ビル用マルチ有り</v>
      </c>
      <c r="Z1060" s="91">
        <v>-0.876</v>
      </c>
      <c r="AA1060" s="91">
        <v>1.8759999999999999</v>
      </c>
      <c r="AB1060" s="199">
        <v>1.0398000000000001</v>
      </c>
      <c r="AC1060" s="199">
        <v>1.3971</v>
      </c>
      <c r="AD1060" s="150">
        <f>VLOOKUP(T1060,'既存・導入予定 (3)'!$E$33:$S$44,13,0)</f>
        <v>0.372</v>
      </c>
      <c r="AE1060" s="151">
        <f t="shared" si="56"/>
        <v>1.55</v>
      </c>
    </row>
    <row r="1061" spans="20:31">
      <c r="T1061" s="91">
        <v>9</v>
      </c>
      <c r="U1061" s="91">
        <v>2015</v>
      </c>
      <c r="V1061" s="91" t="s">
        <v>21</v>
      </c>
      <c r="W1061" s="91" t="s">
        <v>619</v>
      </c>
      <c r="X1061" s="91" t="s">
        <v>3363</v>
      </c>
      <c r="Y1061" s="198" t="str">
        <f t="shared" si="55"/>
        <v>92015暖房設備用有り</v>
      </c>
      <c r="Z1061" s="91">
        <v>-0.59799999999999998</v>
      </c>
      <c r="AA1061" s="91">
        <v>1.5980000000000001</v>
      </c>
      <c r="AB1061" s="199">
        <v>1.0339</v>
      </c>
      <c r="AC1061" s="199">
        <v>1.19</v>
      </c>
      <c r="AD1061" s="150">
        <f>VLOOKUP(T1061,'既存・導入予定 (3)'!$E$33:$S$44,13,0)</f>
        <v>0.372</v>
      </c>
      <c r="AE1061" s="151">
        <f t="shared" si="56"/>
        <v>1.375</v>
      </c>
    </row>
    <row r="1062" spans="20:31">
      <c r="T1062" s="91">
        <v>9</v>
      </c>
      <c r="U1062" s="91">
        <v>2015</v>
      </c>
      <c r="V1062" s="91" t="s">
        <v>21</v>
      </c>
      <c r="W1062" s="91" t="s">
        <v>624</v>
      </c>
      <c r="X1062" s="91" t="s">
        <v>3516</v>
      </c>
      <c r="Y1062" s="198" t="str">
        <f t="shared" si="55"/>
        <v>92015暖房店舗用無し（一定速）</v>
      </c>
      <c r="Z1062" s="91">
        <v>0.25</v>
      </c>
      <c r="AA1062" s="91">
        <v>0.75</v>
      </c>
      <c r="AB1062" s="199">
        <v>0.25</v>
      </c>
      <c r="AC1062" s="199">
        <v>0.75</v>
      </c>
      <c r="AD1062" s="150">
        <f>VLOOKUP(T1062,'既存・導入予定 (3)'!$E$33:$S$44,13,0)</f>
        <v>0.372</v>
      </c>
      <c r="AE1062" s="151">
        <f t="shared" si="56"/>
        <v>0.84299999999999997</v>
      </c>
    </row>
    <row r="1063" spans="20:31">
      <c r="T1063" s="91">
        <v>9</v>
      </c>
      <c r="U1063" s="91">
        <v>2015</v>
      </c>
      <c r="V1063" s="91" t="s">
        <v>21</v>
      </c>
      <c r="W1063" s="91" t="s">
        <v>618</v>
      </c>
      <c r="X1063" s="91" t="s">
        <v>3516</v>
      </c>
      <c r="Y1063" s="198" t="str">
        <f t="shared" si="55"/>
        <v>92015暖房ビル用マルチ無し（一定速）</v>
      </c>
      <c r="Z1063" s="91">
        <v>0.25</v>
      </c>
      <c r="AA1063" s="91">
        <v>0.75</v>
      </c>
      <c r="AB1063" s="199">
        <v>0.25</v>
      </c>
      <c r="AC1063" s="199">
        <v>0.75</v>
      </c>
      <c r="AD1063" s="150">
        <f>VLOOKUP(T1063,'既存・導入予定 (3)'!$E$33:$S$44,13,0)</f>
        <v>0.372</v>
      </c>
      <c r="AE1063" s="151">
        <f t="shared" si="56"/>
        <v>0.84299999999999997</v>
      </c>
    </row>
    <row r="1064" spans="20:31">
      <c r="T1064" s="91">
        <v>9</v>
      </c>
      <c r="U1064" s="91">
        <v>2015</v>
      </c>
      <c r="V1064" s="91" t="s">
        <v>21</v>
      </c>
      <c r="W1064" s="91" t="s">
        <v>619</v>
      </c>
      <c r="X1064" s="91" t="s">
        <v>3516</v>
      </c>
      <c r="Y1064" s="198" t="str">
        <f t="shared" si="55"/>
        <v>92015暖房設備用無し（一定速）</v>
      </c>
      <c r="Z1064" s="91">
        <v>0.25</v>
      </c>
      <c r="AA1064" s="91">
        <v>0.75</v>
      </c>
      <c r="AB1064" s="199">
        <v>0.25</v>
      </c>
      <c r="AC1064" s="199">
        <v>0.75</v>
      </c>
      <c r="AD1064" s="150">
        <f>VLOOKUP(T1064,'既存・導入予定 (3)'!$E$33:$S$44,13,0)</f>
        <v>0.372</v>
      </c>
      <c r="AE1064" s="151">
        <f t="shared" si="56"/>
        <v>0.84299999999999997</v>
      </c>
    </row>
    <row r="1065" spans="20:31">
      <c r="T1065" s="91">
        <v>9</v>
      </c>
      <c r="U1065" s="91">
        <v>2020</v>
      </c>
      <c r="V1065" s="91" t="s">
        <v>626</v>
      </c>
      <c r="W1065" s="91" t="s">
        <v>624</v>
      </c>
      <c r="X1065" s="91" t="s">
        <v>3363</v>
      </c>
      <c r="Y1065" s="198" t="str">
        <f t="shared" si="55"/>
        <v>92020冷房店舗用有り</v>
      </c>
      <c r="Z1065" s="91">
        <v>-1.38</v>
      </c>
      <c r="AA1065" s="91">
        <v>2.38</v>
      </c>
      <c r="AB1065" s="199">
        <v>1.0581</v>
      </c>
      <c r="AC1065" s="199">
        <v>1.7705</v>
      </c>
      <c r="AD1065" s="150">
        <f>VLOOKUP(T1065,'既存・導入予定 (3)'!$E$33:$S$44,13,0)</f>
        <v>0.372</v>
      </c>
      <c r="AE1065" s="151">
        <f t="shared" si="56"/>
        <v>1.8660000000000001</v>
      </c>
    </row>
    <row r="1066" spans="20:31">
      <c r="T1066" s="91">
        <v>9</v>
      </c>
      <c r="U1066" s="91">
        <v>2020</v>
      </c>
      <c r="V1066" s="91" t="s">
        <v>626</v>
      </c>
      <c r="W1066" s="91" t="s">
        <v>618</v>
      </c>
      <c r="X1066" s="91" t="s">
        <v>3363</v>
      </c>
      <c r="Y1066" s="198" t="str">
        <f t="shared" si="55"/>
        <v>92020冷房ビル用マルチ有り</v>
      </c>
      <c r="Z1066" s="91">
        <v>-1.68</v>
      </c>
      <c r="AA1066" s="91">
        <v>2.68</v>
      </c>
      <c r="AB1066" s="199">
        <v>1.0788</v>
      </c>
      <c r="AC1066" s="199">
        <v>2.0053000000000001</v>
      </c>
      <c r="AD1066" s="150">
        <f>VLOOKUP(T1066,'既存・導入予定 (3)'!$E$33:$S$44,13,0)</f>
        <v>0.372</v>
      </c>
      <c r="AE1066" s="151">
        <f t="shared" si="56"/>
        <v>2.0550000000000002</v>
      </c>
    </row>
    <row r="1067" spans="20:31">
      <c r="T1067" s="91">
        <v>9</v>
      </c>
      <c r="U1067" s="91">
        <v>2020</v>
      </c>
      <c r="V1067" s="91" t="s">
        <v>626</v>
      </c>
      <c r="W1067" s="91" t="s">
        <v>619</v>
      </c>
      <c r="X1067" s="91" t="s">
        <v>3363</v>
      </c>
      <c r="Y1067" s="198" t="str">
        <f t="shared" si="55"/>
        <v>92020冷房設備用有り</v>
      </c>
      <c r="Z1067" s="91">
        <v>-0.62</v>
      </c>
      <c r="AA1067" s="91">
        <v>1.62</v>
      </c>
      <c r="AB1067" s="199">
        <v>1.0472999999999999</v>
      </c>
      <c r="AC1067" s="199">
        <v>1.2032</v>
      </c>
      <c r="AD1067" s="150">
        <f>VLOOKUP(T1067,'既存・導入予定 (3)'!$E$33:$S$44,13,0)</f>
        <v>0.372</v>
      </c>
      <c r="AE1067" s="151">
        <f t="shared" si="56"/>
        <v>1.389</v>
      </c>
    </row>
    <row r="1068" spans="20:31">
      <c r="T1068" s="91">
        <v>9</v>
      </c>
      <c r="U1068" s="91">
        <v>2020</v>
      </c>
      <c r="V1068" s="91" t="s">
        <v>626</v>
      </c>
      <c r="W1068" s="91" t="s">
        <v>624</v>
      </c>
      <c r="X1068" s="91" t="s">
        <v>3516</v>
      </c>
      <c r="Y1068" s="198" t="str">
        <f t="shared" si="55"/>
        <v>92020冷房店舗用無し（一定速）</v>
      </c>
      <c r="Z1068" s="91">
        <v>0.25</v>
      </c>
      <c r="AA1068" s="91">
        <v>0.75</v>
      </c>
      <c r="AB1068" s="199">
        <v>0.25</v>
      </c>
      <c r="AC1068" s="199">
        <v>0.75</v>
      </c>
      <c r="AD1068" s="150">
        <f>VLOOKUP(T1068,'既存・導入予定 (3)'!$E$33:$S$44,13,0)</f>
        <v>0.372</v>
      </c>
      <c r="AE1068" s="151">
        <f t="shared" si="56"/>
        <v>0.84299999999999997</v>
      </c>
    </row>
    <row r="1069" spans="20:31">
      <c r="T1069" s="91">
        <v>9</v>
      </c>
      <c r="U1069" s="91">
        <v>2020</v>
      </c>
      <c r="V1069" s="91" t="s">
        <v>626</v>
      </c>
      <c r="W1069" s="91" t="s">
        <v>618</v>
      </c>
      <c r="X1069" s="91" t="s">
        <v>3516</v>
      </c>
      <c r="Y1069" s="198" t="str">
        <f t="shared" si="55"/>
        <v>92020冷房ビル用マルチ無し（一定速）</v>
      </c>
      <c r="Z1069" s="91">
        <v>0.25</v>
      </c>
      <c r="AA1069" s="91">
        <v>0.75</v>
      </c>
      <c r="AB1069" s="199">
        <v>0.25</v>
      </c>
      <c r="AC1069" s="199">
        <v>0.75</v>
      </c>
      <c r="AD1069" s="150">
        <f>VLOOKUP(T1069,'既存・導入予定 (3)'!$E$33:$S$44,13,0)</f>
        <v>0.372</v>
      </c>
      <c r="AE1069" s="151">
        <f t="shared" si="56"/>
        <v>0.84299999999999997</v>
      </c>
    </row>
    <row r="1070" spans="20:31">
      <c r="T1070" s="91">
        <v>9</v>
      </c>
      <c r="U1070" s="91">
        <v>2020</v>
      </c>
      <c r="V1070" s="91" t="s">
        <v>626</v>
      </c>
      <c r="W1070" s="91" t="s">
        <v>619</v>
      </c>
      <c r="X1070" s="91" t="s">
        <v>3516</v>
      </c>
      <c r="Y1070" s="198" t="str">
        <f t="shared" si="55"/>
        <v>92020冷房設備用無し（一定速）</v>
      </c>
      <c r="Z1070" s="91">
        <v>0.25</v>
      </c>
      <c r="AA1070" s="91">
        <v>0.75</v>
      </c>
      <c r="AB1070" s="199">
        <v>0.25</v>
      </c>
      <c r="AC1070" s="199">
        <v>0.75</v>
      </c>
      <c r="AD1070" s="150">
        <f>VLOOKUP(T1070,'既存・導入予定 (3)'!$E$33:$S$44,13,0)</f>
        <v>0.372</v>
      </c>
      <c r="AE1070" s="151">
        <f t="shared" si="56"/>
        <v>0.84299999999999997</v>
      </c>
    </row>
    <row r="1071" spans="20:31">
      <c r="T1071" s="91">
        <v>9</v>
      </c>
      <c r="U1071" s="91">
        <v>2020</v>
      </c>
      <c r="V1071" s="91" t="s">
        <v>627</v>
      </c>
      <c r="W1071" s="91" t="s">
        <v>624</v>
      </c>
      <c r="X1071" s="91" t="s">
        <v>3363</v>
      </c>
      <c r="Y1071" s="198" t="str">
        <f t="shared" si="55"/>
        <v>92020暖房店舗用有り</v>
      </c>
      <c r="Z1071" s="91">
        <v>-0.96</v>
      </c>
      <c r="AA1071" s="91">
        <v>1.96</v>
      </c>
      <c r="AB1071" s="199">
        <v>1.0862000000000001</v>
      </c>
      <c r="AC1071" s="199">
        <v>1.4483999999999999</v>
      </c>
      <c r="AD1071" s="150">
        <f>VLOOKUP(T1071,'既存・導入予定 (3)'!$E$33:$S$44,13,0)</f>
        <v>0.372</v>
      </c>
      <c r="AE1071" s="151">
        <f t="shared" si="56"/>
        <v>1.6020000000000001</v>
      </c>
    </row>
    <row r="1072" spans="20:31">
      <c r="T1072" s="91">
        <v>9</v>
      </c>
      <c r="U1072" s="91">
        <v>2020</v>
      </c>
      <c r="V1072" s="91" t="s">
        <v>627</v>
      </c>
      <c r="W1072" s="91" t="s">
        <v>618</v>
      </c>
      <c r="X1072" s="91" t="s">
        <v>3363</v>
      </c>
      <c r="Y1072" s="198" t="str">
        <f t="shared" si="55"/>
        <v>92020暖房ビル用マルチ有り</v>
      </c>
      <c r="Z1072" s="91">
        <v>-1.1000000000000001</v>
      </c>
      <c r="AA1072" s="91">
        <v>2.1</v>
      </c>
      <c r="AB1072" s="199">
        <v>1.0416000000000001</v>
      </c>
      <c r="AC1072" s="199">
        <v>1.4596</v>
      </c>
      <c r="AD1072" s="150">
        <f>VLOOKUP(T1072,'既存・導入予定 (3)'!$E$33:$S$44,13,0)</f>
        <v>0.372</v>
      </c>
      <c r="AE1072" s="151">
        <f t="shared" si="56"/>
        <v>1.69</v>
      </c>
    </row>
    <row r="1073" spans="20:31">
      <c r="T1073" s="91">
        <v>9</v>
      </c>
      <c r="U1073" s="91">
        <v>2020</v>
      </c>
      <c r="V1073" s="91" t="s">
        <v>627</v>
      </c>
      <c r="W1073" s="91" t="s">
        <v>619</v>
      </c>
      <c r="X1073" s="91" t="s">
        <v>3363</v>
      </c>
      <c r="Y1073" s="198" t="str">
        <f t="shared" si="55"/>
        <v>92020暖房設備用有り</v>
      </c>
      <c r="Z1073" s="91">
        <v>-0.46</v>
      </c>
      <c r="AA1073" s="91">
        <v>1.46</v>
      </c>
      <c r="AB1073" s="199">
        <v>0.94</v>
      </c>
      <c r="AC1073" s="199">
        <v>1.1100000000000001</v>
      </c>
      <c r="AD1073" s="150">
        <f>VLOOKUP(T1073,'既存・導入予定 (3)'!$E$33:$S$44,13,0)</f>
        <v>0.372</v>
      </c>
      <c r="AE1073" s="151">
        <f t="shared" si="56"/>
        <v>1.288</v>
      </c>
    </row>
    <row r="1074" spans="20:31">
      <c r="T1074" s="91">
        <v>9</v>
      </c>
      <c r="U1074" s="91">
        <v>2020</v>
      </c>
      <c r="V1074" s="91" t="s">
        <v>627</v>
      </c>
      <c r="W1074" s="91" t="s">
        <v>624</v>
      </c>
      <c r="X1074" s="91" t="s">
        <v>3516</v>
      </c>
      <c r="Y1074" s="198" t="str">
        <f t="shared" si="55"/>
        <v>92020暖房店舗用無し（一定速）</v>
      </c>
      <c r="Z1074" s="91">
        <v>0.25</v>
      </c>
      <c r="AA1074" s="91">
        <v>0.75</v>
      </c>
      <c r="AB1074" s="199">
        <v>0.25</v>
      </c>
      <c r="AC1074" s="199">
        <v>0.75</v>
      </c>
      <c r="AD1074" s="150">
        <f>VLOOKUP(T1074,'既存・導入予定 (3)'!$E$33:$S$44,13,0)</f>
        <v>0.372</v>
      </c>
      <c r="AE1074" s="151">
        <f t="shared" si="56"/>
        <v>0.84299999999999997</v>
      </c>
    </row>
    <row r="1075" spans="20:31">
      <c r="T1075" s="91">
        <v>9</v>
      </c>
      <c r="U1075" s="91">
        <v>2020</v>
      </c>
      <c r="V1075" s="91" t="s">
        <v>627</v>
      </c>
      <c r="W1075" s="91" t="s">
        <v>618</v>
      </c>
      <c r="X1075" s="91" t="s">
        <v>3516</v>
      </c>
      <c r="Y1075" s="198" t="str">
        <f t="shared" si="55"/>
        <v>92020暖房ビル用マルチ無し（一定速）</v>
      </c>
      <c r="Z1075" s="91">
        <v>0.25</v>
      </c>
      <c r="AA1075" s="91">
        <v>0.75</v>
      </c>
      <c r="AB1075" s="199">
        <v>0.25</v>
      </c>
      <c r="AC1075" s="199">
        <v>0.75</v>
      </c>
      <c r="AD1075" s="150">
        <f>VLOOKUP(T1075,'既存・導入予定 (3)'!$E$33:$S$44,13,0)</f>
        <v>0.372</v>
      </c>
      <c r="AE1075" s="151">
        <f t="shared" si="56"/>
        <v>0.84299999999999997</v>
      </c>
    </row>
    <row r="1076" spans="20:31">
      <c r="T1076" s="91">
        <v>9</v>
      </c>
      <c r="U1076" s="91">
        <v>2020</v>
      </c>
      <c r="V1076" s="91" t="s">
        <v>627</v>
      </c>
      <c r="W1076" s="91" t="s">
        <v>619</v>
      </c>
      <c r="X1076" s="91" t="s">
        <v>3516</v>
      </c>
      <c r="Y1076" s="198" t="str">
        <f t="shared" si="55"/>
        <v>92020暖房設備用無し（一定速）</v>
      </c>
      <c r="Z1076" s="91">
        <v>0.25</v>
      </c>
      <c r="AA1076" s="91">
        <v>0.75</v>
      </c>
      <c r="AB1076" s="199">
        <v>0.25</v>
      </c>
      <c r="AC1076" s="199">
        <v>0.75</v>
      </c>
      <c r="AD1076" s="150">
        <f>VLOOKUP(T1076,'既存・導入予定 (3)'!$E$33:$S$44,13,0)</f>
        <v>0.372</v>
      </c>
      <c r="AE1076" s="151">
        <f t="shared" si="56"/>
        <v>0.84299999999999997</v>
      </c>
    </row>
    <row r="1077" spans="20:31">
      <c r="T1077" s="196">
        <v>9</v>
      </c>
      <c r="U1077" s="196">
        <v>2024</v>
      </c>
      <c r="V1077" s="196" t="s">
        <v>626</v>
      </c>
      <c r="W1077" s="196" t="s">
        <v>624</v>
      </c>
      <c r="X1077" s="196" t="s">
        <v>3363</v>
      </c>
      <c r="Y1077" s="146" t="str">
        <f t="shared" si="55"/>
        <v>92024冷房店舗用有り</v>
      </c>
      <c r="Z1077" s="196">
        <v>-1.58</v>
      </c>
      <c r="AA1077" s="196">
        <v>2.58</v>
      </c>
      <c r="AB1077" s="200">
        <v>1.0629999999999999</v>
      </c>
      <c r="AC1077" s="200">
        <v>1.9193</v>
      </c>
      <c r="AD1077" s="147">
        <f>VLOOKUP(T1077,'既存・導入予定 (3)'!$E$33:$S$44,13,0)</f>
        <v>0.372</v>
      </c>
      <c r="AE1077" s="75">
        <f t="shared" si="56"/>
        <v>1.992</v>
      </c>
    </row>
    <row r="1078" spans="20:31">
      <c r="T1078" s="196">
        <v>9</v>
      </c>
      <c r="U1078" s="196">
        <v>2024</v>
      </c>
      <c r="V1078" s="196" t="s">
        <v>626</v>
      </c>
      <c r="W1078" s="196" t="s">
        <v>618</v>
      </c>
      <c r="X1078" s="196" t="s">
        <v>3363</v>
      </c>
      <c r="Y1078" s="146" t="str">
        <f t="shared" si="55"/>
        <v>92024冷房ビル用マルチ有り</v>
      </c>
      <c r="Z1078" s="196">
        <v>-1.6</v>
      </c>
      <c r="AA1078" s="196">
        <v>2.6</v>
      </c>
      <c r="AB1078" s="200">
        <v>1.0759000000000001</v>
      </c>
      <c r="AC1078" s="200">
        <v>1.931</v>
      </c>
      <c r="AD1078" s="147">
        <f>VLOOKUP(T1078,'既存・導入予定 (3)'!$E$33:$S$44,13,0)</f>
        <v>0.372</v>
      </c>
      <c r="AE1078" s="75">
        <f t="shared" si="56"/>
        <v>2.004</v>
      </c>
    </row>
    <row r="1079" spans="20:31">
      <c r="T1079" s="196">
        <v>9</v>
      </c>
      <c r="U1079" s="196">
        <v>2024</v>
      </c>
      <c r="V1079" s="196" t="s">
        <v>626</v>
      </c>
      <c r="W1079" s="196" t="s">
        <v>619</v>
      </c>
      <c r="X1079" s="196" t="s">
        <v>3363</v>
      </c>
      <c r="Y1079" s="146" t="str">
        <f t="shared" si="55"/>
        <v>92024冷房設備用有り</v>
      </c>
      <c r="Z1079" s="196">
        <v>-0.6</v>
      </c>
      <c r="AA1079" s="196">
        <v>1.6</v>
      </c>
      <c r="AB1079" s="200">
        <v>1.0467</v>
      </c>
      <c r="AC1079" s="200">
        <v>1.1882999999999999</v>
      </c>
      <c r="AD1079" s="147">
        <f>VLOOKUP(T1079,'既存・導入予定 (3)'!$E$33:$S$44,13,0)</f>
        <v>0.372</v>
      </c>
      <c r="AE1079" s="75">
        <f t="shared" si="56"/>
        <v>1.3759999999999999</v>
      </c>
    </row>
    <row r="1080" spans="20:31">
      <c r="T1080" s="196">
        <v>9</v>
      </c>
      <c r="U1080" s="196">
        <v>2024</v>
      </c>
      <c r="V1080" s="196" t="s">
        <v>626</v>
      </c>
      <c r="W1080" s="196" t="s">
        <v>624</v>
      </c>
      <c r="X1080" s="196" t="s">
        <v>3516</v>
      </c>
      <c r="Y1080" s="146" t="str">
        <f t="shared" si="55"/>
        <v>92024冷房店舗用無し（一定速）</v>
      </c>
      <c r="Z1080" s="196">
        <v>0.25</v>
      </c>
      <c r="AA1080" s="196">
        <v>0.75</v>
      </c>
      <c r="AB1080" s="200">
        <v>0.25</v>
      </c>
      <c r="AC1080" s="200">
        <v>0.75</v>
      </c>
      <c r="AD1080" s="147">
        <f>VLOOKUP(T1080,'既存・導入予定 (3)'!$E$33:$S$44,13,0)</f>
        <v>0.372</v>
      </c>
      <c r="AE1080" s="75">
        <f t="shared" si="56"/>
        <v>0.84299999999999997</v>
      </c>
    </row>
    <row r="1081" spans="20:31">
      <c r="T1081" s="196">
        <v>9</v>
      </c>
      <c r="U1081" s="196">
        <v>2024</v>
      </c>
      <c r="V1081" s="196" t="s">
        <v>626</v>
      </c>
      <c r="W1081" s="196" t="s">
        <v>618</v>
      </c>
      <c r="X1081" s="196" t="s">
        <v>3516</v>
      </c>
      <c r="Y1081" s="146" t="str">
        <f t="shared" si="55"/>
        <v>92024冷房ビル用マルチ無し（一定速）</v>
      </c>
      <c r="Z1081" s="196">
        <v>0.25</v>
      </c>
      <c r="AA1081" s="196">
        <v>0.75</v>
      </c>
      <c r="AB1081" s="200">
        <v>0.25</v>
      </c>
      <c r="AC1081" s="200">
        <v>0.75</v>
      </c>
      <c r="AD1081" s="147">
        <f>VLOOKUP(T1081,'既存・導入予定 (3)'!$E$33:$S$44,13,0)</f>
        <v>0.372</v>
      </c>
      <c r="AE1081" s="75">
        <f t="shared" si="56"/>
        <v>0.84299999999999997</v>
      </c>
    </row>
    <row r="1082" spans="20:31">
      <c r="T1082" s="196">
        <v>9</v>
      </c>
      <c r="U1082" s="196">
        <v>2024</v>
      </c>
      <c r="V1082" s="196" t="s">
        <v>626</v>
      </c>
      <c r="W1082" s="196" t="s">
        <v>619</v>
      </c>
      <c r="X1082" s="196" t="s">
        <v>3516</v>
      </c>
      <c r="Y1082" s="146" t="str">
        <f t="shared" si="55"/>
        <v>92024冷房設備用無し（一定速）</v>
      </c>
      <c r="Z1082" s="196">
        <v>0.25</v>
      </c>
      <c r="AA1082" s="196">
        <v>0.75</v>
      </c>
      <c r="AB1082" s="200">
        <v>0.25</v>
      </c>
      <c r="AC1082" s="200">
        <v>0.75</v>
      </c>
      <c r="AD1082" s="147">
        <f>VLOOKUP(T1082,'既存・導入予定 (3)'!$E$33:$S$44,13,0)</f>
        <v>0.372</v>
      </c>
      <c r="AE1082" s="75">
        <f t="shared" si="56"/>
        <v>0.84299999999999997</v>
      </c>
    </row>
    <row r="1083" spans="20:31">
      <c r="T1083" s="196">
        <v>9</v>
      </c>
      <c r="U1083" s="196">
        <v>2024</v>
      </c>
      <c r="V1083" s="196" t="s">
        <v>627</v>
      </c>
      <c r="W1083" s="196" t="s">
        <v>624</v>
      </c>
      <c r="X1083" s="196" t="s">
        <v>3363</v>
      </c>
      <c r="Y1083" s="146" t="str">
        <f t="shared" si="55"/>
        <v>92024暖房店舗用有り</v>
      </c>
      <c r="Z1083" s="196">
        <v>-1.04</v>
      </c>
      <c r="AA1083" s="196">
        <v>2.04</v>
      </c>
      <c r="AB1083" s="200">
        <v>1.0898000000000001</v>
      </c>
      <c r="AC1083" s="200">
        <v>1.5076000000000001</v>
      </c>
      <c r="AD1083" s="147">
        <f>VLOOKUP(T1083,'既存・導入予定 (3)'!$E$33:$S$44,13,0)</f>
        <v>0.372</v>
      </c>
      <c r="AE1083" s="75">
        <f t="shared" si="56"/>
        <v>1.653</v>
      </c>
    </row>
    <row r="1084" spans="20:31">
      <c r="T1084" s="196">
        <v>9</v>
      </c>
      <c r="U1084" s="196">
        <v>2024</v>
      </c>
      <c r="V1084" s="196" t="s">
        <v>627</v>
      </c>
      <c r="W1084" s="196" t="s">
        <v>618</v>
      </c>
      <c r="X1084" s="196" t="s">
        <v>3363</v>
      </c>
      <c r="Y1084" s="146" t="str">
        <f t="shared" si="55"/>
        <v>92024暖房ビル用マルチ有り</v>
      </c>
      <c r="Z1084" s="196">
        <v>-1.1399999999999999</v>
      </c>
      <c r="AA1084" s="196">
        <v>2.14</v>
      </c>
      <c r="AB1084" s="200">
        <v>1.0454000000000001</v>
      </c>
      <c r="AC1084" s="200">
        <v>1.5936999999999999</v>
      </c>
      <c r="AD1084" s="147">
        <f>VLOOKUP(T1084,'既存・導入予定 (3)'!$E$33:$S$44,13,0)</f>
        <v>0.372</v>
      </c>
      <c r="AE1084" s="75">
        <f t="shared" si="56"/>
        <v>1.7150000000000001</v>
      </c>
    </row>
    <row r="1085" spans="20:31">
      <c r="T1085" s="196">
        <v>9</v>
      </c>
      <c r="U1085" s="196">
        <v>2024</v>
      </c>
      <c r="V1085" s="196" t="s">
        <v>627</v>
      </c>
      <c r="W1085" s="196" t="s">
        <v>619</v>
      </c>
      <c r="X1085" s="196" t="s">
        <v>3363</v>
      </c>
      <c r="Y1085" s="146" t="str">
        <f t="shared" si="55"/>
        <v>92024暖房設備用有り</v>
      </c>
      <c r="Z1085" s="196">
        <v>-0.57999999999999996</v>
      </c>
      <c r="AA1085" s="196">
        <v>1.58</v>
      </c>
      <c r="AB1085" s="200">
        <v>1.0335000000000001</v>
      </c>
      <c r="AC1085" s="200">
        <v>1.1766000000000001</v>
      </c>
      <c r="AD1085" s="147">
        <f>VLOOKUP(T1085,'既存・導入予定 (3)'!$E$33:$S$44,13,0)</f>
        <v>0.372</v>
      </c>
      <c r="AE1085" s="75">
        <f t="shared" si="56"/>
        <v>1.3640000000000001</v>
      </c>
    </row>
    <row r="1086" spans="20:31">
      <c r="T1086" s="196">
        <v>9</v>
      </c>
      <c r="U1086" s="196">
        <v>2024</v>
      </c>
      <c r="V1086" s="196" t="s">
        <v>627</v>
      </c>
      <c r="W1086" s="196" t="s">
        <v>624</v>
      </c>
      <c r="X1086" s="196" t="s">
        <v>3516</v>
      </c>
      <c r="Y1086" s="146" t="str">
        <f t="shared" si="55"/>
        <v>92024暖房店舗用無し（一定速）</v>
      </c>
      <c r="Z1086" s="196">
        <v>0.25</v>
      </c>
      <c r="AA1086" s="196">
        <v>0.75</v>
      </c>
      <c r="AB1086" s="200">
        <v>0.25</v>
      </c>
      <c r="AC1086" s="200">
        <v>0.75</v>
      </c>
      <c r="AD1086" s="147">
        <f>VLOOKUP(T1086,'既存・導入予定 (3)'!$E$33:$S$44,13,0)</f>
        <v>0.372</v>
      </c>
      <c r="AE1086" s="75">
        <f t="shared" si="56"/>
        <v>0.84299999999999997</v>
      </c>
    </row>
    <row r="1087" spans="20:31">
      <c r="T1087" s="196">
        <v>9</v>
      </c>
      <c r="U1087" s="196">
        <v>2024</v>
      </c>
      <c r="V1087" s="196" t="s">
        <v>627</v>
      </c>
      <c r="W1087" s="196" t="s">
        <v>618</v>
      </c>
      <c r="X1087" s="196" t="s">
        <v>3516</v>
      </c>
      <c r="Y1087" s="146" t="str">
        <f t="shared" si="55"/>
        <v>92024暖房ビル用マルチ無し（一定速）</v>
      </c>
      <c r="Z1087" s="196">
        <v>0.25</v>
      </c>
      <c r="AA1087" s="196">
        <v>0.75</v>
      </c>
      <c r="AB1087" s="200">
        <v>0.25</v>
      </c>
      <c r="AC1087" s="200">
        <v>0.75</v>
      </c>
      <c r="AD1087" s="147">
        <f>VLOOKUP(T1087,'既存・導入予定 (3)'!$E$33:$S$44,13,0)</f>
        <v>0.372</v>
      </c>
      <c r="AE1087" s="75">
        <f t="shared" si="56"/>
        <v>0.84299999999999997</v>
      </c>
    </row>
    <row r="1088" spans="20:31">
      <c r="T1088" s="196">
        <v>9</v>
      </c>
      <c r="U1088" s="196">
        <v>2024</v>
      </c>
      <c r="V1088" s="196" t="s">
        <v>627</v>
      </c>
      <c r="W1088" s="196" t="s">
        <v>619</v>
      </c>
      <c r="X1088" s="196" t="s">
        <v>3516</v>
      </c>
      <c r="Y1088" s="146" t="str">
        <f t="shared" si="55"/>
        <v>92024暖房設備用無し（一定速）</v>
      </c>
      <c r="Z1088" s="196">
        <v>0.25</v>
      </c>
      <c r="AA1088" s="196">
        <v>0.75</v>
      </c>
      <c r="AB1088" s="200">
        <v>0.25</v>
      </c>
      <c r="AC1088" s="200">
        <v>0.75</v>
      </c>
      <c r="AD1088" s="147">
        <f>VLOOKUP(T1088,'既存・導入予定 (3)'!$E$33:$S$44,13,0)</f>
        <v>0.372</v>
      </c>
      <c r="AE1088" s="75">
        <f t="shared" si="56"/>
        <v>0.84299999999999997</v>
      </c>
    </row>
    <row r="1089" spans="20:31">
      <c r="T1089" s="91">
        <v>10</v>
      </c>
      <c r="U1089" s="91">
        <v>1995</v>
      </c>
      <c r="V1089" s="91" t="s">
        <v>20</v>
      </c>
      <c r="W1089" s="91" t="s">
        <v>624</v>
      </c>
      <c r="X1089" s="91" t="s">
        <v>3363</v>
      </c>
      <c r="Y1089" s="198" t="str">
        <f t="shared" si="55"/>
        <v>101995冷房店舗用有り</v>
      </c>
      <c r="Z1089" s="91">
        <v>0.32</v>
      </c>
      <c r="AA1089" s="91">
        <v>0.68</v>
      </c>
      <c r="AB1089" s="199">
        <v>1.0165999999999999</v>
      </c>
      <c r="AC1089" s="199">
        <v>0.50590000000000002</v>
      </c>
      <c r="AD1089" s="150">
        <f>VLOOKUP(T1089,'既存・導入予定 (3)'!$E$33:$S$44,13,0)</f>
        <v>0.14799999999999999</v>
      </c>
      <c r="AE1089" s="151">
        <f t="shared" si="56"/>
        <v>0.65600000000000003</v>
      </c>
    </row>
    <row r="1090" spans="20:31">
      <c r="T1090" s="91">
        <v>10</v>
      </c>
      <c r="U1090" s="91">
        <v>1995</v>
      </c>
      <c r="V1090" s="91" t="s">
        <v>20</v>
      </c>
      <c r="W1090" s="91" t="s">
        <v>618</v>
      </c>
      <c r="X1090" s="91" t="s">
        <v>3363</v>
      </c>
      <c r="Y1090" s="198" t="str">
        <f t="shared" si="55"/>
        <v>101995冷房ビル用マルチ有り</v>
      </c>
      <c r="Z1090" s="91">
        <v>-0.218</v>
      </c>
      <c r="AA1090" s="91">
        <v>1.218</v>
      </c>
      <c r="AB1090" s="199">
        <v>1.0356000000000001</v>
      </c>
      <c r="AC1090" s="199">
        <v>0.90459999999999996</v>
      </c>
      <c r="AD1090" s="150">
        <f>VLOOKUP(T1090,'既存・導入予定 (3)'!$E$33:$S$44,13,0)</f>
        <v>0.14799999999999999</v>
      </c>
      <c r="AE1090" s="151">
        <f t="shared" si="56"/>
        <v>1.0569999999999999</v>
      </c>
    </row>
    <row r="1091" spans="20:31">
      <c r="T1091" s="91">
        <v>10</v>
      </c>
      <c r="U1091" s="91">
        <v>1995</v>
      </c>
      <c r="V1091" s="91" t="s">
        <v>20</v>
      </c>
      <c r="W1091" s="91" t="s">
        <v>619</v>
      </c>
      <c r="X1091" s="91" t="s">
        <v>3363</v>
      </c>
      <c r="Y1091" s="198" t="str">
        <f t="shared" si="55"/>
        <v>101995冷房設備用有り</v>
      </c>
      <c r="Z1091" s="91">
        <v>0.25</v>
      </c>
      <c r="AA1091" s="91">
        <v>0.75</v>
      </c>
      <c r="AB1091" s="199">
        <v>1.0219</v>
      </c>
      <c r="AC1091" s="199">
        <v>0.55700000000000005</v>
      </c>
      <c r="AD1091" s="150">
        <f>VLOOKUP(T1091,'既存・導入予定 (3)'!$E$33:$S$44,13,0)</f>
        <v>0.14799999999999999</v>
      </c>
      <c r="AE1091" s="151">
        <f t="shared" si="56"/>
        <v>0.70799999999999996</v>
      </c>
    </row>
    <row r="1092" spans="20:31">
      <c r="T1092" s="91">
        <v>10</v>
      </c>
      <c r="U1092" s="91">
        <v>1995</v>
      </c>
      <c r="V1092" s="91" t="s">
        <v>20</v>
      </c>
      <c r="W1092" s="91" t="s">
        <v>624</v>
      </c>
      <c r="X1092" s="91" t="s">
        <v>3516</v>
      </c>
      <c r="Y1092" s="198" t="str">
        <f t="shared" si="55"/>
        <v>101995冷房店舗用無し（一定速）</v>
      </c>
      <c r="Z1092" s="91">
        <v>0.26</v>
      </c>
      <c r="AA1092" s="91">
        <v>0.74</v>
      </c>
      <c r="AB1092" s="199">
        <v>0.26</v>
      </c>
      <c r="AC1092" s="199">
        <v>0.74</v>
      </c>
      <c r="AD1092" s="150">
        <f>VLOOKUP(T1092,'既存・導入予定 (3)'!$E$33:$S$44,13,0)</f>
        <v>0.14799999999999999</v>
      </c>
      <c r="AE1092" s="151">
        <f t="shared" si="56"/>
        <v>0.77800000000000002</v>
      </c>
    </row>
    <row r="1093" spans="20:31">
      <c r="T1093" s="91">
        <v>10</v>
      </c>
      <c r="U1093" s="91">
        <v>1995</v>
      </c>
      <c r="V1093" s="91" t="s">
        <v>20</v>
      </c>
      <c r="W1093" s="91" t="s">
        <v>618</v>
      </c>
      <c r="X1093" s="91" t="s">
        <v>3516</v>
      </c>
      <c r="Y1093" s="198" t="str">
        <f t="shared" si="55"/>
        <v>101995冷房ビル用マルチ無し（一定速）</v>
      </c>
      <c r="Z1093" s="91">
        <v>0.26</v>
      </c>
      <c r="AA1093" s="91">
        <v>0.74</v>
      </c>
      <c r="AB1093" s="199">
        <v>0.26</v>
      </c>
      <c r="AC1093" s="199">
        <v>0.74</v>
      </c>
      <c r="AD1093" s="150">
        <f>VLOOKUP(T1093,'既存・導入予定 (3)'!$E$33:$S$44,13,0)</f>
        <v>0.14799999999999999</v>
      </c>
      <c r="AE1093" s="151">
        <f t="shared" si="56"/>
        <v>0.77800000000000002</v>
      </c>
    </row>
    <row r="1094" spans="20:31">
      <c r="T1094" s="91">
        <v>10</v>
      </c>
      <c r="U1094" s="91">
        <v>1995</v>
      </c>
      <c r="V1094" s="91" t="s">
        <v>20</v>
      </c>
      <c r="W1094" s="91" t="s">
        <v>619</v>
      </c>
      <c r="X1094" s="91" t="s">
        <v>3516</v>
      </c>
      <c r="Y1094" s="198" t="str">
        <f t="shared" si="55"/>
        <v>101995冷房設備用無し（一定速）</v>
      </c>
      <c r="Z1094" s="91">
        <v>0.26</v>
      </c>
      <c r="AA1094" s="91">
        <v>0.74</v>
      </c>
      <c r="AB1094" s="199">
        <v>0.26</v>
      </c>
      <c r="AC1094" s="199">
        <v>0.74</v>
      </c>
      <c r="AD1094" s="150">
        <f>VLOOKUP(T1094,'既存・導入予定 (3)'!$E$33:$S$44,13,0)</f>
        <v>0.14799999999999999</v>
      </c>
      <c r="AE1094" s="151">
        <f t="shared" si="56"/>
        <v>0.77800000000000002</v>
      </c>
    </row>
    <row r="1095" spans="20:31">
      <c r="T1095" s="91">
        <v>10</v>
      </c>
      <c r="U1095" s="91">
        <v>1995</v>
      </c>
      <c r="V1095" s="91" t="s">
        <v>21</v>
      </c>
      <c r="W1095" s="91" t="s">
        <v>624</v>
      </c>
      <c r="X1095" s="91" t="s">
        <v>3363</v>
      </c>
      <c r="Y1095" s="198" t="str">
        <f t="shared" si="55"/>
        <v>101995暖房店舗用有り</v>
      </c>
      <c r="Z1095" s="91">
        <v>0.374</v>
      </c>
      <c r="AA1095" s="91">
        <v>0.626</v>
      </c>
      <c r="AB1095" s="199">
        <v>1.0275000000000001</v>
      </c>
      <c r="AC1095" s="199">
        <v>0.46260000000000001</v>
      </c>
      <c r="AD1095" s="150">
        <f>VLOOKUP(T1095,'既存・導入予定 (3)'!$E$33:$S$44,13,0)</f>
        <v>0.14799999999999999</v>
      </c>
      <c r="AE1095" s="151">
        <f t="shared" si="56"/>
        <v>0.61399999999999999</v>
      </c>
    </row>
    <row r="1096" spans="20:31">
      <c r="T1096" s="91">
        <v>10</v>
      </c>
      <c r="U1096" s="91">
        <v>1995</v>
      </c>
      <c r="V1096" s="91" t="s">
        <v>21</v>
      </c>
      <c r="W1096" s="91" t="s">
        <v>618</v>
      </c>
      <c r="X1096" s="91" t="s">
        <v>3363</v>
      </c>
      <c r="Y1096" s="198" t="str">
        <f t="shared" si="55"/>
        <v>101995暖房ビル用マルチ有り</v>
      </c>
      <c r="Z1096" s="91">
        <v>-0.112</v>
      </c>
      <c r="AA1096" s="91">
        <v>1.1120000000000001</v>
      </c>
      <c r="AB1096" s="199">
        <v>1.0236000000000001</v>
      </c>
      <c r="AC1096" s="199">
        <v>0.82809999999999995</v>
      </c>
      <c r="AD1096" s="150">
        <f>VLOOKUP(T1096,'既存・導入予定 (3)'!$E$33:$S$44,13,0)</f>
        <v>0.14799999999999999</v>
      </c>
      <c r="AE1096" s="151">
        <f t="shared" si="56"/>
        <v>0.97899999999999998</v>
      </c>
    </row>
    <row r="1097" spans="20:31">
      <c r="T1097" s="91">
        <v>10</v>
      </c>
      <c r="U1097" s="91">
        <v>1995</v>
      </c>
      <c r="V1097" s="91" t="s">
        <v>21</v>
      </c>
      <c r="W1097" s="91" t="s">
        <v>619</v>
      </c>
      <c r="X1097" s="91" t="s">
        <v>3363</v>
      </c>
      <c r="Y1097" s="198" t="str">
        <f t="shared" si="55"/>
        <v>101995暖房設備用有り</v>
      </c>
      <c r="Z1097" s="91">
        <v>0.25</v>
      </c>
      <c r="AA1097" s="91">
        <v>0.75</v>
      </c>
      <c r="AB1097" s="199">
        <v>1.0159</v>
      </c>
      <c r="AC1097" s="199">
        <v>0.5585</v>
      </c>
      <c r="AD1097" s="150">
        <f>VLOOKUP(T1097,'既存・導入予定 (3)'!$E$33:$S$44,13,0)</f>
        <v>0.14799999999999999</v>
      </c>
      <c r="AE1097" s="151">
        <f t="shared" si="56"/>
        <v>0.70799999999999996</v>
      </c>
    </row>
    <row r="1098" spans="20:31">
      <c r="T1098" s="91">
        <v>10</v>
      </c>
      <c r="U1098" s="91">
        <v>1995</v>
      </c>
      <c r="V1098" s="91" t="s">
        <v>21</v>
      </c>
      <c r="W1098" s="91" t="s">
        <v>624</v>
      </c>
      <c r="X1098" s="91" t="s">
        <v>3516</v>
      </c>
      <c r="Y1098" s="198" t="str">
        <f t="shared" si="55"/>
        <v>101995暖房店舗用無し（一定速）</v>
      </c>
      <c r="Z1098" s="91">
        <v>0.26</v>
      </c>
      <c r="AA1098" s="91">
        <v>0.74</v>
      </c>
      <c r="AB1098" s="199">
        <v>0.26</v>
      </c>
      <c r="AC1098" s="199">
        <v>0.74</v>
      </c>
      <c r="AD1098" s="150">
        <f>VLOOKUP(T1098,'既存・導入予定 (3)'!$E$33:$S$44,13,0)</f>
        <v>0.14799999999999999</v>
      </c>
      <c r="AE1098" s="151">
        <f t="shared" si="56"/>
        <v>0.77800000000000002</v>
      </c>
    </row>
    <row r="1099" spans="20:31">
      <c r="T1099" s="91">
        <v>10</v>
      </c>
      <c r="U1099" s="91">
        <v>1995</v>
      </c>
      <c r="V1099" s="91" t="s">
        <v>21</v>
      </c>
      <c r="W1099" s="91" t="s">
        <v>618</v>
      </c>
      <c r="X1099" s="91" t="s">
        <v>3516</v>
      </c>
      <c r="Y1099" s="198" t="str">
        <f t="shared" si="55"/>
        <v>101995暖房ビル用マルチ無し（一定速）</v>
      </c>
      <c r="Z1099" s="91">
        <v>0.26</v>
      </c>
      <c r="AA1099" s="91">
        <v>0.74</v>
      </c>
      <c r="AB1099" s="199">
        <v>0.26</v>
      </c>
      <c r="AC1099" s="199">
        <v>0.74</v>
      </c>
      <c r="AD1099" s="150">
        <f>VLOOKUP(T1099,'既存・導入予定 (3)'!$E$33:$S$44,13,0)</f>
        <v>0.14799999999999999</v>
      </c>
      <c r="AE1099" s="151">
        <f t="shared" si="56"/>
        <v>0.77800000000000002</v>
      </c>
    </row>
    <row r="1100" spans="20:31">
      <c r="T1100" s="91">
        <v>10</v>
      </c>
      <c r="U1100" s="91">
        <v>1995</v>
      </c>
      <c r="V1100" s="91" t="s">
        <v>21</v>
      </c>
      <c r="W1100" s="91" t="s">
        <v>619</v>
      </c>
      <c r="X1100" s="91" t="s">
        <v>3516</v>
      </c>
      <c r="Y1100" s="198" t="str">
        <f t="shared" si="55"/>
        <v>101995暖房設備用無し（一定速）</v>
      </c>
      <c r="Z1100" s="91">
        <v>0.26</v>
      </c>
      <c r="AA1100" s="91">
        <v>0.74</v>
      </c>
      <c r="AB1100" s="199">
        <v>0.26</v>
      </c>
      <c r="AC1100" s="199">
        <v>0.74</v>
      </c>
      <c r="AD1100" s="150">
        <f>VLOOKUP(T1100,'既存・導入予定 (3)'!$E$33:$S$44,13,0)</f>
        <v>0.14799999999999999</v>
      </c>
      <c r="AE1100" s="151">
        <f t="shared" si="56"/>
        <v>0.77800000000000002</v>
      </c>
    </row>
    <row r="1101" spans="20:31">
      <c r="T1101" s="91">
        <v>10</v>
      </c>
      <c r="U1101" s="91">
        <v>2005</v>
      </c>
      <c r="V1101" s="91" t="s">
        <v>20</v>
      </c>
      <c r="W1101" s="91" t="s">
        <v>624</v>
      </c>
      <c r="X1101" s="91" t="s">
        <v>3363</v>
      </c>
      <c r="Y1101" s="198" t="str">
        <f t="shared" ref="Y1101:Y1164" si="57">T1101&amp;U1101&amp;V1101&amp;W1101&amp;X1101</f>
        <v>102005冷房店舗用有り</v>
      </c>
      <c r="Z1101" s="91">
        <v>-0.86599999999999999</v>
      </c>
      <c r="AA1101" s="91">
        <v>1.8660000000000001</v>
      </c>
      <c r="AB1101" s="199">
        <v>1.0455000000000001</v>
      </c>
      <c r="AC1101" s="199">
        <v>1.3880999999999999</v>
      </c>
      <c r="AD1101" s="150">
        <f>VLOOKUP(T1101,'既存・導入予定 (3)'!$E$33:$S$44,13,0)</f>
        <v>0.14799999999999999</v>
      </c>
      <c r="AE1101" s="151">
        <f t="shared" si="56"/>
        <v>1.542</v>
      </c>
    </row>
    <row r="1102" spans="20:31">
      <c r="T1102" s="91">
        <v>10</v>
      </c>
      <c r="U1102" s="91">
        <v>2005</v>
      </c>
      <c r="V1102" s="91" t="s">
        <v>20</v>
      </c>
      <c r="W1102" s="91" t="s">
        <v>618</v>
      </c>
      <c r="X1102" s="91" t="s">
        <v>3363</v>
      </c>
      <c r="Y1102" s="198" t="str">
        <f t="shared" si="57"/>
        <v>102005冷房ビル用マルチ有り</v>
      </c>
      <c r="Z1102" s="91">
        <v>-0.68200000000000005</v>
      </c>
      <c r="AA1102" s="91">
        <v>1.6819999999999999</v>
      </c>
      <c r="AB1102" s="199">
        <v>1.0490999999999999</v>
      </c>
      <c r="AC1102" s="199">
        <v>1.2492000000000001</v>
      </c>
      <c r="AD1102" s="150">
        <f>VLOOKUP(T1102,'既存・導入予定 (3)'!$E$33:$S$44,13,0)</f>
        <v>0.14799999999999999</v>
      </c>
      <c r="AE1102" s="151">
        <f t="shared" si="56"/>
        <v>1.4039999999999999</v>
      </c>
    </row>
    <row r="1103" spans="20:31">
      <c r="T1103" s="91">
        <v>10</v>
      </c>
      <c r="U1103" s="91">
        <v>2005</v>
      </c>
      <c r="V1103" s="91" t="s">
        <v>20</v>
      </c>
      <c r="W1103" s="91" t="s">
        <v>619</v>
      </c>
      <c r="X1103" s="91" t="s">
        <v>3363</v>
      </c>
      <c r="Y1103" s="198" t="str">
        <f t="shared" si="57"/>
        <v>102005冷房設備用有り</v>
      </c>
      <c r="Z1103" s="91">
        <v>-0.114</v>
      </c>
      <c r="AA1103" s="91">
        <v>1.1140000000000001</v>
      </c>
      <c r="AB1103" s="199">
        <v>1.0325</v>
      </c>
      <c r="AC1103" s="199">
        <v>0.82740000000000002</v>
      </c>
      <c r="AD1103" s="150">
        <f>VLOOKUP(T1103,'既存・導入予定 (3)'!$E$33:$S$44,13,0)</f>
        <v>0.14799999999999999</v>
      </c>
      <c r="AE1103" s="151">
        <f t="shared" si="56"/>
        <v>0.98</v>
      </c>
    </row>
    <row r="1104" spans="20:31">
      <c r="T1104" s="91">
        <v>10</v>
      </c>
      <c r="U1104" s="91">
        <v>2005</v>
      </c>
      <c r="V1104" s="91" t="s">
        <v>20</v>
      </c>
      <c r="W1104" s="91" t="s">
        <v>624</v>
      </c>
      <c r="X1104" s="91" t="s">
        <v>3516</v>
      </c>
      <c r="Y1104" s="198" t="str">
        <f t="shared" si="57"/>
        <v>102005冷房店舗用無し（一定速）</v>
      </c>
      <c r="Z1104" s="91">
        <v>0.25</v>
      </c>
      <c r="AA1104" s="91">
        <v>0.75</v>
      </c>
      <c r="AB1104" s="199">
        <v>0.25</v>
      </c>
      <c r="AC1104" s="199">
        <v>0.75</v>
      </c>
      <c r="AD1104" s="150">
        <f>VLOOKUP(T1104,'既存・導入予定 (3)'!$E$33:$S$44,13,0)</f>
        <v>0.14799999999999999</v>
      </c>
      <c r="AE1104" s="151">
        <f t="shared" si="56"/>
        <v>0.78700000000000003</v>
      </c>
    </row>
    <row r="1105" spans="20:31">
      <c r="T1105" s="91">
        <v>10</v>
      </c>
      <c r="U1105" s="91">
        <v>2005</v>
      </c>
      <c r="V1105" s="91" t="s">
        <v>20</v>
      </c>
      <c r="W1105" s="91" t="s">
        <v>618</v>
      </c>
      <c r="X1105" s="91" t="s">
        <v>3516</v>
      </c>
      <c r="Y1105" s="198" t="str">
        <f t="shared" si="57"/>
        <v>102005冷房ビル用マルチ無し（一定速）</v>
      </c>
      <c r="Z1105" s="91">
        <v>0.25</v>
      </c>
      <c r="AA1105" s="91">
        <v>0.75</v>
      </c>
      <c r="AB1105" s="199">
        <v>0.25</v>
      </c>
      <c r="AC1105" s="199">
        <v>0.75</v>
      </c>
      <c r="AD1105" s="150">
        <f>VLOOKUP(T1105,'既存・導入予定 (3)'!$E$33:$S$44,13,0)</f>
        <v>0.14799999999999999</v>
      </c>
      <c r="AE1105" s="151">
        <f t="shared" si="56"/>
        <v>0.78700000000000003</v>
      </c>
    </row>
    <row r="1106" spans="20:31">
      <c r="T1106" s="91">
        <v>10</v>
      </c>
      <c r="U1106" s="91">
        <v>2005</v>
      </c>
      <c r="V1106" s="91" t="s">
        <v>20</v>
      </c>
      <c r="W1106" s="91" t="s">
        <v>619</v>
      </c>
      <c r="X1106" s="91" t="s">
        <v>3516</v>
      </c>
      <c r="Y1106" s="198" t="str">
        <f t="shared" si="57"/>
        <v>102005冷房設備用無し（一定速）</v>
      </c>
      <c r="Z1106" s="91">
        <v>0.25</v>
      </c>
      <c r="AA1106" s="91">
        <v>0.75</v>
      </c>
      <c r="AB1106" s="199">
        <v>0.25</v>
      </c>
      <c r="AC1106" s="199">
        <v>0.75</v>
      </c>
      <c r="AD1106" s="150">
        <f>VLOOKUP(T1106,'既存・導入予定 (3)'!$E$33:$S$44,13,0)</f>
        <v>0.14799999999999999</v>
      </c>
      <c r="AE1106" s="151">
        <f t="shared" si="56"/>
        <v>0.78700000000000003</v>
      </c>
    </row>
    <row r="1107" spans="20:31">
      <c r="T1107" s="91">
        <v>10</v>
      </c>
      <c r="U1107" s="91">
        <v>2005</v>
      </c>
      <c r="V1107" s="91" t="s">
        <v>21</v>
      </c>
      <c r="W1107" s="91" t="s">
        <v>624</v>
      </c>
      <c r="X1107" s="91" t="s">
        <v>3363</v>
      </c>
      <c r="Y1107" s="198" t="str">
        <f t="shared" si="57"/>
        <v>102005暖房店舗用有り</v>
      </c>
      <c r="Z1107" s="91">
        <v>-0.65</v>
      </c>
      <c r="AA1107" s="91">
        <v>1.65</v>
      </c>
      <c r="AB1107" s="199">
        <v>1.0726</v>
      </c>
      <c r="AC1107" s="199">
        <v>1.2194</v>
      </c>
      <c r="AD1107" s="150">
        <f>VLOOKUP(T1107,'既存・導入予定 (3)'!$E$33:$S$44,13,0)</f>
        <v>0.14799999999999999</v>
      </c>
      <c r="AE1107" s="151">
        <f t="shared" si="56"/>
        <v>1.3779999999999999</v>
      </c>
    </row>
    <row r="1108" spans="20:31">
      <c r="T1108" s="91">
        <v>10</v>
      </c>
      <c r="U1108" s="91">
        <v>2005</v>
      </c>
      <c r="V1108" s="91" t="s">
        <v>21</v>
      </c>
      <c r="W1108" s="91" t="s">
        <v>618</v>
      </c>
      <c r="X1108" s="91" t="s">
        <v>3363</v>
      </c>
      <c r="Y1108" s="198" t="str">
        <f t="shared" si="57"/>
        <v>102005暖房ビル用マルチ有り</v>
      </c>
      <c r="Z1108" s="91">
        <v>-0.56000000000000005</v>
      </c>
      <c r="AA1108" s="91">
        <v>1.56</v>
      </c>
      <c r="AB1108" s="199">
        <v>1.0330999999999999</v>
      </c>
      <c r="AC1108" s="199">
        <v>1.1617</v>
      </c>
      <c r="AD1108" s="150">
        <f>VLOOKUP(T1108,'既存・導入予定 (3)'!$E$33:$S$44,13,0)</f>
        <v>0.14799999999999999</v>
      </c>
      <c r="AE1108" s="151">
        <f t="shared" si="56"/>
        <v>1.3140000000000001</v>
      </c>
    </row>
    <row r="1109" spans="20:31">
      <c r="T1109" s="91">
        <v>10</v>
      </c>
      <c r="U1109" s="91">
        <v>2005</v>
      </c>
      <c r="V1109" s="91" t="s">
        <v>21</v>
      </c>
      <c r="W1109" s="91" t="s">
        <v>619</v>
      </c>
      <c r="X1109" s="91" t="s">
        <v>3363</v>
      </c>
      <c r="Y1109" s="198" t="str">
        <f t="shared" si="57"/>
        <v>102005暖房設備用有り</v>
      </c>
      <c r="Z1109" s="91">
        <v>-0.126</v>
      </c>
      <c r="AA1109" s="91">
        <v>1.1259999999999999</v>
      </c>
      <c r="AB1109" s="199">
        <v>1.0239</v>
      </c>
      <c r="AC1109" s="199">
        <v>0.83850000000000002</v>
      </c>
      <c r="AD1109" s="150">
        <f>VLOOKUP(T1109,'既存・導入予定 (3)'!$E$33:$S$44,13,0)</f>
        <v>0.14799999999999999</v>
      </c>
      <c r="AE1109" s="151">
        <f t="shared" si="56"/>
        <v>0.99</v>
      </c>
    </row>
    <row r="1110" spans="20:31">
      <c r="T1110" s="91">
        <v>10</v>
      </c>
      <c r="U1110" s="91">
        <v>2005</v>
      </c>
      <c r="V1110" s="91" t="s">
        <v>21</v>
      </c>
      <c r="W1110" s="91" t="s">
        <v>624</v>
      </c>
      <c r="X1110" s="91" t="s">
        <v>3516</v>
      </c>
      <c r="Y1110" s="198" t="str">
        <f t="shared" si="57"/>
        <v>102005暖房店舗用無し（一定速）</v>
      </c>
      <c r="Z1110" s="91">
        <v>0.25</v>
      </c>
      <c r="AA1110" s="91">
        <v>0.75</v>
      </c>
      <c r="AB1110" s="199">
        <v>0.25</v>
      </c>
      <c r="AC1110" s="199">
        <v>0.75</v>
      </c>
      <c r="AD1110" s="150">
        <f>VLOOKUP(T1110,'既存・導入予定 (3)'!$E$33:$S$44,13,0)</f>
        <v>0.14799999999999999</v>
      </c>
      <c r="AE1110" s="151">
        <f t="shared" si="56"/>
        <v>0.78700000000000003</v>
      </c>
    </row>
    <row r="1111" spans="20:31">
      <c r="T1111" s="91">
        <v>10</v>
      </c>
      <c r="U1111" s="91">
        <v>2005</v>
      </c>
      <c r="V1111" s="91" t="s">
        <v>21</v>
      </c>
      <c r="W1111" s="91" t="s">
        <v>618</v>
      </c>
      <c r="X1111" s="91" t="s">
        <v>3516</v>
      </c>
      <c r="Y1111" s="198" t="str">
        <f t="shared" si="57"/>
        <v>102005暖房ビル用マルチ無し（一定速）</v>
      </c>
      <c r="Z1111" s="91">
        <v>0.25</v>
      </c>
      <c r="AA1111" s="91">
        <v>0.75</v>
      </c>
      <c r="AB1111" s="199">
        <v>0.25</v>
      </c>
      <c r="AC1111" s="199">
        <v>0.75</v>
      </c>
      <c r="AD1111" s="150">
        <f>VLOOKUP(T1111,'既存・導入予定 (3)'!$E$33:$S$44,13,0)</f>
        <v>0.14799999999999999</v>
      </c>
      <c r="AE1111" s="151">
        <f t="shared" si="56"/>
        <v>0.78700000000000003</v>
      </c>
    </row>
    <row r="1112" spans="20:31">
      <c r="T1112" s="91">
        <v>10</v>
      </c>
      <c r="U1112" s="91">
        <v>2005</v>
      </c>
      <c r="V1112" s="91" t="s">
        <v>21</v>
      </c>
      <c r="W1112" s="91" t="s">
        <v>619</v>
      </c>
      <c r="X1112" s="91" t="s">
        <v>3516</v>
      </c>
      <c r="Y1112" s="198" t="str">
        <f t="shared" si="57"/>
        <v>102005暖房設備用無し（一定速）</v>
      </c>
      <c r="Z1112" s="91">
        <v>0.25</v>
      </c>
      <c r="AA1112" s="91">
        <v>0.75</v>
      </c>
      <c r="AB1112" s="199">
        <v>0.25</v>
      </c>
      <c r="AC1112" s="199">
        <v>0.75</v>
      </c>
      <c r="AD1112" s="150">
        <f>VLOOKUP(T1112,'既存・導入予定 (3)'!$E$33:$S$44,13,0)</f>
        <v>0.14799999999999999</v>
      </c>
      <c r="AE1112" s="151">
        <f t="shared" si="56"/>
        <v>0.78700000000000003</v>
      </c>
    </row>
    <row r="1113" spans="20:31">
      <c r="T1113" s="91">
        <v>10</v>
      </c>
      <c r="U1113" s="91">
        <v>2010</v>
      </c>
      <c r="V1113" s="91" t="s">
        <v>20</v>
      </c>
      <c r="W1113" s="91" t="s">
        <v>624</v>
      </c>
      <c r="X1113" s="91" t="s">
        <v>3363</v>
      </c>
      <c r="Y1113" s="198" t="str">
        <f t="shared" si="57"/>
        <v>102010冷房店舗用有り</v>
      </c>
      <c r="Z1113" s="91">
        <v>-1.1000000000000001</v>
      </c>
      <c r="AA1113" s="91">
        <v>2.1</v>
      </c>
      <c r="AB1113" s="199">
        <v>1.0511999999999999</v>
      </c>
      <c r="AC1113" s="199">
        <v>1.5622</v>
      </c>
      <c r="AD1113" s="150">
        <f>VLOOKUP(T1113,'既存・導入予定 (3)'!$E$33:$S$44,13,0)</f>
        <v>0.14799999999999999</v>
      </c>
      <c r="AE1113" s="151">
        <f t="shared" ref="AE1113:AE1176" si="58">ROUNDDOWN(IF(AD1113&gt;=0.25,Z1113*AD1113+AA1113,AB1113*AD1113+AC1113),3)</f>
        <v>1.7170000000000001</v>
      </c>
    </row>
    <row r="1114" spans="20:31">
      <c r="T1114" s="91">
        <v>10</v>
      </c>
      <c r="U1114" s="91">
        <v>2010</v>
      </c>
      <c r="V1114" s="91" t="s">
        <v>20</v>
      </c>
      <c r="W1114" s="91" t="s">
        <v>618</v>
      </c>
      <c r="X1114" s="91" t="s">
        <v>3363</v>
      </c>
      <c r="Y1114" s="198" t="str">
        <f t="shared" si="57"/>
        <v>102010冷房ビル用マルチ有り</v>
      </c>
      <c r="Z1114" s="91">
        <v>-0.88</v>
      </c>
      <c r="AA1114" s="91">
        <v>1.88</v>
      </c>
      <c r="AB1114" s="199">
        <v>1.0548999999999999</v>
      </c>
      <c r="AC1114" s="199">
        <v>1.3963000000000001</v>
      </c>
      <c r="AD1114" s="150">
        <f>VLOOKUP(T1114,'既存・導入予定 (3)'!$E$33:$S$44,13,0)</f>
        <v>0.14799999999999999</v>
      </c>
      <c r="AE1114" s="151">
        <f t="shared" si="58"/>
        <v>1.552</v>
      </c>
    </row>
    <row r="1115" spans="20:31">
      <c r="T1115" s="91">
        <v>10</v>
      </c>
      <c r="U1115" s="91">
        <v>2010</v>
      </c>
      <c r="V1115" s="91" t="s">
        <v>20</v>
      </c>
      <c r="W1115" s="91" t="s">
        <v>619</v>
      </c>
      <c r="X1115" s="91" t="s">
        <v>3363</v>
      </c>
      <c r="Y1115" s="198" t="str">
        <f t="shared" si="57"/>
        <v>102010冷房設備用有り</v>
      </c>
      <c r="Z1115" s="91">
        <v>-0.26</v>
      </c>
      <c r="AA1115" s="91">
        <v>1.26</v>
      </c>
      <c r="AB1115" s="199">
        <v>1.1929000000000001</v>
      </c>
      <c r="AC1115" s="199">
        <v>0.89680000000000004</v>
      </c>
      <c r="AD1115" s="150">
        <f>VLOOKUP(T1115,'既存・導入予定 (3)'!$E$33:$S$44,13,0)</f>
        <v>0.14799999999999999</v>
      </c>
      <c r="AE1115" s="151">
        <f t="shared" si="58"/>
        <v>1.073</v>
      </c>
    </row>
    <row r="1116" spans="20:31">
      <c r="T1116" s="91">
        <v>10</v>
      </c>
      <c r="U1116" s="91">
        <v>2010</v>
      </c>
      <c r="V1116" s="91" t="s">
        <v>20</v>
      </c>
      <c r="W1116" s="91" t="s">
        <v>624</v>
      </c>
      <c r="X1116" s="91" t="s">
        <v>3516</v>
      </c>
      <c r="Y1116" s="198" t="str">
        <f t="shared" si="57"/>
        <v>102010冷房店舗用無し（一定速）</v>
      </c>
      <c r="Z1116" s="91">
        <v>0.25</v>
      </c>
      <c r="AA1116" s="91">
        <v>0.75</v>
      </c>
      <c r="AB1116" s="199">
        <v>0.25</v>
      </c>
      <c r="AC1116" s="199">
        <v>0.75</v>
      </c>
      <c r="AD1116" s="150">
        <f>VLOOKUP(T1116,'既存・導入予定 (3)'!$E$33:$S$44,13,0)</f>
        <v>0.14799999999999999</v>
      </c>
      <c r="AE1116" s="151">
        <f t="shared" si="58"/>
        <v>0.78700000000000003</v>
      </c>
    </row>
    <row r="1117" spans="20:31">
      <c r="T1117" s="91">
        <v>10</v>
      </c>
      <c r="U1117" s="91">
        <v>2010</v>
      </c>
      <c r="V1117" s="91" t="s">
        <v>20</v>
      </c>
      <c r="W1117" s="91" t="s">
        <v>618</v>
      </c>
      <c r="X1117" s="91" t="s">
        <v>3516</v>
      </c>
      <c r="Y1117" s="198" t="str">
        <f t="shared" si="57"/>
        <v>102010冷房ビル用マルチ無し（一定速）</v>
      </c>
      <c r="Z1117" s="91">
        <v>0.25</v>
      </c>
      <c r="AA1117" s="91">
        <v>0.75</v>
      </c>
      <c r="AB1117" s="199">
        <v>0.25</v>
      </c>
      <c r="AC1117" s="199">
        <v>0.75</v>
      </c>
      <c r="AD1117" s="150">
        <f>VLOOKUP(T1117,'既存・導入予定 (3)'!$E$33:$S$44,13,0)</f>
        <v>0.14799999999999999</v>
      </c>
      <c r="AE1117" s="151">
        <f t="shared" si="58"/>
        <v>0.78700000000000003</v>
      </c>
    </row>
    <row r="1118" spans="20:31">
      <c r="T1118" s="91">
        <v>10</v>
      </c>
      <c r="U1118" s="91">
        <v>2010</v>
      </c>
      <c r="V1118" s="91" t="s">
        <v>20</v>
      </c>
      <c r="W1118" s="91" t="s">
        <v>619</v>
      </c>
      <c r="X1118" s="91" t="s">
        <v>3516</v>
      </c>
      <c r="Y1118" s="198" t="str">
        <f t="shared" si="57"/>
        <v>102010冷房設備用無し（一定速）</v>
      </c>
      <c r="Z1118" s="91">
        <v>0.25</v>
      </c>
      <c r="AA1118" s="91">
        <v>0.75</v>
      </c>
      <c r="AB1118" s="199">
        <v>0.25</v>
      </c>
      <c r="AC1118" s="199">
        <v>0.75</v>
      </c>
      <c r="AD1118" s="150">
        <f>VLOOKUP(T1118,'既存・導入予定 (3)'!$E$33:$S$44,13,0)</f>
        <v>0.14799999999999999</v>
      </c>
      <c r="AE1118" s="151">
        <f t="shared" si="58"/>
        <v>0.78700000000000003</v>
      </c>
    </row>
    <row r="1119" spans="20:31">
      <c r="T1119" s="91">
        <v>10</v>
      </c>
      <c r="U1119" s="91">
        <v>2010</v>
      </c>
      <c r="V1119" s="91" t="s">
        <v>21</v>
      </c>
      <c r="W1119" s="91" t="s">
        <v>624</v>
      </c>
      <c r="X1119" s="91" t="s">
        <v>3363</v>
      </c>
      <c r="Y1119" s="198" t="str">
        <f t="shared" si="57"/>
        <v>102010暖房店舗用有り</v>
      </c>
      <c r="Z1119" s="91">
        <v>-0.72</v>
      </c>
      <c r="AA1119" s="91">
        <v>1.72</v>
      </c>
      <c r="AB1119" s="199">
        <v>1.0757000000000001</v>
      </c>
      <c r="AC1119" s="199">
        <v>1.2710999999999999</v>
      </c>
      <c r="AD1119" s="150">
        <f>VLOOKUP(T1119,'既存・導入予定 (3)'!$E$33:$S$44,13,0)</f>
        <v>0.14799999999999999</v>
      </c>
      <c r="AE1119" s="151">
        <f t="shared" si="58"/>
        <v>1.43</v>
      </c>
    </row>
    <row r="1120" spans="20:31">
      <c r="T1120" s="91">
        <v>10</v>
      </c>
      <c r="U1120" s="91">
        <v>2010</v>
      </c>
      <c r="V1120" s="91" t="s">
        <v>21</v>
      </c>
      <c r="W1120" s="91" t="s">
        <v>618</v>
      </c>
      <c r="X1120" s="91" t="s">
        <v>3363</v>
      </c>
      <c r="Y1120" s="198" t="str">
        <f t="shared" si="57"/>
        <v>102010暖房ビル用マルチ有り</v>
      </c>
      <c r="Z1120" s="91">
        <v>-0.7</v>
      </c>
      <c r="AA1120" s="91">
        <v>1.7</v>
      </c>
      <c r="AB1120" s="199">
        <v>1.036</v>
      </c>
      <c r="AC1120" s="199">
        <v>1.266</v>
      </c>
      <c r="AD1120" s="150">
        <f>VLOOKUP(T1120,'既存・導入予定 (3)'!$E$33:$S$44,13,0)</f>
        <v>0.14799999999999999</v>
      </c>
      <c r="AE1120" s="151">
        <f t="shared" si="58"/>
        <v>1.419</v>
      </c>
    </row>
    <row r="1121" spans="20:31">
      <c r="T1121" s="91">
        <v>10</v>
      </c>
      <c r="U1121" s="91">
        <v>2010</v>
      </c>
      <c r="V1121" s="91" t="s">
        <v>21</v>
      </c>
      <c r="W1121" s="91" t="s">
        <v>619</v>
      </c>
      <c r="X1121" s="91" t="s">
        <v>3363</v>
      </c>
      <c r="Y1121" s="198" t="str">
        <f t="shared" si="57"/>
        <v>102010暖房設備用有り</v>
      </c>
      <c r="Z1121" s="91">
        <v>-0.26</v>
      </c>
      <c r="AA1121" s="91">
        <v>1.26</v>
      </c>
      <c r="AB1121" s="199">
        <v>0.82779999999999998</v>
      </c>
      <c r="AC1121" s="199">
        <v>0.98809999999999998</v>
      </c>
      <c r="AD1121" s="150">
        <f>VLOOKUP(T1121,'既存・導入予定 (3)'!$E$33:$S$44,13,0)</f>
        <v>0.14799999999999999</v>
      </c>
      <c r="AE1121" s="151">
        <f t="shared" si="58"/>
        <v>1.1100000000000001</v>
      </c>
    </row>
    <row r="1122" spans="20:31">
      <c r="T1122" s="91">
        <v>10</v>
      </c>
      <c r="U1122" s="91">
        <v>2010</v>
      </c>
      <c r="V1122" s="91" t="s">
        <v>21</v>
      </c>
      <c r="W1122" s="91" t="s">
        <v>624</v>
      </c>
      <c r="X1122" s="91" t="s">
        <v>3516</v>
      </c>
      <c r="Y1122" s="198" t="str">
        <f t="shared" si="57"/>
        <v>102010暖房店舗用無し（一定速）</v>
      </c>
      <c r="Z1122" s="91">
        <v>0.25</v>
      </c>
      <c r="AA1122" s="91">
        <v>0.75</v>
      </c>
      <c r="AB1122" s="199">
        <v>0.25</v>
      </c>
      <c r="AC1122" s="199">
        <v>0.75</v>
      </c>
      <c r="AD1122" s="150">
        <f>VLOOKUP(T1122,'既存・導入予定 (3)'!$E$33:$S$44,13,0)</f>
        <v>0.14799999999999999</v>
      </c>
      <c r="AE1122" s="151">
        <f t="shared" si="58"/>
        <v>0.78700000000000003</v>
      </c>
    </row>
    <row r="1123" spans="20:31">
      <c r="T1123" s="91">
        <v>10</v>
      </c>
      <c r="U1123" s="91">
        <v>2010</v>
      </c>
      <c r="V1123" s="91" t="s">
        <v>21</v>
      </c>
      <c r="W1123" s="91" t="s">
        <v>618</v>
      </c>
      <c r="X1123" s="91" t="s">
        <v>3516</v>
      </c>
      <c r="Y1123" s="198" t="str">
        <f t="shared" si="57"/>
        <v>102010暖房ビル用マルチ無し（一定速）</v>
      </c>
      <c r="Z1123" s="91">
        <v>0.25</v>
      </c>
      <c r="AA1123" s="91">
        <v>0.75</v>
      </c>
      <c r="AB1123" s="199">
        <v>0.25</v>
      </c>
      <c r="AC1123" s="199">
        <v>0.75</v>
      </c>
      <c r="AD1123" s="150">
        <f>VLOOKUP(T1123,'既存・導入予定 (3)'!$E$33:$S$44,13,0)</f>
        <v>0.14799999999999999</v>
      </c>
      <c r="AE1123" s="151">
        <f t="shared" si="58"/>
        <v>0.78700000000000003</v>
      </c>
    </row>
    <row r="1124" spans="20:31">
      <c r="T1124" s="91">
        <v>10</v>
      </c>
      <c r="U1124" s="91">
        <v>2010</v>
      </c>
      <c r="V1124" s="91" t="s">
        <v>21</v>
      </c>
      <c r="W1124" s="91" t="s">
        <v>619</v>
      </c>
      <c r="X1124" s="91" t="s">
        <v>3516</v>
      </c>
      <c r="Y1124" s="198" t="str">
        <f t="shared" si="57"/>
        <v>102010暖房設備用無し（一定速）</v>
      </c>
      <c r="Z1124" s="91">
        <v>0.25</v>
      </c>
      <c r="AA1124" s="91">
        <v>0.75</v>
      </c>
      <c r="AB1124" s="199">
        <v>0.25</v>
      </c>
      <c r="AC1124" s="199">
        <v>0.75</v>
      </c>
      <c r="AD1124" s="150">
        <f>VLOOKUP(T1124,'既存・導入予定 (3)'!$E$33:$S$44,13,0)</f>
        <v>0.14799999999999999</v>
      </c>
      <c r="AE1124" s="151">
        <f t="shared" si="58"/>
        <v>0.78700000000000003</v>
      </c>
    </row>
    <row r="1125" spans="20:31">
      <c r="T1125" s="196">
        <v>10</v>
      </c>
      <c r="U1125" s="196">
        <v>2011</v>
      </c>
      <c r="V1125" s="196" t="s">
        <v>20</v>
      </c>
      <c r="W1125" s="196" t="s">
        <v>624</v>
      </c>
      <c r="X1125" s="196" t="s">
        <v>3363</v>
      </c>
      <c r="Y1125" s="146" t="str">
        <f t="shared" si="57"/>
        <v>102011冷房店舗用有り</v>
      </c>
      <c r="Z1125" s="196">
        <v>-1.1200000000000001</v>
      </c>
      <c r="AA1125" s="196">
        <v>2.12</v>
      </c>
      <c r="AB1125" s="200">
        <v>1.0517000000000001</v>
      </c>
      <c r="AC1125" s="200">
        <v>1.5770999999999999</v>
      </c>
      <c r="AD1125" s="147">
        <f>VLOOKUP(T1125,'既存・導入予定 (3)'!$E$33:$S$44,13,0)</f>
        <v>0.14799999999999999</v>
      </c>
      <c r="AE1125" s="75">
        <f t="shared" si="58"/>
        <v>1.732</v>
      </c>
    </row>
    <row r="1126" spans="20:31">
      <c r="T1126" s="196">
        <v>10</v>
      </c>
      <c r="U1126" s="196">
        <v>2011</v>
      </c>
      <c r="V1126" s="196" t="s">
        <v>20</v>
      </c>
      <c r="W1126" s="196" t="s">
        <v>618</v>
      </c>
      <c r="X1126" s="196" t="s">
        <v>3363</v>
      </c>
      <c r="Y1126" s="146" t="str">
        <f t="shared" si="57"/>
        <v>102011冷房ビル用マルチ有り</v>
      </c>
      <c r="Z1126" s="148">
        <v>-1</v>
      </c>
      <c r="AA1126" s="148">
        <v>2</v>
      </c>
      <c r="AB1126" s="200">
        <v>1.0584</v>
      </c>
      <c r="AC1126" s="200">
        <v>1.4854000000000001</v>
      </c>
      <c r="AD1126" s="147">
        <f>VLOOKUP(T1126,'既存・導入予定 (3)'!$E$33:$S$44,13,0)</f>
        <v>0.14799999999999999</v>
      </c>
      <c r="AE1126" s="75">
        <f t="shared" si="58"/>
        <v>1.6419999999999999</v>
      </c>
    </row>
    <row r="1127" spans="20:31">
      <c r="T1127" s="196">
        <v>10</v>
      </c>
      <c r="U1127" s="196">
        <v>2011</v>
      </c>
      <c r="V1127" s="196" t="s">
        <v>20</v>
      </c>
      <c r="W1127" s="196" t="s">
        <v>619</v>
      </c>
      <c r="X1127" s="196" t="s">
        <v>3363</v>
      </c>
      <c r="Y1127" s="146" t="str">
        <f t="shared" si="57"/>
        <v>102011冷房設備用有り</v>
      </c>
      <c r="Z1127" s="196">
        <v>-0.22</v>
      </c>
      <c r="AA1127" s="196">
        <v>1.22</v>
      </c>
      <c r="AB1127" s="200">
        <v>1.0356000000000001</v>
      </c>
      <c r="AC1127" s="200">
        <v>0.90610000000000002</v>
      </c>
      <c r="AD1127" s="147">
        <f>VLOOKUP(T1127,'既存・導入予定 (3)'!$E$33:$S$44,13,0)</f>
        <v>0.14799999999999999</v>
      </c>
      <c r="AE1127" s="75">
        <f t="shared" si="58"/>
        <v>1.0589999999999999</v>
      </c>
    </row>
    <row r="1128" spans="20:31">
      <c r="T1128" s="196">
        <v>10</v>
      </c>
      <c r="U1128" s="196">
        <v>2011</v>
      </c>
      <c r="V1128" s="196" t="s">
        <v>20</v>
      </c>
      <c r="W1128" s="196" t="s">
        <v>624</v>
      </c>
      <c r="X1128" s="196" t="s">
        <v>3516</v>
      </c>
      <c r="Y1128" s="146" t="str">
        <f t="shared" si="57"/>
        <v>102011冷房店舗用無し（一定速）</v>
      </c>
      <c r="Z1128" s="196">
        <v>0.25</v>
      </c>
      <c r="AA1128" s="196">
        <v>0.75</v>
      </c>
      <c r="AB1128" s="200">
        <v>0.25</v>
      </c>
      <c r="AC1128" s="200">
        <v>0.75</v>
      </c>
      <c r="AD1128" s="147">
        <f>VLOOKUP(T1128,'既存・導入予定 (3)'!$E$33:$S$44,13,0)</f>
        <v>0.14799999999999999</v>
      </c>
      <c r="AE1128" s="75">
        <f t="shared" si="58"/>
        <v>0.78700000000000003</v>
      </c>
    </row>
    <row r="1129" spans="20:31">
      <c r="T1129" s="196">
        <v>10</v>
      </c>
      <c r="U1129" s="196">
        <v>2011</v>
      </c>
      <c r="V1129" s="196" t="s">
        <v>20</v>
      </c>
      <c r="W1129" s="196" t="s">
        <v>618</v>
      </c>
      <c r="X1129" s="196" t="s">
        <v>3516</v>
      </c>
      <c r="Y1129" s="146" t="str">
        <f t="shared" si="57"/>
        <v>102011冷房ビル用マルチ無し（一定速）</v>
      </c>
      <c r="Z1129" s="196">
        <v>0.25</v>
      </c>
      <c r="AA1129" s="196">
        <v>0.75</v>
      </c>
      <c r="AB1129" s="200">
        <v>0.25</v>
      </c>
      <c r="AC1129" s="200">
        <v>0.75</v>
      </c>
      <c r="AD1129" s="147">
        <f>VLOOKUP(T1129,'既存・導入予定 (3)'!$E$33:$S$44,13,0)</f>
        <v>0.14799999999999999</v>
      </c>
      <c r="AE1129" s="75">
        <f t="shared" si="58"/>
        <v>0.78700000000000003</v>
      </c>
    </row>
    <row r="1130" spans="20:31">
      <c r="T1130" s="196">
        <v>10</v>
      </c>
      <c r="U1130" s="196">
        <v>2011</v>
      </c>
      <c r="V1130" s="196" t="s">
        <v>20</v>
      </c>
      <c r="W1130" s="196" t="s">
        <v>619</v>
      </c>
      <c r="X1130" s="196" t="s">
        <v>3516</v>
      </c>
      <c r="Y1130" s="146" t="str">
        <f t="shared" si="57"/>
        <v>102011冷房設備用無し（一定速）</v>
      </c>
      <c r="Z1130" s="196">
        <v>0.25</v>
      </c>
      <c r="AA1130" s="196">
        <v>0.75</v>
      </c>
      <c r="AB1130" s="200">
        <v>0.25</v>
      </c>
      <c r="AC1130" s="200">
        <v>0.75</v>
      </c>
      <c r="AD1130" s="147">
        <f>VLOOKUP(T1130,'既存・導入予定 (3)'!$E$33:$S$44,13,0)</f>
        <v>0.14799999999999999</v>
      </c>
      <c r="AE1130" s="75">
        <f t="shared" si="58"/>
        <v>0.78700000000000003</v>
      </c>
    </row>
    <row r="1131" spans="20:31">
      <c r="T1131" s="196">
        <v>10</v>
      </c>
      <c r="U1131" s="196">
        <v>2011</v>
      </c>
      <c r="V1131" s="196" t="s">
        <v>21</v>
      </c>
      <c r="W1131" s="196" t="s">
        <v>624</v>
      </c>
      <c r="X1131" s="196" t="s">
        <v>3363</v>
      </c>
      <c r="Y1131" s="146" t="str">
        <f t="shared" si="57"/>
        <v>102011暖房店舗用有り</v>
      </c>
      <c r="Z1131" s="196">
        <v>-0.76</v>
      </c>
      <c r="AA1131" s="196">
        <v>1.76</v>
      </c>
      <c r="AB1131" s="200">
        <v>1.0773999999999999</v>
      </c>
      <c r="AC1131" s="200">
        <v>1.3006</v>
      </c>
      <c r="AD1131" s="147">
        <f>VLOOKUP(T1131,'既存・導入予定 (3)'!$E$33:$S$44,13,0)</f>
        <v>0.14799999999999999</v>
      </c>
      <c r="AE1131" s="75">
        <f t="shared" si="58"/>
        <v>1.46</v>
      </c>
    </row>
    <row r="1132" spans="20:31">
      <c r="T1132" s="196">
        <v>10</v>
      </c>
      <c r="U1132" s="196">
        <v>2011</v>
      </c>
      <c r="V1132" s="196" t="s">
        <v>21</v>
      </c>
      <c r="W1132" s="196" t="s">
        <v>618</v>
      </c>
      <c r="X1132" s="196" t="s">
        <v>3363</v>
      </c>
      <c r="Y1132" s="146" t="str">
        <f t="shared" si="57"/>
        <v>102011暖房ビル用マルチ有り</v>
      </c>
      <c r="Z1132" s="196">
        <v>-0.78</v>
      </c>
      <c r="AA1132" s="196">
        <v>1.78</v>
      </c>
      <c r="AB1132" s="200">
        <v>1.0377000000000001</v>
      </c>
      <c r="AC1132" s="200">
        <v>1.3255999999999999</v>
      </c>
      <c r="AD1132" s="147">
        <f>VLOOKUP(T1132,'既存・導入予定 (3)'!$E$33:$S$44,13,0)</f>
        <v>0.14799999999999999</v>
      </c>
      <c r="AE1132" s="75">
        <f t="shared" si="58"/>
        <v>1.4790000000000001</v>
      </c>
    </row>
    <row r="1133" spans="20:31">
      <c r="T1133" s="196">
        <v>10</v>
      </c>
      <c r="U1133" s="196">
        <v>2011</v>
      </c>
      <c r="V1133" s="196" t="s">
        <v>21</v>
      </c>
      <c r="W1133" s="196" t="s">
        <v>619</v>
      </c>
      <c r="X1133" s="196" t="s">
        <v>3363</v>
      </c>
      <c r="Y1133" s="146" t="str">
        <f t="shared" si="57"/>
        <v>102011暖房設備用有り</v>
      </c>
      <c r="Z1133" s="196">
        <v>-0.26</v>
      </c>
      <c r="AA1133" s="196">
        <v>1.26</v>
      </c>
      <c r="AB1133" s="200">
        <v>1.0266999999999999</v>
      </c>
      <c r="AC1133" s="200">
        <v>0.93830000000000002</v>
      </c>
      <c r="AD1133" s="147">
        <f>VLOOKUP(T1133,'既存・導入予定 (3)'!$E$33:$S$44,13,0)</f>
        <v>0.14799999999999999</v>
      </c>
      <c r="AE1133" s="75">
        <f t="shared" si="58"/>
        <v>1.0900000000000001</v>
      </c>
    </row>
    <row r="1134" spans="20:31">
      <c r="T1134" s="196">
        <v>10</v>
      </c>
      <c r="U1134" s="196">
        <v>2011</v>
      </c>
      <c r="V1134" s="196" t="s">
        <v>21</v>
      </c>
      <c r="W1134" s="196" t="s">
        <v>624</v>
      </c>
      <c r="X1134" s="196" t="s">
        <v>3516</v>
      </c>
      <c r="Y1134" s="146" t="str">
        <f t="shared" si="57"/>
        <v>102011暖房店舗用無し（一定速）</v>
      </c>
      <c r="Z1134" s="196">
        <v>0.25</v>
      </c>
      <c r="AA1134" s="196">
        <v>0.75</v>
      </c>
      <c r="AB1134" s="200">
        <v>0.25</v>
      </c>
      <c r="AC1134" s="200">
        <v>0.75</v>
      </c>
      <c r="AD1134" s="147">
        <f>VLOOKUP(T1134,'既存・導入予定 (3)'!$E$33:$S$44,13,0)</f>
        <v>0.14799999999999999</v>
      </c>
      <c r="AE1134" s="75">
        <f t="shared" si="58"/>
        <v>0.78700000000000003</v>
      </c>
    </row>
    <row r="1135" spans="20:31">
      <c r="T1135" s="196">
        <v>10</v>
      </c>
      <c r="U1135" s="196">
        <v>2011</v>
      </c>
      <c r="V1135" s="196" t="s">
        <v>21</v>
      </c>
      <c r="W1135" s="196" t="s">
        <v>618</v>
      </c>
      <c r="X1135" s="196" t="s">
        <v>3516</v>
      </c>
      <c r="Y1135" s="146" t="str">
        <f t="shared" si="57"/>
        <v>102011暖房ビル用マルチ無し（一定速）</v>
      </c>
      <c r="Z1135" s="196">
        <v>0.25</v>
      </c>
      <c r="AA1135" s="196">
        <v>0.75</v>
      </c>
      <c r="AB1135" s="200">
        <v>0.25</v>
      </c>
      <c r="AC1135" s="200">
        <v>0.75</v>
      </c>
      <c r="AD1135" s="147">
        <f>VLOOKUP(T1135,'既存・導入予定 (3)'!$E$33:$S$44,13,0)</f>
        <v>0.14799999999999999</v>
      </c>
      <c r="AE1135" s="75">
        <f t="shared" si="58"/>
        <v>0.78700000000000003</v>
      </c>
    </row>
    <row r="1136" spans="20:31">
      <c r="T1136" s="196">
        <v>10</v>
      </c>
      <c r="U1136" s="196">
        <v>2011</v>
      </c>
      <c r="V1136" s="196" t="s">
        <v>21</v>
      </c>
      <c r="W1136" s="196" t="s">
        <v>619</v>
      </c>
      <c r="X1136" s="196" t="s">
        <v>3516</v>
      </c>
      <c r="Y1136" s="146" t="str">
        <f t="shared" si="57"/>
        <v>102011暖房設備用無し（一定速）</v>
      </c>
      <c r="Z1136" s="196">
        <v>0.25</v>
      </c>
      <c r="AA1136" s="196">
        <v>0.75</v>
      </c>
      <c r="AB1136" s="200">
        <v>0.25</v>
      </c>
      <c r="AC1136" s="200">
        <v>0.75</v>
      </c>
      <c r="AD1136" s="147">
        <f>VLOOKUP(T1136,'既存・導入予定 (3)'!$E$33:$S$44,13,0)</f>
        <v>0.14799999999999999</v>
      </c>
      <c r="AE1136" s="75">
        <f t="shared" si="58"/>
        <v>0.78700000000000003</v>
      </c>
    </row>
    <row r="1137" spans="20:31">
      <c r="T1137" s="196">
        <v>10</v>
      </c>
      <c r="U1137" s="196">
        <v>2012</v>
      </c>
      <c r="V1137" s="196" t="s">
        <v>20</v>
      </c>
      <c r="W1137" s="196" t="s">
        <v>624</v>
      </c>
      <c r="X1137" s="196" t="s">
        <v>3363</v>
      </c>
      <c r="Y1137" s="146" t="str">
        <f t="shared" si="57"/>
        <v>102012冷房店舗用有り</v>
      </c>
      <c r="Z1137" s="196">
        <v>-1.36</v>
      </c>
      <c r="AA1137" s="196">
        <v>2.36</v>
      </c>
      <c r="AB1137" s="200">
        <v>1.0576000000000001</v>
      </c>
      <c r="AC1137" s="200">
        <v>1.7556</v>
      </c>
      <c r="AD1137" s="147">
        <f>VLOOKUP(T1137,'既存・導入予定 (3)'!$E$33:$S$44,13,0)</f>
        <v>0.14799999999999999</v>
      </c>
      <c r="AE1137" s="75">
        <f t="shared" si="58"/>
        <v>1.9119999999999999</v>
      </c>
    </row>
    <row r="1138" spans="20:31">
      <c r="T1138" s="196">
        <v>10</v>
      </c>
      <c r="U1138" s="196">
        <v>2012</v>
      </c>
      <c r="V1138" s="196" t="s">
        <v>20</v>
      </c>
      <c r="W1138" s="196" t="s">
        <v>618</v>
      </c>
      <c r="X1138" s="196" t="s">
        <v>3363</v>
      </c>
      <c r="Y1138" s="146" t="str">
        <f t="shared" si="57"/>
        <v>102012冷房ビル用マルチ有り</v>
      </c>
      <c r="Z1138" s="196">
        <v>-1.1399999999999999</v>
      </c>
      <c r="AA1138" s="196">
        <v>2.14</v>
      </c>
      <c r="AB1138" s="200">
        <v>1.0625</v>
      </c>
      <c r="AC1138" s="200">
        <v>1.5893999999999999</v>
      </c>
      <c r="AD1138" s="147">
        <f>VLOOKUP(T1138,'既存・導入予定 (3)'!$E$33:$S$44,13,0)</f>
        <v>0.14799999999999999</v>
      </c>
      <c r="AE1138" s="75">
        <f t="shared" si="58"/>
        <v>1.746</v>
      </c>
    </row>
    <row r="1139" spans="20:31">
      <c r="T1139" s="196">
        <v>10</v>
      </c>
      <c r="U1139" s="196">
        <v>2012</v>
      </c>
      <c r="V1139" s="196" t="s">
        <v>20</v>
      </c>
      <c r="W1139" s="196" t="s">
        <v>619</v>
      </c>
      <c r="X1139" s="196" t="s">
        <v>3363</v>
      </c>
      <c r="Y1139" s="146" t="str">
        <f t="shared" si="57"/>
        <v>102012冷房設備用有り</v>
      </c>
      <c r="Z1139" s="196">
        <v>-0.26</v>
      </c>
      <c r="AA1139" s="196">
        <v>1.26</v>
      </c>
      <c r="AB1139" s="200">
        <v>1.0367999999999999</v>
      </c>
      <c r="AC1139" s="200">
        <v>0.93579999999999997</v>
      </c>
      <c r="AD1139" s="147">
        <f>VLOOKUP(T1139,'既存・導入予定 (3)'!$E$33:$S$44,13,0)</f>
        <v>0.14799999999999999</v>
      </c>
      <c r="AE1139" s="75">
        <f t="shared" si="58"/>
        <v>1.089</v>
      </c>
    </row>
    <row r="1140" spans="20:31">
      <c r="T1140" s="196">
        <v>10</v>
      </c>
      <c r="U1140" s="196">
        <v>2012</v>
      </c>
      <c r="V1140" s="196" t="s">
        <v>20</v>
      </c>
      <c r="W1140" s="196" t="s">
        <v>624</v>
      </c>
      <c r="X1140" s="196" t="s">
        <v>3516</v>
      </c>
      <c r="Y1140" s="146" t="str">
        <f t="shared" si="57"/>
        <v>102012冷房店舗用無し（一定速）</v>
      </c>
      <c r="Z1140" s="196">
        <v>0.25</v>
      </c>
      <c r="AA1140" s="196">
        <v>0.75</v>
      </c>
      <c r="AB1140" s="200">
        <v>0.25</v>
      </c>
      <c r="AC1140" s="200">
        <v>0.75</v>
      </c>
      <c r="AD1140" s="147">
        <f>VLOOKUP(T1140,'既存・導入予定 (3)'!$E$33:$S$44,13,0)</f>
        <v>0.14799999999999999</v>
      </c>
      <c r="AE1140" s="75">
        <f t="shared" si="58"/>
        <v>0.78700000000000003</v>
      </c>
    </row>
    <row r="1141" spans="20:31">
      <c r="T1141" s="196">
        <v>10</v>
      </c>
      <c r="U1141" s="196">
        <v>2012</v>
      </c>
      <c r="V1141" s="196" t="s">
        <v>20</v>
      </c>
      <c r="W1141" s="196" t="s">
        <v>618</v>
      </c>
      <c r="X1141" s="196" t="s">
        <v>3516</v>
      </c>
      <c r="Y1141" s="146" t="str">
        <f t="shared" si="57"/>
        <v>102012冷房ビル用マルチ無し（一定速）</v>
      </c>
      <c r="Z1141" s="196">
        <v>0.25</v>
      </c>
      <c r="AA1141" s="196">
        <v>0.75</v>
      </c>
      <c r="AB1141" s="200">
        <v>0.25</v>
      </c>
      <c r="AC1141" s="200">
        <v>0.75</v>
      </c>
      <c r="AD1141" s="147">
        <f>VLOOKUP(T1141,'既存・導入予定 (3)'!$E$33:$S$44,13,0)</f>
        <v>0.14799999999999999</v>
      </c>
      <c r="AE1141" s="75">
        <f t="shared" si="58"/>
        <v>0.78700000000000003</v>
      </c>
    </row>
    <row r="1142" spans="20:31">
      <c r="T1142" s="196">
        <v>10</v>
      </c>
      <c r="U1142" s="196">
        <v>2012</v>
      </c>
      <c r="V1142" s="196" t="s">
        <v>20</v>
      </c>
      <c r="W1142" s="196" t="s">
        <v>619</v>
      </c>
      <c r="X1142" s="196" t="s">
        <v>3516</v>
      </c>
      <c r="Y1142" s="146" t="str">
        <f t="shared" si="57"/>
        <v>102012冷房設備用無し（一定速）</v>
      </c>
      <c r="Z1142" s="196">
        <v>0.25</v>
      </c>
      <c r="AA1142" s="196">
        <v>0.75</v>
      </c>
      <c r="AB1142" s="200">
        <v>0.25</v>
      </c>
      <c r="AC1142" s="200">
        <v>0.75</v>
      </c>
      <c r="AD1142" s="147">
        <f>VLOOKUP(T1142,'既存・導入予定 (3)'!$E$33:$S$44,13,0)</f>
        <v>0.14799999999999999</v>
      </c>
      <c r="AE1142" s="75">
        <f t="shared" si="58"/>
        <v>0.78700000000000003</v>
      </c>
    </row>
    <row r="1143" spans="20:31">
      <c r="T1143" s="196">
        <v>10</v>
      </c>
      <c r="U1143" s="196">
        <v>2012</v>
      </c>
      <c r="V1143" s="196" t="s">
        <v>21</v>
      </c>
      <c r="W1143" s="196" t="s">
        <v>624</v>
      </c>
      <c r="X1143" s="196" t="s">
        <v>3363</v>
      </c>
      <c r="Y1143" s="146" t="str">
        <f t="shared" si="57"/>
        <v>102012暖房店舗用有り</v>
      </c>
      <c r="Z1143" s="196">
        <v>-0.82</v>
      </c>
      <c r="AA1143" s="196">
        <v>1.82</v>
      </c>
      <c r="AB1143" s="200">
        <v>1.0801000000000001</v>
      </c>
      <c r="AC1143" s="200">
        <v>1.345</v>
      </c>
      <c r="AD1143" s="147">
        <f>VLOOKUP(T1143,'既存・導入予定 (3)'!$E$33:$S$44,13,0)</f>
        <v>0.14799999999999999</v>
      </c>
      <c r="AE1143" s="75">
        <f t="shared" si="58"/>
        <v>1.504</v>
      </c>
    </row>
    <row r="1144" spans="20:31">
      <c r="T1144" s="196">
        <v>10</v>
      </c>
      <c r="U1144" s="196">
        <v>2012</v>
      </c>
      <c r="V1144" s="196" t="s">
        <v>21</v>
      </c>
      <c r="W1144" s="196" t="s">
        <v>618</v>
      </c>
      <c r="X1144" s="196" t="s">
        <v>3363</v>
      </c>
      <c r="Y1144" s="146" t="str">
        <f t="shared" si="57"/>
        <v>102012暖房ビル用マルチ有り</v>
      </c>
      <c r="Z1144" s="196">
        <v>-0.98</v>
      </c>
      <c r="AA1144" s="196">
        <v>1.98</v>
      </c>
      <c r="AB1144" s="200">
        <v>1.042</v>
      </c>
      <c r="AC1144" s="200">
        <v>1.4744999999999999</v>
      </c>
      <c r="AD1144" s="147">
        <f>VLOOKUP(T1144,'既存・導入予定 (3)'!$E$33:$S$44,13,0)</f>
        <v>0.14799999999999999</v>
      </c>
      <c r="AE1144" s="75">
        <f t="shared" si="58"/>
        <v>1.6279999999999999</v>
      </c>
    </row>
    <row r="1145" spans="20:31">
      <c r="T1145" s="196">
        <v>10</v>
      </c>
      <c r="U1145" s="196">
        <v>2012</v>
      </c>
      <c r="V1145" s="196" t="s">
        <v>21</v>
      </c>
      <c r="W1145" s="196" t="s">
        <v>619</v>
      </c>
      <c r="X1145" s="196" t="s">
        <v>3363</v>
      </c>
      <c r="Y1145" s="146" t="str">
        <f t="shared" si="57"/>
        <v>102012暖房設備用有り</v>
      </c>
      <c r="Z1145" s="196">
        <v>-0.26</v>
      </c>
      <c r="AA1145" s="196">
        <v>1.26</v>
      </c>
      <c r="AB1145" s="200">
        <v>1.0266999999999999</v>
      </c>
      <c r="AC1145" s="200">
        <v>0.93830000000000002</v>
      </c>
      <c r="AD1145" s="147">
        <f>VLOOKUP(T1145,'既存・導入予定 (3)'!$E$33:$S$44,13,0)</f>
        <v>0.14799999999999999</v>
      </c>
      <c r="AE1145" s="75">
        <f t="shared" si="58"/>
        <v>1.0900000000000001</v>
      </c>
    </row>
    <row r="1146" spans="20:31">
      <c r="T1146" s="196">
        <v>10</v>
      </c>
      <c r="U1146" s="196">
        <v>2012</v>
      </c>
      <c r="V1146" s="196" t="s">
        <v>21</v>
      </c>
      <c r="W1146" s="196" t="s">
        <v>624</v>
      </c>
      <c r="X1146" s="196" t="s">
        <v>3516</v>
      </c>
      <c r="Y1146" s="146" t="str">
        <f t="shared" si="57"/>
        <v>102012暖房店舗用無し（一定速）</v>
      </c>
      <c r="Z1146" s="196">
        <v>0.25</v>
      </c>
      <c r="AA1146" s="196">
        <v>0.75</v>
      </c>
      <c r="AB1146" s="200">
        <v>0.25</v>
      </c>
      <c r="AC1146" s="200">
        <v>0.75</v>
      </c>
      <c r="AD1146" s="147">
        <f>VLOOKUP(T1146,'既存・導入予定 (3)'!$E$33:$S$44,13,0)</f>
        <v>0.14799999999999999</v>
      </c>
      <c r="AE1146" s="75">
        <f t="shared" si="58"/>
        <v>0.78700000000000003</v>
      </c>
    </row>
    <row r="1147" spans="20:31">
      <c r="T1147" s="196">
        <v>10</v>
      </c>
      <c r="U1147" s="196">
        <v>2012</v>
      </c>
      <c r="V1147" s="196" t="s">
        <v>21</v>
      </c>
      <c r="W1147" s="196" t="s">
        <v>618</v>
      </c>
      <c r="X1147" s="196" t="s">
        <v>3516</v>
      </c>
      <c r="Y1147" s="146" t="str">
        <f t="shared" si="57"/>
        <v>102012暖房ビル用マルチ無し（一定速）</v>
      </c>
      <c r="Z1147" s="196">
        <v>0.25</v>
      </c>
      <c r="AA1147" s="196">
        <v>0.75</v>
      </c>
      <c r="AB1147" s="200">
        <v>0.25</v>
      </c>
      <c r="AC1147" s="200">
        <v>0.75</v>
      </c>
      <c r="AD1147" s="147">
        <f>VLOOKUP(T1147,'既存・導入予定 (3)'!$E$33:$S$44,13,0)</f>
        <v>0.14799999999999999</v>
      </c>
      <c r="AE1147" s="75">
        <f t="shared" si="58"/>
        <v>0.78700000000000003</v>
      </c>
    </row>
    <row r="1148" spans="20:31">
      <c r="T1148" s="196">
        <v>10</v>
      </c>
      <c r="U1148" s="196">
        <v>2012</v>
      </c>
      <c r="V1148" s="196" t="s">
        <v>21</v>
      </c>
      <c r="W1148" s="196" t="s">
        <v>619</v>
      </c>
      <c r="X1148" s="196" t="s">
        <v>3516</v>
      </c>
      <c r="Y1148" s="146" t="str">
        <f t="shared" si="57"/>
        <v>102012暖房設備用無し（一定速）</v>
      </c>
      <c r="Z1148" s="196">
        <v>0.25</v>
      </c>
      <c r="AA1148" s="196">
        <v>0.75</v>
      </c>
      <c r="AB1148" s="200">
        <v>0.25</v>
      </c>
      <c r="AC1148" s="200">
        <v>0.75</v>
      </c>
      <c r="AD1148" s="147">
        <f>VLOOKUP(T1148,'既存・導入予定 (3)'!$E$33:$S$44,13,0)</f>
        <v>0.14799999999999999</v>
      </c>
      <c r="AE1148" s="75">
        <f t="shared" si="58"/>
        <v>0.78700000000000003</v>
      </c>
    </row>
    <row r="1149" spans="20:31">
      <c r="T1149" s="196">
        <v>10</v>
      </c>
      <c r="U1149" s="196">
        <v>2013</v>
      </c>
      <c r="V1149" s="196" t="s">
        <v>20</v>
      </c>
      <c r="W1149" s="196" t="s">
        <v>624</v>
      </c>
      <c r="X1149" s="196" t="s">
        <v>3363</v>
      </c>
      <c r="Y1149" s="146" t="str">
        <f t="shared" si="57"/>
        <v>102013冷房店舗用有り</v>
      </c>
      <c r="Z1149" s="196">
        <v>-1.5</v>
      </c>
      <c r="AA1149" s="196">
        <v>2.5</v>
      </c>
      <c r="AB1149" s="200">
        <v>1.0609999999999999</v>
      </c>
      <c r="AC1149" s="200">
        <v>1.8597999999999999</v>
      </c>
      <c r="AD1149" s="147">
        <f>VLOOKUP(T1149,'既存・導入予定 (3)'!$E$33:$S$44,13,0)</f>
        <v>0.14799999999999999</v>
      </c>
      <c r="AE1149" s="75">
        <f t="shared" si="58"/>
        <v>2.016</v>
      </c>
    </row>
    <row r="1150" spans="20:31">
      <c r="T1150" s="196">
        <v>10</v>
      </c>
      <c r="U1150" s="196">
        <v>2013</v>
      </c>
      <c r="V1150" s="196" t="s">
        <v>20</v>
      </c>
      <c r="W1150" s="196" t="s">
        <v>618</v>
      </c>
      <c r="X1150" s="196" t="s">
        <v>3363</v>
      </c>
      <c r="Y1150" s="146" t="str">
        <f t="shared" si="57"/>
        <v>102013冷房ビル用マルチ有り</v>
      </c>
      <c r="Z1150" s="196">
        <v>-1.1399999999999999</v>
      </c>
      <c r="AA1150" s="196">
        <v>2.14</v>
      </c>
      <c r="AB1150" s="200">
        <v>1.0625</v>
      </c>
      <c r="AC1150" s="200">
        <v>1.5893999999999999</v>
      </c>
      <c r="AD1150" s="147">
        <f>VLOOKUP(T1150,'既存・導入予定 (3)'!$E$33:$S$44,13,0)</f>
        <v>0.14799999999999999</v>
      </c>
      <c r="AE1150" s="75">
        <f t="shared" si="58"/>
        <v>1.746</v>
      </c>
    </row>
    <row r="1151" spans="20:31">
      <c r="T1151" s="196">
        <v>10</v>
      </c>
      <c r="U1151" s="196">
        <v>2013</v>
      </c>
      <c r="V1151" s="196" t="s">
        <v>20</v>
      </c>
      <c r="W1151" s="196" t="s">
        <v>619</v>
      </c>
      <c r="X1151" s="196" t="s">
        <v>3363</v>
      </c>
      <c r="Y1151" s="146" t="str">
        <f t="shared" si="57"/>
        <v>102013冷房設備用有り</v>
      </c>
      <c r="Z1151" s="196">
        <v>-0.26</v>
      </c>
      <c r="AA1151" s="196">
        <v>1.26</v>
      </c>
      <c r="AB1151" s="200">
        <v>1.0367999999999999</v>
      </c>
      <c r="AC1151" s="200">
        <v>0.93579999999999997</v>
      </c>
      <c r="AD1151" s="147">
        <f>VLOOKUP(T1151,'既存・導入予定 (3)'!$E$33:$S$44,13,0)</f>
        <v>0.14799999999999999</v>
      </c>
      <c r="AE1151" s="75">
        <f t="shared" si="58"/>
        <v>1.089</v>
      </c>
    </row>
    <row r="1152" spans="20:31">
      <c r="T1152" s="196">
        <v>10</v>
      </c>
      <c r="U1152" s="196">
        <v>2013</v>
      </c>
      <c r="V1152" s="196" t="s">
        <v>20</v>
      </c>
      <c r="W1152" s="196" t="s">
        <v>624</v>
      </c>
      <c r="X1152" s="196" t="s">
        <v>3516</v>
      </c>
      <c r="Y1152" s="146" t="str">
        <f t="shared" si="57"/>
        <v>102013冷房店舗用無し（一定速）</v>
      </c>
      <c r="Z1152" s="196">
        <v>0.25</v>
      </c>
      <c r="AA1152" s="196">
        <v>0.75</v>
      </c>
      <c r="AB1152" s="200">
        <v>0.25</v>
      </c>
      <c r="AC1152" s="200">
        <v>0.75</v>
      </c>
      <c r="AD1152" s="147">
        <f>VLOOKUP(T1152,'既存・導入予定 (3)'!$E$33:$S$44,13,0)</f>
        <v>0.14799999999999999</v>
      </c>
      <c r="AE1152" s="75">
        <f t="shared" si="58"/>
        <v>0.78700000000000003</v>
      </c>
    </row>
    <row r="1153" spans="20:31">
      <c r="T1153" s="196">
        <v>10</v>
      </c>
      <c r="U1153" s="196">
        <v>2013</v>
      </c>
      <c r="V1153" s="196" t="s">
        <v>20</v>
      </c>
      <c r="W1153" s="196" t="s">
        <v>618</v>
      </c>
      <c r="X1153" s="196" t="s">
        <v>3516</v>
      </c>
      <c r="Y1153" s="146" t="str">
        <f t="shared" si="57"/>
        <v>102013冷房ビル用マルチ無し（一定速）</v>
      </c>
      <c r="Z1153" s="196">
        <v>0.25</v>
      </c>
      <c r="AA1153" s="196">
        <v>0.75</v>
      </c>
      <c r="AB1153" s="200">
        <v>0.25</v>
      </c>
      <c r="AC1153" s="200">
        <v>0.75</v>
      </c>
      <c r="AD1153" s="147">
        <f>VLOOKUP(T1153,'既存・導入予定 (3)'!$E$33:$S$44,13,0)</f>
        <v>0.14799999999999999</v>
      </c>
      <c r="AE1153" s="75">
        <f t="shared" si="58"/>
        <v>0.78700000000000003</v>
      </c>
    </row>
    <row r="1154" spans="20:31">
      <c r="T1154" s="196">
        <v>10</v>
      </c>
      <c r="U1154" s="196">
        <v>2013</v>
      </c>
      <c r="V1154" s="196" t="s">
        <v>20</v>
      </c>
      <c r="W1154" s="196" t="s">
        <v>619</v>
      </c>
      <c r="X1154" s="196" t="s">
        <v>3516</v>
      </c>
      <c r="Y1154" s="146" t="str">
        <f t="shared" si="57"/>
        <v>102013冷房設備用無し（一定速）</v>
      </c>
      <c r="Z1154" s="196">
        <v>0.25</v>
      </c>
      <c r="AA1154" s="196">
        <v>0.75</v>
      </c>
      <c r="AB1154" s="200">
        <v>0.25</v>
      </c>
      <c r="AC1154" s="200">
        <v>0.75</v>
      </c>
      <c r="AD1154" s="147">
        <f>VLOOKUP(T1154,'既存・導入予定 (3)'!$E$33:$S$44,13,0)</f>
        <v>0.14799999999999999</v>
      </c>
      <c r="AE1154" s="75">
        <f t="shared" si="58"/>
        <v>0.78700000000000003</v>
      </c>
    </row>
    <row r="1155" spans="20:31">
      <c r="T1155" s="196">
        <v>10</v>
      </c>
      <c r="U1155" s="196">
        <v>2013</v>
      </c>
      <c r="V1155" s="196" t="s">
        <v>21</v>
      </c>
      <c r="W1155" s="196" t="s">
        <v>624</v>
      </c>
      <c r="X1155" s="196" t="s">
        <v>3363</v>
      </c>
      <c r="Y1155" s="146" t="str">
        <f t="shared" si="57"/>
        <v>102013暖房店舗用有り</v>
      </c>
      <c r="Z1155" s="196">
        <v>-0.94</v>
      </c>
      <c r="AA1155" s="196">
        <v>1.94</v>
      </c>
      <c r="AB1155" s="200">
        <v>1.0853999999999999</v>
      </c>
      <c r="AC1155" s="200">
        <v>1.4337</v>
      </c>
      <c r="AD1155" s="147">
        <f>VLOOKUP(T1155,'既存・導入予定 (3)'!$E$33:$S$44,13,0)</f>
        <v>0.14799999999999999</v>
      </c>
      <c r="AE1155" s="75">
        <f t="shared" si="58"/>
        <v>1.5940000000000001</v>
      </c>
    </row>
    <row r="1156" spans="20:31">
      <c r="T1156" s="196">
        <v>10</v>
      </c>
      <c r="U1156" s="196">
        <v>2013</v>
      </c>
      <c r="V1156" s="196" t="s">
        <v>21</v>
      </c>
      <c r="W1156" s="196" t="s">
        <v>618</v>
      </c>
      <c r="X1156" s="196" t="s">
        <v>3363</v>
      </c>
      <c r="Y1156" s="146" t="str">
        <f t="shared" si="57"/>
        <v>102013暖房ビル用マルチ有り</v>
      </c>
      <c r="Z1156" s="196">
        <v>-0.98</v>
      </c>
      <c r="AA1156" s="196">
        <v>1.98</v>
      </c>
      <c r="AB1156" s="200">
        <v>1.042</v>
      </c>
      <c r="AC1156" s="200">
        <v>1.4744999999999999</v>
      </c>
      <c r="AD1156" s="147">
        <f>VLOOKUP(T1156,'既存・導入予定 (3)'!$E$33:$S$44,13,0)</f>
        <v>0.14799999999999999</v>
      </c>
      <c r="AE1156" s="75">
        <f t="shared" si="58"/>
        <v>1.6279999999999999</v>
      </c>
    </row>
    <row r="1157" spans="20:31">
      <c r="T1157" s="196">
        <v>10</v>
      </c>
      <c r="U1157" s="196">
        <v>2013</v>
      </c>
      <c r="V1157" s="196" t="s">
        <v>21</v>
      </c>
      <c r="W1157" s="196" t="s">
        <v>619</v>
      </c>
      <c r="X1157" s="196" t="s">
        <v>3363</v>
      </c>
      <c r="Y1157" s="146" t="str">
        <f t="shared" si="57"/>
        <v>102013暖房設備用有り</v>
      </c>
      <c r="Z1157" s="196">
        <v>-0.32</v>
      </c>
      <c r="AA1157" s="196">
        <v>1.32</v>
      </c>
      <c r="AB1157" s="200">
        <v>1.028</v>
      </c>
      <c r="AC1157" s="200">
        <v>0.98299999999999998</v>
      </c>
      <c r="AD1157" s="147">
        <f>VLOOKUP(T1157,'既存・導入予定 (3)'!$E$33:$S$44,13,0)</f>
        <v>0.14799999999999999</v>
      </c>
      <c r="AE1157" s="75">
        <f t="shared" si="58"/>
        <v>1.135</v>
      </c>
    </row>
    <row r="1158" spans="20:31">
      <c r="T1158" s="196">
        <v>10</v>
      </c>
      <c r="U1158" s="196">
        <v>2013</v>
      </c>
      <c r="V1158" s="196" t="s">
        <v>21</v>
      </c>
      <c r="W1158" s="196" t="s">
        <v>624</v>
      </c>
      <c r="X1158" s="196" t="s">
        <v>3516</v>
      </c>
      <c r="Y1158" s="146" t="str">
        <f t="shared" si="57"/>
        <v>102013暖房店舗用無し（一定速）</v>
      </c>
      <c r="Z1158" s="196">
        <v>0.25</v>
      </c>
      <c r="AA1158" s="196">
        <v>0.75</v>
      </c>
      <c r="AB1158" s="200">
        <v>0.25</v>
      </c>
      <c r="AC1158" s="200">
        <v>0.75</v>
      </c>
      <c r="AD1158" s="147">
        <f>VLOOKUP(T1158,'既存・導入予定 (3)'!$E$33:$S$44,13,0)</f>
        <v>0.14799999999999999</v>
      </c>
      <c r="AE1158" s="75">
        <f t="shared" si="58"/>
        <v>0.78700000000000003</v>
      </c>
    </row>
    <row r="1159" spans="20:31">
      <c r="T1159" s="196">
        <v>10</v>
      </c>
      <c r="U1159" s="196">
        <v>2013</v>
      </c>
      <c r="V1159" s="196" t="s">
        <v>21</v>
      </c>
      <c r="W1159" s="196" t="s">
        <v>618</v>
      </c>
      <c r="X1159" s="196" t="s">
        <v>3516</v>
      </c>
      <c r="Y1159" s="146" t="str">
        <f t="shared" si="57"/>
        <v>102013暖房ビル用マルチ無し（一定速）</v>
      </c>
      <c r="Z1159" s="196">
        <v>0.25</v>
      </c>
      <c r="AA1159" s="196">
        <v>0.75</v>
      </c>
      <c r="AB1159" s="200">
        <v>0.25</v>
      </c>
      <c r="AC1159" s="200">
        <v>0.75</v>
      </c>
      <c r="AD1159" s="147">
        <f>VLOOKUP(T1159,'既存・導入予定 (3)'!$E$33:$S$44,13,0)</f>
        <v>0.14799999999999999</v>
      </c>
      <c r="AE1159" s="75">
        <f t="shared" si="58"/>
        <v>0.78700000000000003</v>
      </c>
    </row>
    <row r="1160" spans="20:31">
      <c r="T1160" s="196">
        <v>10</v>
      </c>
      <c r="U1160" s="196">
        <v>2013</v>
      </c>
      <c r="V1160" s="196" t="s">
        <v>21</v>
      </c>
      <c r="W1160" s="196" t="s">
        <v>619</v>
      </c>
      <c r="X1160" s="196" t="s">
        <v>3516</v>
      </c>
      <c r="Y1160" s="146" t="str">
        <f t="shared" si="57"/>
        <v>102013暖房設備用無し（一定速）</v>
      </c>
      <c r="Z1160" s="196">
        <v>0.25</v>
      </c>
      <c r="AA1160" s="196">
        <v>0.75</v>
      </c>
      <c r="AB1160" s="200">
        <v>0.25</v>
      </c>
      <c r="AC1160" s="200">
        <v>0.75</v>
      </c>
      <c r="AD1160" s="147">
        <f>VLOOKUP(T1160,'既存・導入予定 (3)'!$E$33:$S$44,13,0)</f>
        <v>0.14799999999999999</v>
      </c>
      <c r="AE1160" s="75">
        <f t="shared" si="58"/>
        <v>0.78700000000000003</v>
      </c>
    </row>
    <row r="1161" spans="20:31">
      <c r="T1161" s="196">
        <v>10</v>
      </c>
      <c r="U1161" s="196">
        <v>2014</v>
      </c>
      <c r="V1161" s="196" t="s">
        <v>20</v>
      </c>
      <c r="W1161" s="196" t="s">
        <v>624</v>
      </c>
      <c r="X1161" s="196" t="s">
        <v>3363</v>
      </c>
      <c r="Y1161" s="146" t="str">
        <f t="shared" si="57"/>
        <v>102014冷房店舗用有り</v>
      </c>
      <c r="Z1161" s="196">
        <v>-1.46</v>
      </c>
      <c r="AA1161" s="196">
        <v>2.46</v>
      </c>
      <c r="AB1161" s="200">
        <v>1.06</v>
      </c>
      <c r="AC1161" s="200">
        <v>1.83</v>
      </c>
      <c r="AD1161" s="147">
        <f>VLOOKUP(T1161,'既存・導入予定 (3)'!$E$33:$S$44,13,0)</f>
        <v>0.14799999999999999</v>
      </c>
      <c r="AE1161" s="75">
        <f t="shared" si="58"/>
        <v>1.986</v>
      </c>
    </row>
    <row r="1162" spans="20:31">
      <c r="T1162" s="196">
        <v>10</v>
      </c>
      <c r="U1162" s="196">
        <v>2014</v>
      </c>
      <c r="V1162" s="196" t="s">
        <v>20</v>
      </c>
      <c r="W1162" s="196" t="s">
        <v>618</v>
      </c>
      <c r="X1162" s="196" t="s">
        <v>3363</v>
      </c>
      <c r="Y1162" s="146" t="str">
        <f t="shared" si="57"/>
        <v>102014冷房ビル用マルチ有り</v>
      </c>
      <c r="Z1162" s="196">
        <v>-1.52</v>
      </c>
      <c r="AA1162" s="196">
        <v>2.52</v>
      </c>
      <c r="AB1162" s="200">
        <v>1.0736000000000001</v>
      </c>
      <c r="AC1162" s="200">
        <v>1.8715999999999999</v>
      </c>
      <c r="AD1162" s="147">
        <f>VLOOKUP(T1162,'既存・導入予定 (3)'!$E$33:$S$44,13,0)</f>
        <v>0.14799999999999999</v>
      </c>
      <c r="AE1162" s="75">
        <f t="shared" si="58"/>
        <v>2.0299999999999998</v>
      </c>
    </row>
    <row r="1163" spans="20:31">
      <c r="T1163" s="196">
        <v>10</v>
      </c>
      <c r="U1163" s="196">
        <v>2014</v>
      </c>
      <c r="V1163" s="196" t="s">
        <v>20</v>
      </c>
      <c r="W1163" s="196" t="s">
        <v>619</v>
      </c>
      <c r="X1163" s="196" t="s">
        <v>3363</v>
      </c>
      <c r="Y1163" s="146" t="str">
        <f t="shared" si="57"/>
        <v>102014冷房設備用有り</v>
      </c>
      <c r="Z1163" s="196">
        <v>-0.32</v>
      </c>
      <c r="AA1163" s="196">
        <v>1.32</v>
      </c>
      <c r="AB1163" s="200">
        <v>1.0385</v>
      </c>
      <c r="AC1163" s="200">
        <v>0.98040000000000005</v>
      </c>
      <c r="AD1163" s="147">
        <f>VLOOKUP(T1163,'既存・導入予定 (3)'!$E$33:$S$44,13,0)</f>
        <v>0.14799999999999999</v>
      </c>
      <c r="AE1163" s="75">
        <f t="shared" si="58"/>
        <v>1.1339999999999999</v>
      </c>
    </row>
    <row r="1164" spans="20:31">
      <c r="T1164" s="196">
        <v>10</v>
      </c>
      <c r="U1164" s="196">
        <v>2014</v>
      </c>
      <c r="V1164" s="196" t="s">
        <v>20</v>
      </c>
      <c r="W1164" s="196" t="s">
        <v>624</v>
      </c>
      <c r="X1164" s="196" t="s">
        <v>3516</v>
      </c>
      <c r="Y1164" s="146" t="str">
        <f t="shared" si="57"/>
        <v>102014冷房店舗用無し（一定速）</v>
      </c>
      <c r="Z1164" s="196">
        <v>0.25</v>
      </c>
      <c r="AA1164" s="196">
        <v>0.75</v>
      </c>
      <c r="AB1164" s="200">
        <v>0.25</v>
      </c>
      <c r="AC1164" s="200">
        <v>0.75</v>
      </c>
      <c r="AD1164" s="147">
        <f>VLOOKUP(T1164,'既存・導入予定 (3)'!$E$33:$S$44,13,0)</f>
        <v>0.14799999999999999</v>
      </c>
      <c r="AE1164" s="75">
        <f t="shared" si="58"/>
        <v>0.78700000000000003</v>
      </c>
    </row>
    <row r="1165" spans="20:31">
      <c r="T1165" s="196">
        <v>10</v>
      </c>
      <c r="U1165" s="196">
        <v>2014</v>
      </c>
      <c r="V1165" s="196" t="s">
        <v>20</v>
      </c>
      <c r="W1165" s="196" t="s">
        <v>618</v>
      </c>
      <c r="X1165" s="196" t="s">
        <v>3516</v>
      </c>
      <c r="Y1165" s="146" t="str">
        <f t="shared" ref="Y1165:Y1228" si="59">T1165&amp;U1165&amp;V1165&amp;W1165&amp;X1165</f>
        <v>102014冷房ビル用マルチ無し（一定速）</v>
      </c>
      <c r="Z1165" s="196">
        <v>0.25</v>
      </c>
      <c r="AA1165" s="196">
        <v>0.75</v>
      </c>
      <c r="AB1165" s="200">
        <v>0.25</v>
      </c>
      <c r="AC1165" s="200">
        <v>0.75</v>
      </c>
      <c r="AD1165" s="147">
        <f>VLOOKUP(T1165,'既存・導入予定 (3)'!$E$33:$S$44,13,0)</f>
        <v>0.14799999999999999</v>
      </c>
      <c r="AE1165" s="75">
        <f t="shared" si="58"/>
        <v>0.78700000000000003</v>
      </c>
    </row>
    <row r="1166" spans="20:31">
      <c r="T1166" s="196">
        <v>10</v>
      </c>
      <c r="U1166" s="196">
        <v>2014</v>
      </c>
      <c r="V1166" s="196" t="s">
        <v>20</v>
      </c>
      <c r="W1166" s="196" t="s">
        <v>619</v>
      </c>
      <c r="X1166" s="196" t="s">
        <v>3516</v>
      </c>
      <c r="Y1166" s="146" t="str">
        <f t="shared" si="59"/>
        <v>102014冷房設備用無し（一定速）</v>
      </c>
      <c r="Z1166" s="196">
        <v>0.25</v>
      </c>
      <c r="AA1166" s="196">
        <v>0.75</v>
      </c>
      <c r="AB1166" s="200">
        <v>0.25</v>
      </c>
      <c r="AC1166" s="200">
        <v>0.75</v>
      </c>
      <c r="AD1166" s="147">
        <f>VLOOKUP(T1166,'既存・導入予定 (3)'!$E$33:$S$44,13,0)</f>
        <v>0.14799999999999999</v>
      </c>
      <c r="AE1166" s="75">
        <f t="shared" si="58"/>
        <v>0.78700000000000003</v>
      </c>
    </row>
    <row r="1167" spans="20:31">
      <c r="T1167" s="196">
        <v>10</v>
      </c>
      <c r="U1167" s="196">
        <v>2014</v>
      </c>
      <c r="V1167" s="196" t="s">
        <v>21</v>
      </c>
      <c r="W1167" s="196" t="s">
        <v>624</v>
      </c>
      <c r="X1167" s="196" t="s">
        <v>3363</v>
      </c>
      <c r="Y1167" s="146" t="str">
        <f t="shared" si="59"/>
        <v>102014暖房店舗用有り</v>
      </c>
      <c r="Z1167" s="196">
        <v>-0.94</v>
      </c>
      <c r="AA1167" s="196">
        <v>1.94</v>
      </c>
      <c r="AB1167" s="200">
        <v>1.0853999999999999</v>
      </c>
      <c r="AC1167" s="200">
        <v>1.4337</v>
      </c>
      <c r="AD1167" s="147">
        <f>VLOOKUP(T1167,'既存・導入予定 (3)'!$E$33:$S$44,13,0)</f>
        <v>0.14799999999999999</v>
      </c>
      <c r="AE1167" s="75">
        <f t="shared" si="58"/>
        <v>1.5940000000000001</v>
      </c>
    </row>
    <row r="1168" spans="20:31">
      <c r="T1168" s="196">
        <v>10</v>
      </c>
      <c r="U1168" s="196">
        <v>2014</v>
      </c>
      <c r="V1168" s="196" t="s">
        <v>21</v>
      </c>
      <c r="W1168" s="196" t="s">
        <v>618</v>
      </c>
      <c r="X1168" s="196" t="s">
        <v>3363</v>
      </c>
      <c r="Y1168" s="146" t="str">
        <f t="shared" si="59"/>
        <v>102014暖房ビル用マルチ有り</v>
      </c>
      <c r="Z1168" s="196">
        <v>-0.96</v>
      </c>
      <c r="AA1168" s="196">
        <v>1.96</v>
      </c>
      <c r="AB1168" s="200">
        <v>1.0416000000000001</v>
      </c>
      <c r="AC1168" s="200">
        <v>1.4596</v>
      </c>
      <c r="AD1168" s="147">
        <f>VLOOKUP(T1168,'既存・導入予定 (3)'!$E$33:$S$44,13,0)</f>
        <v>0.14799999999999999</v>
      </c>
      <c r="AE1168" s="75">
        <f t="shared" si="58"/>
        <v>1.613</v>
      </c>
    </row>
    <row r="1169" spans="20:31">
      <c r="T1169" s="196">
        <v>10</v>
      </c>
      <c r="U1169" s="196">
        <v>2014</v>
      </c>
      <c r="V1169" s="196" t="s">
        <v>21</v>
      </c>
      <c r="W1169" s="196" t="s">
        <v>619</v>
      </c>
      <c r="X1169" s="196" t="s">
        <v>3363</v>
      </c>
      <c r="Y1169" s="146" t="str">
        <f t="shared" si="59"/>
        <v>102014暖房設備用有り</v>
      </c>
      <c r="Z1169" s="196">
        <v>-0.36</v>
      </c>
      <c r="AA1169" s="196">
        <v>1.36</v>
      </c>
      <c r="AB1169" s="200">
        <v>1.0287999999999999</v>
      </c>
      <c r="AC1169" s="200">
        <v>1.0127999999999999</v>
      </c>
      <c r="AD1169" s="147">
        <f>VLOOKUP(T1169,'既存・導入予定 (3)'!$E$33:$S$44,13,0)</f>
        <v>0.14799999999999999</v>
      </c>
      <c r="AE1169" s="75">
        <f t="shared" si="58"/>
        <v>1.165</v>
      </c>
    </row>
    <row r="1170" spans="20:31">
      <c r="T1170" s="196">
        <v>10</v>
      </c>
      <c r="U1170" s="196">
        <v>2014</v>
      </c>
      <c r="V1170" s="196" t="s">
        <v>21</v>
      </c>
      <c r="W1170" s="196" t="s">
        <v>624</v>
      </c>
      <c r="X1170" s="196" t="s">
        <v>3516</v>
      </c>
      <c r="Y1170" s="146" t="str">
        <f t="shared" si="59"/>
        <v>102014暖房店舗用無し（一定速）</v>
      </c>
      <c r="Z1170" s="196">
        <v>0.25</v>
      </c>
      <c r="AA1170" s="196">
        <v>0.75</v>
      </c>
      <c r="AB1170" s="200">
        <v>0.25</v>
      </c>
      <c r="AC1170" s="200">
        <v>0.75</v>
      </c>
      <c r="AD1170" s="147">
        <f>VLOOKUP(T1170,'既存・導入予定 (3)'!$E$33:$S$44,13,0)</f>
        <v>0.14799999999999999</v>
      </c>
      <c r="AE1170" s="75">
        <f t="shared" si="58"/>
        <v>0.78700000000000003</v>
      </c>
    </row>
    <row r="1171" spans="20:31">
      <c r="T1171" s="196">
        <v>10</v>
      </c>
      <c r="U1171" s="196">
        <v>2014</v>
      </c>
      <c r="V1171" s="196" t="s">
        <v>21</v>
      </c>
      <c r="W1171" s="196" t="s">
        <v>618</v>
      </c>
      <c r="X1171" s="196" t="s">
        <v>3516</v>
      </c>
      <c r="Y1171" s="146" t="str">
        <f t="shared" si="59"/>
        <v>102014暖房ビル用マルチ無し（一定速）</v>
      </c>
      <c r="Z1171" s="196">
        <v>0.25</v>
      </c>
      <c r="AA1171" s="196">
        <v>0.75</v>
      </c>
      <c r="AB1171" s="200">
        <v>0.25</v>
      </c>
      <c r="AC1171" s="200">
        <v>0.75</v>
      </c>
      <c r="AD1171" s="147">
        <f>VLOOKUP(T1171,'既存・導入予定 (3)'!$E$33:$S$44,13,0)</f>
        <v>0.14799999999999999</v>
      </c>
      <c r="AE1171" s="75">
        <f t="shared" si="58"/>
        <v>0.78700000000000003</v>
      </c>
    </row>
    <row r="1172" spans="20:31">
      <c r="T1172" s="196">
        <v>10</v>
      </c>
      <c r="U1172" s="196">
        <v>2014</v>
      </c>
      <c r="V1172" s="196" t="s">
        <v>21</v>
      </c>
      <c r="W1172" s="196" t="s">
        <v>619</v>
      </c>
      <c r="X1172" s="196" t="s">
        <v>3516</v>
      </c>
      <c r="Y1172" s="146" t="str">
        <f t="shared" si="59"/>
        <v>102014暖房設備用無し（一定速）</v>
      </c>
      <c r="Z1172" s="196">
        <v>0.25</v>
      </c>
      <c r="AA1172" s="196">
        <v>0.75</v>
      </c>
      <c r="AB1172" s="200">
        <v>0.25</v>
      </c>
      <c r="AC1172" s="200">
        <v>0.75</v>
      </c>
      <c r="AD1172" s="147">
        <f>VLOOKUP(T1172,'既存・導入予定 (3)'!$E$33:$S$44,13,0)</f>
        <v>0.14799999999999999</v>
      </c>
      <c r="AE1172" s="75">
        <f t="shared" si="58"/>
        <v>0.78700000000000003</v>
      </c>
    </row>
    <row r="1173" spans="20:31">
      <c r="T1173" s="91">
        <v>10</v>
      </c>
      <c r="U1173" s="91">
        <v>2015</v>
      </c>
      <c r="V1173" s="91" t="s">
        <v>20</v>
      </c>
      <c r="W1173" s="91" t="s">
        <v>624</v>
      </c>
      <c r="X1173" s="91" t="s">
        <v>3363</v>
      </c>
      <c r="Y1173" s="198" t="str">
        <f t="shared" si="59"/>
        <v>102015冷房店舗用有り</v>
      </c>
      <c r="Z1173" s="91">
        <v>-1.38</v>
      </c>
      <c r="AA1173" s="91">
        <v>2.38</v>
      </c>
      <c r="AB1173" s="199">
        <v>1.0581</v>
      </c>
      <c r="AC1173" s="199">
        <v>1.7705</v>
      </c>
      <c r="AD1173" s="150">
        <f>VLOOKUP(T1173,'既存・導入予定 (3)'!$E$33:$S$44,13,0)</f>
        <v>0.14799999999999999</v>
      </c>
      <c r="AE1173" s="151">
        <f t="shared" si="58"/>
        <v>1.927</v>
      </c>
    </row>
    <row r="1174" spans="20:31">
      <c r="T1174" s="91">
        <v>10</v>
      </c>
      <c r="U1174" s="91">
        <v>2015</v>
      </c>
      <c r="V1174" s="91" t="s">
        <v>20</v>
      </c>
      <c r="W1174" s="91" t="s">
        <v>618</v>
      </c>
      <c r="X1174" s="91" t="s">
        <v>3363</v>
      </c>
      <c r="Y1174" s="198" t="str">
        <f t="shared" si="59"/>
        <v>102015冷房ビル用マルチ有り</v>
      </c>
      <c r="Z1174" s="91">
        <v>-1.5740000000000001</v>
      </c>
      <c r="AA1174" s="91">
        <v>2.5739999999999998</v>
      </c>
      <c r="AB1174" s="199">
        <v>1.0751999999999999</v>
      </c>
      <c r="AC1174" s="199">
        <v>1.9117</v>
      </c>
      <c r="AD1174" s="150">
        <f>VLOOKUP(T1174,'既存・導入予定 (3)'!$E$33:$S$44,13,0)</f>
        <v>0.14799999999999999</v>
      </c>
      <c r="AE1174" s="151">
        <f t="shared" si="58"/>
        <v>2.0699999999999998</v>
      </c>
    </row>
    <row r="1175" spans="20:31">
      <c r="T1175" s="91">
        <v>10</v>
      </c>
      <c r="U1175" s="91">
        <v>2015</v>
      </c>
      <c r="V1175" s="91" t="s">
        <v>20</v>
      </c>
      <c r="W1175" s="91" t="s">
        <v>619</v>
      </c>
      <c r="X1175" s="91" t="s">
        <v>3363</v>
      </c>
      <c r="Y1175" s="198" t="str">
        <f t="shared" si="59"/>
        <v>102015冷房設備用有り</v>
      </c>
      <c r="Z1175" s="91">
        <v>-0.62</v>
      </c>
      <c r="AA1175" s="91">
        <v>1.62</v>
      </c>
      <c r="AB1175" s="199">
        <v>1.0472999999999999</v>
      </c>
      <c r="AC1175" s="199">
        <v>1.2032</v>
      </c>
      <c r="AD1175" s="150">
        <f>VLOOKUP(T1175,'既存・導入予定 (3)'!$E$33:$S$44,13,0)</f>
        <v>0.14799999999999999</v>
      </c>
      <c r="AE1175" s="151">
        <f t="shared" si="58"/>
        <v>1.3580000000000001</v>
      </c>
    </row>
    <row r="1176" spans="20:31">
      <c r="T1176" s="91">
        <v>10</v>
      </c>
      <c r="U1176" s="91">
        <v>2015</v>
      </c>
      <c r="V1176" s="91" t="s">
        <v>20</v>
      </c>
      <c r="W1176" s="91" t="s">
        <v>624</v>
      </c>
      <c r="X1176" s="91" t="s">
        <v>3516</v>
      </c>
      <c r="Y1176" s="198" t="str">
        <f t="shared" si="59"/>
        <v>102015冷房店舗用無し（一定速）</v>
      </c>
      <c r="Z1176" s="91">
        <v>0.25</v>
      </c>
      <c r="AA1176" s="91">
        <v>0.75</v>
      </c>
      <c r="AB1176" s="199">
        <v>0.25</v>
      </c>
      <c r="AC1176" s="199">
        <v>0.75</v>
      </c>
      <c r="AD1176" s="150">
        <f>VLOOKUP(T1176,'既存・導入予定 (3)'!$E$33:$S$44,13,0)</f>
        <v>0.14799999999999999</v>
      </c>
      <c r="AE1176" s="151">
        <f t="shared" si="58"/>
        <v>0.78700000000000003</v>
      </c>
    </row>
    <row r="1177" spans="20:31">
      <c r="T1177" s="91">
        <v>10</v>
      </c>
      <c r="U1177" s="91">
        <v>2015</v>
      </c>
      <c r="V1177" s="91" t="s">
        <v>20</v>
      </c>
      <c r="W1177" s="91" t="s">
        <v>618</v>
      </c>
      <c r="X1177" s="91" t="s">
        <v>3516</v>
      </c>
      <c r="Y1177" s="198" t="str">
        <f t="shared" si="59"/>
        <v>102015冷房ビル用マルチ無し（一定速）</v>
      </c>
      <c r="Z1177" s="91">
        <v>0.25</v>
      </c>
      <c r="AA1177" s="91">
        <v>0.75</v>
      </c>
      <c r="AB1177" s="199">
        <v>0.25</v>
      </c>
      <c r="AC1177" s="199">
        <v>0.75</v>
      </c>
      <c r="AD1177" s="150">
        <f>VLOOKUP(T1177,'既存・導入予定 (3)'!$E$33:$S$44,13,0)</f>
        <v>0.14799999999999999</v>
      </c>
      <c r="AE1177" s="151">
        <f t="shared" ref="AE1177:AE1240" si="60">ROUNDDOWN(IF(AD1177&gt;=0.25,Z1177*AD1177+AA1177,AB1177*AD1177+AC1177),3)</f>
        <v>0.78700000000000003</v>
      </c>
    </row>
    <row r="1178" spans="20:31">
      <c r="T1178" s="91">
        <v>10</v>
      </c>
      <c r="U1178" s="91">
        <v>2015</v>
      </c>
      <c r="V1178" s="91" t="s">
        <v>20</v>
      </c>
      <c r="W1178" s="91" t="s">
        <v>619</v>
      </c>
      <c r="X1178" s="91" t="s">
        <v>3516</v>
      </c>
      <c r="Y1178" s="198" t="str">
        <f t="shared" si="59"/>
        <v>102015冷房設備用無し（一定速）</v>
      </c>
      <c r="Z1178" s="91">
        <v>0.25</v>
      </c>
      <c r="AA1178" s="91">
        <v>0.75</v>
      </c>
      <c r="AB1178" s="199">
        <v>0.25</v>
      </c>
      <c r="AC1178" s="199">
        <v>0.75</v>
      </c>
      <c r="AD1178" s="150">
        <f>VLOOKUP(T1178,'既存・導入予定 (3)'!$E$33:$S$44,13,0)</f>
        <v>0.14799999999999999</v>
      </c>
      <c r="AE1178" s="151">
        <f t="shared" si="60"/>
        <v>0.78700000000000003</v>
      </c>
    </row>
    <row r="1179" spans="20:31">
      <c r="T1179" s="91">
        <v>10</v>
      </c>
      <c r="U1179" s="91">
        <v>2015</v>
      </c>
      <c r="V1179" s="91" t="s">
        <v>21</v>
      </c>
      <c r="W1179" s="91" t="s">
        <v>624</v>
      </c>
      <c r="X1179" s="91" t="s">
        <v>3363</v>
      </c>
      <c r="Y1179" s="198" t="str">
        <f t="shared" si="59"/>
        <v>102015暖房店舗用有り</v>
      </c>
      <c r="Z1179" s="91">
        <v>-0.97</v>
      </c>
      <c r="AA1179" s="91">
        <v>1.97</v>
      </c>
      <c r="AB1179" s="199">
        <v>1.0867</v>
      </c>
      <c r="AC1179" s="199">
        <v>1.4558</v>
      </c>
      <c r="AD1179" s="150">
        <f>VLOOKUP(T1179,'既存・導入予定 (3)'!$E$33:$S$44,13,0)</f>
        <v>0.14799999999999999</v>
      </c>
      <c r="AE1179" s="151">
        <f t="shared" si="60"/>
        <v>1.6160000000000001</v>
      </c>
    </row>
    <row r="1180" spans="20:31">
      <c r="T1180" s="91">
        <v>10</v>
      </c>
      <c r="U1180" s="91">
        <v>2015</v>
      </c>
      <c r="V1180" s="91" t="s">
        <v>21</v>
      </c>
      <c r="W1180" s="91" t="s">
        <v>618</v>
      </c>
      <c r="X1180" s="91" t="s">
        <v>3363</v>
      </c>
      <c r="Y1180" s="198" t="str">
        <f t="shared" si="59"/>
        <v>102015暖房ビル用マルチ有り</v>
      </c>
      <c r="Z1180" s="91">
        <v>-0.876</v>
      </c>
      <c r="AA1180" s="91">
        <v>1.8759999999999999</v>
      </c>
      <c r="AB1180" s="199">
        <v>1.0398000000000001</v>
      </c>
      <c r="AC1180" s="199">
        <v>1.3971</v>
      </c>
      <c r="AD1180" s="150">
        <f>VLOOKUP(T1180,'既存・導入予定 (3)'!$E$33:$S$44,13,0)</f>
        <v>0.14799999999999999</v>
      </c>
      <c r="AE1180" s="151">
        <f t="shared" si="60"/>
        <v>1.55</v>
      </c>
    </row>
    <row r="1181" spans="20:31">
      <c r="T1181" s="91">
        <v>10</v>
      </c>
      <c r="U1181" s="91">
        <v>2015</v>
      </c>
      <c r="V1181" s="91" t="s">
        <v>21</v>
      </c>
      <c r="W1181" s="91" t="s">
        <v>619</v>
      </c>
      <c r="X1181" s="91" t="s">
        <v>3363</v>
      </c>
      <c r="Y1181" s="198" t="str">
        <f t="shared" si="59"/>
        <v>102015暖房設備用有り</v>
      </c>
      <c r="Z1181" s="91">
        <v>-0.59799999999999998</v>
      </c>
      <c r="AA1181" s="91">
        <v>1.5980000000000001</v>
      </c>
      <c r="AB1181" s="199">
        <v>1.0339</v>
      </c>
      <c r="AC1181" s="199">
        <v>1.19</v>
      </c>
      <c r="AD1181" s="150">
        <f>VLOOKUP(T1181,'既存・導入予定 (3)'!$E$33:$S$44,13,0)</f>
        <v>0.14799999999999999</v>
      </c>
      <c r="AE1181" s="151">
        <f t="shared" si="60"/>
        <v>1.343</v>
      </c>
    </row>
    <row r="1182" spans="20:31">
      <c r="T1182" s="91">
        <v>10</v>
      </c>
      <c r="U1182" s="91">
        <v>2015</v>
      </c>
      <c r="V1182" s="91" t="s">
        <v>21</v>
      </c>
      <c r="W1182" s="91" t="s">
        <v>624</v>
      </c>
      <c r="X1182" s="91" t="s">
        <v>3516</v>
      </c>
      <c r="Y1182" s="198" t="str">
        <f t="shared" si="59"/>
        <v>102015暖房店舗用無し（一定速）</v>
      </c>
      <c r="Z1182" s="91">
        <v>0.25</v>
      </c>
      <c r="AA1182" s="91">
        <v>0.75</v>
      </c>
      <c r="AB1182" s="199">
        <v>0.25</v>
      </c>
      <c r="AC1182" s="199">
        <v>0.75</v>
      </c>
      <c r="AD1182" s="150">
        <f>VLOOKUP(T1182,'既存・導入予定 (3)'!$E$33:$S$44,13,0)</f>
        <v>0.14799999999999999</v>
      </c>
      <c r="AE1182" s="151">
        <f t="shared" si="60"/>
        <v>0.78700000000000003</v>
      </c>
    </row>
    <row r="1183" spans="20:31">
      <c r="T1183" s="91">
        <v>10</v>
      </c>
      <c r="U1183" s="91">
        <v>2015</v>
      </c>
      <c r="V1183" s="91" t="s">
        <v>21</v>
      </c>
      <c r="W1183" s="91" t="s">
        <v>618</v>
      </c>
      <c r="X1183" s="91" t="s">
        <v>3516</v>
      </c>
      <c r="Y1183" s="198" t="str">
        <f t="shared" si="59"/>
        <v>102015暖房ビル用マルチ無し（一定速）</v>
      </c>
      <c r="Z1183" s="91">
        <v>0.25</v>
      </c>
      <c r="AA1183" s="91">
        <v>0.75</v>
      </c>
      <c r="AB1183" s="199">
        <v>0.25</v>
      </c>
      <c r="AC1183" s="199">
        <v>0.75</v>
      </c>
      <c r="AD1183" s="150">
        <f>VLOOKUP(T1183,'既存・導入予定 (3)'!$E$33:$S$44,13,0)</f>
        <v>0.14799999999999999</v>
      </c>
      <c r="AE1183" s="151">
        <f t="shared" si="60"/>
        <v>0.78700000000000003</v>
      </c>
    </row>
    <row r="1184" spans="20:31">
      <c r="T1184" s="91">
        <v>10</v>
      </c>
      <c r="U1184" s="91">
        <v>2015</v>
      </c>
      <c r="V1184" s="91" t="s">
        <v>21</v>
      </c>
      <c r="W1184" s="91" t="s">
        <v>619</v>
      </c>
      <c r="X1184" s="91" t="s">
        <v>3516</v>
      </c>
      <c r="Y1184" s="198" t="str">
        <f t="shared" si="59"/>
        <v>102015暖房設備用無し（一定速）</v>
      </c>
      <c r="Z1184" s="91">
        <v>0.25</v>
      </c>
      <c r="AA1184" s="91">
        <v>0.75</v>
      </c>
      <c r="AB1184" s="199">
        <v>0.25</v>
      </c>
      <c r="AC1184" s="199">
        <v>0.75</v>
      </c>
      <c r="AD1184" s="150">
        <f>VLOOKUP(T1184,'既存・導入予定 (3)'!$E$33:$S$44,13,0)</f>
        <v>0.14799999999999999</v>
      </c>
      <c r="AE1184" s="151">
        <f t="shared" si="60"/>
        <v>0.78700000000000003</v>
      </c>
    </row>
    <row r="1185" spans="20:31">
      <c r="T1185" s="91">
        <v>10</v>
      </c>
      <c r="U1185" s="91">
        <v>2020</v>
      </c>
      <c r="V1185" s="91" t="s">
        <v>626</v>
      </c>
      <c r="W1185" s="91" t="s">
        <v>624</v>
      </c>
      <c r="X1185" s="91" t="s">
        <v>3363</v>
      </c>
      <c r="Y1185" s="198" t="str">
        <f t="shared" si="59"/>
        <v>102020冷房店舗用有り</v>
      </c>
      <c r="Z1185" s="91">
        <v>-1.38</v>
      </c>
      <c r="AA1185" s="91">
        <v>2.38</v>
      </c>
      <c r="AB1185" s="199">
        <v>1.0581</v>
      </c>
      <c r="AC1185" s="199">
        <v>1.7705</v>
      </c>
      <c r="AD1185" s="150">
        <f>VLOOKUP(T1185,'既存・導入予定 (3)'!$E$33:$S$44,13,0)</f>
        <v>0.14799999999999999</v>
      </c>
      <c r="AE1185" s="151">
        <f t="shared" si="60"/>
        <v>1.927</v>
      </c>
    </row>
    <row r="1186" spans="20:31">
      <c r="T1186" s="91">
        <v>10</v>
      </c>
      <c r="U1186" s="91">
        <v>2020</v>
      </c>
      <c r="V1186" s="91" t="s">
        <v>626</v>
      </c>
      <c r="W1186" s="91" t="s">
        <v>618</v>
      </c>
      <c r="X1186" s="91" t="s">
        <v>3363</v>
      </c>
      <c r="Y1186" s="198" t="str">
        <f t="shared" si="59"/>
        <v>102020冷房ビル用マルチ有り</v>
      </c>
      <c r="Z1186" s="91">
        <v>-1.68</v>
      </c>
      <c r="AA1186" s="91">
        <v>2.68</v>
      </c>
      <c r="AB1186" s="199">
        <v>1.0788</v>
      </c>
      <c r="AC1186" s="199">
        <v>2.0053000000000001</v>
      </c>
      <c r="AD1186" s="150">
        <f>VLOOKUP(T1186,'既存・導入予定 (3)'!$E$33:$S$44,13,0)</f>
        <v>0.14799999999999999</v>
      </c>
      <c r="AE1186" s="151">
        <f t="shared" si="60"/>
        <v>2.1640000000000001</v>
      </c>
    </row>
    <row r="1187" spans="20:31">
      <c r="T1187" s="91">
        <v>10</v>
      </c>
      <c r="U1187" s="91">
        <v>2020</v>
      </c>
      <c r="V1187" s="91" t="s">
        <v>626</v>
      </c>
      <c r="W1187" s="91" t="s">
        <v>619</v>
      </c>
      <c r="X1187" s="91" t="s">
        <v>3363</v>
      </c>
      <c r="Y1187" s="198" t="str">
        <f t="shared" si="59"/>
        <v>102020冷房設備用有り</v>
      </c>
      <c r="Z1187" s="91">
        <v>-0.62</v>
      </c>
      <c r="AA1187" s="91">
        <v>1.62</v>
      </c>
      <c r="AB1187" s="199">
        <v>1.0472999999999999</v>
      </c>
      <c r="AC1187" s="199">
        <v>1.2032</v>
      </c>
      <c r="AD1187" s="150">
        <f>VLOOKUP(T1187,'既存・導入予定 (3)'!$E$33:$S$44,13,0)</f>
        <v>0.14799999999999999</v>
      </c>
      <c r="AE1187" s="151">
        <f t="shared" si="60"/>
        <v>1.3580000000000001</v>
      </c>
    </row>
    <row r="1188" spans="20:31">
      <c r="T1188" s="91">
        <v>10</v>
      </c>
      <c r="U1188" s="91">
        <v>2020</v>
      </c>
      <c r="V1188" s="91" t="s">
        <v>626</v>
      </c>
      <c r="W1188" s="91" t="s">
        <v>624</v>
      </c>
      <c r="X1188" s="91" t="s">
        <v>3516</v>
      </c>
      <c r="Y1188" s="198" t="str">
        <f t="shared" si="59"/>
        <v>102020冷房店舗用無し（一定速）</v>
      </c>
      <c r="Z1188" s="91">
        <v>0.25</v>
      </c>
      <c r="AA1188" s="91">
        <v>0.75</v>
      </c>
      <c r="AB1188" s="199">
        <v>0.25</v>
      </c>
      <c r="AC1188" s="199">
        <v>0.75</v>
      </c>
      <c r="AD1188" s="150">
        <f>VLOOKUP(T1188,'既存・導入予定 (3)'!$E$33:$S$44,13,0)</f>
        <v>0.14799999999999999</v>
      </c>
      <c r="AE1188" s="151">
        <f t="shared" si="60"/>
        <v>0.78700000000000003</v>
      </c>
    </row>
    <row r="1189" spans="20:31">
      <c r="T1189" s="91">
        <v>10</v>
      </c>
      <c r="U1189" s="91">
        <v>2020</v>
      </c>
      <c r="V1189" s="91" t="s">
        <v>626</v>
      </c>
      <c r="W1189" s="91" t="s">
        <v>618</v>
      </c>
      <c r="X1189" s="91" t="s">
        <v>3516</v>
      </c>
      <c r="Y1189" s="198" t="str">
        <f t="shared" si="59"/>
        <v>102020冷房ビル用マルチ無し（一定速）</v>
      </c>
      <c r="Z1189" s="91">
        <v>0.25</v>
      </c>
      <c r="AA1189" s="91">
        <v>0.75</v>
      </c>
      <c r="AB1189" s="199">
        <v>0.25</v>
      </c>
      <c r="AC1189" s="199">
        <v>0.75</v>
      </c>
      <c r="AD1189" s="150">
        <f>VLOOKUP(T1189,'既存・導入予定 (3)'!$E$33:$S$44,13,0)</f>
        <v>0.14799999999999999</v>
      </c>
      <c r="AE1189" s="151">
        <f t="shared" si="60"/>
        <v>0.78700000000000003</v>
      </c>
    </row>
    <row r="1190" spans="20:31">
      <c r="T1190" s="91">
        <v>10</v>
      </c>
      <c r="U1190" s="91">
        <v>2020</v>
      </c>
      <c r="V1190" s="91" t="s">
        <v>626</v>
      </c>
      <c r="W1190" s="91" t="s">
        <v>619</v>
      </c>
      <c r="X1190" s="91" t="s">
        <v>3516</v>
      </c>
      <c r="Y1190" s="198" t="str">
        <f t="shared" si="59"/>
        <v>102020冷房設備用無し（一定速）</v>
      </c>
      <c r="Z1190" s="91">
        <v>0.25</v>
      </c>
      <c r="AA1190" s="91">
        <v>0.75</v>
      </c>
      <c r="AB1190" s="199">
        <v>0.25</v>
      </c>
      <c r="AC1190" s="199">
        <v>0.75</v>
      </c>
      <c r="AD1190" s="150">
        <f>VLOOKUP(T1190,'既存・導入予定 (3)'!$E$33:$S$44,13,0)</f>
        <v>0.14799999999999999</v>
      </c>
      <c r="AE1190" s="151">
        <f t="shared" si="60"/>
        <v>0.78700000000000003</v>
      </c>
    </row>
    <row r="1191" spans="20:31">
      <c r="T1191" s="91">
        <v>10</v>
      </c>
      <c r="U1191" s="91">
        <v>2020</v>
      </c>
      <c r="V1191" s="91" t="s">
        <v>627</v>
      </c>
      <c r="W1191" s="91" t="s">
        <v>624</v>
      </c>
      <c r="X1191" s="91" t="s">
        <v>3363</v>
      </c>
      <c r="Y1191" s="198" t="str">
        <f t="shared" si="59"/>
        <v>102020暖房店舗用有り</v>
      </c>
      <c r="Z1191" s="91">
        <v>-0.96</v>
      </c>
      <c r="AA1191" s="91">
        <v>1.96</v>
      </c>
      <c r="AB1191" s="199">
        <v>1.0862000000000001</v>
      </c>
      <c r="AC1191" s="199">
        <v>1.4483999999999999</v>
      </c>
      <c r="AD1191" s="150">
        <f>VLOOKUP(T1191,'既存・導入予定 (3)'!$E$33:$S$44,13,0)</f>
        <v>0.14799999999999999</v>
      </c>
      <c r="AE1191" s="151">
        <f t="shared" si="60"/>
        <v>1.609</v>
      </c>
    </row>
    <row r="1192" spans="20:31">
      <c r="T1192" s="91">
        <v>10</v>
      </c>
      <c r="U1192" s="91">
        <v>2020</v>
      </c>
      <c r="V1192" s="91" t="s">
        <v>627</v>
      </c>
      <c r="W1192" s="91" t="s">
        <v>618</v>
      </c>
      <c r="X1192" s="91" t="s">
        <v>3363</v>
      </c>
      <c r="Y1192" s="198" t="str">
        <f t="shared" si="59"/>
        <v>102020暖房ビル用マルチ有り</v>
      </c>
      <c r="Z1192" s="91">
        <v>-1.1000000000000001</v>
      </c>
      <c r="AA1192" s="91">
        <v>2.1</v>
      </c>
      <c r="AB1192" s="199">
        <v>1.0416000000000001</v>
      </c>
      <c r="AC1192" s="199">
        <v>1.4596</v>
      </c>
      <c r="AD1192" s="150">
        <f>VLOOKUP(T1192,'既存・導入予定 (3)'!$E$33:$S$44,13,0)</f>
        <v>0.14799999999999999</v>
      </c>
      <c r="AE1192" s="151">
        <f t="shared" si="60"/>
        <v>1.613</v>
      </c>
    </row>
    <row r="1193" spans="20:31">
      <c r="T1193" s="91">
        <v>10</v>
      </c>
      <c r="U1193" s="91">
        <v>2020</v>
      </c>
      <c r="V1193" s="91" t="s">
        <v>627</v>
      </c>
      <c r="W1193" s="91" t="s">
        <v>619</v>
      </c>
      <c r="X1193" s="91" t="s">
        <v>3363</v>
      </c>
      <c r="Y1193" s="198" t="str">
        <f t="shared" si="59"/>
        <v>102020暖房設備用有り</v>
      </c>
      <c r="Z1193" s="91">
        <v>-0.46</v>
      </c>
      <c r="AA1193" s="91">
        <v>1.46</v>
      </c>
      <c r="AB1193" s="199">
        <v>0.94</v>
      </c>
      <c r="AC1193" s="199">
        <v>1.1100000000000001</v>
      </c>
      <c r="AD1193" s="150">
        <f>VLOOKUP(T1193,'既存・導入予定 (3)'!$E$33:$S$44,13,0)</f>
        <v>0.14799999999999999</v>
      </c>
      <c r="AE1193" s="151">
        <f t="shared" si="60"/>
        <v>1.2490000000000001</v>
      </c>
    </row>
    <row r="1194" spans="20:31">
      <c r="T1194" s="91">
        <v>10</v>
      </c>
      <c r="U1194" s="91">
        <v>2020</v>
      </c>
      <c r="V1194" s="91" t="s">
        <v>627</v>
      </c>
      <c r="W1194" s="91" t="s">
        <v>624</v>
      </c>
      <c r="X1194" s="91" t="s">
        <v>3516</v>
      </c>
      <c r="Y1194" s="198" t="str">
        <f t="shared" si="59"/>
        <v>102020暖房店舗用無し（一定速）</v>
      </c>
      <c r="Z1194" s="91">
        <v>0.25</v>
      </c>
      <c r="AA1194" s="91">
        <v>0.75</v>
      </c>
      <c r="AB1194" s="199">
        <v>0.25</v>
      </c>
      <c r="AC1194" s="199">
        <v>0.75</v>
      </c>
      <c r="AD1194" s="150">
        <f>VLOOKUP(T1194,'既存・導入予定 (3)'!$E$33:$S$44,13,0)</f>
        <v>0.14799999999999999</v>
      </c>
      <c r="AE1194" s="151">
        <f t="shared" si="60"/>
        <v>0.78700000000000003</v>
      </c>
    </row>
    <row r="1195" spans="20:31">
      <c r="T1195" s="91">
        <v>10</v>
      </c>
      <c r="U1195" s="91">
        <v>2020</v>
      </c>
      <c r="V1195" s="91" t="s">
        <v>627</v>
      </c>
      <c r="W1195" s="91" t="s">
        <v>618</v>
      </c>
      <c r="X1195" s="91" t="s">
        <v>3516</v>
      </c>
      <c r="Y1195" s="198" t="str">
        <f t="shared" si="59"/>
        <v>102020暖房ビル用マルチ無し（一定速）</v>
      </c>
      <c r="Z1195" s="91">
        <v>0.25</v>
      </c>
      <c r="AA1195" s="91">
        <v>0.75</v>
      </c>
      <c r="AB1195" s="199">
        <v>0.25</v>
      </c>
      <c r="AC1195" s="199">
        <v>0.75</v>
      </c>
      <c r="AD1195" s="150">
        <f>VLOOKUP(T1195,'既存・導入予定 (3)'!$E$33:$S$44,13,0)</f>
        <v>0.14799999999999999</v>
      </c>
      <c r="AE1195" s="151">
        <f t="shared" si="60"/>
        <v>0.78700000000000003</v>
      </c>
    </row>
    <row r="1196" spans="20:31">
      <c r="T1196" s="91">
        <v>10</v>
      </c>
      <c r="U1196" s="91">
        <v>2020</v>
      </c>
      <c r="V1196" s="91" t="s">
        <v>627</v>
      </c>
      <c r="W1196" s="91" t="s">
        <v>619</v>
      </c>
      <c r="X1196" s="91" t="s">
        <v>3516</v>
      </c>
      <c r="Y1196" s="198" t="str">
        <f t="shared" si="59"/>
        <v>102020暖房設備用無し（一定速）</v>
      </c>
      <c r="Z1196" s="91">
        <v>0.25</v>
      </c>
      <c r="AA1196" s="91">
        <v>0.75</v>
      </c>
      <c r="AB1196" s="199">
        <v>0.25</v>
      </c>
      <c r="AC1196" s="199">
        <v>0.75</v>
      </c>
      <c r="AD1196" s="150">
        <f>VLOOKUP(T1196,'既存・導入予定 (3)'!$E$33:$S$44,13,0)</f>
        <v>0.14799999999999999</v>
      </c>
      <c r="AE1196" s="151">
        <f t="shared" si="60"/>
        <v>0.78700000000000003</v>
      </c>
    </row>
    <row r="1197" spans="20:31">
      <c r="T1197" s="196">
        <v>10</v>
      </c>
      <c r="U1197" s="196">
        <v>2024</v>
      </c>
      <c r="V1197" s="196" t="s">
        <v>626</v>
      </c>
      <c r="W1197" s="196" t="s">
        <v>624</v>
      </c>
      <c r="X1197" s="196" t="s">
        <v>3363</v>
      </c>
      <c r="Y1197" s="146" t="str">
        <f t="shared" si="59"/>
        <v>102024冷房店舗用有り</v>
      </c>
      <c r="Z1197" s="196">
        <v>-1.58</v>
      </c>
      <c r="AA1197" s="196">
        <v>2.58</v>
      </c>
      <c r="AB1197" s="200">
        <v>1.0629999999999999</v>
      </c>
      <c r="AC1197" s="200">
        <v>1.9193</v>
      </c>
      <c r="AD1197" s="147">
        <f>VLOOKUP(T1197,'既存・導入予定 (3)'!$E$33:$S$44,13,0)</f>
        <v>0.14799999999999999</v>
      </c>
      <c r="AE1197" s="75">
        <f t="shared" si="60"/>
        <v>2.0760000000000001</v>
      </c>
    </row>
    <row r="1198" spans="20:31">
      <c r="T1198" s="196">
        <v>10</v>
      </c>
      <c r="U1198" s="196">
        <v>2024</v>
      </c>
      <c r="V1198" s="196" t="s">
        <v>626</v>
      </c>
      <c r="W1198" s="196" t="s">
        <v>618</v>
      </c>
      <c r="X1198" s="196" t="s">
        <v>3363</v>
      </c>
      <c r="Y1198" s="146" t="str">
        <f t="shared" si="59"/>
        <v>102024冷房ビル用マルチ有り</v>
      </c>
      <c r="Z1198" s="196">
        <v>-1.6</v>
      </c>
      <c r="AA1198" s="196">
        <v>2.6</v>
      </c>
      <c r="AB1198" s="200">
        <v>1.0759000000000001</v>
      </c>
      <c r="AC1198" s="200">
        <v>1.931</v>
      </c>
      <c r="AD1198" s="147">
        <f>VLOOKUP(T1198,'既存・導入予定 (3)'!$E$33:$S$44,13,0)</f>
        <v>0.14799999999999999</v>
      </c>
      <c r="AE1198" s="75">
        <f t="shared" si="60"/>
        <v>2.09</v>
      </c>
    </row>
    <row r="1199" spans="20:31">
      <c r="T1199" s="196">
        <v>10</v>
      </c>
      <c r="U1199" s="196">
        <v>2024</v>
      </c>
      <c r="V1199" s="196" t="s">
        <v>626</v>
      </c>
      <c r="W1199" s="196" t="s">
        <v>619</v>
      </c>
      <c r="X1199" s="196" t="s">
        <v>3363</v>
      </c>
      <c r="Y1199" s="146" t="str">
        <f t="shared" si="59"/>
        <v>102024冷房設備用有り</v>
      </c>
      <c r="Z1199" s="196">
        <v>-0.6</v>
      </c>
      <c r="AA1199" s="196">
        <v>1.6</v>
      </c>
      <c r="AB1199" s="200">
        <v>1.0467</v>
      </c>
      <c r="AC1199" s="200">
        <v>1.1882999999999999</v>
      </c>
      <c r="AD1199" s="147">
        <f>VLOOKUP(T1199,'既存・導入予定 (3)'!$E$33:$S$44,13,0)</f>
        <v>0.14799999999999999</v>
      </c>
      <c r="AE1199" s="75">
        <f t="shared" si="60"/>
        <v>1.343</v>
      </c>
    </row>
    <row r="1200" spans="20:31">
      <c r="T1200" s="196">
        <v>10</v>
      </c>
      <c r="U1200" s="196">
        <v>2024</v>
      </c>
      <c r="V1200" s="196" t="s">
        <v>626</v>
      </c>
      <c r="W1200" s="196" t="s">
        <v>624</v>
      </c>
      <c r="X1200" s="196" t="s">
        <v>3516</v>
      </c>
      <c r="Y1200" s="146" t="str">
        <f t="shared" si="59"/>
        <v>102024冷房店舗用無し（一定速）</v>
      </c>
      <c r="Z1200" s="196">
        <v>0.25</v>
      </c>
      <c r="AA1200" s="196">
        <v>0.75</v>
      </c>
      <c r="AB1200" s="200">
        <v>0.25</v>
      </c>
      <c r="AC1200" s="200">
        <v>0.75</v>
      </c>
      <c r="AD1200" s="147">
        <f>VLOOKUP(T1200,'既存・導入予定 (3)'!$E$33:$S$44,13,0)</f>
        <v>0.14799999999999999</v>
      </c>
      <c r="AE1200" s="75">
        <f t="shared" si="60"/>
        <v>0.78700000000000003</v>
      </c>
    </row>
    <row r="1201" spans="20:31">
      <c r="T1201" s="196">
        <v>10</v>
      </c>
      <c r="U1201" s="196">
        <v>2024</v>
      </c>
      <c r="V1201" s="196" t="s">
        <v>626</v>
      </c>
      <c r="W1201" s="196" t="s">
        <v>618</v>
      </c>
      <c r="X1201" s="196" t="s">
        <v>3516</v>
      </c>
      <c r="Y1201" s="146" t="str">
        <f t="shared" si="59"/>
        <v>102024冷房ビル用マルチ無し（一定速）</v>
      </c>
      <c r="Z1201" s="196">
        <v>0.25</v>
      </c>
      <c r="AA1201" s="196">
        <v>0.75</v>
      </c>
      <c r="AB1201" s="200">
        <v>0.25</v>
      </c>
      <c r="AC1201" s="200">
        <v>0.75</v>
      </c>
      <c r="AD1201" s="147">
        <f>VLOOKUP(T1201,'既存・導入予定 (3)'!$E$33:$S$44,13,0)</f>
        <v>0.14799999999999999</v>
      </c>
      <c r="AE1201" s="75">
        <f t="shared" si="60"/>
        <v>0.78700000000000003</v>
      </c>
    </row>
    <row r="1202" spans="20:31">
      <c r="T1202" s="196">
        <v>10</v>
      </c>
      <c r="U1202" s="196">
        <v>2024</v>
      </c>
      <c r="V1202" s="196" t="s">
        <v>626</v>
      </c>
      <c r="W1202" s="196" t="s">
        <v>619</v>
      </c>
      <c r="X1202" s="196" t="s">
        <v>3516</v>
      </c>
      <c r="Y1202" s="146" t="str">
        <f t="shared" si="59"/>
        <v>102024冷房設備用無し（一定速）</v>
      </c>
      <c r="Z1202" s="196">
        <v>0.25</v>
      </c>
      <c r="AA1202" s="196">
        <v>0.75</v>
      </c>
      <c r="AB1202" s="200">
        <v>0.25</v>
      </c>
      <c r="AC1202" s="200">
        <v>0.75</v>
      </c>
      <c r="AD1202" s="147">
        <f>VLOOKUP(T1202,'既存・導入予定 (3)'!$E$33:$S$44,13,0)</f>
        <v>0.14799999999999999</v>
      </c>
      <c r="AE1202" s="75">
        <f t="shared" si="60"/>
        <v>0.78700000000000003</v>
      </c>
    </row>
    <row r="1203" spans="20:31">
      <c r="T1203" s="196">
        <v>10</v>
      </c>
      <c r="U1203" s="196">
        <v>2024</v>
      </c>
      <c r="V1203" s="196" t="s">
        <v>627</v>
      </c>
      <c r="W1203" s="196" t="s">
        <v>624</v>
      </c>
      <c r="X1203" s="196" t="s">
        <v>3363</v>
      </c>
      <c r="Y1203" s="146" t="str">
        <f t="shared" si="59"/>
        <v>102024暖房店舗用有り</v>
      </c>
      <c r="Z1203" s="196">
        <v>-1.04</v>
      </c>
      <c r="AA1203" s="196">
        <v>2.04</v>
      </c>
      <c r="AB1203" s="200">
        <v>1.0898000000000001</v>
      </c>
      <c r="AC1203" s="200">
        <v>1.5076000000000001</v>
      </c>
      <c r="AD1203" s="147">
        <f>VLOOKUP(T1203,'既存・導入予定 (3)'!$E$33:$S$44,13,0)</f>
        <v>0.14799999999999999</v>
      </c>
      <c r="AE1203" s="75">
        <f t="shared" si="60"/>
        <v>1.6679999999999999</v>
      </c>
    </row>
    <row r="1204" spans="20:31">
      <c r="T1204" s="196">
        <v>10</v>
      </c>
      <c r="U1204" s="196">
        <v>2024</v>
      </c>
      <c r="V1204" s="196" t="s">
        <v>627</v>
      </c>
      <c r="W1204" s="196" t="s">
        <v>618</v>
      </c>
      <c r="X1204" s="196" t="s">
        <v>3363</v>
      </c>
      <c r="Y1204" s="146" t="str">
        <f t="shared" si="59"/>
        <v>102024暖房ビル用マルチ有り</v>
      </c>
      <c r="Z1204" s="196">
        <v>-1.1399999999999999</v>
      </c>
      <c r="AA1204" s="196">
        <v>2.14</v>
      </c>
      <c r="AB1204" s="200">
        <v>1.0454000000000001</v>
      </c>
      <c r="AC1204" s="200">
        <v>1.5936999999999999</v>
      </c>
      <c r="AD1204" s="147">
        <f>VLOOKUP(T1204,'既存・導入予定 (3)'!$E$33:$S$44,13,0)</f>
        <v>0.14799999999999999</v>
      </c>
      <c r="AE1204" s="75">
        <f t="shared" si="60"/>
        <v>1.748</v>
      </c>
    </row>
    <row r="1205" spans="20:31">
      <c r="T1205" s="196">
        <v>10</v>
      </c>
      <c r="U1205" s="196">
        <v>2024</v>
      </c>
      <c r="V1205" s="196" t="s">
        <v>627</v>
      </c>
      <c r="W1205" s="196" t="s">
        <v>619</v>
      </c>
      <c r="X1205" s="196" t="s">
        <v>3363</v>
      </c>
      <c r="Y1205" s="146" t="str">
        <f t="shared" si="59"/>
        <v>102024暖房設備用有り</v>
      </c>
      <c r="Z1205" s="196">
        <v>-0.57999999999999996</v>
      </c>
      <c r="AA1205" s="196">
        <v>1.58</v>
      </c>
      <c r="AB1205" s="200">
        <v>1.0335000000000001</v>
      </c>
      <c r="AC1205" s="200">
        <v>1.1766000000000001</v>
      </c>
      <c r="AD1205" s="147">
        <f>VLOOKUP(T1205,'既存・導入予定 (3)'!$E$33:$S$44,13,0)</f>
        <v>0.14799999999999999</v>
      </c>
      <c r="AE1205" s="75">
        <f t="shared" si="60"/>
        <v>1.329</v>
      </c>
    </row>
    <row r="1206" spans="20:31">
      <c r="T1206" s="196">
        <v>10</v>
      </c>
      <c r="U1206" s="196">
        <v>2024</v>
      </c>
      <c r="V1206" s="196" t="s">
        <v>627</v>
      </c>
      <c r="W1206" s="196" t="s">
        <v>624</v>
      </c>
      <c r="X1206" s="196" t="s">
        <v>3516</v>
      </c>
      <c r="Y1206" s="146" t="str">
        <f t="shared" si="59"/>
        <v>102024暖房店舗用無し（一定速）</v>
      </c>
      <c r="Z1206" s="196">
        <v>0.25</v>
      </c>
      <c r="AA1206" s="196">
        <v>0.75</v>
      </c>
      <c r="AB1206" s="200">
        <v>0.25</v>
      </c>
      <c r="AC1206" s="200">
        <v>0.75</v>
      </c>
      <c r="AD1206" s="147">
        <f>VLOOKUP(T1206,'既存・導入予定 (3)'!$E$33:$S$44,13,0)</f>
        <v>0.14799999999999999</v>
      </c>
      <c r="AE1206" s="75">
        <f t="shared" si="60"/>
        <v>0.78700000000000003</v>
      </c>
    </row>
    <row r="1207" spans="20:31">
      <c r="T1207" s="196">
        <v>10</v>
      </c>
      <c r="U1207" s="196">
        <v>2024</v>
      </c>
      <c r="V1207" s="196" t="s">
        <v>627</v>
      </c>
      <c r="W1207" s="196" t="s">
        <v>618</v>
      </c>
      <c r="X1207" s="196" t="s">
        <v>3516</v>
      </c>
      <c r="Y1207" s="146" t="str">
        <f t="shared" si="59"/>
        <v>102024暖房ビル用マルチ無し（一定速）</v>
      </c>
      <c r="Z1207" s="196">
        <v>0.25</v>
      </c>
      <c r="AA1207" s="196">
        <v>0.75</v>
      </c>
      <c r="AB1207" s="200">
        <v>0.25</v>
      </c>
      <c r="AC1207" s="200">
        <v>0.75</v>
      </c>
      <c r="AD1207" s="147">
        <f>VLOOKUP(T1207,'既存・導入予定 (3)'!$E$33:$S$44,13,0)</f>
        <v>0.14799999999999999</v>
      </c>
      <c r="AE1207" s="75">
        <f t="shared" si="60"/>
        <v>0.78700000000000003</v>
      </c>
    </row>
    <row r="1208" spans="20:31">
      <c r="T1208" s="196">
        <v>10</v>
      </c>
      <c r="U1208" s="196">
        <v>2024</v>
      </c>
      <c r="V1208" s="196" t="s">
        <v>627</v>
      </c>
      <c r="W1208" s="196" t="s">
        <v>619</v>
      </c>
      <c r="X1208" s="196" t="s">
        <v>3516</v>
      </c>
      <c r="Y1208" s="146" t="str">
        <f t="shared" si="59"/>
        <v>102024暖房設備用無し（一定速）</v>
      </c>
      <c r="Z1208" s="196">
        <v>0.25</v>
      </c>
      <c r="AA1208" s="196">
        <v>0.75</v>
      </c>
      <c r="AB1208" s="200">
        <v>0.25</v>
      </c>
      <c r="AC1208" s="200">
        <v>0.75</v>
      </c>
      <c r="AD1208" s="147">
        <f>VLOOKUP(T1208,'既存・導入予定 (3)'!$E$33:$S$44,13,0)</f>
        <v>0.14799999999999999</v>
      </c>
      <c r="AE1208" s="75">
        <f t="shared" si="60"/>
        <v>0.78700000000000003</v>
      </c>
    </row>
    <row r="1209" spans="20:31">
      <c r="T1209" s="91">
        <v>11</v>
      </c>
      <c r="U1209" s="91">
        <v>1995</v>
      </c>
      <c r="V1209" s="91" t="s">
        <v>20</v>
      </c>
      <c r="W1209" s="91" t="s">
        <v>624</v>
      </c>
      <c r="X1209" s="91" t="s">
        <v>3363</v>
      </c>
      <c r="Y1209" s="198" t="str">
        <f t="shared" si="59"/>
        <v>111995冷房店舗用有り</v>
      </c>
      <c r="Z1209" s="91">
        <v>0.32</v>
      </c>
      <c r="AA1209" s="91">
        <v>0.68</v>
      </c>
      <c r="AB1209" s="199">
        <v>1.0165999999999999</v>
      </c>
      <c r="AC1209" s="199">
        <v>0.50590000000000002</v>
      </c>
      <c r="AD1209" s="150">
        <f>VLOOKUP(T1209,'既存・導入予定 (3)'!$E$33:$S$44,13,0)</f>
        <v>0.245</v>
      </c>
      <c r="AE1209" s="151">
        <f t="shared" si="60"/>
        <v>0.754</v>
      </c>
    </row>
    <row r="1210" spans="20:31">
      <c r="T1210" s="91">
        <v>11</v>
      </c>
      <c r="U1210" s="91">
        <v>1995</v>
      </c>
      <c r="V1210" s="91" t="s">
        <v>20</v>
      </c>
      <c r="W1210" s="91" t="s">
        <v>618</v>
      </c>
      <c r="X1210" s="91" t="s">
        <v>3363</v>
      </c>
      <c r="Y1210" s="198" t="str">
        <f t="shared" si="59"/>
        <v>111995冷房ビル用マルチ有り</v>
      </c>
      <c r="Z1210" s="91">
        <v>-0.218</v>
      </c>
      <c r="AA1210" s="91">
        <v>1.218</v>
      </c>
      <c r="AB1210" s="199">
        <v>1.0356000000000001</v>
      </c>
      <c r="AC1210" s="199">
        <v>0.90459999999999996</v>
      </c>
      <c r="AD1210" s="150">
        <f>VLOOKUP(T1210,'既存・導入予定 (3)'!$E$33:$S$44,13,0)</f>
        <v>0.245</v>
      </c>
      <c r="AE1210" s="151">
        <f t="shared" si="60"/>
        <v>1.1579999999999999</v>
      </c>
    </row>
    <row r="1211" spans="20:31">
      <c r="T1211" s="91">
        <v>11</v>
      </c>
      <c r="U1211" s="91">
        <v>1995</v>
      </c>
      <c r="V1211" s="91" t="s">
        <v>20</v>
      </c>
      <c r="W1211" s="91" t="s">
        <v>619</v>
      </c>
      <c r="X1211" s="91" t="s">
        <v>3363</v>
      </c>
      <c r="Y1211" s="198" t="str">
        <f t="shared" si="59"/>
        <v>111995冷房設備用有り</v>
      </c>
      <c r="Z1211" s="91">
        <v>0.25</v>
      </c>
      <c r="AA1211" s="91">
        <v>0.75</v>
      </c>
      <c r="AB1211" s="199">
        <v>1.0219</v>
      </c>
      <c r="AC1211" s="199">
        <v>0.55700000000000005</v>
      </c>
      <c r="AD1211" s="150">
        <f>VLOOKUP(T1211,'既存・導入予定 (3)'!$E$33:$S$44,13,0)</f>
        <v>0.245</v>
      </c>
      <c r="AE1211" s="151">
        <f t="shared" si="60"/>
        <v>0.80700000000000005</v>
      </c>
    </row>
    <row r="1212" spans="20:31">
      <c r="T1212" s="91">
        <v>11</v>
      </c>
      <c r="U1212" s="91">
        <v>1995</v>
      </c>
      <c r="V1212" s="91" t="s">
        <v>20</v>
      </c>
      <c r="W1212" s="91" t="s">
        <v>624</v>
      </c>
      <c r="X1212" s="91" t="s">
        <v>3516</v>
      </c>
      <c r="Y1212" s="198" t="str">
        <f t="shared" si="59"/>
        <v>111995冷房店舗用無し（一定速）</v>
      </c>
      <c r="Z1212" s="91">
        <v>0.26</v>
      </c>
      <c r="AA1212" s="91">
        <v>0.74</v>
      </c>
      <c r="AB1212" s="199">
        <v>0.26</v>
      </c>
      <c r="AC1212" s="199">
        <v>0.74</v>
      </c>
      <c r="AD1212" s="150">
        <f>VLOOKUP(T1212,'既存・導入予定 (3)'!$E$33:$S$44,13,0)</f>
        <v>0.245</v>
      </c>
      <c r="AE1212" s="151">
        <f t="shared" si="60"/>
        <v>0.80300000000000005</v>
      </c>
    </row>
    <row r="1213" spans="20:31">
      <c r="T1213" s="91">
        <v>11</v>
      </c>
      <c r="U1213" s="91">
        <v>1995</v>
      </c>
      <c r="V1213" s="91" t="s">
        <v>20</v>
      </c>
      <c r="W1213" s="91" t="s">
        <v>618</v>
      </c>
      <c r="X1213" s="91" t="s">
        <v>3516</v>
      </c>
      <c r="Y1213" s="198" t="str">
        <f t="shared" si="59"/>
        <v>111995冷房ビル用マルチ無し（一定速）</v>
      </c>
      <c r="Z1213" s="91">
        <v>0.26</v>
      </c>
      <c r="AA1213" s="91">
        <v>0.74</v>
      </c>
      <c r="AB1213" s="199">
        <v>0.26</v>
      </c>
      <c r="AC1213" s="199">
        <v>0.74</v>
      </c>
      <c r="AD1213" s="150">
        <f>VLOOKUP(T1213,'既存・導入予定 (3)'!$E$33:$S$44,13,0)</f>
        <v>0.245</v>
      </c>
      <c r="AE1213" s="151">
        <f t="shared" si="60"/>
        <v>0.80300000000000005</v>
      </c>
    </row>
    <row r="1214" spans="20:31">
      <c r="T1214" s="91">
        <v>11</v>
      </c>
      <c r="U1214" s="91">
        <v>1995</v>
      </c>
      <c r="V1214" s="91" t="s">
        <v>20</v>
      </c>
      <c r="W1214" s="91" t="s">
        <v>619</v>
      </c>
      <c r="X1214" s="91" t="s">
        <v>3516</v>
      </c>
      <c r="Y1214" s="198" t="str">
        <f t="shared" si="59"/>
        <v>111995冷房設備用無し（一定速）</v>
      </c>
      <c r="Z1214" s="91">
        <v>0.26</v>
      </c>
      <c r="AA1214" s="91">
        <v>0.74</v>
      </c>
      <c r="AB1214" s="199">
        <v>0.26</v>
      </c>
      <c r="AC1214" s="199">
        <v>0.74</v>
      </c>
      <c r="AD1214" s="150">
        <f>VLOOKUP(T1214,'既存・導入予定 (3)'!$E$33:$S$44,13,0)</f>
        <v>0.245</v>
      </c>
      <c r="AE1214" s="151">
        <f t="shared" si="60"/>
        <v>0.80300000000000005</v>
      </c>
    </row>
    <row r="1215" spans="20:31">
      <c r="T1215" s="91">
        <v>11</v>
      </c>
      <c r="U1215" s="91">
        <v>1995</v>
      </c>
      <c r="V1215" s="91" t="s">
        <v>21</v>
      </c>
      <c r="W1215" s="91" t="s">
        <v>624</v>
      </c>
      <c r="X1215" s="91" t="s">
        <v>3363</v>
      </c>
      <c r="Y1215" s="198" t="str">
        <f t="shared" si="59"/>
        <v>111995暖房店舗用有り</v>
      </c>
      <c r="Z1215" s="91">
        <v>0.374</v>
      </c>
      <c r="AA1215" s="91">
        <v>0.626</v>
      </c>
      <c r="AB1215" s="199">
        <v>1.0275000000000001</v>
      </c>
      <c r="AC1215" s="199">
        <v>0.46260000000000001</v>
      </c>
      <c r="AD1215" s="150">
        <f>VLOOKUP(T1215,'既存・導入予定 (3)'!$E$33:$S$44,13,0)</f>
        <v>0.245</v>
      </c>
      <c r="AE1215" s="151">
        <f t="shared" si="60"/>
        <v>0.71399999999999997</v>
      </c>
    </row>
    <row r="1216" spans="20:31">
      <c r="T1216" s="91">
        <v>11</v>
      </c>
      <c r="U1216" s="91">
        <v>1995</v>
      </c>
      <c r="V1216" s="91" t="s">
        <v>21</v>
      </c>
      <c r="W1216" s="91" t="s">
        <v>618</v>
      </c>
      <c r="X1216" s="91" t="s">
        <v>3363</v>
      </c>
      <c r="Y1216" s="198" t="str">
        <f t="shared" si="59"/>
        <v>111995暖房ビル用マルチ有り</v>
      </c>
      <c r="Z1216" s="91">
        <v>-0.112</v>
      </c>
      <c r="AA1216" s="91">
        <v>1.1120000000000001</v>
      </c>
      <c r="AB1216" s="199">
        <v>1.0236000000000001</v>
      </c>
      <c r="AC1216" s="199">
        <v>0.82809999999999995</v>
      </c>
      <c r="AD1216" s="150">
        <f>VLOOKUP(T1216,'既存・導入予定 (3)'!$E$33:$S$44,13,0)</f>
        <v>0.245</v>
      </c>
      <c r="AE1216" s="151">
        <f t="shared" si="60"/>
        <v>1.0780000000000001</v>
      </c>
    </row>
    <row r="1217" spans="20:31">
      <c r="T1217" s="91">
        <v>11</v>
      </c>
      <c r="U1217" s="91">
        <v>1995</v>
      </c>
      <c r="V1217" s="91" t="s">
        <v>21</v>
      </c>
      <c r="W1217" s="91" t="s">
        <v>619</v>
      </c>
      <c r="X1217" s="91" t="s">
        <v>3363</v>
      </c>
      <c r="Y1217" s="198" t="str">
        <f t="shared" si="59"/>
        <v>111995暖房設備用有り</v>
      </c>
      <c r="Z1217" s="91">
        <v>0.25</v>
      </c>
      <c r="AA1217" s="91">
        <v>0.75</v>
      </c>
      <c r="AB1217" s="199">
        <v>1.0159</v>
      </c>
      <c r="AC1217" s="199">
        <v>0.5585</v>
      </c>
      <c r="AD1217" s="150">
        <f>VLOOKUP(T1217,'既存・導入予定 (3)'!$E$33:$S$44,13,0)</f>
        <v>0.245</v>
      </c>
      <c r="AE1217" s="151">
        <f t="shared" si="60"/>
        <v>0.80700000000000005</v>
      </c>
    </row>
    <row r="1218" spans="20:31">
      <c r="T1218" s="91">
        <v>11</v>
      </c>
      <c r="U1218" s="91">
        <v>1995</v>
      </c>
      <c r="V1218" s="91" t="s">
        <v>21</v>
      </c>
      <c r="W1218" s="91" t="s">
        <v>624</v>
      </c>
      <c r="X1218" s="91" t="s">
        <v>3516</v>
      </c>
      <c r="Y1218" s="198" t="str">
        <f t="shared" si="59"/>
        <v>111995暖房店舗用無し（一定速）</v>
      </c>
      <c r="Z1218" s="91">
        <v>0.26</v>
      </c>
      <c r="AA1218" s="91">
        <v>0.74</v>
      </c>
      <c r="AB1218" s="199">
        <v>0.26</v>
      </c>
      <c r="AC1218" s="199">
        <v>0.74</v>
      </c>
      <c r="AD1218" s="150">
        <f>VLOOKUP(T1218,'既存・導入予定 (3)'!$E$33:$S$44,13,0)</f>
        <v>0.245</v>
      </c>
      <c r="AE1218" s="151">
        <f t="shared" si="60"/>
        <v>0.80300000000000005</v>
      </c>
    </row>
    <row r="1219" spans="20:31">
      <c r="T1219" s="91">
        <v>11</v>
      </c>
      <c r="U1219" s="91">
        <v>1995</v>
      </c>
      <c r="V1219" s="91" t="s">
        <v>21</v>
      </c>
      <c r="W1219" s="91" t="s">
        <v>618</v>
      </c>
      <c r="X1219" s="91" t="s">
        <v>3516</v>
      </c>
      <c r="Y1219" s="198" t="str">
        <f t="shared" si="59"/>
        <v>111995暖房ビル用マルチ無し（一定速）</v>
      </c>
      <c r="Z1219" s="91">
        <v>0.26</v>
      </c>
      <c r="AA1219" s="91">
        <v>0.74</v>
      </c>
      <c r="AB1219" s="199">
        <v>0.26</v>
      </c>
      <c r="AC1219" s="199">
        <v>0.74</v>
      </c>
      <c r="AD1219" s="150">
        <f>VLOOKUP(T1219,'既存・導入予定 (3)'!$E$33:$S$44,13,0)</f>
        <v>0.245</v>
      </c>
      <c r="AE1219" s="151">
        <f t="shared" si="60"/>
        <v>0.80300000000000005</v>
      </c>
    </row>
    <row r="1220" spans="20:31">
      <c r="T1220" s="91">
        <v>11</v>
      </c>
      <c r="U1220" s="91">
        <v>1995</v>
      </c>
      <c r="V1220" s="91" t="s">
        <v>21</v>
      </c>
      <c r="W1220" s="91" t="s">
        <v>619</v>
      </c>
      <c r="X1220" s="91" t="s">
        <v>3516</v>
      </c>
      <c r="Y1220" s="198" t="str">
        <f t="shared" si="59"/>
        <v>111995暖房設備用無し（一定速）</v>
      </c>
      <c r="Z1220" s="91">
        <v>0.26</v>
      </c>
      <c r="AA1220" s="91">
        <v>0.74</v>
      </c>
      <c r="AB1220" s="199">
        <v>0.26</v>
      </c>
      <c r="AC1220" s="199">
        <v>0.74</v>
      </c>
      <c r="AD1220" s="150">
        <f>VLOOKUP(T1220,'既存・導入予定 (3)'!$E$33:$S$44,13,0)</f>
        <v>0.245</v>
      </c>
      <c r="AE1220" s="151">
        <f t="shared" si="60"/>
        <v>0.80300000000000005</v>
      </c>
    </row>
    <row r="1221" spans="20:31">
      <c r="T1221" s="91">
        <v>11</v>
      </c>
      <c r="U1221" s="91">
        <v>2005</v>
      </c>
      <c r="V1221" s="91" t="s">
        <v>20</v>
      </c>
      <c r="W1221" s="91" t="s">
        <v>624</v>
      </c>
      <c r="X1221" s="91" t="s">
        <v>3363</v>
      </c>
      <c r="Y1221" s="198" t="str">
        <f t="shared" si="59"/>
        <v>112005冷房店舗用有り</v>
      </c>
      <c r="Z1221" s="91">
        <v>-0.86599999999999999</v>
      </c>
      <c r="AA1221" s="91">
        <v>1.8660000000000001</v>
      </c>
      <c r="AB1221" s="199">
        <v>1.0455000000000001</v>
      </c>
      <c r="AC1221" s="199">
        <v>1.3880999999999999</v>
      </c>
      <c r="AD1221" s="150">
        <f>VLOOKUP(T1221,'既存・導入予定 (3)'!$E$33:$S$44,13,0)</f>
        <v>0.245</v>
      </c>
      <c r="AE1221" s="151">
        <f t="shared" si="60"/>
        <v>1.6439999999999999</v>
      </c>
    </row>
    <row r="1222" spans="20:31">
      <c r="T1222" s="91">
        <v>11</v>
      </c>
      <c r="U1222" s="91">
        <v>2005</v>
      </c>
      <c r="V1222" s="91" t="s">
        <v>20</v>
      </c>
      <c r="W1222" s="91" t="s">
        <v>618</v>
      </c>
      <c r="X1222" s="91" t="s">
        <v>3363</v>
      </c>
      <c r="Y1222" s="198" t="str">
        <f t="shared" si="59"/>
        <v>112005冷房ビル用マルチ有り</v>
      </c>
      <c r="Z1222" s="91">
        <v>-0.68200000000000005</v>
      </c>
      <c r="AA1222" s="91">
        <v>1.6819999999999999</v>
      </c>
      <c r="AB1222" s="199">
        <v>1.0490999999999999</v>
      </c>
      <c r="AC1222" s="199">
        <v>1.2492000000000001</v>
      </c>
      <c r="AD1222" s="150">
        <f>VLOOKUP(T1222,'既存・導入予定 (3)'!$E$33:$S$44,13,0)</f>
        <v>0.245</v>
      </c>
      <c r="AE1222" s="151">
        <f t="shared" si="60"/>
        <v>1.506</v>
      </c>
    </row>
    <row r="1223" spans="20:31">
      <c r="T1223" s="91">
        <v>11</v>
      </c>
      <c r="U1223" s="91">
        <v>2005</v>
      </c>
      <c r="V1223" s="91" t="s">
        <v>20</v>
      </c>
      <c r="W1223" s="91" t="s">
        <v>619</v>
      </c>
      <c r="X1223" s="91" t="s">
        <v>3363</v>
      </c>
      <c r="Y1223" s="198" t="str">
        <f t="shared" si="59"/>
        <v>112005冷房設備用有り</v>
      </c>
      <c r="Z1223" s="91">
        <v>-0.114</v>
      </c>
      <c r="AA1223" s="91">
        <v>1.1140000000000001</v>
      </c>
      <c r="AB1223" s="199">
        <v>1.0325</v>
      </c>
      <c r="AC1223" s="199">
        <v>0.82740000000000002</v>
      </c>
      <c r="AD1223" s="150">
        <f>VLOOKUP(T1223,'既存・導入予定 (3)'!$E$33:$S$44,13,0)</f>
        <v>0.245</v>
      </c>
      <c r="AE1223" s="151">
        <f t="shared" si="60"/>
        <v>1.08</v>
      </c>
    </row>
    <row r="1224" spans="20:31">
      <c r="T1224" s="91">
        <v>11</v>
      </c>
      <c r="U1224" s="91">
        <v>2005</v>
      </c>
      <c r="V1224" s="91" t="s">
        <v>20</v>
      </c>
      <c r="W1224" s="91" t="s">
        <v>624</v>
      </c>
      <c r="X1224" s="91" t="s">
        <v>3516</v>
      </c>
      <c r="Y1224" s="198" t="str">
        <f t="shared" si="59"/>
        <v>112005冷房店舗用無し（一定速）</v>
      </c>
      <c r="Z1224" s="91">
        <v>0.25</v>
      </c>
      <c r="AA1224" s="91">
        <v>0.75</v>
      </c>
      <c r="AB1224" s="199">
        <v>0.25</v>
      </c>
      <c r="AC1224" s="199">
        <v>0.75</v>
      </c>
      <c r="AD1224" s="150">
        <f>VLOOKUP(T1224,'既存・導入予定 (3)'!$E$33:$S$44,13,0)</f>
        <v>0.245</v>
      </c>
      <c r="AE1224" s="151">
        <f t="shared" si="60"/>
        <v>0.81100000000000005</v>
      </c>
    </row>
    <row r="1225" spans="20:31">
      <c r="T1225" s="91">
        <v>11</v>
      </c>
      <c r="U1225" s="91">
        <v>2005</v>
      </c>
      <c r="V1225" s="91" t="s">
        <v>20</v>
      </c>
      <c r="W1225" s="91" t="s">
        <v>618</v>
      </c>
      <c r="X1225" s="91" t="s">
        <v>3516</v>
      </c>
      <c r="Y1225" s="198" t="str">
        <f t="shared" si="59"/>
        <v>112005冷房ビル用マルチ無し（一定速）</v>
      </c>
      <c r="Z1225" s="91">
        <v>0.25</v>
      </c>
      <c r="AA1225" s="91">
        <v>0.75</v>
      </c>
      <c r="AB1225" s="199">
        <v>0.25</v>
      </c>
      <c r="AC1225" s="199">
        <v>0.75</v>
      </c>
      <c r="AD1225" s="150">
        <f>VLOOKUP(T1225,'既存・導入予定 (3)'!$E$33:$S$44,13,0)</f>
        <v>0.245</v>
      </c>
      <c r="AE1225" s="151">
        <f t="shared" si="60"/>
        <v>0.81100000000000005</v>
      </c>
    </row>
    <row r="1226" spans="20:31">
      <c r="T1226" s="91">
        <v>11</v>
      </c>
      <c r="U1226" s="91">
        <v>2005</v>
      </c>
      <c r="V1226" s="91" t="s">
        <v>20</v>
      </c>
      <c r="W1226" s="91" t="s">
        <v>619</v>
      </c>
      <c r="X1226" s="91" t="s">
        <v>3516</v>
      </c>
      <c r="Y1226" s="198" t="str">
        <f t="shared" si="59"/>
        <v>112005冷房設備用無し（一定速）</v>
      </c>
      <c r="Z1226" s="91">
        <v>0.25</v>
      </c>
      <c r="AA1226" s="91">
        <v>0.75</v>
      </c>
      <c r="AB1226" s="199">
        <v>0.25</v>
      </c>
      <c r="AC1226" s="199">
        <v>0.75</v>
      </c>
      <c r="AD1226" s="150">
        <f>VLOOKUP(T1226,'既存・導入予定 (3)'!$E$33:$S$44,13,0)</f>
        <v>0.245</v>
      </c>
      <c r="AE1226" s="151">
        <f t="shared" si="60"/>
        <v>0.81100000000000005</v>
      </c>
    </row>
    <row r="1227" spans="20:31">
      <c r="T1227" s="91">
        <v>11</v>
      </c>
      <c r="U1227" s="91">
        <v>2005</v>
      </c>
      <c r="V1227" s="91" t="s">
        <v>21</v>
      </c>
      <c r="W1227" s="91" t="s">
        <v>624</v>
      </c>
      <c r="X1227" s="91" t="s">
        <v>3363</v>
      </c>
      <c r="Y1227" s="198" t="str">
        <f t="shared" si="59"/>
        <v>112005暖房店舗用有り</v>
      </c>
      <c r="Z1227" s="91">
        <v>-0.65</v>
      </c>
      <c r="AA1227" s="91">
        <v>1.65</v>
      </c>
      <c r="AB1227" s="199">
        <v>1.0726</v>
      </c>
      <c r="AC1227" s="199">
        <v>1.2194</v>
      </c>
      <c r="AD1227" s="150">
        <f>VLOOKUP(T1227,'既存・導入予定 (3)'!$E$33:$S$44,13,0)</f>
        <v>0.245</v>
      </c>
      <c r="AE1227" s="151">
        <f t="shared" si="60"/>
        <v>1.482</v>
      </c>
    </row>
    <row r="1228" spans="20:31">
      <c r="T1228" s="91">
        <v>11</v>
      </c>
      <c r="U1228" s="91">
        <v>2005</v>
      </c>
      <c r="V1228" s="91" t="s">
        <v>21</v>
      </c>
      <c r="W1228" s="91" t="s">
        <v>618</v>
      </c>
      <c r="X1228" s="91" t="s">
        <v>3363</v>
      </c>
      <c r="Y1228" s="198" t="str">
        <f t="shared" si="59"/>
        <v>112005暖房ビル用マルチ有り</v>
      </c>
      <c r="Z1228" s="91">
        <v>-0.56000000000000005</v>
      </c>
      <c r="AA1228" s="91">
        <v>1.56</v>
      </c>
      <c r="AB1228" s="199">
        <v>1.0330999999999999</v>
      </c>
      <c r="AC1228" s="199">
        <v>1.1617</v>
      </c>
      <c r="AD1228" s="150">
        <f>VLOOKUP(T1228,'既存・導入予定 (3)'!$E$33:$S$44,13,0)</f>
        <v>0.245</v>
      </c>
      <c r="AE1228" s="151">
        <f t="shared" si="60"/>
        <v>1.4139999999999999</v>
      </c>
    </row>
    <row r="1229" spans="20:31">
      <c r="T1229" s="91">
        <v>11</v>
      </c>
      <c r="U1229" s="91">
        <v>2005</v>
      </c>
      <c r="V1229" s="91" t="s">
        <v>21</v>
      </c>
      <c r="W1229" s="91" t="s">
        <v>619</v>
      </c>
      <c r="X1229" s="91" t="s">
        <v>3363</v>
      </c>
      <c r="Y1229" s="198" t="str">
        <f t="shared" ref="Y1229:Y1292" si="61">T1229&amp;U1229&amp;V1229&amp;W1229&amp;X1229</f>
        <v>112005暖房設備用有り</v>
      </c>
      <c r="Z1229" s="91">
        <v>-0.126</v>
      </c>
      <c r="AA1229" s="91">
        <v>1.1259999999999999</v>
      </c>
      <c r="AB1229" s="199">
        <v>1.0239</v>
      </c>
      <c r="AC1229" s="199">
        <v>0.83850000000000002</v>
      </c>
      <c r="AD1229" s="150">
        <f>VLOOKUP(T1229,'既存・導入予定 (3)'!$E$33:$S$44,13,0)</f>
        <v>0.245</v>
      </c>
      <c r="AE1229" s="151">
        <f t="shared" si="60"/>
        <v>1.089</v>
      </c>
    </row>
    <row r="1230" spans="20:31">
      <c r="T1230" s="91">
        <v>11</v>
      </c>
      <c r="U1230" s="91">
        <v>2005</v>
      </c>
      <c r="V1230" s="91" t="s">
        <v>21</v>
      </c>
      <c r="W1230" s="91" t="s">
        <v>624</v>
      </c>
      <c r="X1230" s="91" t="s">
        <v>3516</v>
      </c>
      <c r="Y1230" s="198" t="str">
        <f t="shared" si="61"/>
        <v>112005暖房店舗用無し（一定速）</v>
      </c>
      <c r="Z1230" s="91">
        <v>0.25</v>
      </c>
      <c r="AA1230" s="91">
        <v>0.75</v>
      </c>
      <c r="AB1230" s="199">
        <v>0.25</v>
      </c>
      <c r="AC1230" s="199">
        <v>0.75</v>
      </c>
      <c r="AD1230" s="150">
        <f>VLOOKUP(T1230,'既存・導入予定 (3)'!$E$33:$S$44,13,0)</f>
        <v>0.245</v>
      </c>
      <c r="AE1230" s="151">
        <f t="shared" si="60"/>
        <v>0.81100000000000005</v>
      </c>
    </row>
    <row r="1231" spans="20:31">
      <c r="T1231" s="91">
        <v>11</v>
      </c>
      <c r="U1231" s="91">
        <v>2005</v>
      </c>
      <c r="V1231" s="91" t="s">
        <v>21</v>
      </c>
      <c r="W1231" s="91" t="s">
        <v>618</v>
      </c>
      <c r="X1231" s="91" t="s">
        <v>3516</v>
      </c>
      <c r="Y1231" s="198" t="str">
        <f t="shared" si="61"/>
        <v>112005暖房ビル用マルチ無し（一定速）</v>
      </c>
      <c r="Z1231" s="91">
        <v>0.25</v>
      </c>
      <c r="AA1231" s="91">
        <v>0.75</v>
      </c>
      <c r="AB1231" s="199">
        <v>0.25</v>
      </c>
      <c r="AC1231" s="199">
        <v>0.75</v>
      </c>
      <c r="AD1231" s="150">
        <f>VLOOKUP(T1231,'既存・導入予定 (3)'!$E$33:$S$44,13,0)</f>
        <v>0.245</v>
      </c>
      <c r="AE1231" s="151">
        <f t="shared" si="60"/>
        <v>0.81100000000000005</v>
      </c>
    </row>
    <row r="1232" spans="20:31">
      <c r="T1232" s="91">
        <v>11</v>
      </c>
      <c r="U1232" s="91">
        <v>2005</v>
      </c>
      <c r="V1232" s="91" t="s">
        <v>21</v>
      </c>
      <c r="W1232" s="91" t="s">
        <v>619</v>
      </c>
      <c r="X1232" s="91" t="s">
        <v>3516</v>
      </c>
      <c r="Y1232" s="198" t="str">
        <f t="shared" si="61"/>
        <v>112005暖房設備用無し（一定速）</v>
      </c>
      <c r="Z1232" s="91">
        <v>0.25</v>
      </c>
      <c r="AA1232" s="91">
        <v>0.75</v>
      </c>
      <c r="AB1232" s="199">
        <v>0.25</v>
      </c>
      <c r="AC1232" s="199">
        <v>0.75</v>
      </c>
      <c r="AD1232" s="150">
        <f>VLOOKUP(T1232,'既存・導入予定 (3)'!$E$33:$S$44,13,0)</f>
        <v>0.245</v>
      </c>
      <c r="AE1232" s="151">
        <f t="shared" si="60"/>
        <v>0.81100000000000005</v>
      </c>
    </row>
    <row r="1233" spans="20:31">
      <c r="T1233" s="91">
        <v>11</v>
      </c>
      <c r="U1233" s="91">
        <v>2010</v>
      </c>
      <c r="V1233" s="91" t="s">
        <v>20</v>
      </c>
      <c r="W1233" s="91" t="s">
        <v>624</v>
      </c>
      <c r="X1233" s="91" t="s">
        <v>3363</v>
      </c>
      <c r="Y1233" s="198" t="str">
        <f t="shared" si="61"/>
        <v>112010冷房店舗用有り</v>
      </c>
      <c r="Z1233" s="91">
        <v>-1.1000000000000001</v>
      </c>
      <c r="AA1233" s="91">
        <v>2.1</v>
      </c>
      <c r="AB1233" s="199">
        <v>1.0511999999999999</v>
      </c>
      <c r="AC1233" s="199">
        <v>1.5622</v>
      </c>
      <c r="AD1233" s="150">
        <f>VLOOKUP(T1233,'既存・導入予定 (3)'!$E$33:$S$44,13,0)</f>
        <v>0.245</v>
      </c>
      <c r="AE1233" s="151">
        <f t="shared" si="60"/>
        <v>1.819</v>
      </c>
    </row>
    <row r="1234" spans="20:31">
      <c r="T1234" s="91">
        <v>11</v>
      </c>
      <c r="U1234" s="91">
        <v>2010</v>
      </c>
      <c r="V1234" s="91" t="s">
        <v>20</v>
      </c>
      <c r="W1234" s="91" t="s">
        <v>618</v>
      </c>
      <c r="X1234" s="91" t="s">
        <v>3363</v>
      </c>
      <c r="Y1234" s="198" t="str">
        <f t="shared" si="61"/>
        <v>112010冷房ビル用マルチ有り</v>
      </c>
      <c r="Z1234" s="91">
        <v>-0.88</v>
      </c>
      <c r="AA1234" s="91">
        <v>1.88</v>
      </c>
      <c r="AB1234" s="199">
        <v>1.0548999999999999</v>
      </c>
      <c r="AC1234" s="199">
        <v>1.3963000000000001</v>
      </c>
      <c r="AD1234" s="150">
        <f>VLOOKUP(T1234,'既存・導入予定 (3)'!$E$33:$S$44,13,0)</f>
        <v>0.245</v>
      </c>
      <c r="AE1234" s="151">
        <f t="shared" si="60"/>
        <v>1.6539999999999999</v>
      </c>
    </row>
    <row r="1235" spans="20:31">
      <c r="T1235" s="91">
        <v>11</v>
      </c>
      <c r="U1235" s="91">
        <v>2010</v>
      </c>
      <c r="V1235" s="91" t="s">
        <v>20</v>
      </c>
      <c r="W1235" s="91" t="s">
        <v>619</v>
      </c>
      <c r="X1235" s="91" t="s">
        <v>3363</v>
      </c>
      <c r="Y1235" s="198" t="str">
        <f t="shared" si="61"/>
        <v>112010冷房設備用有り</v>
      </c>
      <c r="Z1235" s="91">
        <v>-0.26</v>
      </c>
      <c r="AA1235" s="91">
        <v>1.26</v>
      </c>
      <c r="AB1235" s="199">
        <v>1.1929000000000001</v>
      </c>
      <c r="AC1235" s="199">
        <v>0.89680000000000004</v>
      </c>
      <c r="AD1235" s="150">
        <f>VLOOKUP(T1235,'既存・導入予定 (3)'!$E$33:$S$44,13,0)</f>
        <v>0.245</v>
      </c>
      <c r="AE1235" s="151">
        <f t="shared" si="60"/>
        <v>1.1890000000000001</v>
      </c>
    </row>
    <row r="1236" spans="20:31">
      <c r="T1236" s="91">
        <v>11</v>
      </c>
      <c r="U1236" s="91">
        <v>2010</v>
      </c>
      <c r="V1236" s="91" t="s">
        <v>20</v>
      </c>
      <c r="W1236" s="91" t="s">
        <v>624</v>
      </c>
      <c r="X1236" s="91" t="s">
        <v>3516</v>
      </c>
      <c r="Y1236" s="198" t="str">
        <f t="shared" si="61"/>
        <v>112010冷房店舗用無し（一定速）</v>
      </c>
      <c r="Z1236" s="91">
        <v>0.25</v>
      </c>
      <c r="AA1236" s="91">
        <v>0.75</v>
      </c>
      <c r="AB1236" s="199">
        <v>0.25</v>
      </c>
      <c r="AC1236" s="199">
        <v>0.75</v>
      </c>
      <c r="AD1236" s="150">
        <f>VLOOKUP(T1236,'既存・導入予定 (3)'!$E$33:$S$44,13,0)</f>
        <v>0.245</v>
      </c>
      <c r="AE1236" s="151">
        <f t="shared" si="60"/>
        <v>0.81100000000000005</v>
      </c>
    </row>
    <row r="1237" spans="20:31">
      <c r="T1237" s="91">
        <v>11</v>
      </c>
      <c r="U1237" s="91">
        <v>2010</v>
      </c>
      <c r="V1237" s="91" t="s">
        <v>20</v>
      </c>
      <c r="W1237" s="91" t="s">
        <v>618</v>
      </c>
      <c r="X1237" s="91" t="s">
        <v>3516</v>
      </c>
      <c r="Y1237" s="198" t="str">
        <f t="shared" si="61"/>
        <v>112010冷房ビル用マルチ無し（一定速）</v>
      </c>
      <c r="Z1237" s="91">
        <v>0.25</v>
      </c>
      <c r="AA1237" s="91">
        <v>0.75</v>
      </c>
      <c r="AB1237" s="199">
        <v>0.25</v>
      </c>
      <c r="AC1237" s="199">
        <v>0.75</v>
      </c>
      <c r="AD1237" s="150">
        <f>VLOOKUP(T1237,'既存・導入予定 (3)'!$E$33:$S$44,13,0)</f>
        <v>0.245</v>
      </c>
      <c r="AE1237" s="151">
        <f t="shared" si="60"/>
        <v>0.81100000000000005</v>
      </c>
    </row>
    <row r="1238" spans="20:31">
      <c r="T1238" s="91">
        <v>11</v>
      </c>
      <c r="U1238" s="91">
        <v>2010</v>
      </c>
      <c r="V1238" s="91" t="s">
        <v>20</v>
      </c>
      <c r="W1238" s="91" t="s">
        <v>619</v>
      </c>
      <c r="X1238" s="91" t="s">
        <v>3516</v>
      </c>
      <c r="Y1238" s="198" t="str">
        <f t="shared" si="61"/>
        <v>112010冷房設備用無し（一定速）</v>
      </c>
      <c r="Z1238" s="91">
        <v>0.25</v>
      </c>
      <c r="AA1238" s="91">
        <v>0.75</v>
      </c>
      <c r="AB1238" s="199">
        <v>0.25</v>
      </c>
      <c r="AC1238" s="199">
        <v>0.75</v>
      </c>
      <c r="AD1238" s="150">
        <f>VLOOKUP(T1238,'既存・導入予定 (3)'!$E$33:$S$44,13,0)</f>
        <v>0.245</v>
      </c>
      <c r="AE1238" s="151">
        <f t="shared" si="60"/>
        <v>0.81100000000000005</v>
      </c>
    </row>
    <row r="1239" spans="20:31">
      <c r="T1239" s="91">
        <v>11</v>
      </c>
      <c r="U1239" s="91">
        <v>2010</v>
      </c>
      <c r="V1239" s="91" t="s">
        <v>21</v>
      </c>
      <c r="W1239" s="91" t="s">
        <v>624</v>
      </c>
      <c r="X1239" s="91" t="s">
        <v>3363</v>
      </c>
      <c r="Y1239" s="198" t="str">
        <f t="shared" si="61"/>
        <v>112010暖房店舗用有り</v>
      </c>
      <c r="Z1239" s="91">
        <v>-0.72</v>
      </c>
      <c r="AA1239" s="91">
        <v>1.72</v>
      </c>
      <c r="AB1239" s="199">
        <v>1.0757000000000001</v>
      </c>
      <c r="AC1239" s="199">
        <v>1.2710999999999999</v>
      </c>
      <c r="AD1239" s="150">
        <f>VLOOKUP(T1239,'既存・導入予定 (3)'!$E$33:$S$44,13,0)</f>
        <v>0.245</v>
      </c>
      <c r="AE1239" s="151">
        <f t="shared" si="60"/>
        <v>1.534</v>
      </c>
    </row>
    <row r="1240" spans="20:31">
      <c r="T1240" s="91">
        <v>11</v>
      </c>
      <c r="U1240" s="91">
        <v>2010</v>
      </c>
      <c r="V1240" s="91" t="s">
        <v>21</v>
      </c>
      <c r="W1240" s="91" t="s">
        <v>618</v>
      </c>
      <c r="X1240" s="91" t="s">
        <v>3363</v>
      </c>
      <c r="Y1240" s="198" t="str">
        <f t="shared" si="61"/>
        <v>112010暖房ビル用マルチ有り</v>
      </c>
      <c r="Z1240" s="91">
        <v>-0.7</v>
      </c>
      <c r="AA1240" s="91">
        <v>1.7</v>
      </c>
      <c r="AB1240" s="199">
        <v>1.036</v>
      </c>
      <c r="AC1240" s="199">
        <v>1.266</v>
      </c>
      <c r="AD1240" s="150">
        <f>VLOOKUP(T1240,'既存・導入予定 (3)'!$E$33:$S$44,13,0)</f>
        <v>0.245</v>
      </c>
      <c r="AE1240" s="151">
        <f t="shared" si="60"/>
        <v>1.5189999999999999</v>
      </c>
    </row>
    <row r="1241" spans="20:31">
      <c r="T1241" s="91">
        <v>11</v>
      </c>
      <c r="U1241" s="91">
        <v>2010</v>
      </c>
      <c r="V1241" s="91" t="s">
        <v>21</v>
      </c>
      <c r="W1241" s="91" t="s">
        <v>619</v>
      </c>
      <c r="X1241" s="91" t="s">
        <v>3363</v>
      </c>
      <c r="Y1241" s="198" t="str">
        <f t="shared" si="61"/>
        <v>112010暖房設備用有り</v>
      </c>
      <c r="Z1241" s="91">
        <v>-0.26</v>
      </c>
      <c r="AA1241" s="91">
        <v>1.26</v>
      </c>
      <c r="AB1241" s="199">
        <v>0.82779999999999998</v>
      </c>
      <c r="AC1241" s="199">
        <v>0.98809999999999998</v>
      </c>
      <c r="AD1241" s="150">
        <f>VLOOKUP(T1241,'既存・導入予定 (3)'!$E$33:$S$44,13,0)</f>
        <v>0.245</v>
      </c>
      <c r="AE1241" s="151">
        <f t="shared" ref="AE1241:AE1304" si="62">ROUNDDOWN(IF(AD1241&gt;=0.25,Z1241*AD1241+AA1241,AB1241*AD1241+AC1241),3)</f>
        <v>1.19</v>
      </c>
    </row>
    <row r="1242" spans="20:31">
      <c r="T1242" s="91">
        <v>11</v>
      </c>
      <c r="U1242" s="91">
        <v>2010</v>
      </c>
      <c r="V1242" s="91" t="s">
        <v>21</v>
      </c>
      <c r="W1242" s="91" t="s">
        <v>624</v>
      </c>
      <c r="X1242" s="91" t="s">
        <v>3516</v>
      </c>
      <c r="Y1242" s="198" t="str">
        <f t="shared" si="61"/>
        <v>112010暖房店舗用無し（一定速）</v>
      </c>
      <c r="Z1242" s="91">
        <v>0.25</v>
      </c>
      <c r="AA1242" s="91">
        <v>0.75</v>
      </c>
      <c r="AB1242" s="199">
        <v>0.25</v>
      </c>
      <c r="AC1242" s="199">
        <v>0.75</v>
      </c>
      <c r="AD1242" s="150">
        <f>VLOOKUP(T1242,'既存・導入予定 (3)'!$E$33:$S$44,13,0)</f>
        <v>0.245</v>
      </c>
      <c r="AE1242" s="151">
        <f t="shared" si="62"/>
        <v>0.81100000000000005</v>
      </c>
    </row>
    <row r="1243" spans="20:31">
      <c r="T1243" s="91">
        <v>11</v>
      </c>
      <c r="U1243" s="91">
        <v>2010</v>
      </c>
      <c r="V1243" s="91" t="s">
        <v>21</v>
      </c>
      <c r="W1243" s="91" t="s">
        <v>618</v>
      </c>
      <c r="X1243" s="91" t="s">
        <v>3516</v>
      </c>
      <c r="Y1243" s="198" t="str">
        <f t="shared" si="61"/>
        <v>112010暖房ビル用マルチ無し（一定速）</v>
      </c>
      <c r="Z1243" s="91">
        <v>0.25</v>
      </c>
      <c r="AA1243" s="91">
        <v>0.75</v>
      </c>
      <c r="AB1243" s="199">
        <v>0.25</v>
      </c>
      <c r="AC1243" s="199">
        <v>0.75</v>
      </c>
      <c r="AD1243" s="150">
        <f>VLOOKUP(T1243,'既存・導入予定 (3)'!$E$33:$S$44,13,0)</f>
        <v>0.245</v>
      </c>
      <c r="AE1243" s="151">
        <f t="shared" si="62"/>
        <v>0.81100000000000005</v>
      </c>
    </row>
    <row r="1244" spans="20:31">
      <c r="T1244" s="91">
        <v>11</v>
      </c>
      <c r="U1244" s="91">
        <v>2010</v>
      </c>
      <c r="V1244" s="91" t="s">
        <v>21</v>
      </c>
      <c r="W1244" s="91" t="s">
        <v>619</v>
      </c>
      <c r="X1244" s="91" t="s">
        <v>3516</v>
      </c>
      <c r="Y1244" s="198" t="str">
        <f t="shared" si="61"/>
        <v>112010暖房設備用無し（一定速）</v>
      </c>
      <c r="Z1244" s="91">
        <v>0.25</v>
      </c>
      <c r="AA1244" s="91">
        <v>0.75</v>
      </c>
      <c r="AB1244" s="199">
        <v>0.25</v>
      </c>
      <c r="AC1244" s="199">
        <v>0.75</v>
      </c>
      <c r="AD1244" s="150">
        <f>VLOOKUP(T1244,'既存・導入予定 (3)'!$E$33:$S$44,13,0)</f>
        <v>0.245</v>
      </c>
      <c r="AE1244" s="151">
        <f t="shared" si="62"/>
        <v>0.81100000000000005</v>
      </c>
    </row>
    <row r="1245" spans="20:31">
      <c r="T1245" s="196">
        <v>11</v>
      </c>
      <c r="U1245" s="196">
        <v>2011</v>
      </c>
      <c r="V1245" s="196" t="s">
        <v>20</v>
      </c>
      <c r="W1245" s="196" t="s">
        <v>624</v>
      </c>
      <c r="X1245" s="196" t="s">
        <v>3363</v>
      </c>
      <c r="Y1245" s="146" t="str">
        <f t="shared" si="61"/>
        <v>112011冷房店舗用有り</v>
      </c>
      <c r="Z1245" s="196">
        <v>-1.1200000000000001</v>
      </c>
      <c r="AA1245" s="196">
        <v>2.12</v>
      </c>
      <c r="AB1245" s="200">
        <v>1.0517000000000001</v>
      </c>
      <c r="AC1245" s="200">
        <v>1.5770999999999999</v>
      </c>
      <c r="AD1245" s="147">
        <f>VLOOKUP(T1245,'既存・導入予定 (3)'!$E$33:$S$44,13,0)</f>
        <v>0.245</v>
      </c>
      <c r="AE1245" s="75">
        <f t="shared" si="62"/>
        <v>1.8340000000000001</v>
      </c>
    </row>
    <row r="1246" spans="20:31">
      <c r="T1246" s="196">
        <v>11</v>
      </c>
      <c r="U1246" s="196">
        <v>2011</v>
      </c>
      <c r="V1246" s="196" t="s">
        <v>20</v>
      </c>
      <c r="W1246" s="196" t="s">
        <v>618</v>
      </c>
      <c r="X1246" s="196" t="s">
        <v>3363</v>
      </c>
      <c r="Y1246" s="146" t="str">
        <f t="shared" si="61"/>
        <v>112011冷房ビル用マルチ有り</v>
      </c>
      <c r="Z1246" s="148">
        <v>-1</v>
      </c>
      <c r="AA1246" s="148">
        <v>2</v>
      </c>
      <c r="AB1246" s="200">
        <v>1.0584</v>
      </c>
      <c r="AC1246" s="200">
        <v>1.4854000000000001</v>
      </c>
      <c r="AD1246" s="147">
        <f>VLOOKUP(T1246,'既存・導入予定 (3)'!$E$33:$S$44,13,0)</f>
        <v>0.245</v>
      </c>
      <c r="AE1246" s="75">
        <f t="shared" si="62"/>
        <v>1.744</v>
      </c>
    </row>
    <row r="1247" spans="20:31">
      <c r="T1247" s="196">
        <v>11</v>
      </c>
      <c r="U1247" s="196">
        <v>2011</v>
      </c>
      <c r="V1247" s="196" t="s">
        <v>20</v>
      </c>
      <c r="W1247" s="196" t="s">
        <v>619</v>
      </c>
      <c r="X1247" s="196" t="s">
        <v>3363</v>
      </c>
      <c r="Y1247" s="146" t="str">
        <f t="shared" si="61"/>
        <v>112011冷房設備用有り</v>
      </c>
      <c r="Z1247" s="196">
        <v>-0.22</v>
      </c>
      <c r="AA1247" s="196">
        <v>1.22</v>
      </c>
      <c r="AB1247" s="200">
        <v>1.0356000000000001</v>
      </c>
      <c r="AC1247" s="200">
        <v>0.90610000000000002</v>
      </c>
      <c r="AD1247" s="147">
        <f>VLOOKUP(T1247,'既存・導入予定 (3)'!$E$33:$S$44,13,0)</f>
        <v>0.245</v>
      </c>
      <c r="AE1247" s="75">
        <f t="shared" si="62"/>
        <v>1.159</v>
      </c>
    </row>
    <row r="1248" spans="20:31">
      <c r="T1248" s="196">
        <v>11</v>
      </c>
      <c r="U1248" s="196">
        <v>2011</v>
      </c>
      <c r="V1248" s="196" t="s">
        <v>20</v>
      </c>
      <c r="W1248" s="196" t="s">
        <v>624</v>
      </c>
      <c r="X1248" s="196" t="s">
        <v>3516</v>
      </c>
      <c r="Y1248" s="146" t="str">
        <f t="shared" si="61"/>
        <v>112011冷房店舗用無し（一定速）</v>
      </c>
      <c r="Z1248" s="196">
        <v>0.25</v>
      </c>
      <c r="AA1248" s="196">
        <v>0.75</v>
      </c>
      <c r="AB1248" s="200">
        <v>0.25</v>
      </c>
      <c r="AC1248" s="200">
        <v>0.75</v>
      </c>
      <c r="AD1248" s="147">
        <f>VLOOKUP(T1248,'既存・導入予定 (3)'!$E$33:$S$44,13,0)</f>
        <v>0.245</v>
      </c>
      <c r="AE1248" s="75">
        <f t="shared" si="62"/>
        <v>0.81100000000000005</v>
      </c>
    </row>
    <row r="1249" spans="20:31">
      <c r="T1249" s="196">
        <v>11</v>
      </c>
      <c r="U1249" s="196">
        <v>2011</v>
      </c>
      <c r="V1249" s="196" t="s">
        <v>20</v>
      </c>
      <c r="W1249" s="196" t="s">
        <v>618</v>
      </c>
      <c r="X1249" s="196" t="s">
        <v>3516</v>
      </c>
      <c r="Y1249" s="146" t="str">
        <f t="shared" si="61"/>
        <v>112011冷房ビル用マルチ無し（一定速）</v>
      </c>
      <c r="Z1249" s="196">
        <v>0.25</v>
      </c>
      <c r="AA1249" s="196">
        <v>0.75</v>
      </c>
      <c r="AB1249" s="200">
        <v>0.25</v>
      </c>
      <c r="AC1249" s="200">
        <v>0.75</v>
      </c>
      <c r="AD1249" s="147">
        <f>VLOOKUP(T1249,'既存・導入予定 (3)'!$E$33:$S$44,13,0)</f>
        <v>0.245</v>
      </c>
      <c r="AE1249" s="75">
        <f t="shared" si="62"/>
        <v>0.81100000000000005</v>
      </c>
    </row>
    <row r="1250" spans="20:31">
      <c r="T1250" s="196">
        <v>11</v>
      </c>
      <c r="U1250" s="196">
        <v>2011</v>
      </c>
      <c r="V1250" s="196" t="s">
        <v>20</v>
      </c>
      <c r="W1250" s="196" t="s">
        <v>619</v>
      </c>
      <c r="X1250" s="196" t="s">
        <v>3516</v>
      </c>
      <c r="Y1250" s="146" t="str">
        <f t="shared" si="61"/>
        <v>112011冷房設備用無し（一定速）</v>
      </c>
      <c r="Z1250" s="196">
        <v>0.25</v>
      </c>
      <c r="AA1250" s="196">
        <v>0.75</v>
      </c>
      <c r="AB1250" s="200">
        <v>0.25</v>
      </c>
      <c r="AC1250" s="200">
        <v>0.75</v>
      </c>
      <c r="AD1250" s="147">
        <f>VLOOKUP(T1250,'既存・導入予定 (3)'!$E$33:$S$44,13,0)</f>
        <v>0.245</v>
      </c>
      <c r="AE1250" s="75">
        <f t="shared" si="62"/>
        <v>0.81100000000000005</v>
      </c>
    </row>
    <row r="1251" spans="20:31">
      <c r="T1251" s="196">
        <v>11</v>
      </c>
      <c r="U1251" s="196">
        <v>2011</v>
      </c>
      <c r="V1251" s="196" t="s">
        <v>21</v>
      </c>
      <c r="W1251" s="196" t="s">
        <v>624</v>
      </c>
      <c r="X1251" s="196" t="s">
        <v>3363</v>
      </c>
      <c r="Y1251" s="146" t="str">
        <f t="shared" si="61"/>
        <v>112011暖房店舗用有り</v>
      </c>
      <c r="Z1251" s="196">
        <v>-0.76</v>
      </c>
      <c r="AA1251" s="196">
        <v>1.76</v>
      </c>
      <c r="AB1251" s="200">
        <v>1.0773999999999999</v>
      </c>
      <c r="AC1251" s="200">
        <v>1.3006</v>
      </c>
      <c r="AD1251" s="147">
        <f>VLOOKUP(T1251,'既存・導入予定 (3)'!$E$33:$S$44,13,0)</f>
        <v>0.245</v>
      </c>
      <c r="AE1251" s="75">
        <f t="shared" si="62"/>
        <v>1.5640000000000001</v>
      </c>
    </row>
    <row r="1252" spans="20:31">
      <c r="T1252" s="196">
        <v>11</v>
      </c>
      <c r="U1252" s="196">
        <v>2011</v>
      </c>
      <c r="V1252" s="196" t="s">
        <v>21</v>
      </c>
      <c r="W1252" s="196" t="s">
        <v>618</v>
      </c>
      <c r="X1252" s="196" t="s">
        <v>3363</v>
      </c>
      <c r="Y1252" s="146" t="str">
        <f t="shared" si="61"/>
        <v>112011暖房ビル用マルチ有り</v>
      </c>
      <c r="Z1252" s="196">
        <v>-0.78</v>
      </c>
      <c r="AA1252" s="196">
        <v>1.78</v>
      </c>
      <c r="AB1252" s="200">
        <v>1.0377000000000001</v>
      </c>
      <c r="AC1252" s="200">
        <v>1.3255999999999999</v>
      </c>
      <c r="AD1252" s="147">
        <f>VLOOKUP(T1252,'既存・導入予定 (3)'!$E$33:$S$44,13,0)</f>
        <v>0.245</v>
      </c>
      <c r="AE1252" s="75">
        <f t="shared" si="62"/>
        <v>1.579</v>
      </c>
    </row>
    <row r="1253" spans="20:31">
      <c r="T1253" s="196">
        <v>11</v>
      </c>
      <c r="U1253" s="196">
        <v>2011</v>
      </c>
      <c r="V1253" s="196" t="s">
        <v>21</v>
      </c>
      <c r="W1253" s="196" t="s">
        <v>619</v>
      </c>
      <c r="X1253" s="196" t="s">
        <v>3363</v>
      </c>
      <c r="Y1253" s="146" t="str">
        <f t="shared" si="61"/>
        <v>112011暖房設備用有り</v>
      </c>
      <c r="Z1253" s="196">
        <v>-0.26</v>
      </c>
      <c r="AA1253" s="196">
        <v>1.26</v>
      </c>
      <c r="AB1253" s="200">
        <v>1.0266999999999999</v>
      </c>
      <c r="AC1253" s="200">
        <v>0.93830000000000002</v>
      </c>
      <c r="AD1253" s="147">
        <f>VLOOKUP(T1253,'既存・導入予定 (3)'!$E$33:$S$44,13,0)</f>
        <v>0.245</v>
      </c>
      <c r="AE1253" s="75">
        <f t="shared" si="62"/>
        <v>1.1890000000000001</v>
      </c>
    </row>
    <row r="1254" spans="20:31">
      <c r="T1254" s="196">
        <v>11</v>
      </c>
      <c r="U1254" s="196">
        <v>2011</v>
      </c>
      <c r="V1254" s="196" t="s">
        <v>21</v>
      </c>
      <c r="W1254" s="196" t="s">
        <v>624</v>
      </c>
      <c r="X1254" s="196" t="s">
        <v>3516</v>
      </c>
      <c r="Y1254" s="146" t="str">
        <f t="shared" si="61"/>
        <v>112011暖房店舗用無し（一定速）</v>
      </c>
      <c r="Z1254" s="196">
        <v>0.25</v>
      </c>
      <c r="AA1254" s="196">
        <v>0.75</v>
      </c>
      <c r="AB1254" s="200">
        <v>0.25</v>
      </c>
      <c r="AC1254" s="200">
        <v>0.75</v>
      </c>
      <c r="AD1254" s="147">
        <f>VLOOKUP(T1254,'既存・導入予定 (3)'!$E$33:$S$44,13,0)</f>
        <v>0.245</v>
      </c>
      <c r="AE1254" s="75">
        <f t="shared" si="62"/>
        <v>0.81100000000000005</v>
      </c>
    </row>
    <row r="1255" spans="20:31">
      <c r="T1255" s="196">
        <v>11</v>
      </c>
      <c r="U1255" s="196">
        <v>2011</v>
      </c>
      <c r="V1255" s="196" t="s">
        <v>21</v>
      </c>
      <c r="W1255" s="196" t="s">
        <v>618</v>
      </c>
      <c r="X1255" s="196" t="s">
        <v>3516</v>
      </c>
      <c r="Y1255" s="146" t="str">
        <f t="shared" si="61"/>
        <v>112011暖房ビル用マルチ無し（一定速）</v>
      </c>
      <c r="Z1255" s="196">
        <v>0.25</v>
      </c>
      <c r="AA1255" s="196">
        <v>0.75</v>
      </c>
      <c r="AB1255" s="200">
        <v>0.25</v>
      </c>
      <c r="AC1255" s="200">
        <v>0.75</v>
      </c>
      <c r="AD1255" s="147">
        <f>VLOOKUP(T1255,'既存・導入予定 (3)'!$E$33:$S$44,13,0)</f>
        <v>0.245</v>
      </c>
      <c r="AE1255" s="75">
        <f t="shared" si="62"/>
        <v>0.81100000000000005</v>
      </c>
    </row>
    <row r="1256" spans="20:31">
      <c r="T1256" s="196">
        <v>11</v>
      </c>
      <c r="U1256" s="196">
        <v>2011</v>
      </c>
      <c r="V1256" s="196" t="s">
        <v>21</v>
      </c>
      <c r="W1256" s="196" t="s">
        <v>619</v>
      </c>
      <c r="X1256" s="196" t="s">
        <v>3516</v>
      </c>
      <c r="Y1256" s="146" t="str">
        <f t="shared" si="61"/>
        <v>112011暖房設備用無し（一定速）</v>
      </c>
      <c r="Z1256" s="196">
        <v>0.25</v>
      </c>
      <c r="AA1256" s="196">
        <v>0.75</v>
      </c>
      <c r="AB1256" s="200">
        <v>0.25</v>
      </c>
      <c r="AC1256" s="200">
        <v>0.75</v>
      </c>
      <c r="AD1256" s="147">
        <f>VLOOKUP(T1256,'既存・導入予定 (3)'!$E$33:$S$44,13,0)</f>
        <v>0.245</v>
      </c>
      <c r="AE1256" s="75">
        <f t="shared" si="62"/>
        <v>0.81100000000000005</v>
      </c>
    </row>
    <row r="1257" spans="20:31">
      <c r="T1257" s="196">
        <v>11</v>
      </c>
      <c r="U1257" s="196">
        <v>2012</v>
      </c>
      <c r="V1257" s="196" t="s">
        <v>20</v>
      </c>
      <c r="W1257" s="196" t="s">
        <v>624</v>
      </c>
      <c r="X1257" s="196" t="s">
        <v>3363</v>
      </c>
      <c r="Y1257" s="146" t="str">
        <f t="shared" si="61"/>
        <v>112012冷房店舗用有り</v>
      </c>
      <c r="Z1257" s="196">
        <v>-1.36</v>
      </c>
      <c r="AA1257" s="196">
        <v>2.36</v>
      </c>
      <c r="AB1257" s="200">
        <v>1.0576000000000001</v>
      </c>
      <c r="AC1257" s="200">
        <v>1.7556</v>
      </c>
      <c r="AD1257" s="147">
        <f>VLOOKUP(T1257,'既存・導入予定 (3)'!$E$33:$S$44,13,0)</f>
        <v>0.245</v>
      </c>
      <c r="AE1257" s="75">
        <f t="shared" si="62"/>
        <v>2.0139999999999998</v>
      </c>
    </row>
    <row r="1258" spans="20:31">
      <c r="T1258" s="196">
        <v>11</v>
      </c>
      <c r="U1258" s="196">
        <v>2012</v>
      </c>
      <c r="V1258" s="196" t="s">
        <v>20</v>
      </c>
      <c r="W1258" s="196" t="s">
        <v>618</v>
      </c>
      <c r="X1258" s="196" t="s">
        <v>3363</v>
      </c>
      <c r="Y1258" s="146" t="str">
        <f t="shared" si="61"/>
        <v>112012冷房ビル用マルチ有り</v>
      </c>
      <c r="Z1258" s="196">
        <v>-1.1399999999999999</v>
      </c>
      <c r="AA1258" s="196">
        <v>2.14</v>
      </c>
      <c r="AB1258" s="200">
        <v>1.0625</v>
      </c>
      <c r="AC1258" s="200">
        <v>1.5893999999999999</v>
      </c>
      <c r="AD1258" s="147">
        <f>VLOOKUP(T1258,'既存・導入予定 (3)'!$E$33:$S$44,13,0)</f>
        <v>0.245</v>
      </c>
      <c r="AE1258" s="75">
        <f t="shared" si="62"/>
        <v>1.849</v>
      </c>
    </row>
    <row r="1259" spans="20:31">
      <c r="T1259" s="196">
        <v>11</v>
      </c>
      <c r="U1259" s="196">
        <v>2012</v>
      </c>
      <c r="V1259" s="196" t="s">
        <v>20</v>
      </c>
      <c r="W1259" s="196" t="s">
        <v>619</v>
      </c>
      <c r="X1259" s="196" t="s">
        <v>3363</v>
      </c>
      <c r="Y1259" s="146" t="str">
        <f t="shared" si="61"/>
        <v>112012冷房設備用有り</v>
      </c>
      <c r="Z1259" s="196">
        <v>-0.26</v>
      </c>
      <c r="AA1259" s="196">
        <v>1.26</v>
      </c>
      <c r="AB1259" s="200">
        <v>1.0367999999999999</v>
      </c>
      <c r="AC1259" s="200">
        <v>0.93579999999999997</v>
      </c>
      <c r="AD1259" s="147">
        <f>VLOOKUP(T1259,'既存・導入予定 (3)'!$E$33:$S$44,13,0)</f>
        <v>0.245</v>
      </c>
      <c r="AE1259" s="75">
        <f t="shared" si="62"/>
        <v>1.1890000000000001</v>
      </c>
    </row>
    <row r="1260" spans="20:31">
      <c r="T1260" s="196">
        <v>11</v>
      </c>
      <c r="U1260" s="196">
        <v>2012</v>
      </c>
      <c r="V1260" s="196" t="s">
        <v>20</v>
      </c>
      <c r="W1260" s="196" t="s">
        <v>624</v>
      </c>
      <c r="X1260" s="196" t="s">
        <v>3516</v>
      </c>
      <c r="Y1260" s="146" t="str">
        <f t="shared" si="61"/>
        <v>112012冷房店舗用無し（一定速）</v>
      </c>
      <c r="Z1260" s="196">
        <v>0.25</v>
      </c>
      <c r="AA1260" s="196">
        <v>0.75</v>
      </c>
      <c r="AB1260" s="200">
        <v>0.25</v>
      </c>
      <c r="AC1260" s="200">
        <v>0.75</v>
      </c>
      <c r="AD1260" s="147">
        <f>VLOOKUP(T1260,'既存・導入予定 (3)'!$E$33:$S$44,13,0)</f>
        <v>0.245</v>
      </c>
      <c r="AE1260" s="75">
        <f t="shared" si="62"/>
        <v>0.81100000000000005</v>
      </c>
    </row>
    <row r="1261" spans="20:31">
      <c r="T1261" s="196">
        <v>11</v>
      </c>
      <c r="U1261" s="196">
        <v>2012</v>
      </c>
      <c r="V1261" s="196" t="s">
        <v>20</v>
      </c>
      <c r="W1261" s="196" t="s">
        <v>618</v>
      </c>
      <c r="X1261" s="196" t="s">
        <v>3516</v>
      </c>
      <c r="Y1261" s="146" t="str">
        <f t="shared" si="61"/>
        <v>112012冷房ビル用マルチ無し（一定速）</v>
      </c>
      <c r="Z1261" s="196">
        <v>0.25</v>
      </c>
      <c r="AA1261" s="196">
        <v>0.75</v>
      </c>
      <c r="AB1261" s="200">
        <v>0.25</v>
      </c>
      <c r="AC1261" s="200">
        <v>0.75</v>
      </c>
      <c r="AD1261" s="147">
        <f>VLOOKUP(T1261,'既存・導入予定 (3)'!$E$33:$S$44,13,0)</f>
        <v>0.245</v>
      </c>
      <c r="AE1261" s="75">
        <f t="shared" si="62"/>
        <v>0.81100000000000005</v>
      </c>
    </row>
    <row r="1262" spans="20:31">
      <c r="T1262" s="196">
        <v>11</v>
      </c>
      <c r="U1262" s="196">
        <v>2012</v>
      </c>
      <c r="V1262" s="196" t="s">
        <v>20</v>
      </c>
      <c r="W1262" s="196" t="s">
        <v>619</v>
      </c>
      <c r="X1262" s="196" t="s">
        <v>3516</v>
      </c>
      <c r="Y1262" s="146" t="str">
        <f t="shared" si="61"/>
        <v>112012冷房設備用無し（一定速）</v>
      </c>
      <c r="Z1262" s="196">
        <v>0.25</v>
      </c>
      <c r="AA1262" s="196">
        <v>0.75</v>
      </c>
      <c r="AB1262" s="200">
        <v>0.25</v>
      </c>
      <c r="AC1262" s="200">
        <v>0.75</v>
      </c>
      <c r="AD1262" s="147">
        <f>VLOOKUP(T1262,'既存・導入予定 (3)'!$E$33:$S$44,13,0)</f>
        <v>0.245</v>
      </c>
      <c r="AE1262" s="75">
        <f t="shared" si="62"/>
        <v>0.81100000000000005</v>
      </c>
    </row>
    <row r="1263" spans="20:31">
      <c r="T1263" s="196">
        <v>11</v>
      </c>
      <c r="U1263" s="196">
        <v>2012</v>
      </c>
      <c r="V1263" s="196" t="s">
        <v>21</v>
      </c>
      <c r="W1263" s="196" t="s">
        <v>624</v>
      </c>
      <c r="X1263" s="196" t="s">
        <v>3363</v>
      </c>
      <c r="Y1263" s="146" t="str">
        <f t="shared" si="61"/>
        <v>112012暖房店舗用有り</v>
      </c>
      <c r="Z1263" s="196">
        <v>-0.82</v>
      </c>
      <c r="AA1263" s="196">
        <v>1.82</v>
      </c>
      <c r="AB1263" s="200">
        <v>1.0801000000000001</v>
      </c>
      <c r="AC1263" s="200">
        <v>1.345</v>
      </c>
      <c r="AD1263" s="147">
        <f>VLOOKUP(T1263,'既存・導入予定 (3)'!$E$33:$S$44,13,0)</f>
        <v>0.245</v>
      </c>
      <c r="AE1263" s="75">
        <f t="shared" si="62"/>
        <v>1.609</v>
      </c>
    </row>
    <row r="1264" spans="20:31">
      <c r="T1264" s="196">
        <v>11</v>
      </c>
      <c r="U1264" s="196">
        <v>2012</v>
      </c>
      <c r="V1264" s="196" t="s">
        <v>21</v>
      </c>
      <c r="W1264" s="196" t="s">
        <v>618</v>
      </c>
      <c r="X1264" s="196" t="s">
        <v>3363</v>
      </c>
      <c r="Y1264" s="146" t="str">
        <f t="shared" si="61"/>
        <v>112012暖房ビル用マルチ有り</v>
      </c>
      <c r="Z1264" s="196">
        <v>-0.98</v>
      </c>
      <c r="AA1264" s="196">
        <v>1.98</v>
      </c>
      <c r="AB1264" s="200">
        <v>1.042</v>
      </c>
      <c r="AC1264" s="200">
        <v>1.4744999999999999</v>
      </c>
      <c r="AD1264" s="147">
        <f>VLOOKUP(T1264,'既存・導入予定 (3)'!$E$33:$S$44,13,0)</f>
        <v>0.245</v>
      </c>
      <c r="AE1264" s="75">
        <f t="shared" si="62"/>
        <v>1.7290000000000001</v>
      </c>
    </row>
    <row r="1265" spans="20:31">
      <c r="T1265" s="196">
        <v>11</v>
      </c>
      <c r="U1265" s="196">
        <v>2012</v>
      </c>
      <c r="V1265" s="196" t="s">
        <v>21</v>
      </c>
      <c r="W1265" s="196" t="s">
        <v>619</v>
      </c>
      <c r="X1265" s="196" t="s">
        <v>3363</v>
      </c>
      <c r="Y1265" s="146" t="str">
        <f t="shared" si="61"/>
        <v>112012暖房設備用有り</v>
      </c>
      <c r="Z1265" s="196">
        <v>-0.26</v>
      </c>
      <c r="AA1265" s="196">
        <v>1.26</v>
      </c>
      <c r="AB1265" s="200">
        <v>1.0266999999999999</v>
      </c>
      <c r="AC1265" s="200">
        <v>0.93830000000000002</v>
      </c>
      <c r="AD1265" s="147">
        <f>VLOOKUP(T1265,'既存・導入予定 (3)'!$E$33:$S$44,13,0)</f>
        <v>0.245</v>
      </c>
      <c r="AE1265" s="75">
        <f t="shared" si="62"/>
        <v>1.1890000000000001</v>
      </c>
    </row>
    <row r="1266" spans="20:31">
      <c r="T1266" s="196">
        <v>11</v>
      </c>
      <c r="U1266" s="196">
        <v>2012</v>
      </c>
      <c r="V1266" s="196" t="s">
        <v>21</v>
      </c>
      <c r="W1266" s="196" t="s">
        <v>624</v>
      </c>
      <c r="X1266" s="196" t="s">
        <v>3516</v>
      </c>
      <c r="Y1266" s="146" t="str">
        <f t="shared" si="61"/>
        <v>112012暖房店舗用無し（一定速）</v>
      </c>
      <c r="Z1266" s="196">
        <v>0.25</v>
      </c>
      <c r="AA1266" s="196">
        <v>0.75</v>
      </c>
      <c r="AB1266" s="200">
        <v>0.25</v>
      </c>
      <c r="AC1266" s="200">
        <v>0.75</v>
      </c>
      <c r="AD1266" s="147">
        <f>VLOOKUP(T1266,'既存・導入予定 (3)'!$E$33:$S$44,13,0)</f>
        <v>0.245</v>
      </c>
      <c r="AE1266" s="75">
        <f t="shared" si="62"/>
        <v>0.81100000000000005</v>
      </c>
    </row>
    <row r="1267" spans="20:31">
      <c r="T1267" s="196">
        <v>11</v>
      </c>
      <c r="U1267" s="196">
        <v>2012</v>
      </c>
      <c r="V1267" s="196" t="s">
        <v>21</v>
      </c>
      <c r="W1267" s="196" t="s">
        <v>618</v>
      </c>
      <c r="X1267" s="196" t="s">
        <v>3516</v>
      </c>
      <c r="Y1267" s="146" t="str">
        <f t="shared" si="61"/>
        <v>112012暖房ビル用マルチ無し（一定速）</v>
      </c>
      <c r="Z1267" s="196">
        <v>0.25</v>
      </c>
      <c r="AA1267" s="196">
        <v>0.75</v>
      </c>
      <c r="AB1267" s="200">
        <v>0.25</v>
      </c>
      <c r="AC1267" s="200">
        <v>0.75</v>
      </c>
      <c r="AD1267" s="147">
        <f>VLOOKUP(T1267,'既存・導入予定 (3)'!$E$33:$S$44,13,0)</f>
        <v>0.245</v>
      </c>
      <c r="AE1267" s="75">
        <f t="shared" si="62"/>
        <v>0.81100000000000005</v>
      </c>
    </row>
    <row r="1268" spans="20:31">
      <c r="T1268" s="196">
        <v>11</v>
      </c>
      <c r="U1268" s="196">
        <v>2012</v>
      </c>
      <c r="V1268" s="196" t="s">
        <v>21</v>
      </c>
      <c r="W1268" s="196" t="s">
        <v>619</v>
      </c>
      <c r="X1268" s="196" t="s">
        <v>3516</v>
      </c>
      <c r="Y1268" s="146" t="str">
        <f t="shared" si="61"/>
        <v>112012暖房設備用無し（一定速）</v>
      </c>
      <c r="Z1268" s="196">
        <v>0.25</v>
      </c>
      <c r="AA1268" s="196">
        <v>0.75</v>
      </c>
      <c r="AB1268" s="200">
        <v>0.25</v>
      </c>
      <c r="AC1268" s="200">
        <v>0.75</v>
      </c>
      <c r="AD1268" s="147">
        <f>VLOOKUP(T1268,'既存・導入予定 (3)'!$E$33:$S$44,13,0)</f>
        <v>0.245</v>
      </c>
      <c r="AE1268" s="75">
        <f t="shared" si="62"/>
        <v>0.81100000000000005</v>
      </c>
    </row>
    <row r="1269" spans="20:31">
      <c r="T1269" s="196">
        <v>11</v>
      </c>
      <c r="U1269" s="196">
        <v>2013</v>
      </c>
      <c r="V1269" s="196" t="s">
        <v>20</v>
      </c>
      <c r="W1269" s="196" t="s">
        <v>624</v>
      </c>
      <c r="X1269" s="196" t="s">
        <v>3363</v>
      </c>
      <c r="Y1269" s="146" t="str">
        <f t="shared" si="61"/>
        <v>112013冷房店舗用有り</v>
      </c>
      <c r="Z1269" s="196">
        <v>-1.5</v>
      </c>
      <c r="AA1269" s="196">
        <v>2.5</v>
      </c>
      <c r="AB1269" s="200">
        <v>1.0609999999999999</v>
      </c>
      <c r="AC1269" s="200">
        <v>1.8597999999999999</v>
      </c>
      <c r="AD1269" s="147">
        <f>VLOOKUP(T1269,'既存・導入予定 (3)'!$E$33:$S$44,13,0)</f>
        <v>0.245</v>
      </c>
      <c r="AE1269" s="75">
        <f t="shared" si="62"/>
        <v>2.1190000000000002</v>
      </c>
    </row>
    <row r="1270" spans="20:31">
      <c r="T1270" s="196">
        <v>11</v>
      </c>
      <c r="U1270" s="196">
        <v>2013</v>
      </c>
      <c r="V1270" s="196" t="s">
        <v>20</v>
      </c>
      <c r="W1270" s="196" t="s">
        <v>618</v>
      </c>
      <c r="X1270" s="196" t="s">
        <v>3363</v>
      </c>
      <c r="Y1270" s="146" t="str">
        <f t="shared" si="61"/>
        <v>112013冷房ビル用マルチ有り</v>
      </c>
      <c r="Z1270" s="196">
        <v>-1.1399999999999999</v>
      </c>
      <c r="AA1270" s="196">
        <v>2.14</v>
      </c>
      <c r="AB1270" s="200">
        <v>1.0625</v>
      </c>
      <c r="AC1270" s="200">
        <v>1.5893999999999999</v>
      </c>
      <c r="AD1270" s="147">
        <f>VLOOKUP(T1270,'既存・導入予定 (3)'!$E$33:$S$44,13,0)</f>
        <v>0.245</v>
      </c>
      <c r="AE1270" s="75">
        <f t="shared" si="62"/>
        <v>1.849</v>
      </c>
    </row>
    <row r="1271" spans="20:31">
      <c r="T1271" s="196">
        <v>11</v>
      </c>
      <c r="U1271" s="196">
        <v>2013</v>
      </c>
      <c r="V1271" s="196" t="s">
        <v>20</v>
      </c>
      <c r="W1271" s="196" t="s">
        <v>619</v>
      </c>
      <c r="X1271" s="196" t="s">
        <v>3363</v>
      </c>
      <c r="Y1271" s="146" t="str">
        <f t="shared" si="61"/>
        <v>112013冷房設備用有り</v>
      </c>
      <c r="Z1271" s="196">
        <v>-0.26</v>
      </c>
      <c r="AA1271" s="196">
        <v>1.26</v>
      </c>
      <c r="AB1271" s="200">
        <v>1.0367999999999999</v>
      </c>
      <c r="AC1271" s="200">
        <v>0.93579999999999997</v>
      </c>
      <c r="AD1271" s="147">
        <f>VLOOKUP(T1271,'既存・導入予定 (3)'!$E$33:$S$44,13,0)</f>
        <v>0.245</v>
      </c>
      <c r="AE1271" s="75">
        <f t="shared" si="62"/>
        <v>1.1890000000000001</v>
      </c>
    </row>
    <row r="1272" spans="20:31">
      <c r="T1272" s="196">
        <v>11</v>
      </c>
      <c r="U1272" s="196">
        <v>2013</v>
      </c>
      <c r="V1272" s="196" t="s">
        <v>20</v>
      </c>
      <c r="W1272" s="196" t="s">
        <v>624</v>
      </c>
      <c r="X1272" s="196" t="s">
        <v>3516</v>
      </c>
      <c r="Y1272" s="146" t="str">
        <f t="shared" si="61"/>
        <v>112013冷房店舗用無し（一定速）</v>
      </c>
      <c r="Z1272" s="196">
        <v>0.25</v>
      </c>
      <c r="AA1272" s="196">
        <v>0.75</v>
      </c>
      <c r="AB1272" s="200">
        <v>0.25</v>
      </c>
      <c r="AC1272" s="200">
        <v>0.75</v>
      </c>
      <c r="AD1272" s="147">
        <f>VLOOKUP(T1272,'既存・導入予定 (3)'!$E$33:$S$44,13,0)</f>
        <v>0.245</v>
      </c>
      <c r="AE1272" s="75">
        <f t="shared" si="62"/>
        <v>0.81100000000000005</v>
      </c>
    </row>
    <row r="1273" spans="20:31">
      <c r="T1273" s="196">
        <v>11</v>
      </c>
      <c r="U1273" s="196">
        <v>2013</v>
      </c>
      <c r="V1273" s="196" t="s">
        <v>20</v>
      </c>
      <c r="W1273" s="196" t="s">
        <v>618</v>
      </c>
      <c r="X1273" s="196" t="s">
        <v>3516</v>
      </c>
      <c r="Y1273" s="146" t="str">
        <f t="shared" si="61"/>
        <v>112013冷房ビル用マルチ無し（一定速）</v>
      </c>
      <c r="Z1273" s="196">
        <v>0.25</v>
      </c>
      <c r="AA1273" s="196">
        <v>0.75</v>
      </c>
      <c r="AB1273" s="200">
        <v>0.25</v>
      </c>
      <c r="AC1273" s="200">
        <v>0.75</v>
      </c>
      <c r="AD1273" s="147">
        <f>VLOOKUP(T1273,'既存・導入予定 (3)'!$E$33:$S$44,13,0)</f>
        <v>0.245</v>
      </c>
      <c r="AE1273" s="75">
        <f t="shared" si="62"/>
        <v>0.81100000000000005</v>
      </c>
    </row>
    <row r="1274" spans="20:31">
      <c r="T1274" s="196">
        <v>11</v>
      </c>
      <c r="U1274" s="196">
        <v>2013</v>
      </c>
      <c r="V1274" s="196" t="s">
        <v>20</v>
      </c>
      <c r="W1274" s="196" t="s">
        <v>619</v>
      </c>
      <c r="X1274" s="196" t="s">
        <v>3516</v>
      </c>
      <c r="Y1274" s="146" t="str">
        <f t="shared" si="61"/>
        <v>112013冷房設備用無し（一定速）</v>
      </c>
      <c r="Z1274" s="196">
        <v>0.25</v>
      </c>
      <c r="AA1274" s="196">
        <v>0.75</v>
      </c>
      <c r="AB1274" s="200">
        <v>0.25</v>
      </c>
      <c r="AC1274" s="200">
        <v>0.75</v>
      </c>
      <c r="AD1274" s="147">
        <f>VLOOKUP(T1274,'既存・導入予定 (3)'!$E$33:$S$44,13,0)</f>
        <v>0.245</v>
      </c>
      <c r="AE1274" s="75">
        <f t="shared" si="62"/>
        <v>0.81100000000000005</v>
      </c>
    </row>
    <row r="1275" spans="20:31">
      <c r="T1275" s="196">
        <v>11</v>
      </c>
      <c r="U1275" s="196">
        <v>2013</v>
      </c>
      <c r="V1275" s="196" t="s">
        <v>21</v>
      </c>
      <c r="W1275" s="196" t="s">
        <v>624</v>
      </c>
      <c r="X1275" s="196" t="s">
        <v>3363</v>
      </c>
      <c r="Y1275" s="146" t="str">
        <f t="shared" si="61"/>
        <v>112013暖房店舗用有り</v>
      </c>
      <c r="Z1275" s="196">
        <v>-0.94</v>
      </c>
      <c r="AA1275" s="196">
        <v>1.94</v>
      </c>
      <c r="AB1275" s="200">
        <v>1.0853999999999999</v>
      </c>
      <c r="AC1275" s="200">
        <v>1.4337</v>
      </c>
      <c r="AD1275" s="147">
        <f>VLOOKUP(T1275,'既存・導入予定 (3)'!$E$33:$S$44,13,0)</f>
        <v>0.245</v>
      </c>
      <c r="AE1275" s="75">
        <f t="shared" si="62"/>
        <v>1.6990000000000001</v>
      </c>
    </row>
    <row r="1276" spans="20:31">
      <c r="T1276" s="196">
        <v>11</v>
      </c>
      <c r="U1276" s="196">
        <v>2013</v>
      </c>
      <c r="V1276" s="196" t="s">
        <v>21</v>
      </c>
      <c r="W1276" s="196" t="s">
        <v>618</v>
      </c>
      <c r="X1276" s="196" t="s">
        <v>3363</v>
      </c>
      <c r="Y1276" s="146" t="str">
        <f t="shared" si="61"/>
        <v>112013暖房ビル用マルチ有り</v>
      </c>
      <c r="Z1276" s="196">
        <v>-0.98</v>
      </c>
      <c r="AA1276" s="196">
        <v>1.98</v>
      </c>
      <c r="AB1276" s="200">
        <v>1.042</v>
      </c>
      <c r="AC1276" s="200">
        <v>1.4744999999999999</v>
      </c>
      <c r="AD1276" s="147">
        <f>VLOOKUP(T1276,'既存・導入予定 (3)'!$E$33:$S$44,13,0)</f>
        <v>0.245</v>
      </c>
      <c r="AE1276" s="75">
        <f t="shared" si="62"/>
        <v>1.7290000000000001</v>
      </c>
    </row>
    <row r="1277" spans="20:31">
      <c r="T1277" s="196">
        <v>11</v>
      </c>
      <c r="U1277" s="196">
        <v>2013</v>
      </c>
      <c r="V1277" s="196" t="s">
        <v>21</v>
      </c>
      <c r="W1277" s="196" t="s">
        <v>619</v>
      </c>
      <c r="X1277" s="196" t="s">
        <v>3363</v>
      </c>
      <c r="Y1277" s="146" t="str">
        <f t="shared" si="61"/>
        <v>112013暖房設備用有り</v>
      </c>
      <c r="Z1277" s="196">
        <v>-0.32</v>
      </c>
      <c r="AA1277" s="196">
        <v>1.32</v>
      </c>
      <c r="AB1277" s="200">
        <v>1.028</v>
      </c>
      <c r="AC1277" s="200">
        <v>0.98299999999999998</v>
      </c>
      <c r="AD1277" s="147">
        <f>VLOOKUP(T1277,'既存・導入予定 (3)'!$E$33:$S$44,13,0)</f>
        <v>0.245</v>
      </c>
      <c r="AE1277" s="75">
        <f t="shared" si="62"/>
        <v>1.234</v>
      </c>
    </row>
    <row r="1278" spans="20:31">
      <c r="T1278" s="196">
        <v>11</v>
      </c>
      <c r="U1278" s="196">
        <v>2013</v>
      </c>
      <c r="V1278" s="196" t="s">
        <v>21</v>
      </c>
      <c r="W1278" s="196" t="s">
        <v>624</v>
      </c>
      <c r="X1278" s="196" t="s">
        <v>3516</v>
      </c>
      <c r="Y1278" s="146" t="str">
        <f t="shared" si="61"/>
        <v>112013暖房店舗用無し（一定速）</v>
      </c>
      <c r="Z1278" s="196">
        <v>0.25</v>
      </c>
      <c r="AA1278" s="196">
        <v>0.75</v>
      </c>
      <c r="AB1278" s="200">
        <v>0.25</v>
      </c>
      <c r="AC1278" s="200">
        <v>0.75</v>
      </c>
      <c r="AD1278" s="147">
        <f>VLOOKUP(T1278,'既存・導入予定 (3)'!$E$33:$S$44,13,0)</f>
        <v>0.245</v>
      </c>
      <c r="AE1278" s="75">
        <f t="shared" si="62"/>
        <v>0.81100000000000005</v>
      </c>
    </row>
    <row r="1279" spans="20:31">
      <c r="T1279" s="196">
        <v>11</v>
      </c>
      <c r="U1279" s="196">
        <v>2013</v>
      </c>
      <c r="V1279" s="196" t="s">
        <v>21</v>
      </c>
      <c r="W1279" s="196" t="s">
        <v>618</v>
      </c>
      <c r="X1279" s="196" t="s">
        <v>3516</v>
      </c>
      <c r="Y1279" s="146" t="str">
        <f t="shared" si="61"/>
        <v>112013暖房ビル用マルチ無し（一定速）</v>
      </c>
      <c r="Z1279" s="196">
        <v>0.25</v>
      </c>
      <c r="AA1279" s="196">
        <v>0.75</v>
      </c>
      <c r="AB1279" s="200">
        <v>0.25</v>
      </c>
      <c r="AC1279" s="200">
        <v>0.75</v>
      </c>
      <c r="AD1279" s="147">
        <f>VLOOKUP(T1279,'既存・導入予定 (3)'!$E$33:$S$44,13,0)</f>
        <v>0.245</v>
      </c>
      <c r="AE1279" s="75">
        <f t="shared" si="62"/>
        <v>0.81100000000000005</v>
      </c>
    </row>
    <row r="1280" spans="20:31">
      <c r="T1280" s="196">
        <v>11</v>
      </c>
      <c r="U1280" s="196">
        <v>2013</v>
      </c>
      <c r="V1280" s="196" t="s">
        <v>21</v>
      </c>
      <c r="W1280" s="196" t="s">
        <v>619</v>
      </c>
      <c r="X1280" s="196" t="s">
        <v>3516</v>
      </c>
      <c r="Y1280" s="146" t="str">
        <f t="shared" si="61"/>
        <v>112013暖房設備用無し（一定速）</v>
      </c>
      <c r="Z1280" s="196">
        <v>0.25</v>
      </c>
      <c r="AA1280" s="196">
        <v>0.75</v>
      </c>
      <c r="AB1280" s="200">
        <v>0.25</v>
      </c>
      <c r="AC1280" s="200">
        <v>0.75</v>
      </c>
      <c r="AD1280" s="147">
        <f>VLOOKUP(T1280,'既存・導入予定 (3)'!$E$33:$S$44,13,0)</f>
        <v>0.245</v>
      </c>
      <c r="AE1280" s="75">
        <f t="shared" si="62"/>
        <v>0.81100000000000005</v>
      </c>
    </row>
    <row r="1281" spans="20:31">
      <c r="T1281" s="196">
        <v>11</v>
      </c>
      <c r="U1281" s="196">
        <v>2014</v>
      </c>
      <c r="V1281" s="196" t="s">
        <v>20</v>
      </c>
      <c r="W1281" s="196" t="s">
        <v>624</v>
      </c>
      <c r="X1281" s="196" t="s">
        <v>3363</v>
      </c>
      <c r="Y1281" s="146" t="str">
        <f t="shared" si="61"/>
        <v>112014冷房店舗用有り</v>
      </c>
      <c r="Z1281" s="196">
        <v>-1.46</v>
      </c>
      <c r="AA1281" s="196">
        <v>2.46</v>
      </c>
      <c r="AB1281" s="200">
        <v>1.06</v>
      </c>
      <c r="AC1281" s="200">
        <v>1.83</v>
      </c>
      <c r="AD1281" s="147">
        <f>VLOOKUP(T1281,'既存・導入予定 (3)'!$E$33:$S$44,13,0)</f>
        <v>0.245</v>
      </c>
      <c r="AE1281" s="75">
        <f t="shared" si="62"/>
        <v>2.089</v>
      </c>
    </row>
    <row r="1282" spans="20:31">
      <c r="T1282" s="196">
        <v>11</v>
      </c>
      <c r="U1282" s="196">
        <v>2014</v>
      </c>
      <c r="V1282" s="196" t="s">
        <v>20</v>
      </c>
      <c r="W1282" s="196" t="s">
        <v>618</v>
      </c>
      <c r="X1282" s="196" t="s">
        <v>3363</v>
      </c>
      <c r="Y1282" s="146" t="str">
        <f t="shared" si="61"/>
        <v>112014冷房ビル用マルチ有り</v>
      </c>
      <c r="Z1282" s="196">
        <v>-1.52</v>
      </c>
      <c r="AA1282" s="196">
        <v>2.52</v>
      </c>
      <c r="AB1282" s="200">
        <v>1.0736000000000001</v>
      </c>
      <c r="AC1282" s="200">
        <v>1.8715999999999999</v>
      </c>
      <c r="AD1282" s="147">
        <f>VLOOKUP(T1282,'既存・導入予定 (3)'!$E$33:$S$44,13,0)</f>
        <v>0.245</v>
      </c>
      <c r="AE1282" s="75">
        <f t="shared" si="62"/>
        <v>2.1339999999999999</v>
      </c>
    </row>
    <row r="1283" spans="20:31">
      <c r="T1283" s="196">
        <v>11</v>
      </c>
      <c r="U1283" s="196">
        <v>2014</v>
      </c>
      <c r="V1283" s="196" t="s">
        <v>20</v>
      </c>
      <c r="W1283" s="196" t="s">
        <v>619</v>
      </c>
      <c r="X1283" s="196" t="s">
        <v>3363</v>
      </c>
      <c r="Y1283" s="146" t="str">
        <f t="shared" si="61"/>
        <v>112014冷房設備用有り</v>
      </c>
      <c r="Z1283" s="196">
        <v>-0.32</v>
      </c>
      <c r="AA1283" s="196">
        <v>1.32</v>
      </c>
      <c r="AB1283" s="200">
        <v>1.0385</v>
      </c>
      <c r="AC1283" s="200">
        <v>0.98040000000000005</v>
      </c>
      <c r="AD1283" s="147">
        <f>VLOOKUP(T1283,'既存・導入予定 (3)'!$E$33:$S$44,13,0)</f>
        <v>0.245</v>
      </c>
      <c r="AE1283" s="75">
        <f t="shared" si="62"/>
        <v>1.234</v>
      </c>
    </row>
    <row r="1284" spans="20:31">
      <c r="T1284" s="196">
        <v>11</v>
      </c>
      <c r="U1284" s="196">
        <v>2014</v>
      </c>
      <c r="V1284" s="196" t="s">
        <v>20</v>
      </c>
      <c r="W1284" s="196" t="s">
        <v>624</v>
      </c>
      <c r="X1284" s="196" t="s">
        <v>3516</v>
      </c>
      <c r="Y1284" s="146" t="str">
        <f t="shared" si="61"/>
        <v>112014冷房店舗用無し（一定速）</v>
      </c>
      <c r="Z1284" s="196">
        <v>0.25</v>
      </c>
      <c r="AA1284" s="196">
        <v>0.75</v>
      </c>
      <c r="AB1284" s="200">
        <v>0.25</v>
      </c>
      <c r="AC1284" s="200">
        <v>0.75</v>
      </c>
      <c r="AD1284" s="147">
        <f>VLOOKUP(T1284,'既存・導入予定 (3)'!$E$33:$S$44,13,0)</f>
        <v>0.245</v>
      </c>
      <c r="AE1284" s="75">
        <f t="shared" si="62"/>
        <v>0.81100000000000005</v>
      </c>
    </row>
    <row r="1285" spans="20:31">
      <c r="T1285" s="196">
        <v>11</v>
      </c>
      <c r="U1285" s="196">
        <v>2014</v>
      </c>
      <c r="V1285" s="196" t="s">
        <v>20</v>
      </c>
      <c r="W1285" s="196" t="s">
        <v>618</v>
      </c>
      <c r="X1285" s="196" t="s">
        <v>3516</v>
      </c>
      <c r="Y1285" s="146" t="str">
        <f t="shared" si="61"/>
        <v>112014冷房ビル用マルチ無し（一定速）</v>
      </c>
      <c r="Z1285" s="196">
        <v>0.25</v>
      </c>
      <c r="AA1285" s="196">
        <v>0.75</v>
      </c>
      <c r="AB1285" s="200">
        <v>0.25</v>
      </c>
      <c r="AC1285" s="200">
        <v>0.75</v>
      </c>
      <c r="AD1285" s="147">
        <f>VLOOKUP(T1285,'既存・導入予定 (3)'!$E$33:$S$44,13,0)</f>
        <v>0.245</v>
      </c>
      <c r="AE1285" s="75">
        <f t="shared" si="62"/>
        <v>0.81100000000000005</v>
      </c>
    </row>
    <row r="1286" spans="20:31">
      <c r="T1286" s="196">
        <v>11</v>
      </c>
      <c r="U1286" s="196">
        <v>2014</v>
      </c>
      <c r="V1286" s="196" t="s">
        <v>20</v>
      </c>
      <c r="W1286" s="196" t="s">
        <v>619</v>
      </c>
      <c r="X1286" s="196" t="s">
        <v>3516</v>
      </c>
      <c r="Y1286" s="146" t="str">
        <f t="shared" si="61"/>
        <v>112014冷房設備用無し（一定速）</v>
      </c>
      <c r="Z1286" s="196">
        <v>0.25</v>
      </c>
      <c r="AA1286" s="196">
        <v>0.75</v>
      </c>
      <c r="AB1286" s="200">
        <v>0.25</v>
      </c>
      <c r="AC1286" s="200">
        <v>0.75</v>
      </c>
      <c r="AD1286" s="147">
        <f>VLOOKUP(T1286,'既存・導入予定 (3)'!$E$33:$S$44,13,0)</f>
        <v>0.245</v>
      </c>
      <c r="AE1286" s="75">
        <f t="shared" si="62"/>
        <v>0.81100000000000005</v>
      </c>
    </row>
    <row r="1287" spans="20:31">
      <c r="T1287" s="196">
        <v>11</v>
      </c>
      <c r="U1287" s="196">
        <v>2014</v>
      </c>
      <c r="V1287" s="196" t="s">
        <v>21</v>
      </c>
      <c r="W1287" s="196" t="s">
        <v>624</v>
      </c>
      <c r="X1287" s="196" t="s">
        <v>3363</v>
      </c>
      <c r="Y1287" s="146" t="str">
        <f t="shared" si="61"/>
        <v>112014暖房店舗用有り</v>
      </c>
      <c r="Z1287" s="196">
        <v>-0.94</v>
      </c>
      <c r="AA1287" s="196">
        <v>1.94</v>
      </c>
      <c r="AB1287" s="200">
        <v>1.0853999999999999</v>
      </c>
      <c r="AC1287" s="200">
        <v>1.4337</v>
      </c>
      <c r="AD1287" s="147">
        <f>VLOOKUP(T1287,'既存・導入予定 (3)'!$E$33:$S$44,13,0)</f>
        <v>0.245</v>
      </c>
      <c r="AE1287" s="75">
        <f t="shared" si="62"/>
        <v>1.6990000000000001</v>
      </c>
    </row>
    <row r="1288" spans="20:31">
      <c r="T1288" s="196">
        <v>11</v>
      </c>
      <c r="U1288" s="196">
        <v>2014</v>
      </c>
      <c r="V1288" s="196" t="s">
        <v>21</v>
      </c>
      <c r="W1288" s="196" t="s">
        <v>618</v>
      </c>
      <c r="X1288" s="196" t="s">
        <v>3363</v>
      </c>
      <c r="Y1288" s="146" t="str">
        <f t="shared" si="61"/>
        <v>112014暖房ビル用マルチ有り</v>
      </c>
      <c r="Z1288" s="196">
        <v>-0.96</v>
      </c>
      <c r="AA1288" s="196">
        <v>1.96</v>
      </c>
      <c r="AB1288" s="200">
        <v>1.0416000000000001</v>
      </c>
      <c r="AC1288" s="200">
        <v>1.4596</v>
      </c>
      <c r="AD1288" s="147">
        <f>VLOOKUP(T1288,'既存・導入予定 (3)'!$E$33:$S$44,13,0)</f>
        <v>0.245</v>
      </c>
      <c r="AE1288" s="75">
        <f t="shared" si="62"/>
        <v>1.714</v>
      </c>
    </row>
    <row r="1289" spans="20:31">
      <c r="T1289" s="196">
        <v>11</v>
      </c>
      <c r="U1289" s="196">
        <v>2014</v>
      </c>
      <c r="V1289" s="196" t="s">
        <v>21</v>
      </c>
      <c r="W1289" s="196" t="s">
        <v>619</v>
      </c>
      <c r="X1289" s="196" t="s">
        <v>3363</v>
      </c>
      <c r="Y1289" s="146" t="str">
        <f t="shared" si="61"/>
        <v>112014暖房設備用有り</v>
      </c>
      <c r="Z1289" s="196">
        <v>-0.36</v>
      </c>
      <c r="AA1289" s="196">
        <v>1.36</v>
      </c>
      <c r="AB1289" s="200">
        <v>1.0287999999999999</v>
      </c>
      <c r="AC1289" s="200">
        <v>1.0127999999999999</v>
      </c>
      <c r="AD1289" s="147">
        <f>VLOOKUP(T1289,'既存・導入予定 (3)'!$E$33:$S$44,13,0)</f>
        <v>0.245</v>
      </c>
      <c r="AE1289" s="75">
        <f t="shared" si="62"/>
        <v>1.264</v>
      </c>
    </row>
    <row r="1290" spans="20:31">
      <c r="T1290" s="196">
        <v>11</v>
      </c>
      <c r="U1290" s="196">
        <v>2014</v>
      </c>
      <c r="V1290" s="196" t="s">
        <v>21</v>
      </c>
      <c r="W1290" s="196" t="s">
        <v>624</v>
      </c>
      <c r="X1290" s="196" t="s">
        <v>3516</v>
      </c>
      <c r="Y1290" s="146" t="str">
        <f t="shared" si="61"/>
        <v>112014暖房店舗用無し（一定速）</v>
      </c>
      <c r="Z1290" s="196">
        <v>0.25</v>
      </c>
      <c r="AA1290" s="196">
        <v>0.75</v>
      </c>
      <c r="AB1290" s="200">
        <v>0.25</v>
      </c>
      <c r="AC1290" s="200">
        <v>0.75</v>
      </c>
      <c r="AD1290" s="147">
        <f>VLOOKUP(T1290,'既存・導入予定 (3)'!$E$33:$S$44,13,0)</f>
        <v>0.245</v>
      </c>
      <c r="AE1290" s="75">
        <f t="shared" si="62"/>
        <v>0.81100000000000005</v>
      </c>
    </row>
    <row r="1291" spans="20:31">
      <c r="T1291" s="196">
        <v>11</v>
      </c>
      <c r="U1291" s="196">
        <v>2014</v>
      </c>
      <c r="V1291" s="196" t="s">
        <v>21</v>
      </c>
      <c r="W1291" s="196" t="s">
        <v>618</v>
      </c>
      <c r="X1291" s="196" t="s">
        <v>3516</v>
      </c>
      <c r="Y1291" s="146" t="str">
        <f t="shared" si="61"/>
        <v>112014暖房ビル用マルチ無し（一定速）</v>
      </c>
      <c r="Z1291" s="196">
        <v>0.25</v>
      </c>
      <c r="AA1291" s="196">
        <v>0.75</v>
      </c>
      <c r="AB1291" s="200">
        <v>0.25</v>
      </c>
      <c r="AC1291" s="200">
        <v>0.75</v>
      </c>
      <c r="AD1291" s="147">
        <f>VLOOKUP(T1291,'既存・導入予定 (3)'!$E$33:$S$44,13,0)</f>
        <v>0.245</v>
      </c>
      <c r="AE1291" s="75">
        <f t="shared" si="62"/>
        <v>0.81100000000000005</v>
      </c>
    </row>
    <row r="1292" spans="20:31">
      <c r="T1292" s="196">
        <v>11</v>
      </c>
      <c r="U1292" s="196">
        <v>2014</v>
      </c>
      <c r="V1292" s="196" t="s">
        <v>21</v>
      </c>
      <c r="W1292" s="196" t="s">
        <v>619</v>
      </c>
      <c r="X1292" s="196" t="s">
        <v>3516</v>
      </c>
      <c r="Y1292" s="146" t="str">
        <f t="shared" si="61"/>
        <v>112014暖房設備用無し（一定速）</v>
      </c>
      <c r="Z1292" s="196">
        <v>0.25</v>
      </c>
      <c r="AA1292" s="196">
        <v>0.75</v>
      </c>
      <c r="AB1292" s="200">
        <v>0.25</v>
      </c>
      <c r="AC1292" s="200">
        <v>0.75</v>
      </c>
      <c r="AD1292" s="147">
        <f>VLOOKUP(T1292,'既存・導入予定 (3)'!$E$33:$S$44,13,0)</f>
        <v>0.245</v>
      </c>
      <c r="AE1292" s="75">
        <f t="shared" si="62"/>
        <v>0.81100000000000005</v>
      </c>
    </row>
    <row r="1293" spans="20:31">
      <c r="T1293" s="91">
        <v>11</v>
      </c>
      <c r="U1293" s="91">
        <v>2015</v>
      </c>
      <c r="V1293" s="91" t="s">
        <v>20</v>
      </c>
      <c r="W1293" s="91" t="s">
        <v>624</v>
      </c>
      <c r="X1293" s="91" t="s">
        <v>3363</v>
      </c>
      <c r="Y1293" s="198" t="str">
        <f t="shared" ref="Y1293:Y1356" si="63">T1293&amp;U1293&amp;V1293&amp;W1293&amp;X1293</f>
        <v>112015冷房店舗用有り</v>
      </c>
      <c r="Z1293" s="91">
        <v>-1.38</v>
      </c>
      <c r="AA1293" s="91">
        <v>2.38</v>
      </c>
      <c r="AB1293" s="199">
        <v>1.0581</v>
      </c>
      <c r="AC1293" s="199">
        <v>1.7705</v>
      </c>
      <c r="AD1293" s="150">
        <f>VLOOKUP(T1293,'既存・導入予定 (3)'!$E$33:$S$44,13,0)</f>
        <v>0.245</v>
      </c>
      <c r="AE1293" s="151">
        <f t="shared" si="62"/>
        <v>2.0289999999999999</v>
      </c>
    </row>
    <row r="1294" spans="20:31">
      <c r="T1294" s="91">
        <v>11</v>
      </c>
      <c r="U1294" s="91">
        <v>2015</v>
      </c>
      <c r="V1294" s="91" t="s">
        <v>20</v>
      </c>
      <c r="W1294" s="91" t="s">
        <v>618</v>
      </c>
      <c r="X1294" s="91" t="s">
        <v>3363</v>
      </c>
      <c r="Y1294" s="198" t="str">
        <f t="shared" si="63"/>
        <v>112015冷房ビル用マルチ有り</v>
      </c>
      <c r="Z1294" s="91">
        <v>-1.5740000000000001</v>
      </c>
      <c r="AA1294" s="91">
        <v>2.5739999999999998</v>
      </c>
      <c r="AB1294" s="199">
        <v>1.0751999999999999</v>
      </c>
      <c r="AC1294" s="199">
        <v>1.9117</v>
      </c>
      <c r="AD1294" s="150">
        <f>VLOOKUP(T1294,'既存・導入予定 (3)'!$E$33:$S$44,13,0)</f>
        <v>0.245</v>
      </c>
      <c r="AE1294" s="151">
        <f t="shared" si="62"/>
        <v>2.1749999999999998</v>
      </c>
    </row>
    <row r="1295" spans="20:31">
      <c r="T1295" s="91">
        <v>11</v>
      </c>
      <c r="U1295" s="91">
        <v>2015</v>
      </c>
      <c r="V1295" s="91" t="s">
        <v>20</v>
      </c>
      <c r="W1295" s="91" t="s">
        <v>619</v>
      </c>
      <c r="X1295" s="91" t="s">
        <v>3363</v>
      </c>
      <c r="Y1295" s="198" t="str">
        <f t="shared" si="63"/>
        <v>112015冷房設備用有り</v>
      </c>
      <c r="Z1295" s="91">
        <v>-0.62</v>
      </c>
      <c r="AA1295" s="91">
        <v>1.62</v>
      </c>
      <c r="AB1295" s="199">
        <v>1.0472999999999999</v>
      </c>
      <c r="AC1295" s="199">
        <v>1.2032</v>
      </c>
      <c r="AD1295" s="150">
        <f>VLOOKUP(T1295,'既存・導入予定 (3)'!$E$33:$S$44,13,0)</f>
        <v>0.245</v>
      </c>
      <c r="AE1295" s="151">
        <f t="shared" si="62"/>
        <v>1.4590000000000001</v>
      </c>
    </row>
    <row r="1296" spans="20:31">
      <c r="T1296" s="91">
        <v>11</v>
      </c>
      <c r="U1296" s="91">
        <v>2015</v>
      </c>
      <c r="V1296" s="91" t="s">
        <v>20</v>
      </c>
      <c r="W1296" s="91" t="s">
        <v>624</v>
      </c>
      <c r="X1296" s="91" t="s">
        <v>3516</v>
      </c>
      <c r="Y1296" s="198" t="str">
        <f t="shared" si="63"/>
        <v>112015冷房店舗用無し（一定速）</v>
      </c>
      <c r="Z1296" s="91">
        <v>0.25</v>
      </c>
      <c r="AA1296" s="91">
        <v>0.75</v>
      </c>
      <c r="AB1296" s="199">
        <v>0.25</v>
      </c>
      <c r="AC1296" s="199">
        <v>0.75</v>
      </c>
      <c r="AD1296" s="150">
        <f>VLOOKUP(T1296,'既存・導入予定 (3)'!$E$33:$S$44,13,0)</f>
        <v>0.245</v>
      </c>
      <c r="AE1296" s="151">
        <f t="shared" si="62"/>
        <v>0.81100000000000005</v>
      </c>
    </row>
    <row r="1297" spans="20:31">
      <c r="T1297" s="91">
        <v>11</v>
      </c>
      <c r="U1297" s="91">
        <v>2015</v>
      </c>
      <c r="V1297" s="91" t="s">
        <v>20</v>
      </c>
      <c r="W1297" s="91" t="s">
        <v>618</v>
      </c>
      <c r="X1297" s="91" t="s">
        <v>3516</v>
      </c>
      <c r="Y1297" s="198" t="str">
        <f t="shared" si="63"/>
        <v>112015冷房ビル用マルチ無し（一定速）</v>
      </c>
      <c r="Z1297" s="91">
        <v>0.25</v>
      </c>
      <c r="AA1297" s="91">
        <v>0.75</v>
      </c>
      <c r="AB1297" s="199">
        <v>0.25</v>
      </c>
      <c r="AC1297" s="199">
        <v>0.75</v>
      </c>
      <c r="AD1297" s="150">
        <f>VLOOKUP(T1297,'既存・導入予定 (3)'!$E$33:$S$44,13,0)</f>
        <v>0.245</v>
      </c>
      <c r="AE1297" s="151">
        <f t="shared" si="62"/>
        <v>0.81100000000000005</v>
      </c>
    </row>
    <row r="1298" spans="20:31">
      <c r="T1298" s="91">
        <v>11</v>
      </c>
      <c r="U1298" s="91">
        <v>2015</v>
      </c>
      <c r="V1298" s="91" t="s">
        <v>20</v>
      </c>
      <c r="W1298" s="91" t="s">
        <v>619</v>
      </c>
      <c r="X1298" s="91" t="s">
        <v>3516</v>
      </c>
      <c r="Y1298" s="198" t="str">
        <f t="shared" si="63"/>
        <v>112015冷房設備用無し（一定速）</v>
      </c>
      <c r="Z1298" s="91">
        <v>0.25</v>
      </c>
      <c r="AA1298" s="91">
        <v>0.75</v>
      </c>
      <c r="AB1298" s="199">
        <v>0.25</v>
      </c>
      <c r="AC1298" s="199">
        <v>0.75</v>
      </c>
      <c r="AD1298" s="150">
        <f>VLOOKUP(T1298,'既存・導入予定 (3)'!$E$33:$S$44,13,0)</f>
        <v>0.245</v>
      </c>
      <c r="AE1298" s="151">
        <f t="shared" si="62"/>
        <v>0.81100000000000005</v>
      </c>
    </row>
    <row r="1299" spans="20:31">
      <c r="T1299" s="91">
        <v>11</v>
      </c>
      <c r="U1299" s="91">
        <v>2015</v>
      </c>
      <c r="V1299" s="91" t="s">
        <v>21</v>
      </c>
      <c r="W1299" s="91" t="s">
        <v>624</v>
      </c>
      <c r="X1299" s="91" t="s">
        <v>3363</v>
      </c>
      <c r="Y1299" s="198" t="str">
        <f t="shared" si="63"/>
        <v>112015暖房店舗用有り</v>
      </c>
      <c r="Z1299" s="91">
        <v>-0.97</v>
      </c>
      <c r="AA1299" s="91">
        <v>1.97</v>
      </c>
      <c r="AB1299" s="199">
        <v>1.0867</v>
      </c>
      <c r="AC1299" s="199">
        <v>1.4558</v>
      </c>
      <c r="AD1299" s="150">
        <f>VLOOKUP(T1299,'既存・導入予定 (3)'!$E$33:$S$44,13,0)</f>
        <v>0.245</v>
      </c>
      <c r="AE1299" s="151">
        <f t="shared" si="62"/>
        <v>1.722</v>
      </c>
    </row>
    <row r="1300" spans="20:31">
      <c r="T1300" s="91">
        <v>11</v>
      </c>
      <c r="U1300" s="91">
        <v>2015</v>
      </c>
      <c r="V1300" s="91" t="s">
        <v>21</v>
      </c>
      <c r="W1300" s="91" t="s">
        <v>618</v>
      </c>
      <c r="X1300" s="91" t="s">
        <v>3363</v>
      </c>
      <c r="Y1300" s="198" t="str">
        <f t="shared" si="63"/>
        <v>112015暖房ビル用マルチ有り</v>
      </c>
      <c r="Z1300" s="91">
        <v>-0.876</v>
      </c>
      <c r="AA1300" s="91">
        <v>1.8759999999999999</v>
      </c>
      <c r="AB1300" s="199">
        <v>1.0398000000000001</v>
      </c>
      <c r="AC1300" s="199">
        <v>1.3971</v>
      </c>
      <c r="AD1300" s="150">
        <f>VLOOKUP(T1300,'既存・導入予定 (3)'!$E$33:$S$44,13,0)</f>
        <v>0.245</v>
      </c>
      <c r="AE1300" s="151">
        <f t="shared" si="62"/>
        <v>1.651</v>
      </c>
    </row>
    <row r="1301" spans="20:31">
      <c r="T1301" s="91">
        <v>11</v>
      </c>
      <c r="U1301" s="91">
        <v>2015</v>
      </c>
      <c r="V1301" s="91" t="s">
        <v>21</v>
      </c>
      <c r="W1301" s="91" t="s">
        <v>619</v>
      </c>
      <c r="X1301" s="91" t="s">
        <v>3363</v>
      </c>
      <c r="Y1301" s="198" t="str">
        <f t="shared" si="63"/>
        <v>112015暖房設備用有り</v>
      </c>
      <c r="Z1301" s="91">
        <v>-0.59799999999999998</v>
      </c>
      <c r="AA1301" s="91">
        <v>1.5980000000000001</v>
      </c>
      <c r="AB1301" s="199">
        <v>1.0339</v>
      </c>
      <c r="AC1301" s="199">
        <v>1.19</v>
      </c>
      <c r="AD1301" s="150">
        <f>VLOOKUP(T1301,'既存・導入予定 (3)'!$E$33:$S$44,13,0)</f>
        <v>0.245</v>
      </c>
      <c r="AE1301" s="151">
        <f t="shared" si="62"/>
        <v>1.4430000000000001</v>
      </c>
    </row>
    <row r="1302" spans="20:31">
      <c r="T1302" s="91">
        <v>11</v>
      </c>
      <c r="U1302" s="91">
        <v>2015</v>
      </c>
      <c r="V1302" s="91" t="s">
        <v>21</v>
      </c>
      <c r="W1302" s="91" t="s">
        <v>624</v>
      </c>
      <c r="X1302" s="91" t="s">
        <v>3516</v>
      </c>
      <c r="Y1302" s="198" t="str">
        <f t="shared" si="63"/>
        <v>112015暖房店舗用無し（一定速）</v>
      </c>
      <c r="Z1302" s="91">
        <v>0.25</v>
      </c>
      <c r="AA1302" s="91">
        <v>0.75</v>
      </c>
      <c r="AB1302" s="199">
        <v>0.25</v>
      </c>
      <c r="AC1302" s="199">
        <v>0.75</v>
      </c>
      <c r="AD1302" s="150">
        <f>VLOOKUP(T1302,'既存・導入予定 (3)'!$E$33:$S$44,13,0)</f>
        <v>0.245</v>
      </c>
      <c r="AE1302" s="151">
        <f t="shared" si="62"/>
        <v>0.81100000000000005</v>
      </c>
    </row>
    <row r="1303" spans="20:31">
      <c r="T1303" s="91">
        <v>11</v>
      </c>
      <c r="U1303" s="91">
        <v>2015</v>
      </c>
      <c r="V1303" s="91" t="s">
        <v>21</v>
      </c>
      <c r="W1303" s="91" t="s">
        <v>618</v>
      </c>
      <c r="X1303" s="91" t="s">
        <v>3516</v>
      </c>
      <c r="Y1303" s="198" t="str">
        <f t="shared" si="63"/>
        <v>112015暖房ビル用マルチ無し（一定速）</v>
      </c>
      <c r="Z1303" s="91">
        <v>0.25</v>
      </c>
      <c r="AA1303" s="91">
        <v>0.75</v>
      </c>
      <c r="AB1303" s="199">
        <v>0.25</v>
      </c>
      <c r="AC1303" s="199">
        <v>0.75</v>
      </c>
      <c r="AD1303" s="150">
        <f>VLOOKUP(T1303,'既存・導入予定 (3)'!$E$33:$S$44,13,0)</f>
        <v>0.245</v>
      </c>
      <c r="AE1303" s="151">
        <f t="shared" si="62"/>
        <v>0.81100000000000005</v>
      </c>
    </row>
    <row r="1304" spans="20:31">
      <c r="T1304" s="91">
        <v>11</v>
      </c>
      <c r="U1304" s="91">
        <v>2015</v>
      </c>
      <c r="V1304" s="91" t="s">
        <v>21</v>
      </c>
      <c r="W1304" s="91" t="s">
        <v>619</v>
      </c>
      <c r="X1304" s="91" t="s">
        <v>3516</v>
      </c>
      <c r="Y1304" s="198" t="str">
        <f t="shared" si="63"/>
        <v>112015暖房設備用無し（一定速）</v>
      </c>
      <c r="Z1304" s="91">
        <v>0.25</v>
      </c>
      <c r="AA1304" s="91">
        <v>0.75</v>
      </c>
      <c r="AB1304" s="199">
        <v>0.25</v>
      </c>
      <c r="AC1304" s="199">
        <v>0.75</v>
      </c>
      <c r="AD1304" s="150">
        <f>VLOOKUP(T1304,'既存・導入予定 (3)'!$E$33:$S$44,13,0)</f>
        <v>0.245</v>
      </c>
      <c r="AE1304" s="151">
        <f t="shared" si="62"/>
        <v>0.81100000000000005</v>
      </c>
    </row>
    <row r="1305" spans="20:31">
      <c r="T1305" s="91">
        <v>11</v>
      </c>
      <c r="U1305" s="91">
        <v>2020</v>
      </c>
      <c r="V1305" s="91" t="s">
        <v>626</v>
      </c>
      <c r="W1305" s="91" t="s">
        <v>624</v>
      </c>
      <c r="X1305" s="91" t="s">
        <v>3363</v>
      </c>
      <c r="Y1305" s="198" t="str">
        <f t="shared" si="63"/>
        <v>112020冷房店舗用有り</v>
      </c>
      <c r="Z1305" s="91">
        <v>-1.38</v>
      </c>
      <c r="AA1305" s="91">
        <v>2.38</v>
      </c>
      <c r="AB1305" s="199">
        <v>1.0581</v>
      </c>
      <c r="AC1305" s="199">
        <v>1.7705</v>
      </c>
      <c r="AD1305" s="150">
        <f>VLOOKUP(T1305,'既存・導入予定 (3)'!$E$33:$S$44,13,0)</f>
        <v>0.245</v>
      </c>
      <c r="AE1305" s="151">
        <f t="shared" ref="AE1305:AE1368" si="64">ROUNDDOWN(IF(AD1305&gt;=0.25,Z1305*AD1305+AA1305,AB1305*AD1305+AC1305),3)</f>
        <v>2.0289999999999999</v>
      </c>
    </row>
    <row r="1306" spans="20:31">
      <c r="T1306" s="91">
        <v>11</v>
      </c>
      <c r="U1306" s="91">
        <v>2020</v>
      </c>
      <c r="V1306" s="91" t="s">
        <v>626</v>
      </c>
      <c r="W1306" s="91" t="s">
        <v>618</v>
      </c>
      <c r="X1306" s="91" t="s">
        <v>3363</v>
      </c>
      <c r="Y1306" s="198" t="str">
        <f t="shared" si="63"/>
        <v>112020冷房ビル用マルチ有り</v>
      </c>
      <c r="Z1306" s="91">
        <v>-1.68</v>
      </c>
      <c r="AA1306" s="91">
        <v>2.68</v>
      </c>
      <c r="AB1306" s="199">
        <v>1.0788</v>
      </c>
      <c r="AC1306" s="199">
        <v>2.0053000000000001</v>
      </c>
      <c r="AD1306" s="150">
        <f>VLOOKUP(T1306,'既存・導入予定 (3)'!$E$33:$S$44,13,0)</f>
        <v>0.245</v>
      </c>
      <c r="AE1306" s="151">
        <f t="shared" si="64"/>
        <v>2.2690000000000001</v>
      </c>
    </row>
    <row r="1307" spans="20:31">
      <c r="T1307" s="91">
        <v>11</v>
      </c>
      <c r="U1307" s="91">
        <v>2020</v>
      </c>
      <c r="V1307" s="91" t="s">
        <v>626</v>
      </c>
      <c r="W1307" s="91" t="s">
        <v>619</v>
      </c>
      <c r="X1307" s="91" t="s">
        <v>3363</v>
      </c>
      <c r="Y1307" s="198" t="str">
        <f t="shared" si="63"/>
        <v>112020冷房設備用有り</v>
      </c>
      <c r="Z1307" s="91">
        <v>-0.62</v>
      </c>
      <c r="AA1307" s="91">
        <v>1.62</v>
      </c>
      <c r="AB1307" s="199">
        <v>1.0472999999999999</v>
      </c>
      <c r="AC1307" s="199">
        <v>1.2032</v>
      </c>
      <c r="AD1307" s="150">
        <f>VLOOKUP(T1307,'既存・導入予定 (3)'!$E$33:$S$44,13,0)</f>
        <v>0.245</v>
      </c>
      <c r="AE1307" s="151">
        <f t="shared" si="64"/>
        <v>1.4590000000000001</v>
      </c>
    </row>
    <row r="1308" spans="20:31">
      <c r="T1308" s="91">
        <v>11</v>
      </c>
      <c r="U1308" s="91">
        <v>2020</v>
      </c>
      <c r="V1308" s="91" t="s">
        <v>626</v>
      </c>
      <c r="W1308" s="91" t="s">
        <v>624</v>
      </c>
      <c r="X1308" s="91" t="s">
        <v>3516</v>
      </c>
      <c r="Y1308" s="198" t="str">
        <f t="shared" si="63"/>
        <v>112020冷房店舗用無し（一定速）</v>
      </c>
      <c r="Z1308" s="91">
        <v>0.25</v>
      </c>
      <c r="AA1308" s="91">
        <v>0.75</v>
      </c>
      <c r="AB1308" s="199">
        <v>0.25</v>
      </c>
      <c r="AC1308" s="199">
        <v>0.75</v>
      </c>
      <c r="AD1308" s="150">
        <f>VLOOKUP(T1308,'既存・導入予定 (3)'!$E$33:$S$44,13,0)</f>
        <v>0.245</v>
      </c>
      <c r="AE1308" s="151">
        <f t="shared" si="64"/>
        <v>0.81100000000000005</v>
      </c>
    </row>
    <row r="1309" spans="20:31">
      <c r="T1309" s="91">
        <v>11</v>
      </c>
      <c r="U1309" s="91">
        <v>2020</v>
      </c>
      <c r="V1309" s="91" t="s">
        <v>626</v>
      </c>
      <c r="W1309" s="91" t="s">
        <v>618</v>
      </c>
      <c r="X1309" s="91" t="s">
        <v>3516</v>
      </c>
      <c r="Y1309" s="198" t="str">
        <f t="shared" si="63"/>
        <v>112020冷房ビル用マルチ無し（一定速）</v>
      </c>
      <c r="Z1309" s="91">
        <v>0.25</v>
      </c>
      <c r="AA1309" s="91">
        <v>0.75</v>
      </c>
      <c r="AB1309" s="199">
        <v>0.25</v>
      </c>
      <c r="AC1309" s="199">
        <v>0.75</v>
      </c>
      <c r="AD1309" s="150">
        <f>VLOOKUP(T1309,'既存・導入予定 (3)'!$E$33:$S$44,13,0)</f>
        <v>0.245</v>
      </c>
      <c r="AE1309" s="151">
        <f t="shared" si="64"/>
        <v>0.81100000000000005</v>
      </c>
    </row>
    <row r="1310" spans="20:31">
      <c r="T1310" s="91">
        <v>11</v>
      </c>
      <c r="U1310" s="91">
        <v>2020</v>
      </c>
      <c r="V1310" s="91" t="s">
        <v>626</v>
      </c>
      <c r="W1310" s="91" t="s">
        <v>619</v>
      </c>
      <c r="X1310" s="91" t="s">
        <v>3516</v>
      </c>
      <c r="Y1310" s="198" t="str">
        <f t="shared" si="63"/>
        <v>112020冷房設備用無し（一定速）</v>
      </c>
      <c r="Z1310" s="91">
        <v>0.25</v>
      </c>
      <c r="AA1310" s="91">
        <v>0.75</v>
      </c>
      <c r="AB1310" s="199">
        <v>0.25</v>
      </c>
      <c r="AC1310" s="199">
        <v>0.75</v>
      </c>
      <c r="AD1310" s="150">
        <f>VLOOKUP(T1310,'既存・導入予定 (3)'!$E$33:$S$44,13,0)</f>
        <v>0.245</v>
      </c>
      <c r="AE1310" s="151">
        <f t="shared" si="64"/>
        <v>0.81100000000000005</v>
      </c>
    </row>
    <row r="1311" spans="20:31">
      <c r="T1311" s="91">
        <v>11</v>
      </c>
      <c r="U1311" s="91">
        <v>2020</v>
      </c>
      <c r="V1311" s="91" t="s">
        <v>627</v>
      </c>
      <c r="W1311" s="91" t="s">
        <v>624</v>
      </c>
      <c r="X1311" s="91" t="s">
        <v>3363</v>
      </c>
      <c r="Y1311" s="198" t="str">
        <f t="shared" si="63"/>
        <v>112020暖房店舗用有り</v>
      </c>
      <c r="Z1311" s="91">
        <v>-0.96</v>
      </c>
      <c r="AA1311" s="91">
        <v>1.96</v>
      </c>
      <c r="AB1311" s="199">
        <v>1.0862000000000001</v>
      </c>
      <c r="AC1311" s="199">
        <v>1.4483999999999999</v>
      </c>
      <c r="AD1311" s="150">
        <f>VLOOKUP(T1311,'既存・導入予定 (3)'!$E$33:$S$44,13,0)</f>
        <v>0.245</v>
      </c>
      <c r="AE1311" s="151">
        <f t="shared" si="64"/>
        <v>1.714</v>
      </c>
    </row>
    <row r="1312" spans="20:31">
      <c r="T1312" s="91">
        <v>11</v>
      </c>
      <c r="U1312" s="91">
        <v>2020</v>
      </c>
      <c r="V1312" s="91" t="s">
        <v>627</v>
      </c>
      <c r="W1312" s="91" t="s">
        <v>618</v>
      </c>
      <c r="X1312" s="91" t="s">
        <v>3363</v>
      </c>
      <c r="Y1312" s="198" t="str">
        <f t="shared" si="63"/>
        <v>112020暖房ビル用マルチ有り</v>
      </c>
      <c r="Z1312" s="91">
        <v>-1.1000000000000001</v>
      </c>
      <c r="AA1312" s="91">
        <v>2.1</v>
      </c>
      <c r="AB1312" s="199">
        <v>1.0416000000000001</v>
      </c>
      <c r="AC1312" s="199">
        <v>1.4596</v>
      </c>
      <c r="AD1312" s="150">
        <f>VLOOKUP(T1312,'既存・導入予定 (3)'!$E$33:$S$44,13,0)</f>
        <v>0.245</v>
      </c>
      <c r="AE1312" s="151">
        <f t="shared" si="64"/>
        <v>1.714</v>
      </c>
    </row>
    <row r="1313" spans="20:31">
      <c r="T1313" s="91">
        <v>11</v>
      </c>
      <c r="U1313" s="91">
        <v>2020</v>
      </c>
      <c r="V1313" s="91" t="s">
        <v>627</v>
      </c>
      <c r="W1313" s="91" t="s">
        <v>619</v>
      </c>
      <c r="X1313" s="91" t="s">
        <v>3363</v>
      </c>
      <c r="Y1313" s="198" t="str">
        <f t="shared" si="63"/>
        <v>112020暖房設備用有り</v>
      </c>
      <c r="Z1313" s="91">
        <v>-0.46</v>
      </c>
      <c r="AA1313" s="91">
        <v>1.46</v>
      </c>
      <c r="AB1313" s="199">
        <v>0.94</v>
      </c>
      <c r="AC1313" s="199">
        <v>1.1100000000000001</v>
      </c>
      <c r="AD1313" s="150">
        <f>VLOOKUP(T1313,'既存・導入予定 (3)'!$E$33:$S$44,13,0)</f>
        <v>0.245</v>
      </c>
      <c r="AE1313" s="151">
        <f t="shared" si="64"/>
        <v>1.34</v>
      </c>
    </row>
    <row r="1314" spans="20:31">
      <c r="T1314" s="91">
        <v>11</v>
      </c>
      <c r="U1314" s="91">
        <v>2020</v>
      </c>
      <c r="V1314" s="91" t="s">
        <v>627</v>
      </c>
      <c r="W1314" s="91" t="s">
        <v>624</v>
      </c>
      <c r="X1314" s="91" t="s">
        <v>3516</v>
      </c>
      <c r="Y1314" s="198" t="str">
        <f t="shared" si="63"/>
        <v>112020暖房店舗用無し（一定速）</v>
      </c>
      <c r="Z1314" s="91">
        <v>0.25</v>
      </c>
      <c r="AA1314" s="91">
        <v>0.75</v>
      </c>
      <c r="AB1314" s="199">
        <v>0.25</v>
      </c>
      <c r="AC1314" s="199">
        <v>0.75</v>
      </c>
      <c r="AD1314" s="150">
        <f>VLOOKUP(T1314,'既存・導入予定 (3)'!$E$33:$S$44,13,0)</f>
        <v>0.245</v>
      </c>
      <c r="AE1314" s="151">
        <f t="shared" si="64"/>
        <v>0.81100000000000005</v>
      </c>
    </row>
    <row r="1315" spans="20:31">
      <c r="T1315" s="91">
        <v>11</v>
      </c>
      <c r="U1315" s="91">
        <v>2020</v>
      </c>
      <c r="V1315" s="91" t="s">
        <v>627</v>
      </c>
      <c r="W1315" s="91" t="s">
        <v>618</v>
      </c>
      <c r="X1315" s="91" t="s">
        <v>3516</v>
      </c>
      <c r="Y1315" s="198" t="str">
        <f t="shared" si="63"/>
        <v>112020暖房ビル用マルチ無し（一定速）</v>
      </c>
      <c r="Z1315" s="91">
        <v>0.25</v>
      </c>
      <c r="AA1315" s="91">
        <v>0.75</v>
      </c>
      <c r="AB1315" s="199">
        <v>0.25</v>
      </c>
      <c r="AC1315" s="199">
        <v>0.75</v>
      </c>
      <c r="AD1315" s="150">
        <f>VLOOKUP(T1315,'既存・導入予定 (3)'!$E$33:$S$44,13,0)</f>
        <v>0.245</v>
      </c>
      <c r="AE1315" s="151">
        <f t="shared" si="64"/>
        <v>0.81100000000000005</v>
      </c>
    </row>
    <row r="1316" spans="20:31">
      <c r="T1316" s="91">
        <v>11</v>
      </c>
      <c r="U1316" s="91">
        <v>2020</v>
      </c>
      <c r="V1316" s="91" t="s">
        <v>627</v>
      </c>
      <c r="W1316" s="91" t="s">
        <v>619</v>
      </c>
      <c r="X1316" s="91" t="s">
        <v>3516</v>
      </c>
      <c r="Y1316" s="198" t="str">
        <f t="shared" si="63"/>
        <v>112020暖房設備用無し（一定速）</v>
      </c>
      <c r="Z1316" s="91">
        <v>0.25</v>
      </c>
      <c r="AA1316" s="91">
        <v>0.75</v>
      </c>
      <c r="AB1316" s="199">
        <v>0.25</v>
      </c>
      <c r="AC1316" s="199">
        <v>0.75</v>
      </c>
      <c r="AD1316" s="150">
        <f>VLOOKUP(T1316,'既存・導入予定 (3)'!$E$33:$S$44,13,0)</f>
        <v>0.245</v>
      </c>
      <c r="AE1316" s="151">
        <f t="shared" si="64"/>
        <v>0.81100000000000005</v>
      </c>
    </row>
    <row r="1317" spans="20:31">
      <c r="T1317" s="196">
        <v>11</v>
      </c>
      <c r="U1317" s="196">
        <v>2024</v>
      </c>
      <c r="V1317" s="196" t="s">
        <v>626</v>
      </c>
      <c r="W1317" s="196" t="s">
        <v>624</v>
      </c>
      <c r="X1317" s="196" t="s">
        <v>3363</v>
      </c>
      <c r="Y1317" s="146" t="str">
        <f t="shared" si="63"/>
        <v>112024冷房店舗用有り</v>
      </c>
      <c r="Z1317" s="196">
        <v>-1.58</v>
      </c>
      <c r="AA1317" s="196">
        <v>2.58</v>
      </c>
      <c r="AB1317" s="200">
        <v>1.0629999999999999</v>
      </c>
      <c r="AC1317" s="200">
        <v>1.9193</v>
      </c>
      <c r="AD1317" s="147">
        <f>VLOOKUP(T1317,'既存・導入予定 (3)'!$E$33:$S$44,13,0)</f>
        <v>0.245</v>
      </c>
      <c r="AE1317" s="75">
        <f t="shared" si="64"/>
        <v>2.1789999999999998</v>
      </c>
    </row>
    <row r="1318" spans="20:31">
      <c r="T1318" s="196">
        <v>11</v>
      </c>
      <c r="U1318" s="196">
        <v>2024</v>
      </c>
      <c r="V1318" s="196" t="s">
        <v>626</v>
      </c>
      <c r="W1318" s="196" t="s">
        <v>618</v>
      </c>
      <c r="X1318" s="196" t="s">
        <v>3363</v>
      </c>
      <c r="Y1318" s="146" t="str">
        <f t="shared" si="63"/>
        <v>112024冷房ビル用マルチ有り</v>
      </c>
      <c r="Z1318" s="196">
        <v>-1.6</v>
      </c>
      <c r="AA1318" s="196">
        <v>2.6</v>
      </c>
      <c r="AB1318" s="200">
        <v>1.0759000000000001</v>
      </c>
      <c r="AC1318" s="200">
        <v>1.931</v>
      </c>
      <c r="AD1318" s="147">
        <f>VLOOKUP(T1318,'既存・導入予定 (3)'!$E$33:$S$44,13,0)</f>
        <v>0.245</v>
      </c>
      <c r="AE1318" s="75">
        <f t="shared" si="64"/>
        <v>2.194</v>
      </c>
    </row>
    <row r="1319" spans="20:31">
      <c r="T1319" s="196">
        <v>11</v>
      </c>
      <c r="U1319" s="196">
        <v>2024</v>
      </c>
      <c r="V1319" s="196" t="s">
        <v>626</v>
      </c>
      <c r="W1319" s="196" t="s">
        <v>619</v>
      </c>
      <c r="X1319" s="196" t="s">
        <v>3363</v>
      </c>
      <c r="Y1319" s="146" t="str">
        <f t="shared" si="63"/>
        <v>112024冷房設備用有り</v>
      </c>
      <c r="Z1319" s="196">
        <v>-0.6</v>
      </c>
      <c r="AA1319" s="196">
        <v>1.6</v>
      </c>
      <c r="AB1319" s="200">
        <v>1.0467</v>
      </c>
      <c r="AC1319" s="200">
        <v>1.1882999999999999</v>
      </c>
      <c r="AD1319" s="147">
        <f>VLOOKUP(T1319,'既存・導入予定 (3)'!$E$33:$S$44,13,0)</f>
        <v>0.245</v>
      </c>
      <c r="AE1319" s="75">
        <f t="shared" si="64"/>
        <v>1.444</v>
      </c>
    </row>
    <row r="1320" spans="20:31">
      <c r="T1320" s="196">
        <v>11</v>
      </c>
      <c r="U1320" s="196">
        <v>2024</v>
      </c>
      <c r="V1320" s="196" t="s">
        <v>626</v>
      </c>
      <c r="W1320" s="196" t="s">
        <v>624</v>
      </c>
      <c r="X1320" s="196" t="s">
        <v>3516</v>
      </c>
      <c r="Y1320" s="146" t="str">
        <f t="shared" si="63"/>
        <v>112024冷房店舗用無し（一定速）</v>
      </c>
      <c r="Z1320" s="196">
        <v>0.25</v>
      </c>
      <c r="AA1320" s="196">
        <v>0.75</v>
      </c>
      <c r="AB1320" s="200">
        <v>0.25</v>
      </c>
      <c r="AC1320" s="200">
        <v>0.75</v>
      </c>
      <c r="AD1320" s="147">
        <f>VLOOKUP(T1320,'既存・導入予定 (3)'!$E$33:$S$44,13,0)</f>
        <v>0.245</v>
      </c>
      <c r="AE1320" s="75">
        <f t="shared" si="64"/>
        <v>0.81100000000000005</v>
      </c>
    </row>
    <row r="1321" spans="20:31">
      <c r="T1321" s="196">
        <v>11</v>
      </c>
      <c r="U1321" s="196">
        <v>2024</v>
      </c>
      <c r="V1321" s="196" t="s">
        <v>626</v>
      </c>
      <c r="W1321" s="196" t="s">
        <v>618</v>
      </c>
      <c r="X1321" s="196" t="s">
        <v>3516</v>
      </c>
      <c r="Y1321" s="146" t="str">
        <f t="shared" si="63"/>
        <v>112024冷房ビル用マルチ無し（一定速）</v>
      </c>
      <c r="Z1321" s="196">
        <v>0.25</v>
      </c>
      <c r="AA1321" s="196">
        <v>0.75</v>
      </c>
      <c r="AB1321" s="200">
        <v>0.25</v>
      </c>
      <c r="AC1321" s="200">
        <v>0.75</v>
      </c>
      <c r="AD1321" s="147">
        <f>VLOOKUP(T1321,'既存・導入予定 (3)'!$E$33:$S$44,13,0)</f>
        <v>0.245</v>
      </c>
      <c r="AE1321" s="75">
        <f t="shared" si="64"/>
        <v>0.81100000000000005</v>
      </c>
    </row>
    <row r="1322" spans="20:31">
      <c r="T1322" s="196">
        <v>11</v>
      </c>
      <c r="U1322" s="196">
        <v>2024</v>
      </c>
      <c r="V1322" s="196" t="s">
        <v>626</v>
      </c>
      <c r="W1322" s="196" t="s">
        <v>619</v>
      </c>
      <c r="X1322" s="196" t="s">
        <v>3516</v>
      </c>
      <c r="Y1322" s="146" t="str">
        <f t="shared" si="63"/>
        <v>112024冷房設備用無し（一定速）</v>
      </c>
      <c r="Z1322" s="196">
        <v>0.25</v>
      </c>
      <c r="AA1322" s="196">
        <v>0.75</v>
      </c>
      <c r="AB1322" s="200">
        <v>0.25</v>
      </c>
      <c r="AC1322" s="200">
        <v>0.75</v>
      </c>
      <c r="AD1322" s="147">
        <f>VLOOKUP(T1322,'既存・導入予定 (3)'!$E$33:$S$44,13,0)</f>
        <v>0.245</v>
      </c>
      <c r="AE1322" s="75">
        <f t="shared" si="64"/>
        <v>0.81100000000000005</v>
      </c>
    </row>
    <row r="1323" spans="20:31">
      <c r="T1323" s="196">
        <v>11</v>
      </c>
      <c r="U1323" s="196">
        <v>2024</v>
      </c>
      <c r="V1323" s="196" t="s">
        <v>627</v>
      </c>
      <c r="W1323" s="196" t="s">
        <v>624</v>
      </c>
      <c r="X1323" s="196" t="s">
        <v>3363</v>
      </c>
      <c r="Y1323" s="146" t="str">
        <f t="shared" si="63"/>
        <v>112024暖房店舗用有り</v>
      </c>
      <c r="Z1323" s="196">
        <v>-1.04</v>
      </c>
      <c r="AA1323" s="196">
        <v>2.04</v>
      </c>
      <c r="AB1323" s="200">
        <v>1.0898000000000001</v>
      </c>
      <c r="AC1323" s="200">
        <v>1.5076000000000001</v>
      </c>
      <c r="AD1323" s="147">
        <f>VLOOKUP(T1323,'既存・導入予定 (3)'!$E$33:$S$44,13,0)</f>
        <v>0.245</v>
      </c>
      <c r="AE1323" s="75">
        <f t="shared" si="64"/>
        <v>1.774</v>
      </c>
    </row>
    <row r="1324" spans="20:31">
      <c r="T1324" s="196">
        <v>11</v>
      </c>
      <c r="U1324" s="196">
        <v>2024</v>
      </c>
      <c r="V1324" s="196" t="s">
        <v>627</v>
      </c>
      <c r="W1324" s="196" t="s">
        <v>618</v>
      </c>
      <c r="X1324" s="196" t="s">
        <v>3363</v>
      </c>
      <c r="Y1324" s="146" t="str">
        <f t="shared" si="63"/>
        <v>112024暖房ビル用マルチ有り</v>
      </c>
      <c r="Z1324" s="196">
        <v>-1.1399999999999999</v>
      </c>
      <c r="AA1324" s="196">
        <v>2.14</v>
      </c>
      <c r="AB1324" s="200">
        <v>1.0454000000000001</v>
      </c>
      <c r="AC1324" s="200">
        <v>1.5936999999999999</v>
      </c>
      <c r="AD1324" s="147">
        <f>VLOOKUP(T1324,'既存・導入予定 (3)'!$E$33:$S$44,13,0)</f>
        <v>0.245</v>
      </c>
      <c r="AE1324" s="75">
        <f t="shared" si="64"/>
        <v>1.849</v>
      </c>
    </row>
    <row r="1325" spans="20:31">
      <c r="T1325" s="196">
        <v>11</v>
      </c>
      <c r="U1325" s="196">
        <v>2024</v>
      </c>
      <c r="V1325" s="196" t="s">
        <v>627</v>
      </c>
      <c r="W1325" s="196" t="s">
        <v>619</v>
      </c>
      <c r="X1325" s="196" t="s">
        <v>3363</v>
      </c>
      <c r="Y1325" s="146" t="str">
        <f t="shared" si="63"/>
        <v>112024暖房設備用有り</v>
      </c>
      <c r="Z1325" s="196">
        <v>-0.57999999999999996</v>
      </c>
      <c r="AA1325" s="196">
        <v>1.58</v>
      </c>
      <c r="AB1325" s="200">
        <v>1.0335000000000001</v>
      </c>
      <c r="AC1325" s="200">
        <v>1.1766000000000001</v>
      </c>
      <c r="AD1325" s="147">
        <f>VLOOKUP(T1325,'既存・導入予定 (3)'!$E$33:$S$44,13,0)</f>
        <v>0.245</v>
      </c>
      <c r="AE1325" s="75">
        <f t="shared" si="64"/>
        <v>1.429</v>
      </c>
    </row>
    <row r="1326" spans="20:31">
      <c r="T1326" s="196">
        <v>11</v>
      </c>
      <c r="U1326" s="196">
        <v>2024</v>
      </c>
      <c r="V1326" s="196" t="s">
        <v>627</v>
      </c>
      <c r="W1326" s="196" t="s">
        <v>624</v>
      </c>
      <c r="X1326" s="196" t="s">
        <v>3516</v>
      </c>
      <c r="Y1326" s="146" t="str">
        <f t="shared" si="63"/>
        <v>112024暖房店舗用無し（一定速）</v>
      </c>
      <c r="Z1326" s="196">
        <v>0.25</v>
      </c>
      <c r="AA1326" s="196">
        <v>0.75</v>
      </c>
      <c r="AB1326" s="200">
        <v>0.25</v>
      </c>
      <c r="AC1326" s="200">
        <v>0.75</v>
      </c>
      <c r="AD1326" s="147">
        <f>VLOOKUP(T1326,'既存・導入予定 (3)'!$E$33:$S$44,13,0)</f>
        <v>0.245</v>
      </c>
      <c r="AE1326" s="75">
        <f t="shared" si="64"/>
        <v>0.81100000000000005</v>
      </c>
    </row>
    <row r="1327" spans="20:31">
      <c r="T1327" s="196">
        <v>11</v>
      </c>
      <c r="U1327" s="196">
        <v>2024</v>
      </c>
      <c r="V1327" s="196" t="s">
        <v>627</v>
      </c>
      <c r="W1327" s="196" t="s">
        <v>618</v>
      </c>
      <c r="X1327" s="196" t="s">
        <v>3516</v>
      </c>
      <c r="Y1327" s="146" t="str">
        <f t="shared" si="63"/>
        <v>112024暖房ビル用マルチ無し（一定速）</v>
      </c>
      <c r="Z1327" s="196">
        <v>0.25</v>
      </c>
      <c r="AA1327" s="196">
        <v>0.75</v>
      </c>
      <c r="AB1327" s="200">
        <v>0.25</v>
      </c>
      <c r="AC1327" s="200">
        <v>0.75</v>
      </c>
      <c r="AD1327" s="147">
        <f>VLOOKUP(T1327,'既存・導入予定 (3)'!$E$33:$S$44,13,0)</f>
        <v>0.245</v>
      </c>
      <c r="AE1327" s="75">
        <f t="shared" si="64"/>
        <v>0.81100000000000005</v>
      </c>
    </row>
    <row r="1328" spans="20:31">
      <c r="T1328" s="196">
        <v>11</v>
      </c>
      <c r="U1328" s="196">
        <v>2024</v>
      </c>
      <c r="V1328" s="196" t="s">
        <v>627</v>
      </c>
      <c r="W1328" s="196" t="s">
        <v>619</v>
      </c>
      <c r="X1328" s="196" t="s">
        <v>3516</v>
      </c>
      <c r="Y1328" s="146" t="str">
        <f t="shared" si="63"/>
        <v>112024暖房設備用無し（一定速）</v>
      </c>
      <c r="Z1328" s="196">
        <v>0.25</v>
      </c>
      <c r="AA1328" s="196">
        <v>0.75</v>
      </c>
      <c r="AB1328" s="200">
        <v>0.25</v>
      </c>
      <c r="AC1328" s="200">
        <v>0.75</v>
      </c>
      <c r="AD1328" s="147">
        <f>VLOOKUP(T1328,'既存・導入予定 (3)'!$E$33:$S$44,13,0)</f>
        <v>0.245</v>
      </c>
      <c r="AE1328" s="75">
        <f t="shared" si="64"/>
        <v>0.81100000000000005</v>
      </c>
    </row>
    <row r="1329" spans="20:31">
      <c r="T1329" s="91">
        <v>12</v>
      </c>
      <c r="U1329" s="91">
        <v>1995</v>
      </c>
      <c r="V1329" s="91" t="s">
        <v>20</v>
      </c>
      <c r="W1329" s="91" t="s">
        <v>624</v>
      </c>
      <c r="X1329" s="91" t="s">
        <v>3363</v>
      </c>
      <c r="Y1329" s="198" t="str">
        <f t="shared" si="63"/>
        <v>121995冷房店舗用有り</v>
      </c>
      <c r="Z1329" s="91">
        <v>0.32</v>
      </c>
      <c r="AA1329" s="91">
        <v>0.68</v>
      </c>
      <c r="AB1329" s="199">
        <v>1.0165999999999999</v>
      </c>
      <c r="AC1329" s="199">
        <v>0.50590000000000002</v>
      </c>
      <c r="AD1329" s="150">
        <f>VLOOKUP(T1329,'既存・導入予定 (3)'!$E$33:$S$44,13,0)</f>
        <v>0.45</v>
      </c>
      <c r="AE1329" s="151">
        <f t="shared" si="64"/>
        <v>0.82399999999999995</v>
      </c>
    </row>
    <row r="1330" spans="20:31">
      <c r="T1330" s="91">
        <v>12</v>
      </c>
      <c r="U1330" s="91">
        <v>1995</v>
      </c>
      <c r="V1330" s="91" t="s">
        <v>20</v>
      </c>
      <c r="W1330" s="91" t="s">
        <v>618</v>
      </c>
      <c r="X1330" s="91" t="s">
        <v>3363</v>
      </c>
      <c r="Y1330" s="198" t="str">
        <f t="shared" si="63"/>
        <v>121995冷房ビル用マルチ有り</v>
      </c>
      <c r="Z1330" s="91">
        <v>-0.218</v>
      </c>
      <c r="AA1330" s="91">
        <v>1.218</v>
      </c>
      <c r="AB1330" s="199">
        <v>1.0356000000000001</v>
      </c>
      <c r="AC1330" s="199">
        <v>0.90459999999999996</v>
      </c>
      <c r="AD1330" s="150">
        <f>VLOOKUP(T1330,'既存・導入予定 (3)'!$E$33:$S$44,13,0)</f>
        <v>0.45</v>
      </c>
      <c r="AE1330" s="151">
        <f t="shared" si="64"/>
        <v>1.119</v>
      </c>
    </row>
    <row r="1331" spans="20:31">
      <c r="T1331" s="91">
        <v>12</v>
      </c>
      <c r="U1331" s="91">
        <v>1995</v>
      </c>
      <c r="V1331" s="91" t="s">
        <v>20</v>
      </c>
      <c r="W1331" s="91" t="s">
        <v>619</v>
      </c>
      <c r="X1331" s="91" t="s">
        <v>3363</v>
      </c>
      <c r="Y1331" s="198" t="str">
        <f t="shared" si="63"/>
        <v>121995冷房設備用有り</v>
      </c>
      <c r="Z1331" s="91">
        <v>0.25</v>
      </c>
      <c r="AA1331" s="91">
        <v>0.75</v>
      </c>
      <c r="AB1331" s="199">
        <v>1.0219</v>
      </c>
      <c r="AC1331" s="199">
        <v>0.55700000000000005</v>
      </c>
      <c r="AD1331" s="150">
        <f>VLOOKUP(T1331,'既存・導入予定 (3)'!$E$33:$S$44,13,0)</f>
        <v>0.45</v>
      </c>
      <c r="AE1331" s="151">
        <f t="shared" si="64"/>
        <v>0.86199999999999999</v>
      </c>
    </row>
    <row r="1332" spans="20:31">
      <c r="T1332" s="91">
        <v>12</v>
      </c>
      <c r="U1332" s="91">
        <v>1995</v>
      </c>
      <c r="V1332" s="91" t="s">
        <v>20</v>
      </c>
      <c r="W1332" s="91" t="s">
        <v>624</v>
      </c>
      <c r="X1332" s="91" t="s">
        <v>3516</v>
      </c>
      <c r="Y1332" s="198" t="str">
        <f t="shared" si="63"/>
        <v>121995冷房店舗用無し（一定速）</v>
      </c>
      <c r="Z1332" s="91">
        <v>0.26</v>
      </c>
      <c r="AA1332" s="91">
        <v>0.74</v>
      </c>
      <c r="AB1332" s="199">
        <v>0.26</v>
      </c>
      <c r="AC1332" s="199">
        <v>0.74</v>
      </c>
      <c r="AD1332" s="150">
        <f>VLOOKUP(T1332,'既存・導入予定 (3)'!$E$33:$S$44,13,0)</f>
        <v>0.45</v>
      </c>
      <c r="AE1332" s="151">
        <f t="shared" si="64"/>
        <v>0.85699999999999998</v>
      </c>
    </row>
    <row r="1333" spans="20:31">
      <c r="T1333" s="91">
        <v>12</v>
      </c>
      <c r="U1333" s="91">
        <v>1995</v>
      </c>
      <c r="V1333" s="91" t="s">
        <v>20</v>
      </c>
      <c r="W1333" s="91" t="s">
        <v>618</v>
      </c>
      <c r="X1333" s="91" t="s">
        <v>3516</v>
      </c>
      <c r="Y1333" s="198" t="str">
        <f t="shared" si="63"/>
        <v>121995冷房ビル用マルチ無し（一定速）</v>
      </c>
      <c r="Z1333" s="91">
        <v>0.26</v>
      </c>
      <c r="AA1333" s="91">
        <v>0.74</v>
      </c>
      <c r="AB1333" s="199">
        <v>0.26</v>
      </c>
      <c r="AC1333" s="199">
        <v>0.74</v>
      </c>
      <c r="AD1333" s="150">
        <f>VLOOKUP(T1333,'既存・導入予定 (3)'!$E$33:$S$44,13,0)</f>
        <v>0.45</v>
      </c>
      <c r="AE1333" s="151">
        <f t="shared" si="64"/>
        <v>0.85699999999999998</v>
      </c>
    </row>
    <row r="1334" spans="20:31">
      <c r="T1334" s="91">
        <v>12</v>
      </c>
      <c r="U1334" s="91">
        <v>1995</v>
      </c>
      <c r="V1334" s="91" t="s">
        <v>20</v>
      </c>
      <c r="W1334" s="91" t="s">
        <v>619</v>
      </c>
      <c r="X1334" s="91" t="s">
        <v>3516</v>
      </c>
      <c r="Y1334" s="198" t="str">
        <f t="shared" si="63"/>
        <v>121995冷房設備用無し（一定速）</v>
      </c>
      <c r="Z1334" s="91">
        <v>0.26</v>
      </c>
      <c r="AA1334" s="91">
        <v>0.74</v>
      </c>
      <c r="AB1334" s="199">
        <v>0.26</v>
      </c>
      <c r="AC1334" s="199">
        <v>0.74</v>
      </c>
      <c r="AD1334" s="150">
        <f>VLOOKUP(T1334,'既存・導入予定 (3)'!$E$33:$S$44,13,0)</f>
        <v>0.45</v>
      </c>
      <c r="AE1334" s="151">
        <f t="shared" si="64"/>
        <v>0.85699999999999998</v>
      </c>
    </row>
    <row r="1335" spans="20:31">
      <c r="T1335" s="91">
        <v>12</v>
      </c>
      <c r="U1335" s="91">
        <v>1995</v>
      </c>
      <c r="V1335" s="91" t="s">
        <v>21</v>
      </c>
      <c r="W1335" s="91" t="s">
        <v>624</v>
      </c>
      <c r="X1335" s="91" t="s">
        <v>3363</v>
      </c>
      <c r="Y1335" s="198" t="str">
        <f t="shared" si="63"/>
        <v>121995暖房店舗用有り</v>
      </c>
      <c r="Z1335" s="91">
        <v>0.374</v>
      </c>
      <c r="AA1335" s="91">
        <v>0.626</v>
      </c>
      <c r="AB1335" s="199">
        <v>1.0275000000000001</v>
      </c>
      <c r="AC1335" s="199">
        <v>0.46260000000000001</v>
      </c>
      <c r="AD1335" s="150">
        <f>VLOOKUP(T1335,'既存・導入予定 (3)'!$E$33:$S$44,13,0)</f>
        <v>0.45</v>
      </c>
      <c r="AE1335" s="151">
        <f t="shared" si="64"/>
        <v>0.79400000000000004</v>
      </c>
    </row>
    <row r="1336" spans="20:31">
      <c r="T1336" s="91">
        <v>12</v>
      </c>
      <c r="U1336" s="91">
        <v>1995</v>
      </c>
      <c r="V1336" s="91" t="s">
        <v>21</v>
      </c>
      <c r="W1336" s="91" t="s">
        <v>618</v>
      </c>
      <c r="X1336" s="91" t="s">
        <v>3363</v>
      </c>
      <c r="Y1336" s="198" t="str">
        <f t="shared" si="63"/>
        <v>121995暖房ビル用マルチ有り</v>
      </c>
      <c r="Z1336" s="91">
        <v>-0.112</v>
      </c>
      <c r="AA1336" s="91">
        <v>1.1120000000000001</v>
      </c>
      <c r="AB1336" s="199">
        <v>1.0236000000000001</v>
      </c>
      <c r="AC1336" s="199">
        <v>0.82809999999999995</v>
      </c>
      <c r="AD1336" s="150">
        <f>VLOOKUP(T1336,'既存・導入予定 (3)'!$E$33:$S$44,13,0)</f>
        <v>0.45</v>
      </c>
      <c r="AE1336" s="151">
        <f t="shared" si="64"/>
        <v>1.0609999999999999</v>
      </c>
    </row>
    <row r="1337" spans="20:31">
      <c r="T1337" s="91">
        <v>12</v>
      </c>
      <c r="U1337" s="91">
        <v>1995</v>
      </c>
      <c r="V1337" s="91" t="s">
        <v>21</v>
      </c>
      <c r="W1337" s="91" t="s">
        <v>619</v>
      </c>
      <c r="X1337" s="91" t="s">
        <v>3363</v>
      </c>
      <c r="Y1337" s="198" t="str">
        <f t="shared" si="63"/>
        <v>121995暖房設備用有り</v>
      </c>
      <c r="Z1337" s="91">
        <v>0.25</v>
      </c>
      <c r="AA1337" s="91">
        <v>0.75</v>
      </c>
      <c r="AB1337" s="199">
        <v>1.0159</v>
      </c>
      <c r="AC1337" s="199">
        <v>0.5585</v>
      </c>
      <c r="AD1337" s="150">
        <f>VLOOKUP(T1337,'既存・導入予定 (3)'!$E$33:$S$44,13,0)</f>
        <v>0.45</v>
      </c>
      <c r="AE1337" s="151">
        <f t="shared" si="64"/>
        <v>0.86199999999999999</v>
      </c>
    </row>
    <row r="1338" spans="20:31">
      <c r="T1338" s="91">
        <v>12</v>
      </c>
      <c r="U1338" s="91">
        <v>1995</v>
      </c>
      <c r="V1338" s="91" t="s">
        <v>21</v>
      </c>
      <c r="W1338" s="91" t="s">
        <v>624</v>
      </c>
      <c r="X1338" s="91" t="s">
        <v>3516</v>
      </c>
      <c r="Y1338" s="198" t="str">
        <f t="shared" si="63"/>
        <v>121995暖房店舗用無し（一定速）</v>
      </c>
      <c r="Z1338" s="91">
        <v>0.26</v>
      </c>
      <c r="AA1338" s="91">
        <v>0.74</v>
      </c>
      <c r="AB1338" s="199">
        <v>0.26</v>
      </c>
      <c r="AC1338" s="199">
        <v>0.74</v>
      </c>
      <c r="AD1338" s="150">
        <f>VLOOKUP(T1338,'既存・導入予定 (3)'!$E$33:$S$44,13,0)</f>
        <v>0.45</v>
      </c>
      <c r="AE1338" s="151">
        <f t="shared" si="64"/>
        <v>0.85699999999999998</v>
      </c>
    </row>
    <row r="1339" spans="20:31">
      <c r="T1339" s="91">
        <v>12</v>
      </c>
      <c r="U1339" s="91">
        <v>1995</v>
      </c>
      <c r="V1339" s="91" t="s">
        <v>21</v>
      </c>
      <c r="W1339" s="91" t="s">
        <v>618</v>
      </c>
      <c r="X1339" s="91" t="s">
        <v>3516</v>
      </c>
      <c r="Y1339" s="198" t="str">
        <f t="shared" si="63"/>
        <v>121995暖房ビル用マルチ無し（一定速）</v>
      </c>
      <c r="Z1339" s="91">
        <v>0.26</v>
      </c>
      <c r="AA1339" s="91">
        <v>0.74</v>
      </c>
      <c r="AB1339" s="199">
        <v>0.26</v>
      </c>
      <c r="AC1339" s="199">
        <v>0.74</v>
      </c>
      <c r="AD1339" s="150">
        <f>VLOOKUP(T1339,'既存・導入予定 (3)'!$E$33:$S$44,13,0)</f>
        <v>0.45</v>
      </c>
      <c r="AE1339" s="151">
        <f t="shared" si="64"/>
        <v>0.85699999999999998</v>
      </c>
    </row>
    <row r="1340" spans="20:31">
      <c r="T1340" s="91">
        <v>12</v>
      </c>
      <c r="U1340" s="91">
        <v>1995</v>
      </c>
      <c r="V1340" s="91" t="s">
        <v>21</v>
      </c>
      <c r="W1340" s="91" t="s">
        <v>619</v>
      </c>
      <c r="X1340" s="91" t="s">
        <v>3516</v>
      </c>
      <c r="Y1340" s="198" t="str">
        <f t="shared" si="63"/>
        <v>121995暖房設備用無し（一定速）</v>
      </c>
      <c r="Z1340" s="91">
        <v>0.26</v>
      </c>
      <c r="AA1340" s="91">
        <v>0.74</v>
      </c>
      <c r="AB1340" s="199">
        <v>0.26</v>
      </c>
      <c r="AC1340" s="199">
        <v>0.74</v>
      </c>
      <c r="AD1340" s="150">
        <f>VLOOKUP(T1340,'既存・導入予定 (3)'!$E$33:$S$44,13,0)</f>
        <v>0.45</v>
      </c>
      <c r="AE1340" s="151">
        <f t="shared" si="64"/>
        <v>0.85699999999999998</v>
      </c>
    </row>
    <row r="1341" spans="20:31">
      <c r="T1341" s="91">
        <v>12</v>
      </c>
      <c r="U1341" s="91">
        <v>2005</v>
      </c>
      <c r="V1341" s="91" t="s">
        <v>20</v>
      </c>
      <c r="W1341" s="91" t="s">
        <v>624</v>
      </c>
      <c r="X1341" s="91" t="s">
        <v>3363</v>
      </c>
      <c r="Y1341" s="198" t="str">
        <f t="shared" si="63"/>
        <v>122005冷房店舗用有り</v>
      </c>
      <c r="Z1341" s="91">
        <v>-0.86599999999999999</v>
      </c>
      <c r="AA1341" s="91">
        <v>1.8660000000000001</v>
      </c>
      <c r="AB1341" s="199">
        <v>1.0455000000000001</v>
      </c>
      <c r="AC1341" s="199">
        <v>1.3880999999999999</v>
      </c>
      <c r="AD1341" s="150">
        <f>VLOOKUP(T1341,'既存・導入予定 (3)'!$E$33:$S$44,13,0)</f>
        <v>0.45</v>
      </c>
      <c r="AE1341" s="151">
        <f t="shared" si="64"/>
        <v>1.476</v>
      </c>
    </row>
    <row r="1342" spans="20:31">
      <c r="T1342" s="91">
        <v>12</v>
      </c>
      <c r="U1342" s="91">
        <v>2005</v>
      </c>
      <c r="V1342" s="91" t="s">
        <v>20</v>
      </c>
      <c r="W1342" s="91" t="s">
        <v>618</v>
      </c>
      <c r="X1342" s="91" t="s">
        <v>3363</v>
      </c>
      <c r="Y1342" s="198" t="str">
        <f t="shared" si="63"/>
        <v>122005冷房ビル用マルチ有り</v>
      </c>
      <c r="Z1342" s="91">
        <v>-0.68200000000000005</v>
      </c>
      <c r="AA1342" s="91">
        <v>1.6819999999999999</v>
      </c>
      <c r="AB1342" s="199">
        <v>1.0490999999999999</v>
      </c>
      <c r="AC1342" s="199">
        <v>1.2492000000000001</v>
      </c>
      <c r="AD1342" s="150">
        <f>VLOOKUP(T1342,'既存・導入予定 (3)'!$E$33:$S$44,13,0)</f>
        <v>0.45</v>
      </c>
      <c r="AE1342" s="151">
        <f t="shared" si="64"/>
        <v>1.375</v>
      </c>
    </row>
    <row r="1343" spans="20:31">
      <c r="T1343" s="91">
        <v>12</v>
      </c>
      <c r="U1343" s="91">
        <v>2005</v>
      </c>
      <c r="V1343" s="91" t="s">
        <v>20</v>
      </c>
      <c r="W1343" s="91" t="s">
        <v>619</v>
      </c>
      <c r="X1343" s="91" t="s">
        <v>3363</v>
      </c>
      <c r="Y1343" s="198" t="str">
        <f t="shared" si="63"/>
        <v>122005冷房設備用有り</v>
      </c>
      <c r="Z1343" s="91">
        <v>-0.114</v>
      </c>
      <c r="AA1343" s="91">
        <v>1.1140000000000001</v>
      </c>
      <c r="AB1343" s="199">
        <v>1.0325</v>
      </c>
      <c r="AC1343" s="199">
        <v>0.82740000000000002</v>
      </c>
      <c r="AD1343" s="150">
        <f>VLOOKUP(T1343,'既存・導入予定 (3)'!$E$33:$S$44,13,0)</f>
        <v>0.45</v>
      </c>
      <c r="AE1343" s="151">
        <f t="shared" si="64"/>
        <v>1.0620000000000001</v>
      </c>
    </row>
    <row r="1344" spans="20:31">
      <c r="T1344" s="91">
        <v>12</v>
      </c>
      <c r="U1344" s="91">
        <v>2005</v>
      </c>
      <c r="V1344" s="91" t="s">
        <v>20</v>
      </c>
      <c r="W1344" s="91" t="s">
        <v>624</v>
      </c>
      <c r="X1344" s="91" t="s">
        <v>3516</v>
      </c>
      <c r="Y1344" s="198" t="str">
        <f t="shared" si="63"/>
        <v>122005冷房店舗用無し（一定速）</v>
      </c>
      <c r="Z1344" s="91">
        <v>0.25</v>
      </c>
      <c r="AA1344" s="91">
        <v>0.75</v>
      </c>
      <c r="AB1344" s="199">
        <v>0.25</v>
      </c>
      <c r="AC1344" s="199">
        <v>0.75</v>
      </c>
      <c r="AD1344" s="150">
        <f>VLOOKUP(T1344,'既存・導入予定 (3)'!$E$33:$S$44,13,0)</f>
        <v>0.45</v>
      </c>
      <c r="AE1344" s="151">
        <f t="shared" si="64"/>
        <v>0.86199999999999999</v>
      </c>
    </row>
    <row r="1345" spans="20:31">
      <c r="T1345" s="91">
        <v>12</v>
      </c>
      <c r="U1345" s="91">
        <v>2005</v>
      </c>
      <c r="V1345" s="91" t="s">
        <v>20</v>
      </c>
      <c r="W1345" s="91" t="s">
        <v>618</v>
      </c>
      <c r="X1345" s="91" t="s">
        <v>3516</v>
      </c>
      <c r="Y1345" s="198" t="str">
        <f t="shared" si="63"/>
        <v>122005冷房ビル用マルチ無し（一定速）</v>
      </c>
      <c r="Z1345" s="91">
        <v>0.25</v>
      </c>
      <c r="AA1345" s="91">
        <v>0.75</v>
      </c>
      <c r="AB1345" s="199">
        <v>0.25</v>
      </c>
      <c r="AC1345" s="199">
        <v>0.75</v>
      </c>
      <c r="AD1345" s="150">
        <f>VLOOKUP(T1345,'既存・導入予定 (3)'!$E$33:$S$44,13,0)</f>
        <v>0.45</v>
      </c>
      <c r="AE1345" s="151">
        <f t="shared" si="64"/>
        <v>0.86199999999999999</v>
      </c>
    </row>
    <row r="1346" spans="20:31">
      <c r="T1346" s="91">
        <v>12</v>
      </c>
      <c r="U1346" s="91">
        <v>2005</v>
      </c>
      <c r="V1346" s="91" t="s">
        <v>20</v>
      </c>
      <c r="W1346" s="91" t="s">
        <v>619</v>
      </c>
      <c r="X1346" s="91" t="s">
        <v>3516</v>
      </c>
      <c r="Y1346" s="198" t="str">
        <f t="shared" si="63"/>
        <v>122005冷房設備用無し（一定速）</v>
      </c>
      <c r="Z1346" s="91">
        <v>0.25</v>
      </c>
      <c r="AA1346" s="91">
        <v>0.75</v>
      </c>
      <c r="AB1346" s="199">
        <v>0.25</v>
      </c>
      <c r="AC1346" s="199">
        <v>0.75</v>
      </c>
      <c r="AD1346" s="150">
        <f>VLOOKUP(T1346,'既存・導入予定 (3)'!$E$33:$S$44,13,0)</f>
        <v>0.45</v>
      </c>
      <c r="AE1346" s="151">
        <f t="shared" si="64"/>
        <v>0.86199999999999999</v>
      </c>
    </row>
    <row r="1347" spans="20:31">
      <c r="T1347" s="91">
        <v>12</v>
      </c>
      <c r="U1347" s="91">
        <v>2005</v>
      </c>
      <c r="V1347" s="91" t="s">
        <v>21</v>
      </c>
      <c r="W1347" s="91" t="s">
        <v>624</v>
      </c>
      <c r="X1347" s="91" t="s">
        <v>3363</v>
      </c>
      <c r="Y1347" s="198" t="str">
        <f t="shared" si="63"/>
        <v>122005暖房店舗用有り</v>
      </c>
      <c r="Z1347" s="91">
        <v>-0.65</v>
      </c>
      <c r="AA1347" s="91">
        <v>1.65</v>
      </c>
      <c r="AB1347" s="199">
        <v>1.0726</v>
      </c>
      <c r="AC1347" s="199">
        <v>1.2194</v>
      </c>
      <c r="AD1347" s="150">
        <f>VLOOKUP(T1347,'既存・導入予定 (3)'!$E$33:$S$44,13,0)</f>
        <v>0.45</v>
      </c>
      <c r="AE1347" s="151">
        <f t="shared" si="64"/>
        <v>1.357</v>
      </c>
    </row>
    <row r="1348" spans="20:31">
      <c r="T1348" s="91">
        <v>12</v>
      </c>
      <c r="U1348" s="91">
        <v>2005</v>
      </c>
      <c r="V1348" s="91" t="s">
        <v>21</v>
      </c>
      <c r="W1348" s="91" t="s">
        <v>618</v>
      </c>
      <c r="X1348" s="91" t="s">
        <v>3363</v>
      </c>
      <c r="Y1348" s="198" t="str">
        <f t="shared" si="63"/>
        <v>122005暖房ビル用マルチ有り</v>
      </c>
      <c r="Z1348" s="91">
        <v>-0.56000000000000005</v>
      </c>
      <c r="AA1348" s="91">
        <v>1.56</v>
      </c>
      <c r="AB1348" s="199">
        <v>1.0330999999999999</v>
      </c>
      <c r="AC1348" s="199">
        <v>1.1617</v>
      </c>
      <c r="AD1348" s="150">
        <f>VLOOKUP(T1348,'既存・導入予定 (3)'!$E$33:$S$44,13,0)</f>
        <v>0.45</v>
      </c>
      <c r="AE1348" s="151">
        <f t="shared" si="64"/>
        <v>1.3080000000000001</v>
      </c>
    </row>
    <row r="1349" spans="20:31">
      <c r="T1349" s="91">
        <v>12</v>
      </c>
      <c r="U1349" s="91">
        <v>2005</v>
      </c>
      <c r="V1349" s="91" t="s">
        <v>21</v>
      </c>
      <c r="W1349" s="91" t="s">
        <v>619</v>
      </c>
      <c r="X1349" s="91" t="s">
        <v>3363</v>
      </c>
      <c r="Y1349" s="198" t="str">
        <f t="shared" si="63"/>
        <v>122005暖房設備用有り</v>
      </c>
      <c r="Z1349" s="91">
        <v>-0.126</v>
      </c>
      <c r="AA1349" s="91">
        <v>1.1259999999999999</v>
      </c>
      <c r="AB1349" s="199">
        <v>1.0239</v>
      </c>
      <c r="AC1349" s="199">
        <v>0.83850000000000002</v>
      </c>
      <c r="AD1349" s="150">
        <f>VLOOKUP(T1349,'既存・導入予定 (3)'!$E$33:$S$44,13,0)</f>
        <v>0.45</v>
      </c>
      <c r="AE1349" s="151">
        <f t="shared" si="64"/>
        <v>1.069</v>
      </c>
    </row>
    <row r="1350" spans="20:31">
      <c r="T1350" s="91">
        <v>12</v>
      </c>
      <c r="U1350" s="91">
        <v>2005</v>
      </c>
      <c r="V1350" s="91" t="s">
        <v>21</v>
      </c>
      <c r="W1350" s="91" t="s">
        <v>624</v>
      </c>
      <c r="X1350" s="91" t="s">
        <v>3516</v>
      </c>
      <c r="Y1350" s="198" t="str">
        <f t="shared" si="63"/>
        <v>122005暖房店舗用無し（一定速）</v>
      </c>
      <c r="Z1350" s="91">
        <v>0.25</v>
      </c>
      <c r="AA1350" s="91">
        <v>0.75</v>
      </c>
      <c r="AB1350" s="199">
        <v>0.25</v>
      </c>
      <c r="AC1350" s="199">
        <v>0.75</v>
      </c>
      <c r="AD1350" s="150">
        <f>VLOOKUP(T1350,'既存・導入予定 (3)'!$E$33:$S$44,13,0)</f>
        <v>0.45</v>
      </c>
      <c r="AE1350" s="151">
        <f t="shared" si="64"/>
        <v>0.86199999999999999</v>
      </c>
    </row>
    <row r="1351" spans="20:31">
      <c r="T1351" s="91">
        <v>12</v>
      </c>
      <c r="U1351" s="91">
        <v>2005</v>
      </c>
      <c r="V1351" s="91" t="s">
        <v>21</v>
      </c>
      <c r="W1351" s="91" t="s">
        <v>618</v>
      </c>
      <c r="X1351" s="91" t="s">
        <v>3516</v>
      </c>
      <c r="Y1351" s="198" t="str">
        <f t="shared" si="63"/>
        <v>122005暖房ビル用マルチ無し（一定速）</v>
      </c>
      <c r="Z1351" s="91">
        <v>0.25</v>
      </c>
      <c r="AA1351" s="91">
        <v>0.75</v>
      </c>
      <c r="AB1351" s="199">
        <v>0.25</v>
      </c>
      <c r="AC1351" s="199">
        <v>0.75</v>
      </c>
      <c r="AD1351" s="150">
        <f>VLOOKUP(T1351,'既存・導入予定 (3)'!$E$33:$S$44,13,0)</f>
        <v>0.45</v>
      </c>
      <c r="AE1351" s="151">
        <f t="shared" si="64"/>
        <v>0.86199999999999999</v>
      </c>
    </row>
    <row r="1352" spans="20:31">
      <c r="T1352" s="91">
        <v>12</v>
      </c>
      <c r="U1352" s="91">
        <v>2005</v>
      </c>
      <c r="V1352" s="91" t="s">
        <v>21</v>
      </c>
      <c r="W1352" s="91" t="s">
        <v>619</v>
      </c>
      <c r="X1352" s="91" t="s">
        <v>3516</v>
      </c>
      <c r="Y1352" s="198" t="str">
        <f t="shared" si="63"/>
        <v>122005暖房設備用無し（一定速）</v>
      </c>
      <c r="Z1352" s="91">
        <v>0.25</v>
      </c>
      <c r="AA1352" s="91">
        <v>0.75</v>
      </c>
      <c r="AB1352" s="199">
        <v>0.25</v>
      </c>
      <c r="AC1352" s="199">
        <v>0.75</v>
      </c>
      <c r="AD1352" s="150">
        <f>VLOOKUP(T1352,'既存・導入予定 (3)'!$E$33:$S$44,13,0)</f>
        <v>0.45</v>
      </c>
      <c r="AE1352" s="151">
        <f t="shared" si="64"/>
        <v>0.86199999999999999</v>
      </c>
    </row>
    <row r="1353" spans="20:31">
      <c r="T1353" s="91">
        <v>12</v>
      </c>
      <c r="U1353" s="91">
        <v>2010</v>
      </c>
      <c r="V1353" s="91" t="s">
        <v>20</v>
      </c>
      <c r="W1353" s="91" t="s">
        <v>624</v>
      </c>
      <c r="X1353" s="91" t="s">
        <v>3363</v>
      </c>
      <c r="Y1353" s="198" t="str">
        <f t="shared" si="63"/>
        <v>122010冷房店舗用有り</v>
      </c>
      <c r="Z1353" s="91">
        <v>-1.1000000000000001</v>
      </c>
      <c r="AA1353" s="91">
        <v>2.1</v>
      </c>
      <c r="AB1353" s="199">
        <v>1.0511999999999999</v>
      </c>
      <c r="AC1353" s="199">
        <v>1.5622</v>
      </c>
      <c r="AD1353" s="150">
        <f>VLOOKUP(T1353,'既存・導入予定 (3)'!$E$33:$S$44,13,0)</f>
        <v>0.45</v>
      </c>
      <c r="AE1353" s="151">
        <f t="shared" si="64"/>
        <v>1.605</v>
      </c>
    </row>
    <row r="1354" spans="20:31">
      <c r="T1354" s="91">
        <v>12</v>
      </c>
      <c r="U1354" s="91">
        <v>2010</v>
      </c>
      <c r="V1354" s="91" t="s">
        <v>20</v>
      </c>
      <c r="W1354" s="91" t="s">
        <v>618</v>
      </c>
      <c r="X1354" s="91" t="s">
        <v>3363</v>
      </c>
      <c r="Y1354" s="198" t="str">
        <f t="shared" si="63"/>
        <v>122010冷房ビル用マルチ有り</v>
      </c>
      <c r="Z1354" s="91">
        <v>-0.88</v>
      </c>
      <c r="AA1354" s="91">
        <v>1.88</v>
      </c>
      <c r="AB1354" s="199">
        <v>1.0548999999999999</v>
      </c>
      <c r="AC1354" s="199">
        <v>1.3963000000000001</v>
      </c>
      <c r="AD1354" s="150">
        <f>VLOOKUP(T1354,'既存・導入予定 (3)'!$E$33:$S$44,13,0)</f>
        <v>0.45</v>
      </c>
      <c r="AE1354" s="151">
        <f t="shared" si="64"/>
        <v>1.484</v>
      </c>
    </row>
    <row r="1355" spans="20:31">
      <c r="T1355" s="91">
        <v>12</v>
      </c>
      <c r="U1355" s="91">
        <v>2010</v>
      </c>
      <c r="V1355" s="91" t="s">
        <v>20</v>
      </c>
      <c r="W1355" s="91" t="s">
        <v>619</v>
      </c>
      <c r="X1355" s="91" t="s">
        <v>3363</v>
      </c>
      <c r="Y1355" s="198" t="str">
        <f t="shared" si="63"/>
        <v>122010冷房設備用有り</v>
      </c>
      <c r="Z1355" s="91">
        <v>-0.26</v>
      </c>
      <c r="AA1355" s="91">
        <v>1.26</v>
      </c>
      <c r="AB1355" s="199">
        <v>1.1929000000000001</v>
      </c>
      <c r="AC1355" s="199">
        <v>0.89680000000000004</v>
      </c>
      <c r="AD1355" s="150">
        <f>VLOOKUP(T1355,'既存・導入予定 (3)'!$E$33:$S$44,13,0)</f>
        <v>0.45</v>
      </c>
      <c r="AE1355" s="151">
        <f t="shared" si="64"/>
        <v>1.143</v>
      </c>
    </row>
    <row r="1356" spans="20:31">
      <c r="T1356" s="91">
        <v>12</v>
      </c>
      <c r="U1356" s="91">
        <v>2010</v>
      </c>
      <c r="V1356" s="91" t="s">
        <v>20</v>
      </c>
      <c r="W1356" s="91" t="s">
        <v>624</v>
      </c>
      <c r="X1356" s="91" t="s">
        <v>3516</v>
      </c>
      <c r="Y1356" s="198" t="str">
        <f t="shared" si="63"/>
        <v>122010冷房店舗用無し（一定速）</v>
      </c>
      <c r="Z1356" s="91">
        <v>0.25</v>
      </c>
      <c r="AA1356" s="91">
        <v>0.75</v>
      </c>
      <c r="AB1356" s="199">
        <v>0.25</v>
      </c>
      <c r="AC1356" s="199">
        <v>0.75</v>
      </c>
      <c r="AD1356" s="150">
        <f>VLOOKUP(T1356,'既存・導入予定 (3)'!$E$33:$S$44,13,0)</f>
        <v>0.45</v>
      </c>
      <c r="AE1356" s="151">
        <f t="shared" si="64"/>
        <v>0.86199999999999999</v>
      </c>
    </row>
    <row r="1357" spans="20:31">
      <c r="T1357" s="91">
        <v>12</v>
      </c>
      <c r="U1357" s="91">
        <v>2010</v>
      </c>
      <c r="V1357" s="91" t="s">
        <v>20</v>
      </c>
      <c r="W1357" s="91" t="s">
        <v>618</v>
      </c>
      <c r="X1357" s="91" t="s">
        <v>3516</v>
      </c>
      <c r="Y1357" s="198" t="str">
        <f t="shared" ref="Y1357:Y1420" si="65">T1357&amp;U1357&amp;V1357&amp;W1357&amp;X1357</f>
        <v>122010冷房ビル用マルチ無し（一定速）</v>
      </c>
      <c r="Z1357" s="91">
        <v>0.25</v>
      </c>
      <c r="AA1357" s="91">
        <v>0.75</v>
      </c>
      <c r="AB1357" s="199">
        <v>0.25</v>
      </c>
      <c r="AC1357" s="199">
        <v>0.75</v>
      </c>
      <c r="AD1357" s="150">
        <f>VLOOKUP(T1357,'既存・導入予定 (3)'!$E$33:$S$44,13,0)</f>
        <v>0.45</v>
      </c>
      <c r="AE1357" s="151">
        <f t="shared" si="64"/>
        <v>0.86199999999999999</v>
      </c>
    </row>
    <row r="1358" spans="20:31">
      <c r="T1358" s="91">
        <v>12</v>
      </c>
      <c r="U1358" s="91">
        <v>2010</v>
      </c>
      <c r="V1358" s="91" t="s">
        <v>20</v>
      </c>
      <c r="W1358" s="91" t="s">
        <v>619</v>
      </c>
      <c r="X1358" s="91" t="s">
        <v>3516</v>
      </c>
      <c r="Y1358" s="198" t="str">
        <f t="shared" si="65"/>
        <v>122010冷房設備用無し（一定速）</v>
      </c>
      <c r="Z1358" s="91">
        <v>0.25</v>
      </c>
      <c r="AA1358" s="91">
        <v>0.75</v>
      </c>
      <c r="AB1358" s="199">
        <v>0.25</v>
      </c>
      <c r="AC1358" s="199">
        <v>0.75</v>
      </c>
      <c r="AD1358" s="150">
        <f>VLOOKUP(T1358,'既存・導入予定 (3)'!$E$33:$S$44,13,0)</f>
        <v>0.45</v>
      </c>
      <c r="AE1358" s="151">
        <f t="shared" si="64"/>
        <v>0.86199999999999999</v>
      </c>
    </row>
    <row r="1359" spans="20:31">
      <c r="T1359" s="91">
        <v>12</v>
      </c>
      <c r="U1359" s="91">
        <v>2010</v>
      </c>
      <c r="V1359" s="91" t="s">
        <v>21</v>
      </c>
      <c r="W1359" s="91" t="s">
        <v>624</v>
      </c>
      <c r="X1359" s="91" t="s">
        <v>3363</v>
      </c>
      <c r="Y1359" s="198" t="str">
        <f t="shared" si="65"/>
        <v>122010暖房店舗用有り</v>
      </c>
      <c r="Z1359" s="91">
        <v>-0.72</v>
      </c>
      <c r="AA1359" s="91">
        <v>1.72</v>
      </c>
      <c r="AB1359" s="199">
        <v>1.0757000000000001</v>
      </c>
      <c r="AC1359" s="199">
        <v>1.2710999999999999</v>
      </c>
      <c r="AD1359" s="150">
        <f>VLOOKUP(T1359,'既存・導入予定 (3)'!$E$33:$S$44,13,0)</f>
        <v>0.45</v>
      </c>
      <c r="AE1359" s="151">
        <f t="shared" si="64"/>
        <v>1.3959999999999999</v>
      </c>
    </row>
    <row r="1360" spans="20:31">
      <c r="T1360" s="91">
        <v>12</v>
      </c>
      <c r="U1360" s="91">
        <v>2010</v>
      </c>
      <c r="V1360" s="91" t="s">
        <v>21</v>
      </c>
      <c r="W1360" s="91" t="s">
        <v>618</v>
      </c>
      <c r="X1360" s="91" t="s">
        <v>3363</v>
      </c>
      <c r="Y1360" s="198" t="str">
        <f t="shared" si="65"/>
        <v>122010暖房ビル用マルチ有り</v>
      </c>
      <c r="Z1360" s="91">
        <v>-0.7</v>
      </c>
      <c r="AA1360" s="91">
        <v>1.7</v>
      </c>
      <c r="AB1360" s="199">
        <v>1.036</v>
      </c>
      <c r="AC1360" s="199">
        <v>1.266</v>
      </c>
      <c r="AD1360" s="150">
        <f>VLOOKUP(T1360,'既存・導入予定 (3)'!$E$33:$S$44,13,0)</f>
        <v>0.45</v>
      </c>
      <c r="AE1360" s="151">
        <f t="shared" si="64"/>
        <v>1.385</v>
      </c>
    </row>
    <row r="1361" spans="20:31">
      <c r="T1361" s="91">
        <v>12</v>
      </c>
      <c r="U1361" s="91">
        <v>2010</v>
      </c>
      <c r="V1361" s="91" t="s">
        <v>21</v>
      </c>
      <c r="W1361" s="91" t="s">
        <v>619</v>
      </c>
      <c r="X1361" s="91" t="s">
        <v>3363</v>
      </c>
      <c r="Y1361" s="198" t="str">
        <f t="shared" si="65"/>
        <v>122010暖房設備用有り</v>
      </c>
      <c r="Z1361" s="91">
        <v>-0.26</v>
      </c>
      <c r="AA1361" s="91">
        <v>1.26</v>
      </c>
      <c r="AB1361" s="199">
        <v>0.82779999999999998</v>
      </c>
      <c r="AC1361" s="199">
        <v>0.98809999999999998</v>
      </c>
      <c r="AD1361" s="150">
        <f>VLOOKUP(T1361,'既存・導入予定 (3)'!$E$33:$S$44,13,0)</f>
        <v>0.45</v>
      </c>
      <c r="AE1361" s="151">
        <f t="shared" si="64"/>
        <v>1.143</v>
      </c>
    </row>
    <row r="1362" spans="20:31">
      <c r="T1362" s="91">
        <v>12</v>
      </c>
      <c r="U1362" s="91">
        <v>2010</v>
      </c>
      <c r="V1362" s="91" t="s">
        <v>21</v>
      </c>
      <c r="W1362" s="91" t="s">
        <v>624</v>
      </c>
      <c r="X1362" s="91" t="s">
        <v>3516</v>
      </c>
      <c r="Y1362" s="198" t="str">
        <f t="shared" si="65"/>
        <v>122010暖房店舗用無し（一定速）</v>
      </c>
      <c r="Z1362" s="91">
        <v>0.25</v>
      </c>
      <c r="AA1362" s="91">
        <v>0.75</v>
      </c>
      <c r="AB1362" s="199">
        <v>0.25</v>
      </c>
      <c r="AC1362" s="199">
        <v>0.75</v>
      </c>
      <c r="AD1362" s="150">
        <f>VLOOKUP(T1362,'既存・導入予定 (3)'!$E$33:$S$44,13,0)</f>
        <v>0.45</v>
      </c>
      <c r="AE1362" s="151">
        <f t="shared" si="64"/>
        <v>0.86199999999999999</v>
      </c>
    </row>
    <row r="1363" spans="20:31">
      <c r="T1363" s="91">
        <v>12</v>
      </c>
      <c r="U1363" s="91">
        <v>2010</v>
      </c>
      <c r="V1363" s="91" t="s">
        <v>21</v>
      </c>
      <c r="W1363" s="91" t="s">
        <v>618</v>
      </c>
      <c r="X1363" s="91" t="s">
        <v>3516</v>
      </c>
      <c r="Y1363" s="198" t="str">
        <f t="shared" si="65"/>
        <v>122010暖房ビル用マルチ無し（一定速）</v>
      </c>
      <c r="Z1363" s="91">
        <v>0.25</v>
      </c>
      <c r="AA1363" s="91">
        <v>0.75</v>
      </c>
      <c r="AB1363" s="199">
        <v>0.25</v>
      </c>
      <c r="AC1363" s="199">
        <v>0.75</v>
      </c>
      <c r="AD1363" s="150">
        <f>VLOOKUP(T1363,'既存・導入予定 (3)'!$E$33:$S$44,13,0)</f>
        <v>0.45</v>
      </c>
      <c r="AE1363" s="151">
        <f t="shared" si="64"/>
        <v>0.86199999999999999</v>
      </c>
    </row>
    <row r="1364" spans="20:31">
      <c r="T1364" s="91">
        <v>12</v>
      </c>
      <c r="U1364" s="91">
        <v>2010</v>
      </c>
      <c r="V1364" s="91" t="s">
        <v>21</v>
      </c>
      <c r="W1364" s="91" t="s">
        <v>619</v>
      </c>
      <c r="X1364" s="91" t="s">
        <v>3516</v>
      </c>
      <c r="Y1364" s="198" t="str">
        <f t="shared" si="65"/>
        <v>122010暖房設備用無し（一定速）</v>
      </c>
      <c r="Z1364" s="91">
        <v>0.25</v>
      </c>
      <c r="AA1364" s="91">
        <v>0.75</v>
      </c>
      <c r="AB1364" s="199">
        <v>0.25</v>
      </c>
      <c r="AC1364" s="199">
        <v>0.75</v>
      </c>
      <c r="AD1364" s="150">
        <f>VLOOKUP(T1364,'既存・導入予定 (3)'!$E$33:$S$44,13,0)</f>
        <v>0.45</v>
      </c>
      <c r="AE1364" s="151">
        <f t="shared" si="64"/>
        <v>0.86199999999999999</v>
      </c>
    </row>
    <row r="1365" spans="20:31">
      <c r="T1365" s="196">
        <v>12</v>
      </c>
      <c r="U1365" s="196">
        <v>2011</v>
      </c>
      <c r="V1365" s="196" t="s">
        <v>20</v>
      </c>
      <c r="W1365" s="196" t="s">
        <v>624</v>
      </c>
      <c r="X1365" s="196" t="s">
        <v>3363</v>
      </c>
      <c r="Y1365" s="146" t="str">
        <f t="shared" si="65"/>
        <v>122011冷房店舗用有り</v>
      </c>
      <c r="Z1365" s="196">
        <v>-1.1200000000000001</v>
      </c>
      <c r="AA1365" s="196">
        <v>2.12</v>
      </c>
      <c r="AB1365" s="200">
        <v>1.0517000000000001</v>
      </c>
      <c r="AC1365" s="200">
        <v>1.5770999999999999</v>
      </c>
      <c r="AD1365" s="147">
        <f>VLOOKUP(T1365,'既存・導入予定 (3)'!$E$33:$S$44,13,0)</f>
        <v>0.45</v>
      </c>
      <c r="AE1365" s="75">
        <f t="shared" si="64"/>
        <v>1.6160000000000001</v>
      </c>
    </row>
    <row r="1366" spans="20:31">
      <c r="T1366" s="196">
        <v>12</v>
      </c>
      <c r="U1366" s="196">
        <v>2011</v>
      </c>
      <c r="V1366" s="196" t="s">
        <v>20</v>
      </c>
      <c r="W1366" s="196" t="s">
        <v>618</v>
      </c>
      <c r="X1366" s="196" t="s">
        <v>3363</v>
      </c>
      <c r="Y1366" s="146" t="str">
        <f t="shared" si="65"/>
        <v>122011冷房ビル用マルチ有り</v>
      </c>
      <c r="Z1366" s="148">
        <v>-1</v>
      </c>
      <c r="AA1366" s="148">
        <v>2</v>
      </c>
      <c r="AB1366" s="200">
        <v>1.0584</v>
      </c>
      <c r="AC1366" s="200">
        <v>1.4854000000000001</v>
      </c>
      <c r="AD1366" s="147">
        <f>VLOOKUP(T1366,'既存・導入予定 (3)'!$E$33:$S$44,13,0)</f>
        <v>0.45</v>
      </c>
      <c r="AE1366" s="75">
        <f t="shared" si="64"/>
        <v>1.55</v>
      </c>
    </row>
    <row r="1367" spans="20:31">
      <c r="T1367" s="196">
        <v>12</v>
      </c>
      <c r="U1367" s="196">
        <v>2011</v>
      </c>
      <c r="V1367" s="196" t="s">
        <v>20</v>
      </c>
      <c r="W1367" s="196" t="s">
        <v>619</v>
      </c>
      <c r="X1367" s="196" t="s">
        <v>3363</v>
      </c>
      <c r="Y1367" s="146" t="str">
        <f t="shared" si="65"/>
        <v>122011冷房設備用有り</v>
      </c>
      <c r="Z1367" s="196">
        <v>-0.22</v>
      </c>
      <c r="AA1367" s="196">
        <v>1.22</v>
      </c>
      <c r="AB1367" s="200">
        <v>1.0356000000000001</v>
      </c>
      <c r="AC1367" s="200">
        <v>0.90610000000000002</v>
      </c>
      <c r="AD1367" s="147">
        <f>VLOOKUP(T1367,'既存・導入予定 (3)'!$E$33:$S$44,13,0)</f>
        <v>0.45</v>
      </c>
      <c r="AE1367" s="75">
        <f t="shared" si="64"/>
        <v>1.121</v>
      </c>
    </row>
    <row r="1368" spans="20:31">
      <c r="T1368" s="196">
        <v>12</v>
      </c>
      <c r="U1368" s="196">
        <v>2011</v>
      </c>
      <c r="V1368" s="196" t="s">
        <v>20</v>
      </c>
      <c r="W1368" s="196" t="s">
        <v>624</v>
      </c>
      <c r="X1368" s="196" t="s">
        <v>3516</v>
      </c>
      <c r="Y1368" s="146" t="str">
        <f t="shared" si="65"/>
        <v>122011冷房店舗用無し（一定速）</v>
      </c>
      <c r="Z1368" s="196">
        <v>0.25</v>
      </c>
      <c r="AA1368" s="196">
        <v>0.75</v>
      </c>
      <c r="AB1368" s="200">
        <v>0.25</v>
      </c>
      <c r="AC1368" s="200">
        <v>0.75</v>
      </c>
      <c r="AD1368" s="147">
        <f>VLOOKUP(T1368,'既存・導入予定 (3)'!$E$33:$S$44,13,0)</f>
        <v>0.45</v>
      </c>
      <c r="AE1368" s="75">
        <f t="shared" si="64"/>
        <v>0.86199999999999999</v>
      </c>
    </row>
    <row r="1369" spans="20:31">
      <c r="T1369" s="196">
        <v>12</v>
      </c>
      <c r="U1369" s="196">
        <v>2011</v>
      </c>
      <c r="V1369" s="196" t="s">
        <v>20</v>
      </c>
      <c r="W1369" s="196" t="s">
        <v>618</v>
      </c>
      <c r="X1369" s="196" t="s">
        <v>3516</v>
      </c>
      <c r="Y1369" s="146" t="str">
        <f t="shared" si="65"/>
        <v>122011冷房ビル用マルチ無し（一定速）</v>
      </c>
      <c r="Z1369" s="196">
        <v>0.25</v>
      </c>
      <c r="AA1369" s="196">
        <v>0.75</v>
      </c>
      <c r="AB1369" s="200">
        <v>0.25</v>
      </c>
      <c r="AC1369" s="200">
        <v>0.75</v>
      </c>
      <c r="AD1369" s="147">
        <f>VLOOKUP(T1369,'既存・導入予定 (3)'!$E$33:$S$44,13,0)</f>
        <v>0.45</v>
      </c>
      <c r="AE1369" s="75">
        <f t="shared" ref="AE1369:AE1432" si="66">ROUNDDOWN(IF(AD1369&gt;=0.25,Z1369*AD1369+AA1369,AB1369*AD1369+AC1369),3)</f>
        <v>0.86199999999999999</v>
      </c>
    </row>
    <row r="1370" spans="20:31">
      <c r="T1370" s="196">
        <v>12</v>
      </c>
      <c r="U1370" s="196">
        <v>2011</v>
      </c>
      <c r="V1370" s="196" t="s">
        <v>20</v>
      </c>
      <c r="W1370" s="196" t="s">
        <v>619</v>
      </c>
      <c r="X1370" s="196" t="s">
        <v>3516</v>
      </c>
      <c r="Y1370" s="146" t="str">
        <f t="shared" si="65"/>
        <v>122011冷房設備用無し（一定速）</v>
      </c>
      <c r="Z1370" s="196">
        <v>0.25</v>
      </c>
      <c r="AA1370" s="196">
        <v>0.75</v>
      </c>
      <c r="AB1370" s="200">
        <v>0.25</v>
      </c>
      <c r="AC1370" s="200">
        <v>0.75</v>
      </c>
      <c r="AD1370" s="147">
        <f>VLOOKUP(T1370,'既存・導入予定 (3)'!$E$33:$S$44,13,0)</f>
        <v>0.45</v>
      </c>
      <c r="AE1370" s="75">
        <f t="shared" si="66"/>
        <v>0.86199999999999999</v>
      </c>
    </row>
    <row r="1371" spans="20:31">
      <c r="T1371" s="196">
        <v>12</v>
      </c>
      <c r="U1371" s="196">
        <v>2011</v>
      </c>
      <c r="V1371" s="196" t="s">
        <v>21</v>
      </c>
      <c r="W1371" s="196" t="s">
        <v>624</v>
      </c>
      <c r="X1371" s="196" t="s">
        <v>3363</v>
      </c>
      <c r="Y1371" s="146" t="str">
        <f t="shared" si="65"/>
        <v>122011暖房店舗用有り</v>
      </c>
      <c r="Z1371" s="196">
        <v>-0.76</v>
      </c>
      <c r="AA1371" s="196">
        <v>1.76</v>
      </c>
      <c r="AB1371" s="200">
        <v>1.0773999999999999</v>
      </c>
      <c r="AC1371" s="200">
        <v>1.3006</v>
      </c>
      <c r="AD1371" s="147">
        <f>VLOOKUP(T1371,'既存・導入予定 (3)'!$E$33:$S$44,13,0)</f>
        <v>0.45</v>
      </c>
      <c r="AE1371" s="75">
        <f t="shared" si="66"/>
        <v>1.4179999999999999</v>
      </c>
    </row>
    <row r="1372" spans="20:31">
      <c r="T1372" s="196">
        <v>12</v>
      </c>
      <c r="U1372" s="196">
        <v>2011</v>
      </c>
      <c r="V1372" s="196" t="s">
        <v>21</v>
      </c>
      <c r="W1372" s="196" t="s">
        <v>618</v>
      </c>
      <c r="X1372" s="196" t="s">
        <v>3363</v>
      </c>
      <c r="Y1372" s="146" t="str">
        <f t="shared" si="65"/>
        <v>122011暖房ビル用マルチ有り</v>
      </c>
      <c r="Z1372" s="196">
        <v>-0.78</v>
      </c>
      <c r="AA1372" s="196">
        <v>1.78</v>
      </c>
      <c r="AB1372" s="200">
        <v>1.0377000000000001</v>
      </c>
      <c r="AC1372" s="200">
        <v>1.3255999999999999</v>
      </c>
      <c r="AD1372" s="147">
        <f>VLOOKUP(T1372,'既存・導入予定 (3)'!$E$33:$S$44,13,0)</f>
        <v>0.45</v>
      </c>
      <c r="AE1372" s="75">
        <f t="shared" si="66"/>
        <v>1.429</v>
      </c>
    </row>
    <row r="1373" spans="20:31">
      <c r="T1373" s="196">
        <v>12</v>
      </c>
      <c r="U1373" s="196">
        <v>2011</v>
      </c>
      <c r="V1373" s="196" t="s">
        <v>21</v>
      </c>
      <c r="W1373" s="196" t="s">
        <v>619</v>
      </c>
      <c r="X1373" s="196" t="s">
        <v>3363</v>
      </c>
      <c r="Y1373" s="146" t="str">
        <f t="shared" si="65"/>
        <v>122011暖房設備用有り</v>
      </c>
      <c r="Z1373" s="196">
        <v>-0.26</v>
      </c>
      <c r="AA1373" s="196">
        <v>1.26</v>
      </c>
      <c r="AB1373" s="200">
        <v>1.0266999999999999</v>
      </c>
      <c r="AC1373" s="200">
        <v>0.93830000000000002</v>
      </c>
      <c r="AD1373" s="147">
        <f>VLOOKUP(T1373,'既存・導入予定 (3)'!$E$33:$S$44,13,0)</f>
        <v>0.45</v>
      </c>
      <c r="AE1373" s="75">
        <f t="shared" si="66"/>
        <v>1.143</v>
      </c>
    </row>
    <row r="1374" spans="20:31">
      <c r="T1374" s="196">
        <v>12</v>
      </c>
      <c r="U1374" s="196">
        <v>2011</v>
      </c>
      <c r="V1374" s="196" t="s">
        <v>21</v>
      </c>
      <c r="W1374" s="196" t="s">
        <v>624</v>
      </c>
      <c r="X1374" s="196" t="s">
        <v>3516</v>
      </c>
      <c r="Y1374" s="146" t="str">
        <f t="shared" si="65"/>
        <v>122011暖房店舗用無し（一定速）</v>
      </c>
      <c r="Z1374" s="196">
        <v>0.25</v>
      </c>
      <c r="AA1374" s="196">
        <v>0.75</v>
      </c>
      <c r="AB1374" s="200">
        <v>0.25</v>
      </c>
      <c r="AC1374" s="200">
        <v>0.75</v>
      </c>
      <c r="AD1374" s="147">
        <f>VLOOKUP(T1374,'既存・導入予定 (3)'!$E$33:$S$44,13,0)</f>
        <v>0.45</v>
      </c>
      <c r="AE1374" s="75">
        <f t="shared" si="66"/>
        <v>0.86199999999999999</v>
      </c>
    </row>
    <row r="1375" spans="20:31">
      <c r="T1375" s="196">
        <v>12</v>
      </c>
      <c r="U1375" s="196">
        <v>2011</v>
      </c>
      <c r="V1375" s="196" t="s">
        <v>21</v>
      </c>
      <c r="W1375" s="196" t="s">
        <v>618</v>
      </c>
      <c r="X1375" s="196" t="s">
        <v>3516</v>
      </c>
      <c r="Y1375" s="146" t="str">
        <f t="shared" si="65"/>
        <v>122011暖房ビル用マルチ無し（一定速）</v>
      </c>
      <c r="Z1375" s="196">
        <v>0.25</v>
      </c>
      <c r="AA1375" s="196">
        <v>0.75</v>
      </c>
      <c r="AB1375" s="200">
        <v>0.25</v>
      </c>
      <c r="AC1375" s="200">
        <v>0.75</v>
      </c>
      <c r="AD1375" s="147">
        <f>VLOOKUP(T1375,'既存・導入予定 (3)'!$E$33:$S$44,13,0)</f>
        <v>0.45</v>
      </c>
      <c r="AE1375" s="75">
        <f t="shared" si="66"/>
        <v>0.86199999999999999</v>
      </c>
    </row>
    <row r="1376" spans="20:31">
      <c r="T1376" s="196">
        <v>12</v>
      </c>
      <c r="U1376" s="196">
        <v>2011</v>
      </c>
      <c r="V1376" s="196" t="s">
        <v>21</v>
      </c>
      <c r="W1376" s="196" t="s">
        <v>619</v>
      </c>
      <c r="X1376" s="196" t="s">
        <v>3516</v>
      </c>
      <c r="Y1376" s="146" t="str">
        <f t="shared" si="65"/>
        <v>122011暖房設備用無し（一定速）</v>
      </c>
      <c r="Z1376" s="196">
        <v>0.25</v>
      </c>
      <c r="AA1376" s="196">
        <v>0.75</v>
      </c>
      <c r="AB1376" s="200">
        <v>0.25</v>
      </c>
      <c r="AC1376" s="200">
        <v>0.75</v>
      </c>
      <c r="AD1376" s="147">
        <f>VLOOKUP(T1376,'既存・導入予定 (3)'!$E$33:$S$44,13,0)</f>
        <v>0.45</v>
      </c>
      <c r="AE1376" s="75">
        <f t="shared" si="66"/>
        <v>0.86199999999999999</v>
      </c>
    </row>
    <row r="1377" spans="20:31">
      <c r="T1377" s="196">
        <v>12</v>
      </c>
      <c r="U1377" s="196">
        <v>2012</v>
      </c>
      <c r="V1377" s="196" t="s">
        <v>20</v>
      </c>
      <c r="W1377" s="196" t="s">
        <v>624</v>
      </c>
      <c r="X1377" s="196" t="s">
        <v>3363</v>
      </c>
      <c r="Y1377" s="146" t="str">
        <f t="shared" si="65"/>
        <v>122012冷房店舗用有り</v>
      </c>
      <c r="Z1377" s="196">
        <v>-1.36</v>
      </c>
      <c r="AA1377" s="196">
        <v>2.36</v>
      </c>
      <c r="AB1377" s="200">
        <v>1.0576000000000001</v>
      </c>
      <c r="AC1377" s="200">
        <v>1.7556</v>
      </c>
      <c r="AD1377" s="147">
        <f>VLOOKUP(T1377,'既存・導入予定 (3)'!$E$33:$S$44,13,0)</f>
        <v>0.45</v>
      </c>
      <c r="AE1377" s="75">
        <f t="shared" si="66"/>
        <v>1.748</v>
      </c>
    </row>
    <row r="1378" spans="20:31">
      <c r="T1378" s="196">
        <v>12</v>
      </c>
      <c r="U1378" s="196">
        <v>2012</v>
      </c>
      <c r="V1378" s="196" t="s">
        <v>20</v>
      </c>
      <c r="W1378" s="196" t="s">
        <v>618</v>
      </c>
      <c r="X1378" s="196" t="s">
        <v>3363</v>
      </c>
      <c r="Y1378" s="146" t="str">
        <f t="shared" si="65"/>
        <v>122012冷房ビル用マルチ有り</v>
      </c>
      <c r="Z1378" s="196">
        <v>-1.1399999999999999</v>
      </c>
      <c r="AA1378" s="196">
        <v>2.14</v>
      </c>
      <c r="AB1378" s="200">
        <v>1.0625</v>
      </c>
      <c r="AC1378" s="200">
        <v>1.5893999999999999</v>
      </c>
      <c r="AD1378" s="147">
        <f>VLOOKUP(T1378,'既存・導入予定 (3)'!$E$33:$S$44,13,0)</f>
        <v>0.45</v>
      </c>
      <c r="AE1378" s="75">
        <f t="shared" si="66"/>
        <v>1.627</v>
      </c>
    </row>
    <row r="1379" spans="20:31">
      <c r="T1379" s="196">
        <v>12</v>
      </c>
      <c r="U1379" s="196">
        <v>2012</v>
      </c>
      <c r="V1379" s="196" t="s">
        <v>20</v>
      </c>
      <c r="W1379" s="196" t="s">
        <v>619</v>
      </c>
      <c r="X1379" s="196" t="s">
        <v>3363</v>
      </c>
      <c r="Y1379" s="146" t="str">
        <f t="shared" si="65"/>
        <v>122012冷房設備用有り</v>
      </c>
      <c r="Z1379" s="196">
        <v>-0.26</v>
      </c>
      <c r="AA1379" s="196">
        <v>1.26</v>
      </c>
      <c r="AB1379" s="200">
        <v>1.0367999999999999</v>
      </c>
      <c r="AC1379" s="200">
        <v>0.93579999999999997</v>
      </c>
      <c r="AD1379" s="147">
        <f>VLOOKUP(T1379,'既存・導入予定 (3)'!$E$33:$S$44,13,0)</f>
        <v>0.45</v>
      </c>
      <c r="AE1379" s="75">
        <f t="shared" si="66"/>
        <v>1.143</v>
      </c>
    </row>
    <row r="1380" spans="20:31">
      <c r="T1380" s="196">
        <v>12</v>
      </c>
      <c r="U1380" s="196">
        <v>2012</v>
      </c>
      <c r="V1380" s="196" t="s">
        <v>20</v>
      </c>
      <c r="W1380" s="196" t="s">
        <v>624</v>
      </c>
      <c r="X1380" s="196" t="s">
        <v>3516</v>
      </c>
      <c r="Y1380" s="146" t="str">
        <f t="shared" si="65"/>
        <v>122012冷房店舗用無し（一定速）</v>
      </c>
      <c r="Z1380" s="196">
        <v>0.25</v>
      </c>
      <c r="AA1380" s="196">
        <v>0.75</v>
      </c>
      <c r="AB1380" s="200">
        <v>0.25</v>
      </c>
      <c r="AC1380" s="200">
        <v>0.75</v>
      </c>
      <c r="AD1380" s="147">
        <f>VLOOKUP(T1380,'既存・導入予定 (3)'!$E$33:$S$44,13,0)</f>
        <v>0.45</v>
      </c>
      <c r="AE1380" s="75">
        <f t="shared" si="66"/>
        <v>0.86199999999999999</v>
      </c>
    </row>
    <row r="1381" spans="20:31">
      <c r="T1381" s="196">
        <v>12</v>
      </c>
      <c r="U1381" s="196">
        <v>2012</v>
      </c>
      <c r="V1381" s="196" t="s">
        <v>20</v>
      </c>
      <c r="W1381" s="196" t="s">
        <v>618</v>
      </c>
      <c r="X1381" s="196" t="s">
        <v>3516</v>
      </c>
      <c r="Y1381" s="146" t="str">
        <f t="shared" si="65"/>
        <v>122012冷房ビル用マルチ無し（一定速）</v>
      </c>
      <c r="Z1381" s="196">
        <v>0.25</v>
      </c>
      <c r="AA1381" s="196">
        <v>0.75</v>
      </c>
      <c r="AB1381" s="200">
        <v>0.25</v>
      </c>
      <c r="AC1381" s="200">
        <v>0.75</v>
      </c>
      <c r="AD1381" s="147">
        <f>VLOOKUP(T1381,'既存・導入予定 (3)'!$E$33:$S$44,13,0)</f>
        <v>0.45</v>
      </c>
      <c r="AE1381" s="75">
        <f t="shared" si="66"/>
        <v>0.86199999999999999</v>
      </c>
    </row>
    <row r="1382" spans="20:31">
      <c r="T1382" s="196">
        <v>12</v>
      </c>
      <c r="U1382" s="196">
        <v>2012</v>
      </c>
      <c r="V1382" s="196" t="s">
        <v>20</v>
      </c>
      <c r="W1382" s="196" t="s">
        <v>619</v>
      </c>
      <c r="X1382" s="196" t="s">
        <v>3516</v>
      </c>
      <c r="Y1382" s="146" t="str">
        <f t="shared" si="65"/>
        <v>122012冷房設備用無し（一定速）</v>
      </c>
      <c r="Z1382" s="196">
        <v>0.25</v>
      </c>
      <c r="AA1382" s="196">
        <v>0.75</v>
      </c>
      <c r="AB1382" s="200">
        <v>0.25</v>
      </c>
      <c r="AC1382" s="200">
        <v>0.75</v>
      </c>
      <c r="AD1382" s="147">
        <f>VLOOKUP(T1382,'既存・導入予定 (3)'!$E$33:$S$44,13,0)</f>
        <v>0.45</v>
      </c>
      <c r="AE1382" s="75">
        <f t="shared" si="66"/>
        <v>0.86199999999999999</v>
      </c>
    </row>
    <row r="1383" spans="20:31">
      <c r="T1383" s="196">
        <v>12</v>
      </c>
      <c r="U1383" s="196">
        <v>2012</v>
      </c>
      <c r="V1383" s="196" t="s">
        <v>21</v>
      </c>
      <c r="W1383" s="196" t="s">
        <v>624</v>
      </c>
      <c r="X1383" s="196" t="s">
        <v>3363</v>
      </c>
      <c r="Y1383" s="146" t="str">
        <f t="shared" si="65"/>
        <v>122012暖房店舗用有り</v>
      </c>
      <c r="Z1383" s="196">
        <v>-0.82</v>
      </c>
      <c r="AA1383" s="196">
        <v>1.82</v>
      </c>
      <c r="AB1383" s="200">
        <v>1.0801000000000001</v>
      </c>
      <c r="AC1383" s="200">
        <v>1.345</v>
      </c>
      <c r="AD1383" s="147">
        <f>VLOOKUP(T1383,'既存・導入予定 (3)'!$E$33:$S$44,13,0)</f>
        <v>0.45</v>
      </c>
      <c r="AE1383" s="75">
        <f t="shared" si="66"/>
        <v>1.4510000000000001</v>
      </c>
    </row>
    <row r="1384" spans="20:31">
      <c r="T1384" s="196">
        <v>12</v>
      </c>
      <c r="U1384" s="196">
        <v>2012</v>
      </c>
      <c r="V1384" s="196" t="s">
        <v>21</v>
      </c>
      <c r="W1384" s="196" t="s">
        <v>618</v>
      </c>
      <c r="X1384" s="196" t="s">
        <v>3363</v>
      </c>
      <c r="Y1384" s="146" t="str">
        <f t="shared" si="65"/>
        <v>122012暖房ビル用マルチ有り</v>
      </c>
      <c r="Z1384" s="196">
        <v>-0.98</v>
      </c>
      <c r="AA1384" s="196">
        <v>1.98</v>
      </c>
      <c r="AB1384" s="200">
        <v>1.042</v>
      </c>
      <c r="AC1384" s="200">
        <v>1.4744999999999999</v>
      </c>
      <c r="AD1384" s="147">
        <f>VLOOKUP(T1384,'既存・導入予定 (3)'!$E$33:$S$44,13,0)</f>
        <v>0.45</v>
      </c>
      <c r="AE1384" s="75">
        <f t="shared" si="66"/>
        <v>1.5389999999999999</v>
      </c>
    </row>
    <row r="1385" spans="20:31">
      <c r="T1385" s="196">
        <v>12</v>
      </c>
      <c r="U1385" s="196">
        <v>2012</v>
      </c>
      <c r="V1385" s="196" t="s">
        <v>21</v>
      </c>
      <c r="W1385" s="196" t="s">
        <v>619</v>
      </c>
      <c r="X1385" s="196" t="s">
        <v>3363</v>
      </c>
      <c r="Y1385" s="146" t="str">
        <f t="shared" si="65"/>
        <v>122012暖房設備用有り</v>
      </c>
      <c r="Z1385" s="196">
        <v>-0.26</v>
      </c>
      <c r="AA1385" s="196">
        <v>1.26</v>
      </c>
      <c r="AB1385" s="200">
        <v>1.0266999999999999</v>
      </c>
      <c r="AC1385" s="200">
        <v>0.93830000000000002</v>
      </c>
      <c r="AD1385" s="147">
        <f>VLOOKUP(T1385,'既存・導入予定 (3)'!$E$33:$S$44,13,0)</f>
        <v>0.45</v>
      </c>
      <c r="AE1385" s="75">
        <f t="shared" si="66"/>
        <v>1.143</v>
      </c>
    </row>
    <row r="1386" spans="20:31">
      <c r="T1386" s="196">
        <v>12</v>
      </c>
      <c r="U1386" s="196">
        <v>2012</v>
      </c>
      <c r="V1386" s="196" t="s">
        <v>21</v>
      </c>
      <c r="W1386" s="196" t="s">
        <v>624</v>
      </c>
      <c r="X1386" s="196" t="s">
        <v>3516</v>
      </c>
      <c r="Y1386" s="146" t="str">
        <f t="shared" si="65"/>
        <v>122012暖房店舗用無し（一定速）</v>
      </c>
      <c r="Z1386" s="196">
        <v>0.25</v>
      </c>
      <c r="AA1386" s="196">
        <v>0.75</v>
      </c>
      <c r="AB1386" s="200">
        <v>0.25</v>
      </c>
      <c r="AC1386" s="200">
        <v>0.75</v>
      </c>
      <c r="AD1386" s="147">
        <f>VLOOKUP(T1386,'既存・導入予定 (3)'!$E$33:$S$44,13,0)</f>
        <v>0.45</v>
      </c>
      <c r="AE1386" s="75">
        <f t="shared" si="66"/>
        <v>0.86199999999999999</v>
      </c>
    </row>
    <row r="1387" spans="20:31">
      <c r="T1387" s="196">
        <v>12</v>
      </c>
      <c r="U1387" s="196">
        <v>2012</v>
      </c>
      <c r="V1387" s="196" t="s">
        <v>21</v>
      </c>
      <c r="W1387" s="196" t="s">
        <v>618</v>
      </c>
      <c r="X1387" s="196" t="s">
        <v>3516</v>
      </c>
      <c r="Y1387" s="146" t="str">
        <f t="shared" si="65"/>
        <v>122012暖房ビル用マルチ無し（一定速）</v>
      </c>
      <c r="Z1387" s="196">
        <v>0.25</v>
      </c>
      <c r="AA1387" s="196">
        <v>0.75</v>
      </c>
      <c r="AB1387" s="200">
        <v>0.25</v>
      </c>
      <c r="AC1387" s="200">
        <v>0.75</v>
      </c>
      <c r="AD1387" s="147">
        <f>VLOOKUP(T1387,'既存・導入予定 (3)'!$E$33:$S$44,13,0)</f>
        <v>0.45</v>
      </c>
      <c r="AE1387" s="75">
        <f t="shared" si="66"/>
        <v>0.86199999999999999</v>
      </c>
    </row>
    <row r="1388" spans="20:31">
      <c r="T1388" s="196">
        <v>12</v>
      </c>
      <c r="U1388" s="196">
        <v>2012</v>
      </c>
      <c r="V1388" s="196" t="s">
        <v>21</v>
      </c>
      <c r="W1388" s="196" t="s">
        <v>619</v>
      </c>
      <c r="X1388" s="196" t="s">
        <v>3516</v>
      </c>
      <c r="Y1388" s="146" t="str">
        <f t="shared" si="65"/>
        <v>122012暖房設備用無し（一定速）</v>
      </c>
      <c r="Z1388" s="196">
        <v>0.25</v>
      </c>
      <c r="AA1388" s="196">
        <v>0.75</v>
      </c>
      <c r="AB1388" s="200">
        <v>0.25</v>
      </c>
      <c r="AC1388" s="200">
        <v>0.75</v>
      </c>
      <c r="AD1388" s="147">
        <f>VLOOKUP(T1388,'既存・導入予定 (3)'!$E$33:$S$44,13,0)</f>
        <v>0.45</v>
      </c>
      <c r="AE1388" s="75">
        <f t="shared" si="66"/>
        <v>0.86199999999999999</v>
      </c>
    </row>
    <row r="1389" spans="20:31">
      <c r="T1389" s="196">
        <v>12</v>
      </c>
      <c r="U1389" s="196">
        <v>2013</v>
      </c>
      <c r="V1389" s="196" t="s">
        <v>20</v>
      </c>
      <c r="W1389" s="196" t="s">
        <v>624</v>
      </c>
      <c r="X1389" s="196" t="s">
        <v>3363</v>
      </c>
      <c r="Y1389" s="146" t="str">
        <f t="shared" si="65"/>
        <v>122013冷房店舗用有り</v>
      </c>
      <c r="Z1389" s="196">
        <v>-1.5</v>
      </c>
      <c r="AA1389" s="196">
        <v>2.5</v>
      </c>
      <c r="AB1389" s="200">
        <v>1.0609999999999999</v>
      </c>
      <c r="AC1389" s="200">
        <v>1.8597999999999999</v>
      </c>
      <c r="AD1389" s="147">
        <f>VLOOKUP(T1389,'既存・導入予定 (3)'!$E$33:$S$44,13,0)</f>
        <v>0.45</v>
      </c>
      <c r="AE1389" s="75">
        <f t="shared" si="66"/>
        <v>1.825</v>
      </c>
    </row>
    <row r="1390" spans="20:31">
      <c r="T1390" s="196">
        <v>12</v>
      </c>
      <c r="U1390" s="196">
        <v>2013</v>
      </c>
      <c r="V1390" s="196" t="s">
        <v>20</v>
      </c>
      <c r="W1390" s="196" t="s">
        <v>618</v>
      </c>
      <c r="X1390" s="196" t="s">
        <v>3363</v>
      </c>
      <c r="Y1390" s="146" t="str">
        <f t="shared" si="65"/>
        <v>122013冷房ビル用マルチ有り</v>
      </c>
      <c r="Z1390" s="196">
        <v>-1.1399999999999999</v>
      </c>
      <c r="AA1390" s="196">
        <v>2.14</v>
      </c>
      <c r="AB1390" s="200">
        <v>1.0625</v>
      </c>
      <c r="AC1390" s="200">
        <v>1.5893999999999999</v>
      </c>
      <c r="AD1390" s="147">
        <f>VLOOKUP(T1390,'既存・導入予定 (3)'!$E$33:$S$44,13,0)</f>
        <v>0.45</v>
      </c>
      <c r="AE1390" s="75">
        <f t="shared" si="66"/>
        <v>1.627</v>
      </c>
    </row>
    <row r="1391" spans="20:31">
      <c r="T1391" s="196">
        <v>12</v>
      </c>
      <c r="U1391" s="196">
        <v>2013</v>
      </c>
      <c r="V1391" s="196" t="s">
        <v>20</v>
      </c>
      <c r="W1391" s="196" t="s">
        <v>619</v>
      </c>
      <c r="X1391" s="196" t="s">
        <v>3363</v>
      </c>
      <c r="Y1391" s="146" t="str">
        <f t="shared" si="65"/>
        <v>122013冷房設備用有り</v>
      </c>
      <c r="Z1391" s="196">
        <v>-0.26</v>
      </c>
      <c r="AA1391" s="196">
        <v>1.26</v>
      </c>
      <c r="AB1391" s="200">
        <v>1.0367999999999999</v>
      </c>
      <c r="AC1391" s="200">
        <v>0.93579999999999997</v>
      </c>
      <c r="AD1391" s="147">
        <f>VLOOKUP(T1391,'既存・導入予定 (3)'!$E$33:$S$44,13,0)</f>
        <v>0.45</v>
      </c>
      <c r="AE1391" s="75">
        <f t="shared" si="66"/>
        <v>1.143</v>
      </c>
    </row>
    <row r="1392" spans="20:31">
      <c r="T1392" s="196">
        <v>12</v>
      </c>
      <c r="U1392" s="196">
        <v>2013</v>
      </c>
      <c r="V1392" s="196" t="s">
        <v>20</v>
      </c>
      <c r="W1392" s="196" t="s">
        <v>624</v>
      </c>
      <c r="X1392" s="196" t="s">
        <v>3516</v>
      </c>
      <c r="Y1392" s="146" t="str">
        <f t="shared" si="65"/>
        <v>122013冷房店舗用無し（一定速）</v>
      </c>
      <c r="Z1392" s="196">
        <v>0.25</v>
      </c>
      <c r="AA1392" s="196">
        <v>0.75</v>
      </c>
      <c r="AB1392" s="200">
        <v>0.25</v>
      </c>
      <c r="AC1392" s="200">
        <v>0.75</v>
      </c>
      <c r="AD1392" s="147">
        <f>VLOOKUP(T1392,'既存・導入予定 (3)'!$E$33:$S$44,13,0)</f>
        <v>0.45</v>
      </c>
      <c r="AE1392" s="75">
        <f t="shared" si="66"/>
        <v>0.86199999999999999</v>
      </c>
    </row>
    <row r="1393" spans="20:31">
      <c r="T1393" s="196">
        <v>12</v>
      </c>
      <c r="U1393" s="196">
        <v>2013</v>
      </c>
      <c r="V1393" s="196" t="s">
        <v>20</v>
      </c>
      <c r="W1393" s="196" t="s">
        <v>618</v>
      </c>
      <c r="X1393" s="196" t="s">
        <v>3516</v>
      </c>
      <c r="Y1393" s="146" t="str">
        <f t="shared" si="65"/>
        <v>122013冷房ビル用マルチ無し（一定速）</v>
      </c>
      <c r="Z1393" s="196">
        <v>0.25</v>
      </c>
      <c r="AA1393" s="196">
        <v>0.75</v>
      </c>
      <c r="AB1393" s="200">
        <v>0.25</v>
      </c>
      <c r="AC1393" s="200">
        <v>0.75</v>
      </c>
      <c r="AD1393" s="147">
        <f>VLOOKUP(T1393,'既存・導入予定 (3)'!$E$33:$S$44,13,0)</f>
        <v>0.45</v>
      </c>
      <c r="AE1393" s="75">
        <f t="shared" si="66"/>
        <v>0.86199999999999999</v>
      </c>
    </row>
    <row r="1394" spans="20:31">
      <c r="T1394" s="196">
        <v>12</v>
      </c>
      <c r="U1394" s="196">
        <v>2013</v>
      </c>
      <c r="V1394" s="196" t="s">
        <v>20</v>
      </c>
      <c r="W1394" s="196" t="s">
        <v>619</v>
      </c>
      <c r="X1394" s="196" t="s">
        <v>3516</v>
      </c>
      <c r="Y1394" s="146" t="str">
        <f t="shared" si="65"/>
        <v>122013冷房設備用無し（一定速）</v>
      </c>
      <c r="Z1394" s="196">
        <v>0.25</v>
      </c>
      <c r="AA1394" s="196">
        <v>0.75</v>
      </c>
      <c r="AB1394" s="200">
        <v>0.25</v>
      </c>
      <c r="AC1394" s="200">
        <v>0.75</v>
      </c>
      <c r="AD1394" s="147">
        <f>VLOOKUP(T1394,'既存・導入予定 (3)'!$E$33:$S$44,13,0)</f>
        <v>0.45</v>
      </c>
      <c r="AE1394" s="75">
        <f t="shared" si="66"/>
        <v>0.86199999999999999</v>
      </c>
    </row>
    <row r="1395" spans="20:31">
      <c r="T1395" s="196">
        <v>12</v>
      </c>
      <c r="U1395" s="196">
        <v>2013</v>
      </c>
      <c r="V1395" s="196" t="s">
        <v>21</v>
      </c>
      <c r="W1395" s="196" t="s">
        <v>624</v>
      </c>
      <c r="X1395" s="196" t="s">
        <v>3363</v>
      </c>
      <c r="Y1395" s="146" t="str">
        <f t="shared" si="65"/>
        <v>122013暖房店舗用有り</v>
      </c>
      <c r="Z1395" s="196">
        <v>-0.94</v>
      </c>
      <c r="AA1395" s="196">
        <v>1.94</v>
      </c>
      <c r="AB1395" s="200">
        <v>1.0853999999999999</v>
      </c>
      <c r="AC1395" s="200">
        <v>1.4337</v>
      </c>
      <c r="AD1395" s="147">
        <f>VLOOKUP(T1395,'既存・導入予定 (3)'!$E$33:$S$44,13,0)</f>
        <v>0.45</v>
      </c>
      <c r="AE1395" s="75">
        <f t="shared" si="66"/>
        <v>1.5169999999999999</v>
      </c>
    </row>
    <row r="1396" spans="20:31">
      <c r="T1396" s="196">
        <v>12</v>
      </c>
      <c r="U1396" s="196">
        <v>2013</v>
      </c>
      <c r="V1396" s="196" t="s">
        <v>21</v>
      </c>
      <c r="W1396" s="196" t="s">
        <v>618</v>
      </c>
      <c r="X1396" s="196" t="s">
        <v>3363</v>
      </c>
      <c r="Y1396" s="146" t="str">
        <f t="shared" si="65"/>
        <v>122013暖房ビル用マルチ有り</v>
      </c>
      <c r="Z1396" s="196">
        <v>-0.98</v>
      </c>
      <c r="AA1396" s="196">
        <v>1.98</v>
      </c>
      <c r="AB1396" s="200">
        <v>1.042</v>
      </c>
      <c r="AC1396" s="200">
        <v>1.4744999999999999</v>
      </c>
      <c r="AD1396" s="147">
        <f>VLOOKUP(T1396,'既存・導入予定 (3)'!$E$33:$S$44,13,0)</f>
        <v>0.45</v>
      </c>
      <c r="AE1396" s="75">
        <f t="shared" si="66"/>
        <v>1.5389999999999999</v>
      </c>
    </row>
    <row r="1397" spans="20:31">
      <c r="T1397" s="196">
        <v>12</v>
      </c>
      <c r="U1397" s="196">
        <v>2013</v>
      </c>
      <c r="V1397" s="196" t="s">
        <v>21</v>
      </c>
      <c r="W1397" s="196" t="s">
        <v>619</v>
      </c>
      <c r="X1397" s="196" t="s">
        <v>3363</v>
      </c>
      <c r="Y1397" s="146" t="str">
        <f t="shared" si="65"/>
        <v>122013暖房設備用有り</v>
      </c>
      <c r="Z1397" s="196">
        <v>-0.32</v>
      </c>
      <c r="AA1397" s="196">
        <v>1.32</v>
      </c>
      <c r="AB1397" s="200">
        <v>1.028</v>
      </c>
      <c r="AC1397" s="200">
        <v>0.98299999999999998</v>
      </c>
      <c r="AD1397" s="147">
        <f>VLOOKUP(T1397,'既存・導入予定 (3)'!$E$33:$S$44,13,0)</f>
        <v>0.45</v>
      </c>
      <c r="AE1397" s="75">
        <f t="shared" si="66"/>
        <v>1.1759999999999999</v>
      </c>
    </row>
    <row r="1398" spans="20:31">
      <c r="T1398" s="196">
        <v>12</v>
      </c>
      <c r="U1398" s="196">
        <v>2013</v>
      </c>
      <c r="V1398" s="196" t="s">
        <v>21</v>
      </c>
      <c r="W1398" s="196" t="s">
        <v>624</v>
      </c>
      <c r="X1398" s="196" t="s">
        <v>3516</v>
      </c>
      <c r="Y1398" s="146" t="str">
        <f t="shared" si="65"/>
        <v>122013暖房店舗用無し（一定速）</v>
      </c>
      <c r="Z1398" s="196">
        <v>0.25</v>
      </c>
      <c r="AA1398" s="196">
        <v>0.75</v>
      </c>
      <c r="AB1398" s="200">
        <v>0.25</v>
      </c>
      <c r="AC1398" s="200">
        <v>0.75</v>
      </c>
      <c r="AD1398" s="147">
        <f>VLOOKUP(T1398,'既存・導入予定 (3)'!$E$33:$S$44,13,0)</f>
        <v>0.45</v>
      </c>
      <c r="AE1398" s="75">
        <f t="shared" si="66"/>
        <v>0.86199999999999999</v>
      </c>
    </row>
    <row r="1399" spans="20:31">
      <c r="T1399" s="196">
        <v>12</v>
      </c>
      <c r="U1399" s="196">
        <v>2013</v>
      </c>
      <c r="V1399" s="196" t="s">
        <v>21</v>
      </c>
      <c r="W1399" s="196" t="s">
        <v>618</v>
      </c>
      <c r="X1399" s="196" t="s">
        <v>3516</v>
      </c>
      <c r="Y1399" s="146" t="str">
        <f t="shared" si="65"/>
        <v>122013暖房ビル用マルチ無し（一定速）</v>
      </c>
      <c r="Z1399" s="196">
        <v>0.25</v>
      </c>
      <c r="AA1399" s="196">
        <v>0.75</v>
      </c>
      <c r="AB1399" s="200">
        <v>0.25</v>
      </c>
      <c r="AC1399" s="200">
        <v>0.75</v>
      </c>
      <c r="AD1399" s="147">
        <f>VLOOKUP(T1399,'既存・導入予定 (3)'!$E$33:$S$44,13,0)</f>
        <v>0.45</v>
      </c>
      <c r="AE1399" s="75">
        <f t="shared" si="66"/>
        <v>0.86199999999999999</v>
      </c>
    </row>
    <row r="1400" spans="20:31">
      <c r="T1400" s="196">
        <v>12</v>
      </c>
      <c r="U1400" s="196">
        <v>2013</v>
      </c>
      <c r="V1400" s="196" t="s">
        <v>21</v>
      </c>
      <c r="W1400" s="196" t="s">
        <v>619</v>
      </c>
      <c r="X1400" s="196" t="s">
        <v>3516</v>
      </c>
      <c r="Y1400" s="146" t="str">
        <f t="shared" si="65"/>
        <v>122013暖房設備用無し（一定速）</v>
      </c>
      <c r="Z1400" s="196">
        <v>0.25</v>
      </c>
      <c r="AA1400" s="196">
        <v>0.75</v>
      </c>
      <c r="AB1400" s="200">
        <v>0.25</v>
      </c>
      <c r="AC1400" s="200">
        <v>0.75</v>
      </c>
      <c r="AD1400" s="147">
        <f>VLOOKUP(T1400,'既存・導入予定 (3)'!$E$33:$S$44,13,0)</f>
        <v>0.45</v>
      </c>
      <c r="AE1400" s="75">
        <f t="shared" si="66"/>
        <v>0.86199999999999999</v>
      </c>
    </row>
    <row r="1401" spans="20:31">
      <c r="T1401" s="196">
        <v>12</v>
      </c>
      <c r="U1401" s="196">
        <v>2014</v>
      </c>
      <c r="V1401" s="196" t="s">
        <v>20</v>
      </c>
      <c r="W1401" s="196" t="s">
        <v>624</v>
      </c>
      <c r="X1401" s="196" t="s">
        <v>3363</v>
      </c>
      <c r="Y1401" s="146" t="str">
        <f t="shared" si="65"/>
        <v>122014冷房店舗用有り</v>
      </c>
      <c r="Z1401" s="196">
        <v>-1.46</v>
      </c>
      <c r="AA1401" s="196">
        <v>2.46</v>
      </c>
      <c r="AB1401" s="200">
        <v>1.06</v>
      </c>
      <c r="AC1401" s="200">
        <v>1.83</v>
      </c>
      <c r="AD1401" s="147">
        <f>VLOOKUP(T1401,'既存・導入予定 (3)'!$E$33:$S$44,13,0)</f>
        <v>0.45</v>
      </c>
      <c r="AE1401" s="75">
        <f t="shared" si="66"/>
        <v>1.8029999999999999</v>
      </c>
    </row>
    <row r="1402" spans="20:31">
      <c r="T1402" s="196">
        <v>12</v>
      </c>
      <c r="U1402" s="196">
        <v>2014</v>
      </c>
      <c r="V1402" s="196" t="s">
        <v>20</v>
      </c>
      <c r="W1402" s="196" t="s">
        <v>618</v>
      </c>
      <c r="X1402" s="196" t="s">
        <v>3363</v>
      </c>
      <c r="Y1402" s="146" t="str">
        <f t="shared" si="65"/>
        <v>122014冷房ビル用マルチ有り</v>
      </c>
      <c r="Z1402" s="196">
        <v>-1.52</v>
      </c>
      <c r="AA1402" s="196">
        <v>2.52</v>
      </c>
      <c r="AB1402" s="200">
        <v>1.0736000000000001</v>
      </c>
      <c r="AC1402" s="200">
        <v>1.8715999999999999</v>
      </c>
      <c r="AD1402" s="147">
        <f>VLOOKUP(T1402,'既存・導入予定 (3)'!$E$33:$S$44,13,0)</f>
        <v>0.45</v>
      </c>
      <c r="AE1402" s="75">
        <f t="shared" si="66"/>
        <v>1.8360000000000001</v>
      </c>
    </row>
    <row r="1403" spans="20:31">
      <c r="T1403" s="196">
        <v>12</v>
      </c>
      <c r="U1403" s="196">
        <v>2014</v>
      </c>
      <c r="V1403" s="196" t="s">
        <v>20</v>
      </c>
      <c r="W1403" s="196" t="s">
        <v>619</v>
      </c>
      <c r="X1403" s="196" t="s">
        <v>3363</v>
      </c>
      <c r="Y1403" s="146" t="str">
        <f t="shared" si="65"/>
        <v>122014冷房設備用有り</v>
      </c>
      <c r="Z1403" s="196">
        <v>-0.32</v>
      </c>
      <c r="AA1403" s="196">
        <v>1.32</v>
      </c>
      <c r="AB1403" s="200">
        <v>1.0385</v>
      </c>
      <c r="AC1403" s="200">
        <v>0.98040000000000005</v>
      </c>
      <c r="AD1403" s="147">
        <f>VLOOKUP(T1403,'既存・導入予定 (3)'!$E$33:$S$44,13,0)</f>
        <v>0.45</v>
      </c>
      <c r="AE1403" s="75">
        <f t="shared" si="66"/>
        <v>1.1759999999999999</v>
      </c>
    </row>
    <row r="1404" spans="20:31">
      <c r="T1404" s="196">
        <v>12</v>
      </c>
      <c r="U1404" s="196">
        <v>2014</v>
      </c>
      <c r="V1404" s="196" t="s">
        <v>20</v>
      </c>
      <c r="W1404" s="196" t="s">
        <v>624</v>
      </c>
      <c r="X1404" s="196" t="s">
        <v>3516</v>
      </c>
      <c r="Y1404" s="146" t="str">
        <f t="shared" si="65"/>
        <v>122014冷房店舗用無し（一定速）</v>
      </c>
      <c r="Z1404" s="196">
        <v>0.25</v>
      </c>
      <c r="AA1404" s="196">
        <v>0.75</v>
      </c>
      <c r="AB1404" s="200">
        <v>0.25</v>
      </c>
      <c r="AC1404" s="200">
        <v>0.75</v>
      </c>
      <c r="AD1404" s="147">
        <f>VLOOKUP(T1404,'既存・導入予定 (3)'!$E$33:$S$44,13,0)</f>
        <v>0.45</v>
      </c>
      <c r="AE1404" s="75">
        <f t="shared" si="66"/>
        <v>0.86199999999999999</v>
      </c>
    </row>
    <row r="1405" spans="20:31">
      <c r="T1405" s="196">
        <v>12</v>
      </c>
      <c r="U1405" s="196">
        <v>2014</v>
      </c>
      <c r="V1405" s="196" t="s">
        <v>20</v>
      </c>
      <c r="W1405" s="196" t="s">
        <v>618</v>
      </c>
      <c r="X1405" s="196" t="s">
        <v>3516</v>
      </c>
      <c r="Y1405" s="146" t="str">
        <f t="shared" si="65"/>
        <v>122014冷房ビル用マルチ無し（一定速）</v>
      </c>
      <c r="Z1405" s="196">
        <v>0.25</v>
      </c>
      <c r="AA1405" s="196">
        <v>0.75</v>
      </c>
      <c r="AB1405" s="200">
        <v>0.25</v>
      </c>
      <c r="AC1405" s="200">
        <v>0.75</v>
      </c>
      <c r="AD1405" s="147">
        <f>VLOOKUP(T1405,'既存・導入予定 (3)'!$E$33:$S$44,13,0)</f>
        <v>0.45</v>
      </c>
      <c r="AE1405" s="75">
        <f t="shared" si="66"/>
        <v>0.86199999999999999</v>
      </c>
    </row>
    <row r="1406" spans="20:31">
      <c r="T1406" s="196">
        <v>12</v>
      </c>
      <c r="U1406" s="196">
        <v>2014</v>
      </c>
      <c r="V1406" s="196" t="s">
        <v>20</v>
      </c>
      <c r="W1406" s="196" t="s">
        <v>619</v>
      </c>
      <c r="X1406" s="196" t="s">
        <v>3516</v>
      </c>
      <c r="Y1406" s="146" t="str">
        <f t="shared" si="65"/>
        <v>122014冷房設備用無し（一定速）</v>
      </c>
      <c r="Z1406" s="196">
        <v>0.25</v>
      </c>
      <c r="AA1406" s="196">
        <v>0.75</v>
      </c>
      <c r="AB1406" s="200">
        <v>0.25</v>
      </c>
      <c r="AC1406" s="200">
        <v>0.75</v>
      </c>
      <c r="AD1406" s="147">
        <f>VLOOKUP(T1406,'既存・導入予定 (3)'!$E$33:$S$44,13,0)</f>
        <v>0.45</v>
      </c>
      <c r="AE1406" s="75">
        <f t="shared" si="66"/>
        <v>0.86199999999999999</v>
      </c>
    </row>
    <row r="1407" spans="20:31">
      <c r="T1407" s="196">
        <v>12</v>
      </c>
      <c r="U1407" s="196">
        <v>2014</v>
      </c>
      <c r="V1407" s="196" t="s">
        <v>21</v>
      </c>
      <c r="W1407" s="196" t="s">
        <v>624</v>
      </c>
      <c r="X1407" s="196" t="s">
        <v>3363</v>
      </c>
      <c r="Y1407" s="146" t="str">
        <f t="shared" si="65"/>
        <v>122014暖房店舗用有り</v>
      </c>
      <c r="Z1407" s="196">
        <v>-0.94</v>
      </c>
      <c r="AA1407" s="196">
        <v>1.94</v>
      </c>
      <c r="AB1407" s="200">
        <v>1.0853999999999999</v>
      </c>
      <c r="AC1407" s="200">
        <v>1.4337</v>
      </c>
      <c r="AD1407" s="147">
        <f>VLOOKUP(T1407,'既存・導入予定 (3)'!$E$33:$S$44,13,0)</f>
        <v>0.45</v>
      </c>
      <c r="AE1407" s="75">
        <f t="shared" si="66"/>
        <v>1.5169999999999999</v>
      </c>
    </row>
    <row r="1408" spans="20:31">
      <c r="T1408" s="196">
        <v>12</v>
      </c>
      <c r="U1408" s="196">
        <v>2014</v>
      </c>
      <c r="V1408" s="196" t="s">
        <v>21</v>
      </c>
      <c r="W1408" s="196" t="s">
        <v>618</v>
      </c>
      <c r="X1408" s="196" t="s">
        <v>3363</v>
      </c>
      <c r="Y1408" s="146" t="str">
        <f t="shared" si="65"/>
        <v>122014暖房ビル用マルチ有り</v>
      </c>
      <c r="Z1408" s="196">
        <v>-0.96</v>
      </c>
      <c r="AA1408" s="196">
        <v>1.96</v>
      </c>
      <c r="AB1408" s="200">
        <v>1.0416000000000001</v>
      </c>
      <c r="AC1408" s="200">
        <v>1.4596</v>
      </c>
      <c r="AD1408" s="147">
        <f>VLOOKUP(T1408,'既存・導入予定 (3)'!$E$33:$S$44,13,0)</f>
        <v>0.45</v>
      </c>
      <c r="AE1408" s="75">
        <f t="shared" si="66"/>
        <v>1.528</v>
      </c>
    </row>
    <row r="1409" spans="20:31">
      <c r="T1409" s="196">
        <v>12</v>
      </c>
      <c r="U1409" s="196">
        <v>2014</v>
      </c>
      <c r="V1409" s="196" t="s">
        <v>21</v>
      </c>
      <c r="W1409" s="196" t="s">
        <v>619</v>
      </c>
      <c r="X1409" s="196" t="s">
        <v>3363</v>
      </c>
      <c r="Y1409" s="146" t="str">
        <f t="shared" si="65"/>
        <v>122014暖房設備用有り</v>
      </c>
      <c r="Z1409" s="196">
        <v>-0.36</v>
      </c>
      <c r="AA1409" s="196">
        <v>1.36</v>
      </c>
      <c r="AB1409" s="200">
        <v>1.0287999999999999</v>
      </c>
      <c r="AC1409" s="200">
        <v>1.0127999999999999</v>
      </c>
      <c r="AD1409" s="147">
        <f>VLOOKUP(T1409,'既存・導入予定 (3)'!$E$33:$S$44,13,0)</f>
        <v>0.45</v>
      </c>
      <c r="AE1409" s="75">
        <f t="shared" si="66"/>
        <v>1.198</v>
      </c>
    </row>
    <row r="1410" spans="20:31">
      <c r="T1410" s="196">
        <v>12</v>
      </c>
      <c r="U1410" s="196">
        <v>2014</v>
      </c>
      <c r="V1410" s="196" t="s">
        <v>21</v>
      </c>
      <c r="W1410" s="196" t="s">
        <v>624</v>
      </c>
      <c r="X1410" s="196" t="s">
        <v>3516</v>
      </c>
      <c r="Y1410" s="146" t="str">
        <f t="shared" si="65"/>
        <v>122014暖房店舗用無し（一定速）</v>
      </c>
      <c r="Z1410" s="196">
        <v>0.25</v>
      </c>
      <c r="AA1410" s="196">
        <v>0.75</v>
      </c>
      <c r="AB1410" s="200">
        <v>0.25</v>
      </c>
      <c r="AC1410" s="200">
        <v>0.75</v>
      </c>
      <c r="AD1410" s="147">
        <f>VLOOKUP(T1410,'既存・導入予定 (3)'!$E$33:$S$44,13,0)</f>
        <v>0.45</v>
      </c>
      <c r="AE1410" s="75">
        <f t="shared" si="66"/>
        <v>0.86199999999999999</v>
      </c>
    </row>
    <row r="1411" spans="20:31">
      <c r="T1411" s="196">
        <v>12</v>
      </c>
      <c r="U1411" s="196">
        <v>2014</v>
      </c>
      <c r="V1411" s="196" t="s">
        <v>21</v>
      </c>
      <c r="W1411" s="196" t="s">
        <v>618</v>
      </c>
      <c r="X1411" s="196" t="s">
        <v>3516</v>
      </c>
      <c r="Y1411" s="146" t="str">
        <f t="shared" si="65"/>
        <v>122014暖房ビル用マルチ無し（一定速）</v>
      </c>
      <c r="Z1411" s="196">
        <v>0.25</v>
      </c>
      <c r="AA1411" s="196">
        <v>0.75</v>
      </c>
      <c r="AB1411" s="200">
        <v>0.25</v>
      </c>
      <c r="AC1411" s="200">
        <v>0.75</v>
      </c>
      <c r="AD1411" s="147">
        <f>VLOOKUP(T1411,'既存・導入予定 (3)'!$E$33:$S$44,13,0)</f>
        <v>0.45</v>
      </c>
      <c r="AE1411" s="75">
        <f t="shared" si="66"/>
        <v>0.86199999999999999</v>
      </c>
    </row>
    <row r="1412" spans="20:31">
      <c r="T1412" s="196">
        <v>12</v>
      </c>
      <c r="U1412" s="196">
        <v>2014</v>
      </c>
      <c r="V1412" s="196" t="s">
        <v>21</v>
      </c>
      <c r="W1412" s="196" t="s">
        <v>619</v>
      </c>
      <c r="X1412" s="196" t="s">
        <v>3516</v>
      </c>
      <c r="Y1412" s="146" t="str">
        <f t="shared" si="65"/>
        <v>122014暖房設備用無し（一定速）</v>
      </c>
      <c r="Z1412" s="196">
        <v>0.25</v>
      </c>
      <c r="AA1412" s="196">
        <v>0.75</v>
      </c>
      <c r="AB1412" s="200">
        <v>0.25</v>
      </c>
      <c r="AC1412" s="200">
        <v>0.75</v>
      </c>
      <c r="AD1412" s="147">
        <f>VLOOKUP(T1412,'既存・導入予定 (3)'!$E$33:$S$44,13,0)</f>
        <v>0.45</v>
      </c>
      <c r="AE1412" s="75">
        <f t="shared" si="66"/>
        <v>0.86199999999999999</v>
      </c>
    </row>
    <row r="1413" spans="20:31">
      <c r="T1413" s="91">
        <v>12</v>
      </c>
      <c r="U1413" s="91">
        <v>2015</v>
      </c>
      <c r="V1413" s="91" t="s">
        <v>20</v>
      </c>
      <c r="W1413" s="91" t="s">
        <v>624</v>
      </c>
      <c r="X1413" s="91" t="s">
        <v>3363</v>
      </c>
      <c r="Y1413" s="198" t="str">
        <f t="shared" si="65"/>
        <v>122015冷房店舗用有り</v>
      </c>
      <c r="Z1413" s="91">
        <v>-1.38</v>
      </c>
      <c r="AA1413" s="91">
        <v>2.38</v>
      </c>
      <c r="AB1413" s="199">
        <v>1.0581</v>
      </c>
      <c r="AC1413" s="199">
        <v>1.7705</v>
      </c>
      <c r="AD1413" s="150">
        <f>VLOOKUP(T1413,'既存・導入予定 (3)'!$E$33:$S$44,13,0)</f>
        <v>0.45</v>
      </c>
      <c r="AE1413" s="151">
        <f t="shared" si="66"/>
        <v>1.7589999999999999</v>
      </c>
    </row>
    <row r="1414" spans="20:31">
      <c r="T1414" s="91">
        <v>12</v>
      </c>
      <c r="U1414" s="91">
        <v>2015</v>
      </c>
      <c r="V1414" s="91" t="s">
        <v>20</v>
      </c>
      <c r="W1414" s="91" t="s">
        <v>618</v>
      </c>
      <c r="X1414" s="91" t="s">
        <v>3363</v>
      </c>
      <c r="Y1414" s="198" t="str">
        <f t="shared" si="65"/>
        <v>122015冷房ビル用マルチ有り</v>
      </c>
      <c r="Z1414" s="91">
        <v>-1.5740000000000001</v>
      </c>
      <c r="AA1414" s="91">
        <v>2.5739999999999998</v>
      </c>
      <c r="AB1414" s="199">
        <v>1.0751999999999999</v>
      </c>
      <c r="AC1414" s="199">
        <v>1.9117</v>
      </c>
      <c r="AD1414" s="150">
        <f>VLOOKUP(T1414,'既存・導入予定 (3)'!$E$33:$S$44,13,0)</f>
        <v>0.45</v>
      </c>
      <c r="AE1414" s="151">
        <f t="shared" si="66"/>
        <v>1.865</v>
      </c>
    </row>
    <row r="1415" spans="20:31">
      <c r="T1415" s="91">
        <v>12</v>
      </c>
      <c r="U1415" s="91">
        <v>2015</v>
      </c>
      <c r="V1415" s="91" t="s">
        <v>20</v>
      </c>
      <c r="W1415" s="91" t="s">
        <v>619</v>
      </c>
      <c r="X1415" s="91" t="s">
        <v>3363</v>
      </c>
      <c r="Y1415" s="198" t="str">
        <f t="shared" si="65"/>
        <v>122015冷房設備用有り</v>
      </c>
      <c r="Z1415" s="91">
        <v>-0.62</v>
      </c>
      <c r="AA1415" s="91">
        <v>1.62</v>
      </c>
      <c r="AB1415" s="199">
        <v>1.0472999999999999</v>
      </c>
      <c r="AC1415" s="199">
        <v>1.2032</v>
      </c>
      <c r="AD1415" s="150">
        <f>VLOOKUP(T1415,'既存・導入予定 (3)'!$E$33:$S$44,13,0)</f>
        <v>0.45</v>
      </c>
      <c r="AE1415" s="151">
        <f t="shared" si="66"/>
        <v>1.341</v>
      </c>
    </row>
    <row r="1416" spans="20:31">
      <c r="T1416" s="91">
        <v>12</v>
      </c>
      <c r="U1416" s="91">
        <v>2015</v>
      </c>
      <c r="V1416" s="91" t="s">
        <v>20</v>
      </c>
      <c r="W1416" s="91" t="s">
        <v>624</v>
      </c>
      <c r="X1416" s="91" t="s">
        <v>3516</v>
      </c>
      <c r="Y1416" s="198" t="str">
        <f t="shared" si="65"/>
        <v>122015冷房店舗用無し（一定速）</v>
      </c>
      <c r="Z1416" s="91">
        <v>0.25</v>
      </c>
      <c r="AA1416" s="91">
        <v>0.75</v>
      </c>
      <c r="AB1416" s="199">
        <v>0.25</v>
      </c>
      <c r="AC1416" s="199">
        <v>0.75</v>
      </c>
      <c r="AD1416" s="150">
        <f>VLOOKUP(T1416,'既存・導入予定 (3)'!$E$33:$S$44,13,0)</f>
        <v>0.45</v>
      </c>
      <c r="AE1416" s="151">
        <f t="shared" si="66"/>
        <v>0.86199999999999999</v>
      </c>
    </row>
    <row r="1417" spans="20:31">
      <c r="T1417" s="91">
        <v>12</v>
      </c>
      <c r="U1417" s="91">
        <v>2015</v>
      </c>
      <c r="V1417" s="91" t="s">
        <v>20</v>
      </c>
      <c r="W1417" s="91" t="s">
        <v>618</v>
      </c>
      <c r="X1417" s="91" t="s">
        <v>3516</v>
      </c>
      <c r="Y1417" s="198" t="str">
        <f t="shared" si="65"/>
        <v>122015冷房ビル用マルチ無し（一定速）</v>
      </c>
      <c r="Z1417" s="91">
        <v>0.25</v>
      </c>
      <c r="AA1417" s="91">
        <v>0.75</v>
      </c>
      <c r="AB1417" s="199">
        <v>0.25</v>
      </c>
      <c r="AC1417" s="199">
        <v>0.75</v>
      </c>
      <c r="AD1417" s="150">
        <f>VLOOKUP(T1417,'既存・導入予定 (3)'!$E$33:$S$44,13,0)</f>
        <v>0.45</v>
      </c>
      <c r="AE1417" s="151">
        <f t="shared" si="66"/>
        <v>0.86199999999999999</v>
      </c>
    </row>
    <row r="1418" spans="20:31">
      <c r="T1418" s="91">
        <v>12</v>
      </c>
      <c r="U1418" s="91">
        <v>2015</v>
      </c>
      <c r="V1418" s="91" t="s">
        <v>20</v>
      </c>
      <c r="W1418" s="91" t="s">
        <v>619</v>
      </c>
      <c r="X1418" s="91" t="s">
        <v>3516</v>
      </c>
      <c r="Y1418" s="198" t="str">
        <f t="shared" si="65"/>
        <v>122015冷房設備用無し（一定速）</v>
      </c>
      <c r="Z1418" s="91">
        <v>0.25</v>
      </c>
      <c r="AA1418" s="91">
        <v>0.75</v>
      </c>
      <c r="AB1418" s="199">
        <v>0.25</v>
      </c>
      <c r="AC1418" s="199">
        <v>0.75</v>
      </c>
      <c r="AD1418" s="150">
        <f>VLOOKUP(T1418,'既存・導入予定 (3)'!$E$33:$S$44,13,0)</f>
        <v>0.45</v>
      </c>
      <c r="AE1418" s="151">
        <f t="shared" si="66"/>
        <v>0.86199999999999999</v>
      </c>
    </row>
    <row r="1419" spans="20:31">
      <c r="T1419" s="91">
        <v>12</v>
      </c>
      <c r="U1419" s="91">
        <v>2015</v>
      </c>
      <c r="V1419" s="91" t="s">
        <v>21</v>
      </c>
      <c r="W1419" s="91" t="s">
        <v>624</v>
      </c>
      <c r="X1419" s="91" t="s">
        <v>3363</v>
      </c>
      <c r="Y1419" s="198" t="str">
        <f t="shared" si="65"/>
        <v>122015暖房店舗用有り</v>
      </c>
      <c r="Z1419" s="91">
        <v>-0.97</v>
      </c>
      <c r="AA1419" s="91">
        <v>1.97</v>
      </c>
      <c r="AB1419" s="199">
        <v>1.0867</v>
      </c>
      <c r="AC1419" s="199">
        <v>1.4558</v>
      </c>
      <c r="AD1419" s="150">
        <f>VLOOKUP(T1419,'既存・導入予定 (3)'!$E$33:$S$44,13,0)</f>
        <v>0.45</v>
      </c>
      <c r="AE1419" s="151">
        <f t="shared" si="66"/>
        <v>1.5329999999999999</v>
      </c>
    </row>
    <row r="1420" spans="20:31">
      <c r="T1420" s="91">
        <v>12</v>
      </c>
      <c r="U1420" s="91">
        <v>2015</v>
      </c>
      <c r="V1420" s="91" t="s">
        <v>21</v>
      </c>
      <c r="W1420" s="91" t="s">
        <v>618</v>
      </c>
      <c r="X1420" s="91" t="s">
        <v>3363</v>
      </c>
      <c r="Y1420" s="198" t="str">
        <f t="shared" si="65"/>
        <v>122015暖房ビル用マルチ有り</v>
      </c>
      <c r="Z1420" s="91">
        <v>-0.876</v>
      </c>
      <c r="AA1420" s="91">
        <v>1.8759999999999999</v>
      </c>
      <c r="AB1420" s="199">
        <v>1.0398000000000001</v>
      </c>
      <c r="AC1420" s="199">
        <v>1.3971</v>
      </c>
      <c r="AD1420" s="150">
        <f>VLOOKUP(T1420,'既存・導入予定 (3)'!$E$33:$S$44,13,0)</f>
        <v>0.45</v>
      </c>
      <c r="AE1420" s="151">
        <f t="shared" si="66"/>
        <v>1.4810000000000001</v>
      </c>
    </row>
    <row r="1421" spans="20:31">
      <c r="T1421" s="91">
        <v>12</v>
      </c>
      <c r="U1421" s="91">
        <v>2015</v>
      </c>
      <c r="V1421" s="91" t="s">
        <v>21</v>
      </c>
      <c r="W1421" s="91" t="s">
        <v>619</v>
      </c>
      <c r="X1421" s="91" t="s">
        <v>3363</v>
      </c>
      <c r="Y1421" s="198" t="str">
        <f t="shared" ref="Y1421:Y1448" si="67">T1421&amp;U1421&amp;V1421&amp;W1421&amp;X1421</f>
        <v>122015暖房設備用有り</v>
      </c>
      <c r="Z1421" s="91">
        <v>-0.59799999999999998</v>
      </c>
      <c r="AA1421" s="91">
        <v>1.5980000000000001</v>
      </c>
      <c r="AB1421" s="199">
        <v>1.0339</v>
      </c>
      <c r="AC1421" s="199">
        <v>1.19</v>
      </c>
      <c r="AD1421" s="150">
        <f>VLOOKUP(T1421,'既存・導入予定 (3)'!$E$33:$S$44,13,0)</f>
        <v>0.45</v>
      </c>
      <c r="AE1421" s="151">
        <f t="shared" si="66"/>
        <v>1.3280000000000001</v>
      </c>
    </row>
    <row r="1422" spans="20:31">
      <c r="T1422" s="91">
        <v>12</v>
      </c>
      <c r="U1422" s="91">
        <v>2015</v>
      </c>
      <c r="V1422" s="91" t="s">
        <v>21</v>
      </c>
      <c r="W1422" s="91" t="s">
        <v>624</v>
      </c>
      <c r="X1422" s="91" t="s">
        <v>3516</v>
      </c>
      <c r="Y1422" s="198" t="str">
        <f t="shared" si="67"/>
        <v>122015暖房店舗用無し（一定速）</v>
      </c>
      <c r="Z1422" s="91">
        <v>0.25</v>
      </c>
      <c r="AA1422" s="91">
        <v>0.75</v>
      </c>
      <c r="AB1422" s="199">
        <v>0.25</v>
      </c>
      <c r="AC1422" s="199">
        <v>0.75</v>
      </c>
      <c r="AD1422" s="150">
        <f>VLOOKUP(T1422,'既存・導入予定 (3)'!$E$33:$S$44,13,0)</f>
        <v>0.45</v>
      </c>
      <c r="AE1422" s="151">
        <f t="shared" si="66"/>
        <v>0.86199999999999999</v>
      </c>
    </row>
    <row r="1423" spans="20:31">
      <c r="T1423" s="91">
        <v>12</v>
      </c>
      <c r="U1423" s="91">
        <v>2015</v>
      </c>
      <c r="V1423" s="91" t="s">
        <v>21</v>
      </c>
      <c r="W1423" s="91" t="s">
        <v>618</v>
      </c>
      <c r="X1423" s="91" t="s">
        <v>3516</v>
      </c>
      <c r="Y1423" s="198" t="str">
        <f t="shared" si="67"/>
        <v>122015暖房ビル用マルチ無し（一定速）</v>
      </c>
      <c r="Z1423" s="91">
        <v>0.25</v>
      </c>
      <c r="AA1423" s="91">
        <v>0.75</v>
      </c>
      <c r="AB1423" s="199">
        <v>0.25</v>
      </c>
      <c r="AC1423" s="199">
        <v>0.75</v>
      </c>
      <c r="AD1423" s="150">
        <f>VLOOKUP(T1423,'既存・導入予定 (3)'!$E$33:$S$44,13,0)</f>
        <v>0.45</v>
      </c>
      <c r="AE1423" s="151">
        <f t="shared" si="66"/>
        <v>0.86199999999999999</v>
      </c>
    </row>
    <row r="1424" spans="20:31">
      <c r="T1424" s="91">
        <v>12</v>
      </c>
      <c r="U1424" s="91">
        <v>2015</v>
      </c>
      <c r="V1424" s="91" t="s">
        <v>21</v>
      </c>
      <c r="W1424" s="91" t="s">
        <v>619</v>
      </c>
      <c r="X1424" s="91" t="s">
        <v>3516</v>
      </c>
      <c r="Y1424" s="198" t="str">
        <f t="shared" si="67"/>
        <v>122015暖房設備用無し（一定速）</v>
      </c>
      <c r="Z1424" s="91">
        <v>0.25</v>
      </c>
      <c r="AA1424" s="91">
        <v>0.75</v>
      </c>
      <c r="AB1424" s="199">
        <v>0.25</v>
      </c>
      <c r="AC1424" s="199">
        <v>0.75</v>
      </c>
      <c r="AD1424" s="150">
        <f>VLOOKUP(T1424,'既存・導入予定 (3)'!$E$33:$S$44,13,0)</f>
        <v>0.45</v>
      </c>
      <c r="AE1424" s="151">
        <f t="shared" si="66"/>
        <v>0.86199999999999999</v>
      </c>
    </row>
    <row r="1425" spans="20:31">
      <c r="T1425" s="91">
        <v>12</v>
      </c>
      <c r="U1425" s="91">
        <v>2020</v>
      </c>
      <c r="V1425" s="91" t="s">
        <v>626</v>
      </c>
      <c r="W1425" s="91" t="s">
        <v>624</v>
      </c>
      <c r="X1425" s="91" t="s">
        <v>3363</v>
      </c>
      <c r="Y1425" s="198" t="str">
        <f t="shared" si="67"/>
        <v>122020冷房店舗用有り</v>
      </c>
      <c r="Z1425" s="91">
        <v>-1.38</v>
      </c>
      <c r="AA1425" s="91">
        <v>2.38</v>
      </c>
      <c r="AB1425" s="199">
        <v>1.0581</v>
      </c>
      <c r="AC1425" s="199">
        <v>1.7705</v>
      </c>
      <c r="AD1425" s="150">
        <f>VLOOKUP(T1425,'既存・導入予定 (3)'!$E$33:$S$44,13,0)</f>
        <v>0.45</v>
      </c>
      <c r="AE1425" s="151">
        <f t="shared" si="66"/>
        <v>1.7589999999999999</v>
      </c>
    </row>
    <row r="1426" spans="20:31">
      <c r="T1426" s="91">
        <v>12</v>
      </c>
      <c r="U1426" s="91">
        <v>2020</v>
      </c>
      <c r="V1426" s="91" t="s">
        <v>626</v>
      </c>
      <c r="W1426" s="91" t="s">
        <v>618</v>
      </c>
      <c r="X1426" s="91" t="s">
        <v>3363</v>
      </c>
      <c r="Y1426" s="198" t="str">
        <f t="shared" si="67"/>
        <v>122020冷房ビル用マルチ有り</v>
      </c>
      <c r="Z1426" s="91">
        <v>-1.68</v>
      </c>
      <c r="AA1426" s="91">
        <v>2.68</v>
      </c>
      <c r="AB1426" s="199">
        <v>1.0788</v>
      </c>
      <c r="AC1426" s="199">
        <v>2.0053000000000001</v>
      </c>
      <c r="AD1426" s="150">
        <f>VLOOKUP(T1426,'既存・導入予定 (3)'!$E$33:$S$44,13,0)</f>
        <v>0.45</v>
      </c>
      <c r="AE1426" s="151">
        <f t="shared" si="66"/>
        <v>1.9239999999999999</v>
      </c>
    </row>
    <row r="1427" spans="20:31">
      <c r="T1427" s="91">
        <v>12</v>
      </c>
      <c r="U1427" s="91">
        <v>2020</v>
      </c>
      <c r="V1427" s="91" t="s">
        <v>626</v>
      </c>
      <c r="W1427" s="91" t="s">
        <v>619</v>
      </c>
      <c r="X1427" s="91" t="s">
        <v>3363</v>
      </c>
      <c r="Y1427" s="198" t="str">
        <f t="shared" si="67"/>
        <v>122020冷房設備用有り</v>
      </c>
      <c r="Z1427" s="91">
        <v>-0.62</v>
      </c>
      <c r="AA1427" s="91">
        <v>1.62</v>
      </c>
      <c r="AB1427" s="199">
        <v>1.0472999999999999</v>
      </c>
      <c r="AC1427" s="199">
        <v>1.2032</v>
      </c>
      <c r="AD1427" s="150">
        <f>VLOOKUP(T1427,'既存・導入予定 (3)'!$E$33:$S$44,13,0)</f>
        <v>0.45</v>
      </c>
      <c r="AE1427" s="151">
        <f t="shared" si="66"/>
        <v>1.341</v>
      </c>
    </row>
    <row r="1428" spans="20:31">
      <c r="T1428" s="91">
        <v>12</v>
      </c>
      <c r="U1428" s="91">
        <v>2020</v>
      </c>
      <c r="V1428" s="91" t="s">
        <v>626</v>
      </c>
      <c r="W1428" s="91" t="s">
        <v>624</v>
      </c>
      <c r="X1428" s="91" t="s">
        <v>3516</v>
      </c>
      <c r="Y1428" s="198" t="str">
        <f t="shared" si="67"/>
        <v>122020冷房店舗用無し（一定速）</v>
      </c>
      <c r="Z1428" s="91">
        <v>0.25</v>
      </c>
      <c r="AA1428" s="91">
        <v>0.75</v>
      </c>
      <c r="AB1428" s="199">
        <v>0.25</v>
      </c>
      <c r="AC1428" s="199">
        <v>0.75</v>
      </c>
      <c r="AD1428" s="150">
        <f>VLOOKUP(T1428,'既存・導入予定 (3)'!$E$33:$S$44,13,0)</f>
        <v>0.45</v>
      </c>
      <c r="AE1428" s="151">
        <f t="shared" si="66"/>
        <v>0.86199999999999999</v>
      </c>
    </row>
    <row r="1429" spans="20:31">
      <c r="T1429" s="91">
        <v>12</v>
      </c>
      <c r="U1429" s="91">
        <v>2020</v>
      </c>
      <c r="V1429" s="91" t="s">
        <v>626</v>
      </c>
      <c r="W1429" s="91" t="s">
        <v>618</v>
      </c>
      <c r="X1429" s="91" t="s">
        <v>3516</v>
      </c>
      <c r="Y1429" s="198" t="str">
        <f t="shared" si="67"/>
        <v>122020冷房ビル用マルチ無し（一定速）</v>
      </c>
      <c r="Z1429" s="91">
        <v>0.25</v>
      </c>
      <c r="AA1429" s="91">
        <v>0.75</v>
      </c>
      <c r="AB1429" s="199">
        <v>0.25</v>
      </c>
      <c r="AC1429" s="199">
        <v>0.75</v>
      </c>
      <c r="AD1429" s="150">
        <f>VLOOKUP(T1429,'既存・導入予定 (3)'!$E$33:$S$44,13,0)</f>
        <v>0.45</v>
      </c>
      <c r="AE1429" s="151">
        <f t="shared" si="66"/>
        <v>0.86199999999999999</v>
      </c>
    </row>
    <row r="1430" spans="20:31">
      <c r="T1430" s="91">
        <v>12</v>
      </c>
      <c r="U1430" s="91">
        <v>2020</v>
      </c>
      <c r="V1430" s="91" t="s">
        <v>626</v>
      </c>
      <c r="W1430" s="91" t="s">
        <v>619</v>
      </c>
      <c r="X1430" s="91" t="s">
        <v>3516</v>
      </c>
      <c r="Y1430" s="198" t="str">
        <f t="shared" si="67"/>
        <v>122020冷房設備用無し（一定速）</v>
      </c>
      <c r="Z1430" s="91">
        <v>0.25</v>
      </c>
      <c r="AA1430" s="91">
        <v>0.75</v>
      </c>
      <c r="AB1430" s="199">
        <v>0.25</v>
      </c>
      <c r="AC1430" s="199">
        <v>0.75</v>
      </c>
      <c r="AD1430" s="150">
        <f>VLOOKUP(T1430,'既存・導入予定 (3)'!$E$33:$S$44,13,0)</f>
        <v>0.45</v>
      </c>
      <c r="AE1430" s="151">
        <f t="shared" si="66"/>
        <v>0.86199999999999999</v>
      </c>
    </row>
    <row r="1431" spans="20:31">
      <c r="T1431" s="91">
        <v>12</v>
      </c>
      <c r="U1431" s="91">
        <v>2020</v>
      </c>
      <c r="V1431" s="91" t="s">
        <v>627</v>
      </c>
      <c r="W1431" s="91" t="s">
        <v>624</v>
      </c>
      <c r="X1431" s="91" t="s">
        <v>3363</v>
      </c>
      <c r="Y1431" s="198" t="str">
        <f t="shared" si="67"/>
        <v>122020暖房店舗用有り</v>
      </c>
      <c r="Z1431" s="91">
        <v>-0.96</v>
      </c>
      <c r="AA1431" s="91">
        <v>1.96</v>
      </c>
      <c r="AB1431" s="199">
        <v>1.0862000000000001</v>
      </c>
      <c r="AC1431" s="199">
        <v>1.4483999999999999</v>
      </c>
      <c r="AD1431" s="150">
        <f>VLOOKUP(T1431,'既存・導入予定 (3)'!$E$33:$S$44,13,0)</f>
        <v>0.45</v>
      </c>
      <c r="AE1431" s="151">
        <f t="shared" si="66"/>
        <v>1.528</v>
      </c>
    </row>
    <row r="1432" spans="20:31">
      <c r="T1432" s="91">
        <v>12</v>
      </c>
      <c r="U1432" s="91">
        <v>2020</v>
      </c>
      <c r="V1432" s="91" t="s">
        <v>627</v>
      </c>
      <c r="W1432" s="91" t="s">
        <v>618</v>
      </c>
      <c r="X1432" s="91" t="s">
        <v>3363</v>
      </c>
      <c r="Y1432" s="198" t="str">
        <f t="shared" si="67"/>
        <v>122020暖房ビル用マルチ有り</v>
      </c>
      <c r="Z1432" s="91">
        <v>-1.1000000000000001</v>
      </c>
      <c r="AA1432" s="91">
        <v>2.1</v>
      </c>
      <c r="AB1432" s="199">
        <v>1.0416000000000001</v>
      </c>
      <c r="AC1432" s="199">
        <v>1.4596</v>
      </c>
      <c r="AD1432" s="150">
        <f>VLOOKUP(T1432,'既存・導入予定 (3)'!$E$33:$S$44,13,0)</f>
        <v>0.45</v>
      </c>
      <c r="AE1432" s="151">
        <f t="shared" si="66"/>
        <v>1.605</v>
      </c>
    </row>
    <row r="1433" spans="20:31">
      <c r="T1433" s="91">
        <v>12</v>
      </c>
      <c r="U1433" s="91">
        <v>2020</v>
      </c>
      <c r="V1433" s="91" t="s">
        <v>627</v>
      </c>
      <c r="W1433" s="91" t="s">
        <v>619</v>
      </c>
      <c r="X1433" s="91" t="s">
        <v>3363</v>
      </c>
      <c r="Y1433" s="198" t="str">
        <f t="shared" si="67"/>
        <v>122020暖房設備用有り</v>
      </c>
      <c r="Z1433" s="91">
        <v>-0.46</v>
      </c>
      <c r="AA1433" s="91">
        <v>1.46</v>
      </c>
      <c r="AB1433" s="199">
        <v>0.94</v>
      </c>
      <c r="AC1433" s="199">
        <v>1.1100000000000001</v>
      </c>
      <c r="AD1433" s="150">
        <f>VLOOKUP(T1433,'既存・導入予定 (3)'!$E$33:$S$44,13,0)</f>
        <v>0.45</v>
      </c>
      <c r="AE1433" s="151">
        <f t="shared" ref="AE1433:AE1448" si="68">ROUNDDOWN(IF(AD1433&gt;=0.25,Z1433*AD1433+AA1433,AB1433*AD1433+AC1433),3)</f>
        <v>1.2529999999999999</v>
      </c>
    </row>
    <row r="1434" spans="20:31">
      <c r="T1434" s="91">
        <v>12</v>
      </c>
      <c r="U1434" s="91">
        <v>2020</v>
      </c>
      <c r="V1434" s="91" t="s">
        <v>627</v>
      </c>
      <c r="W1434" s="91" t="s">
        <v>624</v>
      </c>
      <c r="X1434" s="91" t="s">
        <v>3516</v>
      </c>
      <c r="Y1434" s="198" t="str">
        <f t="shared" si="67"/>
        <v>122020暖房店舗用無し（一定速）</v>
      </c>
      <c r="Z1434" s="91">
        <v>0.25</v>
      </c>
      <c r="AA1434" s="91">
        <v>0.75</v>
      </c>
      <c r="AB1434" s="199">
        <v>0.25</v>
      </c>
      <c r="AC1434" s="199">
        <v>0.75</v>
      </c>
      <c r="AD1434" s="150">
        <f>VLOOKUP(T1434,'既存・導入予定 (3)'!$E$33:$S$44,13,0)</f>
        <v>0.45</v>
      </c>
      <c r="AE1434" s="151">
        <f t="shared" si="68"/>
        <v>0.86199999999999999</v>
      </c>
    </row>
    <row r="1435" spans="20:31">
      <c r="T1435" s="91">
        <v>12</v>
      </c>
      <c r="U1435" s="91">
        <v>2020</v>
      </c>
      <c r="V1435" s="91" t="s">
        <v>627</v>
      </c>
      <c r="W1435" s="91" t="s">
        <v>618</v>
      </c>
      <c r="X1435" s="91" t="s">
        <v>3516</v>
      </c>
      <c r="Y1435" s="198" t="str">
        <f t="shared" si="67"/>
        <v>122020暖房ビル用マルチ無し（一定速）</v>
      </c>
      <c r="Z1435" s="91">
        <v>0.25</v>
      </c>
      <c r="AA1435" s="91">
        <v>0.75</v>
      </c>
      <c r="AB1435" s="199">
        <v>0.25</v>
      </c>
      <c r="AC1435" s="199">
        <v>0.75</v>
      </c>
      <c r="AD1435" s="150">
        <f>VLOOKUP(T1435,'既存・導入予定 (3)'!$E$33:$S$44,13,0)</f>
        <v>0.45</v>
      </c>
      <c r="AE1435" s="151">
        <f t="shared" si="68"/>
        <v>0.86199999999999999</v>
      </c>
    </row>
    <row r="1436" spans="20:31">
      <c r="T1436" s="91">
        <v>12</v>
      </c>
      <c r="U1436" s="91">
        <v>2020</v>
      </c>
      <c r="V1436" s="91" t="s">
        <v>627</v>
      </c>
      <c r="W1436" s="91" t="s">
        <v>619</v>
      </c>
      <c r="X1436" s="91" t="s">
        <v>3516</v>
      </c>
      <c r="Y1436" s="198" t="str">
        <f t="shared" si="67"/>
        <v>122020暖房設備用無し（一定速）</v>
      </c>
      <c r="Z1436" s="91">
        <v>0.25</v>
      </c>
      <c r="AA1436" s="91">
        <v>0.75</v>
      </c>
      <c r="AB1436" s="199">
        <v>0.25</v>
      </c>
      <c r="AC1436" s="199">
        <v>0.75</v>
      </c>
      <c r="AD1436" s="150">
        <f>VLOOKUP(T1436,'既存・導入予定 (3)'!$E$33:$S$44,13,0)</f>
        <v>0.45</v>
      </c>
      <c r="AE1436" s="151">
        <f t="shared" si="68"/>
        <v>0.86199999999999999</v>
      </c>
    </row>
    <row r="1437" spans="20:31">
      <c r="T1437" s="196">
        <v>12</v>
      </c>
      <c r="U1437" s="196">
        <v>2024</v>
      </c>
      <c r="V1437" s="196" t="s">
        <v>626</v>
      </c>
      <c r="W1437" s="196" t="s">
        <v>624</v>
      </c>
      <c r="X1437" s="196" t="s">
        <v>3363</v>
      </c>
      <c r="Y1437" s="146" t="str">
        <f t="shared" si="67"/>
        <v>122024冷房店舗用有り</v>
      </c>
      <c r="Z1437" s="196">
        <v>-1.58</v>
      </c>
      <c r="AA1437" s="196">
        <v>2.58</v>
      </c>
      <c r="AB1437" s="200">
        <v>1.0629999999999999</v>
      </c>
      <c r="AC1437" s="200">
        <v>1.9193</v>
      </c>
      <c r="AD1437" s="147">
        <f>VLOOKUP(T1437,'既存・導入予定 (3)'!$E$33:$S$44,13,0)</f>
        <v>0.45</v>
      </c>
      <c r="AE1437" s="75">
        <f t="shared" si="68"/>
        <v>1.869</v>
      </c>
    </row>
    <row r="1438" spans="20:31">
      <c r="T1438" s="196">
        <v>12</v>
      </c>
      <c r="U1438" s="196">
        <v>2024</v>
      </c>
      <c r="V1438" s="196" t="s">
        <v>626</v>
      </c>
      <c r="W1438" s="196" t="s">
        <v>618</v>
      </c>
      <c r="X1438" s="196" t="s">
        <v>3363</v>
      </c>
      <c r="Y1438" s="146" t="str">
        <f t="shared" si="67"/>
        <v>122024冷房ビル用マルチ有り</v>
      </c>
      <c r="Z1438" s="196">
        <v>-1.6</v>
      </c>
      <c r="AA1438" s="196">
        <v>2.6</v>
      </c>
      <c r="AB1438" s="200">
        <v>1.0759000000000001</v>
      </c>
      <c r="AC1438" s="200">
        <v>1.931</v>
      </c>
      <c r="AD1438" s="147">
        <f>VLOOKUP(T1438,'既存・導入予定 (3)'!$E$33:$S$44,13,0)</f>
        <v>0.45</v>
      </c>
      <c r="AE1438" s="75">
        <f t="shared" si="68"/>
        <v>1.88</v>
      </c>
    </row>
    <row r="1439" spans="20:31">
      <c r="T1439" s="196">
        <v>12</v>
      </c>
      <c r="U1439" s="196">
        <v>2024</v>
      </c>
      <c r="V1439" s="196" t="s">
        <v>626</v>
      </c>
      <c r="W1439" s="196" t="s">
        <v>619</v>
      </c>
      <c r="X1439" s="196" t="s">
        <v>3363</v>
      </c>
      <c r="Y1439" s="146" t="str">
        <f t="shared" si="67"/>
        <v>122024冷房設備用有り</v>
      </c>
      <c r="Z1439" s="196">
        <v>-0.6</v>
      </c>
      <c r="AA1439" s="196">
        <v>1.6</v>
      </c>
      <c r="AB1439" s="200">
        <v>1.0467</v>
      </c>
      <c r="AC1439" s="200">
        <v>1.1882999999999999</v>
      </c>
      <c r="AD1439" s="147">
        <f>VLOOKUP(T1439,'既存・導入予定 (3)'!$E$33:$S$44,13,0)</f>
        <v>0.45</v>
      </c>
      <c r="AE1439" s="75">
        <f t="shared" si="68"/>
        <v>1.33</v>
      </c>
    </row>
    <row r="1440" spans="20:31">
      <c r="T1440" s="196">
        <v>12</v>
      </c>
      <c r="U1440" s="196">
        <v>2024</v>
      </c>
      <c r="V1440" s="196" t="s">
        <v>626</v>
      </c>
      <c r="W1440" s="196" t="s">
        <v>624</v>
      </c>
      <c r="X1440" s="196" t="s">
        <v>3516</v>
      </c>
      <c r="Y1440" s="146" t="str">
        <f t="shared" si="67"/>
        <v>122024冷房店舗用無し（一定速）</v>
      </c>
      <c r="Z1440" s="196">
        <v>0.25</v>
      </c>
      <c r="AA1440" s="196">
        <v>0.75</v>
      </c>
      <c r="AB1440" s="200">
        <v>0.25</v>
      </c>
      <c r="AC1440" s="200">
        <v>0.75</v>
      </c>
      <c r="AD1440" s="147">
        <f>VLOOKUP(T1440,'既存・導入予定 (3)'!$E$33:$S$44,13,0)</f>
        <v>0.45</v>
      </c>
      <c r="AE1440" s="75">
        <f t="shared" si="68"/>
        <v>0.86199999999999999</v>
      </c>
    </row>
    <row r="1441" spans="20:31">
      <c r="T1441" s="196">
        <v>12</v>
      </c>
      <c r="U1441" s="196">
        <v>2024</v>
      </c>
      <c r="V1441" s="196" t="s">
        <v>626</v>
      </c>
      <c r="W1441" s="196" t="s">
        <v>618</v>
      </c>
      <c r="X1441" s="196" t="s">
        <v>3516</v>
      </c>
      <c r="Y1441" s="146" t="str">
        <f t="shared" si="67"/>
        <v>122024冷房ビル用マルチ無し（一定速）</v>
      </c>
      <c r="Z1441" s="196">
        <v>0.25</v>
      </c>
      <c r="AA1441" s="196">
        <v>0.75</v>
      </c>
      <c r="AB1441" s="200">
        <v>0.25</v>
      </c>
      <c r="AC1441" s="200">
        <v>0.75</v>
      </c>
      <c r="AD1441" s="147">
        <f>VLOOKUP(T1441,'既存・導入予定 (3)'!$E$33:$S$44,13,0)</f>
        <v>0.45</v>
      </c>
      <c r="AE1441" s="75">
        <f t="shared" si="68"/>
        <v>0.86199999999999999</v>
      </c>
    </row>
    <row r="1442" spans="20:31">
      <c r="T1442" s="196">
        <v>12</v>
      </c>
      <c r="U1442" s="196">
        <v>2024</v>
      </c>
      <c r="V1442" s="196" t="s">
        <v>626</v>
      </c>
      <c r="W1442" s="196" t="s">
        <v>619</v>
      </c>
      <c r="X1442" s="196" t="s">
        <v>3516</v>
      </c>
      <c r="Y1442" s="146" t="str">
        <f t="shared" si="67"/>
        <v>122024冷房設備用無し（一定速）</v>
      </c>
      <c r="Z1442" s="196">
        <v>0.25</v>
      </c>
      <c r="AA1442" s="196">
        <v>0.75</v>
      </c>
      <c r="AB1442" s="200">
        <v>0.25</v>
      </c>
      <c r="AC1442" s="200">
        <v>0.75</v>
      </c>
      <c r="AD1442" s="147">
        <f>VLOOKUP(T1442,'既存・導入予定 (3)'!$E$33:$S$44,13,0)</f>
        <v>0.45</v>
      </c>
      <c r="AE1442" s="75">
        <f t="shared" si="68"/>
        <v>0.86199999999999999</v>
      </c>
    </row>
    <row r="1443" spans="20:31">
      <c r="T1443" s="196">
        <v>12</v>
      </c>
      <c r="U1443" s="196">
        <v>2024</v>
      </c>
      <c r="V1443" s="196" t="s">
        <v>627</v>
      </c>
      <c r="W1443" s="196" t="s">
        <v>624</v>
      </c>
      <c r="X1443" s="196" t="s">
        <v>3363</v>
      </c>
      <c r="Y1443" s="146" t="str">
        <f t="shared" si="67"/>
        <v>122024暖房店舗用有り</v>
      </c>
      <c r="Z1443" s="196">
        <v>-1.04</v>
      </c>
      <c r="AA1443" s="196">
        <v>2.04</v>
      </c>
      <c r="AB1443" s="200">
        <v>1.0898000000000001</v>
      </c>
      <c r="AC1443" s="200">
        <v>1.5076000000000001</v>
      </c>
      <c r="AD1443" s="147">
        <f>VLOOKUP(T1443,'既存・導入予定 (3)'!$E$33:$S$44,13,0)</f>
        <v>0.45</v>
      </c>
      <c r="AE1443" s="75">
        <f t="shared" si="68"/>
        <v>1.5720000000000001</v>
      </c>
    </row>
    <row r="1444" spans="20:31">
      <c r="T1444" s="196">
        <v>12</v>
      </c>
      <c r="U1444" s="196">
        <v>2024</v>
      </c>
      <c r="V1444" s="196" t="s">
        <v>627</v>
      </c>
      <c r="W1444" s="196" t="s">
        <v>618</v>
      </c>
      <c r="X1444" s="196" t="s">
        <v>3363</v>
      </c>
      <c r="Y1444" s="146" t="str">
        <f t="shared" si="67"/>
        <v>122024暖房ビル用マルチ有り</v>
      </c>
      <c r="Z1444" s="196">
        <v>-1.1399999999999999</v>
      </c>
      <c r="AA1444" s="196">
        <v>2.14</v>
      </c>
      <c r="AB1444" s="200">
        <v>1.0454000000000001</v>
      </c>
      <c r="AC1444" s="200">
        <v>1.5936999999999999</v>
      </c>
      <c r="AD1444" s="147">
        <f>VLOOKUP(T1444,'既存・導入予定 (3)'!$E$33:$S$44,13,0)</f>
        <v>0.45</v>
      </c>
      <c r="AE1444" s="75">
        <f t="shared" si="68"/>
        <v>1.627</v>
      </c>
    </row>
    <row r="1445" spans="20:31">
      <c r="T1445" s="196">
        <v>12</v>
      </c>
      <c r="U1445" s="196">
        <v>2024</v>
      </c>
      <c r="V1445" s="196" t="s">
        <v>627</v>
      </c>
      <c r="W1445" s="196" t="s">
        <v>619</v>
      </c>
      <c r="X1445" s="196" t="s">
        <v>3363</v>
      </c>
      <c r="Y1445" s="146" t="str">
        <f t="shared" si="67"/>
        <v>122024暖房設備用有り</v>
      </c>
      <c r="Z1445" s="196">
        <v>-0.57999999999999996</v>
      </c>
      <c r="AA1445" s="196">
        <v>1.58</v>
      </c>
      <c r="AB1445" s="200">
        <v>1.0335000000000001</v>
      </c>
      <c r="AC1445" s="200">
        <v>1.1766000000000001</v>
      </c>
      <c r="AD1445" s="147">
        <f>VLOOKUP(T1445,'既存・導入予定 (3)'!$E$33:$S$44,13,0)</f>
        <v>0.45</v>
      </c>
      <c r="AE1445" s="75">
        <f t="shared" si="68"/>
        <v>1.319</v>
      </c>
    </row>
    <row r="1446" spans="20:31">
      <c r="T1446" s="196">
        <v>12</v>
      </c>
      <c r="U1446" s="196">
        <v>2024</v>
      </c>
      <c r="V1446" s="196" t="s">
        <v>627</v>
      </c>
      <c r="W1446" s="196" t="s">
        <v>624</v>
      </c>
      <c r="X1446" s="196" t="s">
        <v>3516</v>
      </c>
      <c r="Y1446" s="146" t="str">
        <f t="shared" si="67"/>
        <v>122024暖房店舗用無し（一定速）</v>
      </c>
      <c r="Z1446" s="196">
        <v>0.25</v>
      </c>
      <c r="AA1446" s="196">
        <v>0.75</v>
      </c>
      <c r="AB1446" s="200">
        <v>0.25</v>
      </c>
      <c r="AC1446" s="200">
        <v>0.75</v>
      </c>
      <c r="AD1446" s="147">
        <f>VLOOKUP(T1446,'既存・導入予定 (3)'!$E$33:$S$44,13,0)</f>
        <v>0.45</v>
      </c>
      <c r="AE1446" s="75">
        <f t="shared" si="68"/>
        <v>0.86199999999999999</v>
      </c>
    </row>
    <row r="1447" spans="20:31">
      <c r="T1447" s="196">
        <v>12</v>
      </c>
      <c r="U1447" s="196">
        <v>2024</v>
      </c>
      <c r="V1447" s="196" t="s">
        <v>627</v>
      </c>
      <c r="W1447" s="196" t="s">
        <v>618</v>
      </c>
      <c r="X1447" s="196" t="s">
        <v>3516</v>
      </c>
      <c r="Y1447" s="146" t="str">
        <f t="shared" si="67"/>
        <v>122024暖房ビル用マルチ無し（一定速）</v>
      </c>
      <c r="Z1447" s="196">
        <v>0.25</v>
      </c>
      <c r="AA1447" s="196">
        <v>0.75</v>
      </c>
      <c r="AB1447" s="200">
        <v>0.25</v>
      </c>
      <c r="AC1447" s="200">
        <v>0.75</v>
      </c>
      <c r="AD1447" s="147">
        <f>VLOOKUP(T1447,'既存・導入予定 (3)'!$E$33:$S$44,13,0)</f>
        <v>0.45</v>
      </c>
      <c r="AE1447" s="75">
        <f t="shared" si="68"/>
        <v>0.86199999999999999</v>
      </c>
    </row>
    <row r="1448" spans="20:31">
      <c r="T1448" s="196">
        <v>12</v>
      </c>
      <c r="U1448" s="196">
        <v>2024</v>
      </c>
      <c r="V1448" s="196" t="s">
        <v>627</v>
      </c>
      <c r="W1448" s="196" t="s">
        <v>619</v>
      </c>
      <c r="X1448" s="196" t="s">
        <v>3516</v>
      </c>
      <c r="Y1448" s="146" t="str">
        <f t="shared" si="67"/>
        <v>122024暖房設備用無し（一定速）</v>
      </c>
      <c r="Z1448" s="196">
        <v>0.25</v>
      </c>
      <c r="AA1448" s="196">
        <v>0.75</v>
      </c>
      <c r="AB1448" s="200">
        <v>0.25</v>
      </c>
      <c r="AC1448" s="200">
        <v>0.75</v>
      </c>
      <c r="AD1448" s="147">
        <f>VLOOKUP(T1448,'既存・導入予定 (3)'!$E$33:$S$44,13,0)</f>
        <v>0.45</v>
      </c>
      <c r="AE1448" s="75">
        <f t="shared" si="68"/>
        <v>0.86199999999999999</v>
      </c>
    </row>
    <row r="1449" spans="20:31">
      <c r="Z1449" s="73"/>
      <c r="AA1449" s="73"/>
    </row>
  </sheetData>
  <sheetProtection selectLockedCells="1"/>
  <autoFilter ref="T8:AE1448" xr:uid="{C67C38AA-E7B5-4E35-AA2A-83C79A77A167}"/>
  <phoneticPr fontId="1"/>
  <pageMargins left="0.31496062992125984" right="0.31496062992125984" top="0" bottom="0" header="0.31496062992125984" footer="0.31496062992125984"/>
  <pageSetup paperSize="9" scale="4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60E09-5F5B-42C2-BF47-7CF26DE45A1D}">
  <sheetPr>
    <pageSetUpPr fitToPage="1"/>
  </sheetPr>
  <dimension ref="A1:AS57"/>
  <sheetViews>
    <sheetView showGridLines="0" view="pageBreakPreview" zoomScaleNormal="85" zoomScaleSheetLayoutView="100" workbookViewId="0">
      <selection activeCell="I6" sqref="I6:R6"/>
    </sheetView>
  </sheetViews>
  <sheetFormatPr defaultColWidth="9" defaultRowHeight="13"/>
  <cols>
    <col min="1" max="32" width="2.90625" style="24" customWidth="1"/>
    <col min="33" max="33" width="3" style="24" customWidth="1"/>
    <col min="34" max="34" width="3.453125" style="25" customWidth="1"/>
    <col min="35" max="35" width="15.1796875" style="99" hidden="1" customWidth="1"/>
    <col min="36" max="36" width="13.81640625" style="99" hidden="1" customWidth="1"/>
    <col min="37" max="37" width="15.08984375" style="99" hidden="1" customWidth="1"/>
    <col min="38" max="38" width="14" style="99" hidden="1" customWidth="1"/>
    <col min="39" max="42" width="9" style="99" hidden="1" customWidth="1"/>
    <col min="43" max="57" width="9" style="25"/>
    <col min="58" max="58" width="13.6328125" style="25" customWidth="1"/>
    <col min="59" max="61" width="9" style="25"/>
    <col min="62" max="62" width="5.1796875" style="25" customWidth="1"/>
    <col min="63" max="65" width="9" style="25"/>
    <col min="66" max="66" width="2.90625" style="25" customWidth="1"/>
    <col min="67" max="16384" width="9" style="25"/>
  </cols>
  <sheetData>
    <row r="1" spans="1:38" ht="34.5" customHeight="1">
      <c r="A1" s="267" t="s">
        <v>3474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93"/>
    </row>
    <row r="2" spans="1:38" ht="34.5" customHeight="1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</row>
    <row r="3" spans="1:38" ht="62" customHeight="1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</row>
    <row r="4" spans="1:38" ht="15" customHeight="1">
      <c r="A4" s="76"/>
      <c r="B4" s="207"/>
      <c r="C4" s="208"/>
      <c r="D4" s="208"/>
      <c r="E4" s="209"/>
      <c r="F4" s="205" t="s">
        <v>3464</v>
      </c>
      <c r="G4" s="206"/>
      <c r="H4" s="206"/>
      <c r="I4" s="206"/>
      <c r="J4" s="206"/>
      <c r="K4" s="206"/>
      <c r="L4" s="77"/>
      <c r="M4" s="77"/>
      <c r="N4" s="77"/>
      <c r="O4" s="77"/>
      <c r="P4" s="77"/>
      <c r="Q4" s="77"/>
      <c r="R4" s="77"/>
      <c r="S4" s="77"/>
    </row>
    <row r="5" spans="1:38" ht="15" customHeight="1">
      <c r="A5" s="24" t="s">
        <v>3367</v>
      </c>
      <c r="AI5" s="25"/>
      <c r="AJ5" s="25"/>
      <c r="AK5" s="25"/>
      <c r="AL5" s="25"/>
    </row>
    <row r="6" spans="1:38" ht="15" customHeight="1">
      <c r="B6" s="269" t="s">
        <v>3361</v>
      </c>
      <c r="C6" s="270"/>
      <c r="D6" s="270"/>
      <c r="E6" s="270"/>
      <c r="F6" s="270"/>
      <c r="G6" s="270"/>
      <c r="H6" s="271"/>
      <c r="I6" s="220"/>
      <c r="J6" s="221"/>
      <c r="K6" s="221"/>
      <c r="L6" s="221"/>
      <c r="M6" s="221"/>
      <c r="N6" s="221"/>
      <c r="O6" s="221"/>
      <c r="P6" s="221"/>
      <c r="Q6" s="221"/>
      <c r="R6" s="222"/>
      <c r="S6" s="78"/>
      <c r="T6" s="259" t="s">
        <v>3445</v>
      </c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I6" s="25"/>
      <c r="AJ6" s="25"/>
      <c r="AK6" s="25"/>
      <c r="AL6" s="25"/>
    </row>
    <row r="7" spans="1:38" ht="15" customHeight="1">
      <c r="B7" s="269" t="s">
        <v>3517</v>
      </c>
      <c r="C7" s="270"/>
      <c r="D7" s="270"/>
      <c r="E7" s="270"/>
      <c r="F7" s="270"/>
      <c r="G7" s="270"/>
      <c r="H7" s="271"/>
      <c r="I7" s="220"/>
      <c r="J7" s="221"/>
      <c r="K7" s="221"/>
      <c r="L7" s="221"/>
      <c r="M7" s="221"/>
      <c r="N7" s="221"/>
      <c r="O7" s="221"/>
      <c r="P7" s="221"/>
      <c r="Q7" s="221"/>
      <c r="R7" s="222"/>
      <c r="S7" s="78"/>
      <c r="T7" s="259" t="s">
        <v>3446</v>
      </c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I7" s="25"/>
      <c r="AJ7" s="25"/>
      <c r="AK7" s="25"/>
      <c r="AL7" s="25"/>
    </row>
    <row r="8" spans="1:38" ht="3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I8" s="25"/>
      <c r="AJ8" s="25"/>
      <c r="AK8" s="25"/>
      <c r="AL8" s="25"/>
    </row>
    <row r="9" spans="1:38" ht="15" customHeight="1">
      <c r="A9" s="24" t="s">
        <v>612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I9" s="25"/>
      <c r="AJ9" s="25"/>
      <c r="AK9" s="25"/>
      <c r="AL9" s="25"/>
    </row>
    <row r="10" spans="1:38" ht="15" customHeight="1">
      <c r="B10" s="216" t="s">
        <v>3475</v>
      </c>
      <c r="C10" s="216"/>
      <c r="D10" s="216"/>
      <c r="E10" s="216"/>
      <c r="F10" s="216"/>
      <c r="G10" s="216"/>
      <c r="H10" s="216"/>
      <c r="I10" s="220" t="s">
        <v>3468</v>
      </c>
      <c r="J10" s="221"/>
      <c r="K10" s="221"/>
      <c r="L10" s="221"/>
      <c r="M10" s="221"/>
      <c r="N10" s="221"/>
      <c r="O10" s="221"/>
      <c r="P10" s="221"/>
      <c r="Q10" s="221"/>
      <c r="R10" s="222"/>
      <c r="S10" s="78"/>
      <c r="T10" s="259" t="s">
        <v>3476</v>
      </c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I10" s="100"/>
      <c r="AJ10" s="101"/>
      <c r="AK10" s="102"/>
      <c r="AL10" s="100"/>
    </row>
    <row r="11" spans="1:38" ht="30" customHeight="1">
      <c r="B11" s="216" t="s">
        <v>613</v>
      </c>
      <c r="C11" s="216"/>
      <c r="D11" s="216"/>
      <c r="E11" s="216"/>
      <c r="F11" s="216"/>
      <c r="G11" s="216"/>
      <c r="H11" s="216"/>
      <c r="I11" s="220" t="s">
        <v>3469</v>
      </c>
      <c r="J11" s="221"/>
      <c r="K11" s="221"/>
      <c r="L11" s="221"/>
      <c r="M11" s="221"/>
      <c r="N11" s="221"/>
      <c r="O11" s="221"/>
      <c r="P11" s="221"/>
      <c r="Q11" s="221"/>
      <c r="R11" s="222"/>
      <c r="S11" s="78"/>
      <c r="T11" s="259" t="s">
        <v>3447</v>
      </c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I11" s="100"/>
      <c r="AJ11" s="100"/>
      <c r="AK11" s="100"/>
      <c r="AL11" s="100"/>
    </row>
    <row r="12" spans="1:38" ht="15" customHeight="1">
      <c r="B12" s="216" t="s">
        <v>3368</v>
      </c>
      <c r="C12" s="216"/>
      <c r="D12" s="216"/>
      <c r="E12" s="216"/>
      <c r="F12" s="216"/>
      <c r="G12" s="216"/>
      <c r="H12" s="216"/>
      <c r="I12" s="220" t="s">
        <v>3488</v>
      </c>
      <c r="J12" s="221"/>
      <c r="K12" s="221"/>
      <c r="L12" s="221"/>
      <c r="M12" s="221"/>
      <c r="N12" s="221"/>
      <c r="O12" s="221"/>
      <c r="P12" s="221"/>
      <c r="Q12" s="221"/>
      <c r="R12" s="222"/>
      <c r="S12" s="78"/>
      <c r="T12" s="259" t="s">
        <v>3448</v>
      </c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I12" s="100"/>
      <c r="AJ12" s="100"/>
      <c r="AK12" s="100"/>
      <c r="AL12" s="100"/>
    </row>
    <row r="13" spans="1:38" ht="15" customHeight="1">
      <c r="B13" s="37"/>
      <c r="C13" s="37"/>
      <c r="D13" s="37"/>
      <c r="E13" s="37"/>
      <c r="F13" s="37"/>
      <c r="G13" s="37"/>
      <c r="H13" s="37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I13" s="100"/>
      <c r="AJ13" s="100"/>
      <c r="AK13" s="100"/>
      <c r="AL13" s="100"/>
    </row>
    <row r="14" spans="1:38" ht="12" customHeight="1">
      <c r="B14" s="258" t="s">
        <v>3444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I14" s="100"/>
      <c r="AJ14" s="100"/>
      <c r="AK14" s="100"/>
      <c r="AL14" s="100"/>
    </row>
    <row r="15" spans="1:38" ht="9" customHeight="1">
      <c r="B15" s="28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7"/>
      <c r="AF15" s="27"/>
      <c r="AI15" s="100"/>
      <c r="AJ15" s="100"/>
      <c r="AK15" s="100"/>
      <c r="AL15" s="100"/>
    </row>
    <row r="16" spans="1:38" ht="12" customHeight="1">
      <c r="A16" s="24" t="s">
        <v>3441</v>
      </c>
      <c r="B16" s="2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7"/>
      <c r="AF16" s="27"/>
      <c r="AI16" s="100"/>
      <c r="AJ16" s="100"/>
      <c r="AK16" s="100"/>
      <c r="AL16" s="100"/>
    </row>
    <row r="17" spans="1:45" ht="14.25" customHeight="1">
      <c r="B17" s="216" t="s">
        <v>3362</v>
      </c>
      <c r="C17" s="216"/>
      <c r="D17" s="216"/>
      <c r="E17" s="216"/>
      <c r="F17" s="216"/>
      <c r="G17" s="216"/>
      <c r="H17" s="216"/>
      <c r="I17" s="217" t="s">
        <v>616</v>
      </c>
      <c r="J17" s="217"/>
      <c r="K17" s="217"/>
      <c r="L17" s="217"/>
      <c r="M17" s="217"/>
      <c r="N17" s="217"/>
      <c r="O17" s="217"/>
      <c r="P17" s="217"/>
      <c r="Q17" s="217"/>
      <c r="R17" s="217"/>
      <c r="S17" s="78"/>
      <c r="T17" s="259" t="s">
        <v>3449</v>
      </c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I17" s="100"/>
      <c r="AJ17" s="103"/>
      <c r="AK17" s="103"/>
      <c r="AL17" s="100"/>
    </row>
    <row r="18" spans="1:45" ht="14.25" customHeight="1">
      <c r="B18" s="218" t="s">
        <v>634</v>
      </c>
      <c r="C18" s="218"/>
      <c r="D18" s="218"/>
      <c r="E18" s="218"/>
      <c r="F18" s="218"/>
      <c r="G18" s="218"/>
      <c r="H18" s="218"/>
      <c r="I18" s="217" t="s">
        <v>3470</v>
      </c>
      <c r="J18" s="217"/>
      <c r="K18" s="217"/>
      <c r="L18" s="217"/>
      <c r="M18" s="217"/>
      <c r="N18" s="217"/>
      <c r="O18" s="217"/>
      <c r="P18" s="217"/>
      <c r="Q18" s="217"/>
      <c r="R18" s="217"/>
      <c r="S18" s="79"/>
      <c r="T18" s="259" t="s">
        <v>3450</v>
      </c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I18" s="100"/>
      <c r="AJ18" s="103"/>
      <c r="AK18" s="103"/>
      <c r="AL18" s="100"/>
    </row>
    <row r="19" spans="1:45" ht="15" customHeight="1">
      <c r="B19" s="216" t="s">
        <v>3425</v>
      </c>
      <c r="C19" s="216"/>
      <c r="D19" s="216"/>
      <c r="E19" s="216" t="s">
        <v>20</v>
      </c>
      <c r="F19" s="216"/>
      <c r="G19" s="216"/>
      <c r="H19" s="216"/>
      <c r="I19" s="229">
        <v>6</v>
      </c>
      <c r="J19" s="229"/>
      <c r="K19" s="229"/>
      <c r="L19" s="229"/>
      <c r="M19" s="229"/>
      <c r="N19" s="229"/>
      <c r="O19" s="229"/>
      <c r="P19" s="227" t="s">
        <v>3471</v>
      </c>
      <c r="Q19" s="227"/>
      <c r="R19" s="227"/>
      <c r="S19" s="80"/>
      <c r="T19" s="259" t="s">
        <v>3451</v>
      </c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I19" s="100" t="s">
        <v>28</v>
      </c>
      <c r="AJ19" s="104">
        <f>ROUNDDOWN(IF(P19="kW",I19,I19/860),1)</f>
        <v>6</v>
      </c>
      <c r="AK19" s="103" t="s">
        <v>626</v>
      </c>
      <c r="AL19" s="105"/>
    </row>
    <row r="20" spans="1:45" ht="15" customHeight="1">
      <c r="B20" s="216"/>
      <c r="C20" s="216"/>
      <c r="D20" s="216"/>
      <c r="E20" s="216" t="s">
        <v>21</v>
      </c>
      <c r="F20" s="216"/>
      <c r="G20" s="216"/>
      <c r="H20" s="216"/>
      <c r="I20" s="229">
        <v>6.3</v>
      </c>
      <c r="J20" s="229"/>
      <c r="K20" s="229"/>
      <c r="L20" s="229"/>
      <c r="M20" s="229"/>
      <c r="N20" s="229"/>
      <c r="O20" s="229"/>
      <c r="P20" s="227" t="s">
        <v>27</v>
      </c>
      <c r="Q20" s="227"/>
      <c r="R20" s="227"/>
      <c r="S20" s="80"/>
      <c r="T20" s="259" t="s">
        <v>3451</v>
      </c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I20" s="100"/>
      <c r="AJ20" s="104">
        <f>ROUNDDOWN(IF(P20="kW",I20,I20/860),1)</f>
        <v>6.3</v>
      </c>
      <c r="AK20" s="103" t="s">
        <v>627</v>
      </c>
      <c r="AL20" s="105"/>
    </row>
    <row r="21" spans="1:45" ht="15" customHeight="1">
      <c r="B21" s="216" t="s">
        <v>3426</v>
      </c>
      <c r="C21" s="216"/>
      <c r="D21" s="216"/>
      <c r="E21" s="216" t="s">
        <v>20</v>
      </c>
      <c r="F21" s="216"/>
      <c r="G21" s="216"/>
      <c r="H21" s="216"/>
      <c r="I21" s="229">
        <v>1.9</v>
      </c>
      <c r="J21" s="229"/>
      <c r="K21" s="229"/>
      <c r="L21" s="229"/>
      <c r="M21" s="229"/>
      <c r="N21" s="229"/>
      <c r="O21" s="229"/>
      <c r="P21" s="228" t="s">
        <v>625</v>
      </c>
      <c r="Q21" s="228"/>
      <c r="R21" s="228"/>
      <c r="S21" s="80"/>
      <c r="T21" s="259" t="s">
        <v>3451</v>
      </c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I21" s="100" t="s">
        <v>635</v>
      </c>
      <c r="AJ21" s="106">
        <f>ROUNDDOWN(AJ19/I21,2)</f>
        <v>3.15</v>
      </c>
      <c r="AK21" s="103" t="s">
        <v>626</v>
      </c>
      <c r="AL21" s="105"/>
    </row>
    <row r="22" spans="1:45" ht="15" customHeight="1">
      <c r="B22" s="216"/>
      <c r="C22" s="216"/>
      <c r="D22" s="216"/>
      <c r="E22" s="216" t="s">
        <v>21</v>
      </c>
      <c r="F22" s="216"/>
      <c r="G22" s="216"/>
      <c r="H22" s="216"/>
      <c r="I22" s="229">
        <v>1.9</v>
      </c>
      <c r="J22" s="229"/>
      <c r="K22" s="229"/>
      <c r="L22" s="229"/>
      <c r="M22" s="229"/>
      <c r="N22" s="229"/>
      <c r="O22" s="229"/>
      <c r="P22" s="228" t="s">
        <v>625</v>
      </c>
      <c r="Q22" s="228"/>
      <c r="R22" s="228"/>
      <c r="S22" s="80"/>
      <c r="T22" s="259" t="s">
        <v>3451</v>
      </c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I22" s="100"/>
      <c r="AJ22" s="106">
        <f>ROUNDDOWN(AJ20/I22,2)</f>
        <v>3.31</v>
      </c>
      <c r="AK22" s="103" t="s">
        <v>627</v>
      </c>
      <c r="AL22" s="105"/>
    </row>
    <row r="23" spans="1:45" ht="15" customHeight="1">
      <c r="B23" s="29"/>
      <c r="C23" s="29"/>
      <c r="D23" s="29"/>
      <c r="E23" s="29"/>
      <c r="F23" s="29"/>
      <c r="G23" s="29"/>
      <c r="H23" s="29"/>
      <c r="I23" s="30"/>
      <c r="J23" s="30"/>
      <c r="K23" s="30"/>
      <c r="L23" s="30"/>
      <c r="M23" s="30"/>
      <c r="N23" s="30"/>
      <c r="O23" s="30"/>
      <c r="P23" s="31"/>
      <c r="Q23" s="31"/>
      <c r="R23" s="31"/>
      <c r="S23" s="32"/>
      <c r="T23" s="37"/>
      <c r="U23" s="37"/>
      <c r="V23" s="37"/>
      <c r="W23" s="33"/>
      <c r="X23" s="33"/>
      <c r="Y23" s="33"/>
      <c r="Z23" s="33"/>
      <c r="AA23" s="33"/>
      <c r="AB23" s="33"/>
      <c r="AC23" s="33"/>
      <c r="AD23" s="27"/>
      <c r="AE23" s="27"/>
      <c r="AF23" s="27"/>
      <c r="AI23" s="100"/>
      <c r="AJ23" s="106"/>
      <c r="AK23" s="103"/>
      <c r="AL23" s="105"/>
    </row>
    <row r="24" spans="1:45" ht="15" customHeight="1">
      <c r="A24" s="24" t="s">
        <v>3442</v>
      </c>
      <c r="B24" s="34"/>
      <c r="C24" s="34"/>
      <c r="D24" s="34"/>
      <c r="E24" s="34"/>
      <c r="F24" s="34"/>
      <c r="G24" s="34"/>
      <c r="H24" s="34"/>
      <c r="I24" s="35"/>
      <c r="J24" s="35"/>
      <c r="K24" s="35"/>
      <c r="L24" s="35"/>
      <c r="M24" s="35"/>
      <c r="N24" s="35"/>
      <c r="O24" s="35"/>
      <c r="P24" s="36"/>
      <c r="Q24" s="36"/>
      <c r="R24" s="36"/>
      <c r="S24" s="37"/>
      <c r="T24" s="37"/>
      <c r="U24" s="37"/>
      <c r="V24" s="37"/>
      <c r="W24" s="33"/>
      <c r="X24" s="33"/>
      <c r="Y24" s="33"/>
      <c r="Z24" s="33"/>
      <c r="AA24" s="33"/>
      <c r="AB24" s="33"/>
      <c r="AC24" s="33"/>
      <c r="AD24" s="27"/>
      <c r="AE24" s="27"/>
      <c r="AF24" s="27"/>
      <c r="AI24" s="100"/>
      <c r="AJ24" s="100"/>
      <c r="AK24" s="100"/>
      <c r="AL24" s="105"/>
    </row>
    <row r="25" spans="1:45" ht="15" customHeight="1">
      <c r="B25" s="216" t="s">
        <v>3427</v>
      </c>
      <c r="C25" s="216"/>
      <c r="D25" s="216"/>
      <c r="E25" s="216"/>
      <c r="F25" s="216"/>
      <c r="G25" s="216"/>
      <c r="H25" s="216"/>
      <c r="I25" s="282" t="str">
        <f>'既存・導入予定 (1)'!I25:R25</f>
        <v>石川県</v>
      </c>
      <c r="J25" s="282"/>
      <c r="K25" s="282"/>
      <c r="L25" s="282"/>
      <c r="M25" s="282"/>
      <c r="N25" s="282"/>
      <c r="O25" s="282"/>
      <c r="P25" s="282"/>
      <c r="Q25" s="282"/>
      <c r="R25" s="282"/>
      <c r="S25" s="80"/>
      <c r="T25" s="259" t="s">
        <v>3454</v>
      </c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I25" s="100" t="s">
        <v>3440</v>
      </c>
      <c r="AJ25" s="107" t="str">
        <f>VLOOKUP(I25,'&lt;PAC&gt;マスタ (4)'!B:C,2,0)</f>
        <v>前橋</v>
      </c>
      <c r="AK25" s="107"/>
      <c r="AL25" s="107"/>
      <c r="AM25" s="107"/>
      <c r="AN25" s="107"/>
      <c r="AO25" s="107"/>
      <c r="AP25" s="107"/>
      <c r="AQ25" s="27"/>
      <c r="AR25" s="27"/>
      <c r="AS25" s="27"/>
    </row>
    <row r="26" spans="1:45" ht="15" customHeight="1">
      <c r="B26" s="210" t="s">
        <v>633</v>
      </c>
      <c r="C26" s="211"/>
      <c r="D26" s="212"/>
      <c r="E26" s="216" t="s">
        <v>3366</v>
      </c>
      <c r="F26" s="216"/>
      <c r="G26" s="216"/>
      <c r="H26" s="216"/>
      <c r="I26" s="219">
        <v>2025</v>
      </c>
      <c r="J26" s="219"/>
      <c r="K26" s="219"/>
      <c r="L26" s="219"/>
      <c r="M26" s="219"/>
      <c r="N26" s="219"/>
      <c r="O26" s="219"/>
      <c r="P26" s="219"/>
      <c r="Q26" s="219"/>
      <c r="R26" s="219"/>
      <c r="S26" s="80"/>
      <c r="T26" s="259" t="s">
        <v>3453</v>
      </c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I26" s="100" t="s">
        <v>25</v>
      </c>
      <c r="AJ26" s="108">
        <f>VLOOKUP(I26,'&lt;PAC&gt;マスタ (4)'!E:F,2,0)</f>
        <v>2024</v>
      </c>
      <c r="AK26" s="102"/>
      <c r="AL26" s="105"/>
    </row>
    <row r="27" spans="1:45" ht="30" customHeight="1">
      <c r="B27" s="223"/>
      <c r="C27" s="224"/>
      <c r="D27" s="225"/>
      <c r="E27" s="218" t="s">
        <v>637</v>
      </c>
      <c r="F27" s="218"/>
      <c r="G27" s="218"/>
      <c r="H27" s="218"/>
      <c r="I27" s="227" t="s">
        <v>3472</v>
      </c>
      <c r="J27" s="227"/>
      <c r="K27" s="227"/>
      <c r="L27" s="227"/>
      <c r="M27" s="227"/>
      <c r="N27" s="227"/>
      <c r="O27" s="227"/>
      <c r="P27" s="227"/>
      <c r="Q27" s="227"/>
      <c r="R27" s="227"/>
      <c r="S27" s="78"/>
      <c r="T27" s="260" t="s">
        <v>3463</v>
      </c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</row>
    <row r="28" spans="1:45" ht="18" customHeight="1">
      <c r="B28" s="213"/>
      <c r="C28" s="214"/>
      <c r="D28" s="215"/>
      <c r="E28" s="216" t="s">
        <v>3360</v>
      </c>
      <c r="F28" s="216"/>
      <c r="G28" s="216"/>
      <c r="H28" s="216"/>
      <c r="I28" s="272">
        <v>1</v>
      </c>
      <c r="J28" s="273"/>
      <c r="K28" s="273"/>
      <c r="L28" s="273"/>
      <c r="M28" s="273"/>
      <c r="N28" s="273"/>
      <c r="O28" s="273"/>
      <c r="P28" s="274" t="s">
        <v>3473</v>
      </c>
      <c r="Q28" s="274"/>
      <c r="R28" s="274"/>
      <c r="S28" s="78"/>
      <c r="T28" s="259" t="s">
        <v>3452</v>
      </c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</row>
    <row r="29" spans="1:45" ht="3" customHeight="1">
      <c r="B29" s="37"/>
      <c r="C29" s="37"/>
      <c r="D29" s="37"/>
      <c r="E29" s="37"/>
      <c r="F29" s="37"/>
      <c r="G29" s="37"/>
      <c r="H29" s="37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81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</row>
    <row r="30" spans="1:45" ht="18" customHeight="1">
      <c r="A30" s="24" t="s">
        <v>3443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7"/>
      <c r="AF30" s="37"/>
    </row>
    <row r="31" spans="1:45" ht="15" customHeight="1">
      <c r="B31" s="265" t="s">
        <v>636</v>
      </c>
      <c r="C31" s="265"/>
      <c r="D31" s="265"/>
      <c r="E31" s="216" t="s">
        <v>30</v>
      </c>
      <c r="F31" s="216"/>
      <c r="G31" s="216"/>
      <c r="H31" s="210" t="s">
        <v>33</v>
      </c>
      <c r="I31" s="211"/>
      <c r="J31" s="212"/>
      <c r="K31" s="210" t="s">
        <v>0</v>
      </c>
      <c r="L31" s="211"/>
      <c r="M31" s="212"/>
      <c r="N31" s="210" t="s">
        <v>3365</v>
      </c>
      <c r="O31" s="211"/>
      <c r="P31" s="212"/>
      <c r="Q31" s="210" t="s">
        <v>3364</v>
      </c>
      <c r="R31" s="211"/>
      <c r="S31" s="212"/>
      <c r="T31" s="210" t="s">
        <v>3369</v>
      </c>
      <c r="U31" s="211"/>
      <c r="V31" s="212"/>
      <c r="W31" s="210" t="s">
        <v>614</v>
      </c>
      <c r="X31" s="211"/>
      <c r="Y31" s="211"/>
      <c r="Z31" s="211"/>
      <c r="AA31" s="212"/>
      <c r="AB31" s="277"/>
      <c r="AC31" s="278"/>
      <c r="AD31" s="278"/>
      <c r="AE31" s="278"/>
      <c r="AF31" s="278"/>
      <c r="AK31" s="110"/>
    </row>
    <row r="32" spans="1:45" ht="15" customHeight="1" thickBot="1">
      <c r="B32" s="265"/>
      <c r="C32" s="265"/>
      <c r="D32" s="265"/>
      <c r="E32" s="216"/>
      <c r="F32" s="216"/>
      <c r="G32" s="216"/>
      <c r="H32" s="213"/>
      <c r="I32" s="214"/>
      <c r="J32" s="215"/>
      <c r="K32" s="255" t="s">
        <v>625</v>
      </c>
      <c r="L32" s="256"/>
      <c r="M32" s="257"/>
      <c r="N32" s="213"/>
      <c r="O32" s="214"/>
      <c r="P32" s="215"/>
      <c r="Q32" s="255" t="s">
        <v>629</v>
      </c>
      <c r="R32" s="256"/>
      <c r="S32" s="257"/>
      <c r="T32" s="255" t="s">
        <v>630</v>
      </c>
      <c r="U32" s="256"/>
      <c r="V32" s="257"/>
      <c r="W32" s="232" t="s">
        <v>628</v>
      </c>
      <c r="X32" s="233"/>
      <c r="Y32" s="233"/>
      <c r="Z32" s="233"/>
      <c r="AA32" s="234"/>
      <c r="AB32" s="275"/>
      <c r="AC32" s="276"/>
      <c r="AD32" s="276"/>
      <c r="AE32" s="276"/>
      <c r="AF32" s="276"/>
      <c r="AJ32" s="111" t="s">
        <v>31</v>
      </c>
      <c r="AL32" s="99" t="s">
        <v>3467</v>
      </c>
    </row>
    <row r="33" spans="2:41" ht="17.25" customHeight="1" thickTop="1">
      <c r="B33" s="265"/>
      <c r="C33" s="265"/>
      <c r="D33" s="265"/>
      <c r="E33" s="261">
        <v>4</v>
      </c>
      <c r="F33" s="261"/>
      <c r="G33" s="261"/>
      <c r="H33" s="235" t="s">
        <v>34</v>
      </c>
      <c r="I33" s="235"/>
      <c r="J33" s="235"/>
      <c r="K33" s="239">
        <f t="shared" ref="K33:K44" si="0">IF(H33="冷房",$AJ$19,$AJ$20)</f>
        <v>6</v>
      </c>
      <c r="L33" s="239"/>
      <c r="M33" s="239"/>
      <c r="N33" s="241">
        <f t="shared" ref="N33:N44" si="1">ROUNDDOWN(IF(H33="冷房",$AJ$21*AJ33,$AJ$22*AJ33),2)</f>
        <v>6.53</v>
      </c>
      <c r="O33" s="241"/>
      <c r="P33" s="241"/>
      <c r="Q33" s="240">
        <f>IF(I$27="その他","",VLOOKUP(E33&amp;$AJ$25&amp;$I$27&amp;H33,'&lt;PAC&gt;マスタ (4)'!$Q$8:$R$583,2,0))</f>
        <v>0.14699999999999999</v>
      </c>
      <c r="R33" s="240"/>
      <c r="S33" s="240"/>
      <c r="T33" s="242">
        <v>580</v>
      </c>
      <c r="U33" s="242"/>
      <c r="V33" s="243"/>
      <c r="W33" s="279">
        <f t="shared" ref="W33:W44" si="2">ROUNDDOWN(AL33*Q33*T33*$I$28,1)</f>
        <v>77.5</v>
      </c>
      <c r="X33" s="280"/>
      <c r="Y33" s="280"/>
      <c r="Z33" s="280"/>
      <c r="AA33" s="281"/>
      <c r="AB33" s="203" t="s">
        <v>3462</v>
      </c>
      <c r="AC33" s="204"/>
      <c r="AD33" s="204"/>
      <c r="AE33" s="204"/>
      <c r="AF33" s="204"/>
      <c r="AG33" s="204"/>
      <c r="AH33" s="204"/>
      <c r="AI33" s="112" t="s">
        <v>3428</v>
      </c>
      <c r="AJ33" s="113">
        <f>VLOOKUP(E33&amp;$AJ$26&amp;H33&amp;$I$17&amp;$I$18,'&lt;PAC&gt;マスタ (4)'!$Y:$AE,7,0)</f>
        <v>2.0750000000000002</v>
      </c>
      <c r="AL33" s="114">
        <f>ROUNDDOWN(K33/N33,2)</f>
        <v>0.91</v>
      </c>
      <c r="AN33" s="110">
        <f>VLOOKUP(E33&amp;$AJ$25&amp;$I$27&amp;H33,'&lt;PAC&gt;マスタ (4)'!$Q$8:$R$583,2,0)</f>
        <v>0.14699999999999999</v>
      </c>
      <c r="AO33" s="115" t="str">
        <f>IF(Q33=AN33,"○","×")</f>
        <v>○</v>
      </c>
    </row>
    <row r="34" spans="2:41" ht="15" customHeight="1">
      <c r="B34" s="265"/>
      <c r="C34" s="265"/>
      <c r="D34" s="265"/>
      <c r="E34" s="261">
        <v>5</v>
      </c>
      <c r="F34" s="261"/>
      <c r="G34" s="261"/>
      <c r="H34" s="235" t="s">
        <v>34</v>
      </c>
      <c r="I34" s="235"/>
      <c r="J34" s="235"/>
      <c r="K34" s="239">
        <f t="shared" si="0"/>
        <v>6</v>
      </c>
      <c r="L34" s="239"/>
      <c r="M34" s="239"/>
      <c r="N34" s="241">
        <f t="shared" si="1"/>
        <v>6.87</v>
      </c>
      <c r="O34" s="241"/>
      <c r="P34" s="241"/>
      <c r="Q34" s="240">
        <f>IF(I$27="その他","",VLOOKUP(E34&amp;$AJ$25&amp;$I$27&amp;H34,'&lt;PAC&gt;マスタ (4)'!$Q$8:$R$583,2,0))</f>
        <v>0.248</v>
      </c>
      <c r="R34" s="240"/>
      <c r="S34" s="240"/>
      <c r="T34" s="242">
        <v>580</v>
      </c>
      <c r="U34" s="242"/>
      <c r="V34" s="243"/>
      <c r="W34" s="236">
        <f t="shared" si="2"/>
        <v>125.1</v>
      </c>
      <c r="X34" s="237"/>
      <c r="Y34" s="237"/>
      <c r="Z34" s="237"/>
      <c r="AA34" s="238"/>
      <c r="AB34" s="203"/>
      <c r="AC34" s="204"/>
      <c r="AD34" s="204"/>
      <c r="AE34" s="204"/>
      <c r="AF34" s="204"/>
      <c r="AG34" s="204"/>
      <c r="AH34" s="204"/>
      <c r="AI34" s="112" t="s">
        <v>3429</v>
      </c>
      <c r="AJ34" s="113">
        <f>VLOOKUP(E34&amp;$AJ$26&amp;H34&amp;$I$17&amp;$I$18,'&lt;PAC&gt;マスタ (4)'!$Y:$AE,7,0)</f>
        <v>2.1819999999999999</v>
      </c>
      <c r="AL34" s="114">
        <f t="shared" ref="AL34:AL44" si="3">ROUNDDOWN(K34/N34,2)</f>
        <v>0.87</v>
      </c>
      <c r="AN34" s="110">
        <f>VLOOKUP(E34&amp;$AJ$25&amp;$I$27&amp;H34,'&lt;PAC&gt;マスタ (4)'!$Q$8:$R$583,2,0)</f>
        <v>0.248</v>
      </c>
      <c r="AO34" s="115" t="str">
        <f t="shared" ref="AO34:AO44" si="4">IF(Q34=AN34,"○","×")</f>
        <v>○</v>
      </c>
    </row>
    <row r="35" spans="2:41" ht="15" customHeight="1">
      <c r="B35" s="265"/>
      <c r="C35" s="265"/>
      <c r="D35" s="265"/>
      <c r="E35" s="261">
        <v>6</v>
      </c>
      <c r="F35" s="261"/>
      <c r="G35" s="261"/>
      <c r="H35" s="235" t="s">
        <v>34</v>
      </c>
      <c r="I35" s="235"/>
      <c r="J35" s="235"/>
      <c r="K35" s="239">
        <f t="shared" si="0"/>
        <v>6</v>
      </c>
      <c r="L35" s="239"/>
      <c r="M35" s="239"/>
      <c r="N35" s="241">
        <f t="shared" si="1"/>
        <v>6.6</v>
      </c>
      <c r="O35" s="241"/>
      <c r="P35" s="241"/>
      <c r="Q35" s="240">
        <f>IF(I$27="その他","",VLOOKUP(E35&amp;$AJ$25&amp;$I$27&amp;H35,'&lt;PAC&gt;マスタ (4)'!$Q$8:$R$583,2,0))</f>
        <v>0.30499999999999999</v>
      </c>
      <c r="R35" s="240"/>
      <c r="S35" s="240"/>
      <c r="T35" s="242">
        <v>580</v>
      </c>
      <c r="U35" s="242"/>
      <c r="V35" s="243"/>
      <c r="W35" s="236">
        <f t="shared" si="2"/>
        <v>159.19999999999999</v>
      </c>
      <c r="X35" s="237"/>
      <c r="Y35" s="237"/>
      <c r="Z35" s="237"/>
      <c r="AA35" s="238"/>
      <c r="AB35" s="85"/>
      <c r="AC35" s="84"/>
      <c r="AD35" s="84"/>
      <c r="AE35" s="84"/>
      <c r="AF35" s="84"/>
      <c r="AG35" s="32"/>
      <c r="AH35" s="86"/>
      <c r="AI35" s="112" t="s">
        <v>3430</v>
      </c>
      <c r="AJ35" s="113">
        <f>VLOOKUP(E35&amp;$AJ$26&amp;H35&amp;$I$17&amp;$I$18,'&lt;PAC&gt;マスタ (4)'!$Y:$AE,7,0)</f>
        <v>2.0979999999999999</v>
      </c>
      <c r="AL35" s="114">
        <f t="shared" si="3"/>
        <v>0.9</v>
      </c>
      <c r="AN35" s="110">
        <f>VLOOKUP(E35&amp;$AJ$25&amp;$I$27&amp;H35,'&lt;PAC&gt;マスタ (4)'!$Q$8:$R$583,2,0)</f>
        <v>0.30499999999999999</v>
      </c>
      <c r="AO35" s="115" t="str">
        <f t="shared" si="4"/>
        <v>○</v>
      </c>
    </row>
    <row r="36" spans="2:41" ht="15" customHeight="1">
      <c r="B36" s="265"/>
      <c r="C36" s="265"/>
      <c r="D36" s="265"/>
      <c r="E36" s="261">
        <v>7</v>
      </c>
      <c r="F36" s="261"/>
      <c r="G36" s="261"/>
      <c r="H36" s="235" t="s">
        <v>34</v>
      </c>
      <c r="I36" s="235"/>
      <c r="J36" s="235"/>
      <c r="K36" s="239">
        <f t="shared" si="0"/>
        <v>6</v>
      </c>
      <c r="L36" s="239"/>
      <c r="M36" s="239"/>
      <c r="N36" s="241">
        <f t="shared" si="1"/>
        <v>5.4</v>
      </c>
      <c r="O36" s="241"/>
      <c r="P36" s="241"/>
      <c r="Q36" s="240">
        <f>IF(I$27="その他","",VLOOKUP(E36&amp;$AJ$25&amp;$I$27&amp;H36,'&lt;PAC&gt;マスタ (4)'!$Q$8:$R$583,2,0))</f>
        <v>0.54600000000000004</v>
      </c>
      <c r="R36" s="240"/>
      <c r="S36" s="240"/>
      <c r="T36" s="242">
        <v>580</v>
      </c>
      <c r="U36" s="242"/>
      <c r="V36" s="243"/>
      <c r="W36" s="236">
        <f t="shared" si="2"/>
        <v>351.5</v>
      </c>
      <c r="X36" s="237"/>
      <c r="Y36" s="237"/>
      <c r="Z36" s="237"/>
      <c r="AA36" s="238"/>
      <c r="AB36" s="203" t="s">
        <v>3515</v>
      </c>
      <c r="AC36" s="204"/>
      <c r="AD36" s="204"/>
      <c r="AE36" s="204"/>
      <c r="AF36" s="204"/>
      <c r="AG36" s="204"/>
      <c r="AH36" s="204"/>
      <c r="AI36" s="112" t="s">
        <v>3431</v>
      </c>
      <c r="AJ36" s="113">
        <f>VLOOKUP(E36&amp;$AJ$26&amp;H36&amp;$I$17&amp;$I$18,'&lt;PAC&gt;マスタ (4)'!$Y:$AE,7,0)</f>
        <v>1.7170000000000001</v>
      </c>
      <c r="AL36" s="114">
        <f t="shared" si="3"/>
        <v>1.1100000000000001</v>
      </c>
      <c r="AN36" s="110">
        <f>VLOOKUP(E36&amp;$AJ$25&amp;$I$27&amp;H36,'&lt;PAC&gt;マスタ (4)'!$Q$8:$R$583,2,0)</f>
        <v>0.54600000000000004</v>
      </c>
      <c r="AO36" s="115" t="str">
        <f t="shared" si="4"/>
        <v>○</v>
      </c>
    </row>
    <row r="37" spans="2:41" ht="15" customHeight="1">
      <c r="B37" s="265"/>
      <c r="C37" s="265"/>
      <c r="D37" s="265"/>
      <c r="E37" s="261">
        <v>8</v>
      </c>
      <c r="F37" s="261"/>
      <c r="G37" s="261"/>
      <c r="H37" s="235" t="s">
        <v>34</v>
      </c>
      <c r="I37" s="235"/>
      <c r="J37" s="235"/>
      <c r="K37" s="239">
        <f t="shared" si="0"/>
        <v>6</v>
      </c>
      <c r="L37" s="239"/>
      <c r="M37" s="239"/>
      <c r="N37" s="241">
        <f t="shared" si="1"/>
        <v>5.2</v>
      </c>
      <c r="O37" s="241"/>
      <c r="P37" s="241"/>
      <c r="Q37" s="240">
        <f>IF(I$27="その他","",VLOOKUP(E37&amp;$AJ$25&amp;$I$27&amp;H37,'&lt;PAC&gt;マスタ (4)'!$Q$8:$R$583,2,0))</f>
        <v>0.58699999999999997</v>
      </c>
      <c r="R37" s="240"/>
      <c r="S37" s="240"/>
      <c r="T37" s="242">
        <v>580</v>
      </c>
      <c r="U37" s="242"/>
      <c r="V37" s="243"/>
      <c r="W37" s="236">
        <f t="shared" si="2"/>
        <v>391.5</v>
      </c>
      <c r="X37" s="237"/>
      <c r="Y37" s="237"/>
      <c r="Z37" s="237"/>
      <c r="AA37" s="238"/>
      <c r="AB37" s="203"/>
      <c r="AC37" s="204"/>
      <c r="AD37" s="204"/>
      <c r="AE37" s="204"/>
      <c r="AF37" s="204"/>
      <c r="AG37" s="204"/>
      <c r="AH37" s="204"/>
      <c r="AI37" s="112" t="s">
        <v>3432</v>
      </c>
      <c r="AJ37" s="113">
        <f>VLOOKUP(E37&amp;$AJ$26&amp;H37&amp;$I$17&amp;$I$18,'&lt;PAC&gt;マスタ (4)'!$Y:$AE,7,0)</f>
        <v>1.6519999999999999</v>
      </c>
      <c r="AL37" s="114">
        <f t="shared" si="3"/>
        <v>1.1499999999999999</v>
      </c>
      <c r="AM37" s="116"/>
      <c r="AN37" s="110">
        <f>VLOOKUP(E37&amp;$AJ$25&amp;$I$27&amp;H37,'&lt;PAC&gt;マスタ (4)'!$Q$8:$R$583,2,0)</f>
        <v>0.58699999999999997</v>
      </c>
      <c r="AO37" s="115" t="str">
        <f t="shared" si="4"/>
        <v>○</v>
      </c>
    </row>
    <row r="38" spans="2:41" ht="15" customHeight="1">
      <c r="B38" s="265"/>
      <c r="C38" s="265"/>
      <c r="D38" s="265"/>
      <c r="E38" s="261">
        <v>9</v>
      </c>
      <c r="F38" s="261"/>
      <c r="G38" s="261"/>
      <c r="H38" s="235" t="s">
        <v>34</v>
      </c>
      <c r="I38" s="235"/>
      <c r="J38" s="235"/>
      <c r="K38" s="239">
        <f t="shared" si="0"/>
        <v>6</v>
      </c>
      <c r="L38" s="239"/>
      <c r="M38" s="239"/>
      <c r="N38" s="241">
        <f t="shared" si="1"/>
        <v>6.27</v>
      </c>
      <c r="O38" s="241"/>
      <c r="P38" s="241"/>
      <c r="Q38" s="240">
        <f>IF(I$27="その他","",VLOOKUP(E38&amp;$AJ$25&amp;$I$27&amp;H38,'&lt;PAC&gt;マスタ (4)'!$Q$8:$R$583,2,0))</f>
        <v>0.372</v>
      </c>
      <c r="R38" s="240"/>
      <c r="S38" s="240"/>
      <c r="T38" s="242">
        <v>580</v>
      </c>
      <c r="U38" s="242"/>
      <c r="V38" s="243"/>
      <c r="W38" s="236">
        <f t="shared" si="2"/>
        <v>204.9</v>
      </c>
      <c r="X38" s="237"/>
      <c r="Y38" s="237"/>
      <c r="Z38" s="237"/>
      <c r="AA38" s="238"/>
      <c r="AB38" s="203"/>
      <c r="AC38" s="204"/>
      <c r="AD38" s="204"/>
      <c r="AE38" s="204"/>
      <c r="AF38" s="204"/>
      <c r="AG38" s="204"/>
      <c r="AH38" s="204"/>
      <c r="AI38" s="112" t="s">
        <v>3433</v>
      </c>
      <c r="AJ38" s="113">
        <f>VLOOKUP(E38&amp;$AJ$26&amp;H38&amp;$I$17&amp;$I$18,'&lt;PAC&gt;マスタ (4)'!$Y:$AE,7,0)</f>
        <v>1.992</v>
      </c>
      <c r="AL38" s="114">
        <f t="shared" si="3"/>
        <v>0.95</v>
      </c>
      <c r="AM38" s="116"/>
      <c r="AN38" s="110">
        <f>VLOOKUP(E38&amp;$AJ$25&amp;$I$27&amp;H38,'&lt;PAC&gt;マスタ (4)'!$Q$8:$R$583,2,0)</f>
        <v>0.372</v>
      </c>
      <c r="AO38" s="115" t="str">
        <f t="shared" si="4"/>
        <v>○</v>
      </c>
    </row>
    <row r="39" spans="2:41" ht="15" customHeight="1">
      <c r="B39" s="265"/>
      <c r="C39" s="265"/>
      <c r="D39" s="265"/>
      <c r="E39" s="261">
        <v>10</v>
      </c>
      <c r="F39" s="261"/>
      <c r="G39" s="261"/>
      <c r="H39" s="235" t="s">
        <v>32</v>
      </c>
      <c r="I39" s="235"/>
      <c r="J39" s="235"/>
      <c r="K39" s="239">
        <f t="shared" si="0"/>
        <v>6.3</v>
      </c>
      <c r="L39" s="239"/>
      <c r="M39" s="239"/>
      <c r="N39" s="241">
        <f t="shared" si="1"/>
        <v>5.52</v>
      </c>
      <c r="O39" s="241"/>
      <c r="P39" s="241"/>
      <c r="Q39" s="240">
        <f>IF(I$27="その他","",VLOOKUP(E39&amp;$AJ$25&amp;$I$27&amp;H39,'&lt;PAC&gt;マスタ (4)'!$Q$8:$R$583,2,0))</f>
        <v>0.14799999999999999</v>
      </c>
      <c r="R39" s="240"/>
      <c r="S39" s="240"/>
      <c r="T39" s="242">
        <v>580</v>
      </c>
      <c r="U39" s="242"/>
      <c r="V39" s="243"/>
      <c r="W39" s="236">
        <f t="shared" si="2"/>
        <v>97.8</v>
      </c>
      <c r="X39" s="237"/>
      <c r="Y39" s="237"/>
      <c r="Z39" s="237"/>
      <c r="AA39" s="238"/>
      <c r="AB39" s="203"/>
      <c r="AC39" s="204"/>
      <c r="AD39" s="204"/>
      <c r="AE39" s="204"/>
      <c r="AF39" s="204"/>
      <c r="AG39" s="204"/>
      <c r="AH39" s="204"/>
      <c r="AI39" s="112" t="s">
        <v>3434</v>
      </c>
      <c r="AJ39" s="113">
        <f>VLOOKUP(E39&amp;$AJ$26&amp;H39&amp;$I$17&amp;$I$18,'&lt;PAC&gt;マスタ (4)'!$Y:$AE,7,0)</f>
        <v>1.6679999999999999</v>
      </c>
      <c r="AL39" s="114">
        <f t="shared" si="3"/>
        <v>1.1399999999999999</v>
      </c>
      <c r="AM39" s="116"/>
      <c r="AN39" s="110">
        <f>VLOOKUP(E39&amp;$AJ$25&amp;$I$27&amp;H39,'&lt;PAC&gt;マスタ (4)'!$Q$8:$R$583,2,0)</f>
        <v>0.14799999999999999</v>
      </c>
      <c r="AO39" s="115" t="str">
        <f t="shared" si="4"/>
        <v>○</v>
      </c>
    </row>
    <row r="40" spans="2:41" ht="15" customHeight="1">
      <c r="B40" s="265"/>
      <c r="C40" s="265"/>
      <c r="D40" s="265"/>
      <c r="E40" s="261">
        <v>11</v>
      </c>
      <c r="F40" s="261"/>
      <c r="G40" s="261"/>
      <c r="H40" s="235" t="s">
        <v>32</v>
      </c>
      <c r="I40" s="235"/>
      <c r="J40" s="235"/>
      <c r="K40" s="239">
        <f t="shared" si="0"/>
        <v>6.3</v>
      </c>
      <c r="L40" s="239"/>
      <c r="M40" s="239"/>
      <c r="N40" s="241">
        <f t="shared" si="1"/>
        <v>5.87</v>
      </c>
      <c r="O40" s="241"/>
      <c r="P40" s="241"/>
      <c r="Q40" s="240">
        <f>IF(I$27="その他","",VLOOKUP(E40&amp;$AJ$25&amp;$I$27&amp;H40,'&lt;PAC&gt;マスタ (4)'!$Q$8:$R$583,2,0))</f>
        <v>0.245</v>
      </c>
      <c r="R40" s="240"/>
      <c r="S40" s="240"/>
      <c r="T40" s="242">
        <v>580</v>
      </c>
      <c r="U40" s="242"/>
      <c r="V40" s="243"/>
      <c r="W40" s="236">
        <f t="shared" si="2"/>
        <v>152</v>
      </c>
      <c r="X40" s="237"/>
      <c r="Y40" s="237"/>
      <c r="Z40" s="237"/>
      <c r="AA40" s="238"/>
      <c r="AB40" s="82"/>
      <c r="AC40" s="83"/>
      <c r="AD40" s="83"/>
      <c r="AE40" s="83"/>
      <c r="AF40" s="83"/>
      <c r="AI40" s="112" t="s">
        <v>3435</v>
      </c>
      <c r="AJ40" s="113">
        <f>VLOOKUP(E40&amp;$AJ$26&amp;H40&amp;$I$17&amp;$I$18,'&lt;PAC&gt;マスタ (4)'!$Y:$AE,7,0)</f>
        <v>1.774</v>
      </c>
      <c r="AL40" s="114">
        <f t="shared" si="3"/>
        <v>1.07</v>
      </c>
      <c r="AM40" s="116"/>
      <c r="AN40" s="110">
        <f>VLOOKUP(E40&amp;$AJ$25&amp;$I$27&amp;H40,'&lt;PAC&gt;マスタ (4)'!$Q$8:$R$583,2,0)</f>
        <v>0.245</v>
      </c>
      <c r="AO40" s="115" t="str">
        <f t="shared" si="4"/>
        <v>○</v>
      </c>
    </row>
    <row r="41" spans="2:41" ht="15" customHeight="1">
      <c r="B41" s="265"/>
      <c r="C41" s="265"/>
      <c r="D41" s="265"/>
      <c r="E41" s="261">
        <v>12</v>
      </c>
      <c r="F41" s="261"/>
      <c r="G41" s="261"/>
      <c r="H41" s="235" t="s">
        <v>32</v>
      </c>
      <c r="I41" s="235"/>
      <c r="J41" s="235"/>
      <c r="K41" s="239">
        <f t="shared" si="0"/>
        <v>6.3</v>
      </c>
      <c r="L41" s="239"/>
      <c r="M41" s="239"/>
      <c r="N41" s="241">
        <f t="shared" si="1"/>
        <v>5.2</v>
      </c>
      <c r="O41" s="241"/>
      <c r="P41" s="241"/>
      <c r="Q41" s="240">
        <f>IF(I$27="その他","",VLOOKUP(E41&amp;$AJ$25&amp;$I$27&amp;H41,'&lt;PAC&gt;マスタ (4)'!$Q$8:$R$583,2,0))</f>
        <v>0.45</v>
      </c>
      <c r="R41" s="240"/>
      <c r="S41" s="240"/>
      <c r="T41" s="242">
        <v>580</v>
      </c>
      <c r="U41" s="242"/>
      <c r="V41" s="243"/>
      <c r="W41" s="236">
        <f t="shared" si="2"/>
        <v>315.8</v>
      </c>
      <c r="X41" s="237"/>
      <c r="Y41" s="237"/>
      <c r="Z41" s="237"/>
      <c r="AA41" s="238"/>
      <c r="AB41" s="203" t="s">
        <v>3466</v>
      </c>
      <c r="AC41" s="204"/>
      <c r="AD41" s="204"/>
      <c r="AE41" s="204"/>
      <c r="AF41" s="204"/>
      <c r="AG41" s="204"/>
      <c r="AH41" s="204"/>
      <c r="AI41" s="112" t="s">
        <v>3436</v>
      </c>
      <c r="AJ41" s="113">
        <f>VLOOKUP(E41&amp;$AJ$26&amp;H41&amp;$I$17&amp;$I$18,'&lt;PAC&gt;マスタ (4)'!$Y:$AE,7,0)</f>
        <v>1.5720000000000001</v>
      </c>
      <c r="AL41" s="114">
        <f t="shared" si="3"/>
        <v>1.21</v>
      </c>
      <c r="AM41" s="116"/>
      <c r="AN41" s="110">
        <f>VLOOKUP(E41&amp;$AJ$25&amp;$I$27&amp;H41,'&lt;PAC&gt;マスタ (4)'!$Q$8:$R$583,2,0)</f>
        <v>0.45</v>
      </c>
      <c r="AO41" s="115" t="str">
        <f t="shared" si="4"/>
        <v>○</v>
      </c>
    </row>
    <row r="42" spans="2:41" ht="15" customHeight="1">
      <c r="B42" s="265"/>
      <c r="C42" s="265"/>
      <c r="D42" s="265"/>
      <c r="E42" s="261">
        <v>1</v>
      </c>
      <c r="F42" s="261"/>
      <c r="G42" s="261"/>
      <c r="H42" s="235" t="s">
        <v>32</v>
      </c>
      <c r="I42" s="235"/>
      <c r="J42" s="235"/>
      <c r="K42" s="239">
        <f t="shared" si="0"/>
        <v>6.3</v>
      </c>
      <c r="L42" s="239"/>
      <c r="M42" s="239"/>
      <c r="N42" s="241">
        <f t="shared" si="1"/>
        <v>4.8</v>
      </c>
      <c r="O42" s="241"/>
      <c r="P42" s="241"/>
      <c r="Q42" s="240">
        <f>IF(I$27="その他","",VLOOKUP(E42&amp;$AJ$25&amp;$I$27&amp;H42,'&lt;PAC&gt;マスタ (4)'!$Q$8:$R$583,2,0))</f>
        <v>0.56499999999999995</v>
      </c>
      <c r="R42" s="240"/>
      <c r="S42" s="240"/>
      <c r="T42" s="242">
        <v>580</v>
      </c>
      <c r="U42" s="242"/>
      <c r="V42" s="243"/>
      <c r="W42" s="236">
        <f t="shared" si="2"/>
        <v>429.2</v>
      </c>
      <c r="X42" s="237"/>
      <c r="Y42" s="237"/>
      <c r="Z42" s="237"/>
      <c r="AA42" s="238"/>
      <c r="AB42" s="203"/>
      <c r="AC42" s="204"/>
      <c r="AD42" s="204"/>
      <c r="AE42" s="204"/>
      <c r="AF42" s="204"/>
      <c r="AG42" s="204"/>
      <c r="AH42" s="204"/>
      <c r="AI42" s="112" t="s">
        <v>3437</v>
      </c>
      <c r="AJ42" s="113">
        <f>VLOOKUP(E42&amp;$AJ$26&amp;H42&amp;$I$17&amp;$I$18,'&lt;PAC&gt;マスタ (4)'!$Y:$AE,7,0)</f>
        <v>1.452</v>
      </c>
      <c r="AL42" s="114">
        <f t="shared" si="3"/>
        <v>1.31</v>
      </c>
      <c r="AM42" s="116"/>
      <c r="AN42" s="110">
        <f>VLOOKUP(E42&amp;$AJ$25&amp;$I$27&amp;H42,'&lt;PAC&gt;マスタ (4)'!$Q$8:$R$583,2,0)</f>
        <v>0.56499999999999995</v>
      </c>
      <c r="AO42" s="115" t="str">
        <f t="shared" si="4"/>
        <v>○</v>
      </c>
    </row>
    <row r="43" spans="2:41" ht="15" customHeight="1">
      <c r="B43" s="265"/>
      <c r="C43" s="265"/>
      <c r="D43" s="265"/>
      <c r="E43" s="261">
        <v>2</v>
      </c>
      <c r="F43" s="261"/>
      <c r="G43" s="261"/>
      <c r="H43" s="235" t="s">
        <v>32</v>
      </c>
      <c r="I43" s="235"/>
      <c r="J43" s="235"/>
      <c r="K43" s="239">
        <f t="shared" si="0"/>
        <v>6.3</v>
      </c>
      <c r="L43" s="239"/>
      <c r="M43" s="239"/>
      <c r="N43" s="241">
        <f t="shared" si="1"/>
        <v>4.92</v>
      </c>
      <c r="O43" s="241"/>
      <c r="P43" s="241"/>
      <c r="Q43" s="240">
        <f>IF(I$27="その他","",VLOOKUP(E43&amp;$AJ$25&amp;$I$27&amp;H43,'&lt;PAC&gt;マスタ (4)'!$Q$8:$R$583,2,0))</f>
        <v>0.52900000000000003</v>
      </c>
      <c r="R43" s="240"/>
      <c r="S43" s="240"/>
      <c r="T43" s="242">
        <v>580</v>
      </c>
      <c r="U43" s="242"/>
      <c r="V43" s="243"/>
      <c r="W43" s="236">
        <f t="shared" si="2"/>
        <v>392.7</v>
      </c>
      <c r="X43" s="237"/>
      <c r="Y43" s="237"/>
      <c r="Z43" s="237"/>
      <c r="AA43" s="238"/>
      <c r="AB43" s="117"/>
      <c r="AC43" s="118"/>
      <c r="AD43" s="118"/>
      <c r="AE43" s="118"/>
      <c r="AF43" s="118"/>
      <c r="AG43" s="118"/>
      <c r="AH43" s="118"/>
      <c r="AI43" s="112" t="s">
        <v>3438</v>
      </c>
      <c r="AJ43" s="113">
        <f>VLOOKUP(E43&amp;$AJ$26&amp;H43&amp;$I$17&amp;$I$18,'&lt;PAC&gt;マスタ (4)'!$Y:$AE,7,0)</f>
        <v>1.4890000000000001</v>
      </c>
      <c r="AL43" s="114">
        <f t="shared" si="3"/>
        <v>1.28</v>
      </c>
      <c r="AM43" s="116"/>
      <c r="AN43" s="110">
        <f>VLOOKUP(E43&amp;$AJ$25&amp;$I$27&amp;H43,'&lt;PAC&gt;マスタ (4)'!$Q$8:$R$583,2,0)</f>
        <v>0.52900000000000003</v>
      </c>
      <c r="AO43" s="115" t="str">
        <f t="shared" si="4"/>
        <v>○</v>
      </c>
    </row>
    <row r="44" spans="2:41" ht="15" customHeight="1" thickBot="1">
      <c r="B44" s="265"/>
      <c r="C44" s="265"/>
      <c r="D44" s="265"/>
      <c r="E44" s="264">
        <v>3</v>
      </c>
      <c r="F44" s="264"/>
      <c r="G44" s="264"/>
      <c r="H44" s="254" t="s">
        <v>32</v>
      </c>
      <c r="I44" s="254"/>
      <c r="J44" s="254"/>
      <c r="K44" s="248">
        <f t="shared" si="0"/>
        <v>6.3</v>
      </c>
      <c r="L44" s="248"/>
      <c r="M44" s="248"/>
      <c r="N44" s="241">
        <f t="shared" si="1"/>
        <v>5.41</v>
      </c>
      <c r="O44" s="241"/>
      <c r="P44" s="241"/>
      <c r="Q44" s="240">
        <f>IF(I$27="その他","",VLOOKUP(E44&amp;$AJ$25&amp;$I$27&amp;H44,'&lt;PAC&gt;マスタ (4)'!$Q$8:$R$583,2,0))</f>
        <v>0.38900000000000001</v>
      </c>
      <c r="R44" s="240"/>
      <c r="S44" s="240"/>
      <c r="T44" s="249">
        <v>580</v>
      </c>
      <c r="U44" s="249"/>
      <c r="V44" s="250"/>
      <c r="W44" s="245">
        <f t="shared" si="2"/>
        <v>261.7</v>
      </c>
      <c r="X44" s="246"/>
      <c r="Y44" s="246"/>
      <c r="Z44" s="246"/>
      <c r="AA44" s="247"/>
      <c r="AB44" s="201" t="s">
        <v>3465</v>
      </c>
      <c r="AC44" s="202"/>
      <c r="AD44" s="202"/>
      <c r="AE44" s="202"/>
      <c r="AF44" s="202"/>
      <c r="AG44" s="202"/>
      <c r="AH44" s="202"/>
      <c r="AI44" s="112" t="s">
        <v>3439</v>
      </c>
      <c r="AJ44" s="113">
        <f>VLOOKUP(E44&amp;$AJ$26&amp;H44&amp;$I$17&amp;$I$18,'&lt;PAC&gt;マスタ (4)'!$Y:$AE,7,0)</f>
        <v>1.635</v>
      </c>
      <c r="AL44" s="114">
        <f t="shared" si="3"/>
        <v>1.1599999999999999</v>
      </c>
      <c r="AM44" s="116"/>
      <c r="AN44" s="110">
        <f>VLOOKUP(E44&amp;$AJ$25&amp;$I$27&amp;H44,'&lt;PAC&gt;マスタ (4)'!$Q$8:$R$583,2,0)</f>
        <v>0.38900000000000001</v>
      </c>
      <c r="AO44" s="115" t="str">
        <f t="shared" si="4"/>
        <v>○</v>
      </c>
    </row>
    <row r="45" spans="2:41" ht="15" customHeight="1" thickTop="1">
      <c r="B45" s="265"/>
      <c r="C45" s="265"/>
      <c r="D45" s="265"/>
      <c r="E45" s="263" t="s">
        <v>615</v>
      </c>
      <c r="F45" s="263"/>
      <c r="G45" s="263"/>
      <c r="H45" s="251"/>
      <c r="I45" s="251"/>
      <c r="J45" s="251"/>
      <c r="K45" s="251"/>
      <c r="L45" s="251"/>
      <c r="M45" s="251"/>
      <c r="N45" s="251"/>
      <c r="O45" s="251"/>
      <c r="P45" s="251"/>
      <c r="Q45" s="252"/>
      <c r="R45" s="252"/>
      <c r="S45" s="252"/>
      <c r="T45" s="253">
        <f>SUM(T33:V44)</f>
        <v>6960</v>
      </c>
      <c r="U45" s="253"/>
      <c r="V45" s="253"/>
      <c r="W45" s="244">
        <f>SUM(W33:AA44)</f>
        <v>2958.8999999999996</v>
      </c>
      <c r="X45" s="244"/>
      <c r="Y45" s="244"/>
      <c r="Z45" s="244"/>
      <c r="AA45" s="244"/>
      <c r="AB45" s="202"/>
      <c r="AC45" s="202"/>
      <c r="AD45" s="202"/>
      <c r="AE45" s="202"/>
      <c r="AF45" s="202"/>
      <c r="AG45" s="202"/>
      <c r="AH45" s="202"/>
      <c r="AM45" s="116"/>
      <c r="AO45" s="115">
        <f>COUNTIF(AO33:AO44,"○")</f>
        <v>12</v>
      </c>
    </row>
    <row r="46" spans="2:41" ht="15" customHeight="1">
      <c r="B46" s="266" t="str">
        <f>IF(AO45=12,"指定負荷率使用","")</f>
        <v>指定負荷率使用</v>
      </c>
      <c r="C46" s="266"/>
      <c r="D46" s="266"/>
      <c r="E46" s="266"/>
      <c r="F46" s="266"/>
      <c r="G46" s="266"/>
      <c r="H46" s="230" t="s">
        <v>3514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02"/>
      <c r="AC46" s="202"/>
      <c r="AD46" s="202"/>
      <c r="AE46" s="202"/>
      <c r="AF46" s="202"/>
      <c r="AG46" s="202"/>
      <c r="AH46" s="202"/>
      <c r="AM46" s="116"/>
    </row>
    <row r="47" spans="2:41" ht="15" customHeight="1">
      <c r="B47" s="262"/>
      <c r="C47" s="26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83"/>
      <c r="AC47" s="83"/>
      <c r="AD47" s="83"/>
      <c r="AE47" s="83"/>
      <c r="AF47" s="83"/>
      <c r="AG47" s="83"/>
      <c r="AH47" s="83"/>
      <c r="AM47" s="116"/>
    </row>
    <row r="48" spans="2:41" ht="15" customHeight="1">
      <c r="AM48" s="116"/>
    </row>
    <row r="49" spans="35:39" ht="27.75" customHeight="1">
      <c r="AI49" s="119"/>
      <c r="AJ49" s="119"/>
      <c r="AM49" s="120"/>
    </row>
    <row r="50" spans="35:39" ht="15" customHeight="1">
      <c r="AI50" s="119"/>
      <c r="AJ50" s="119"/>
    </row>
    <row r="51" spans="35:39" ht="26.25" customHeight="1">
      <c r="AI51" s="119"/>
      <c r="AJ51" s="119"/>
    </row>
    <row r="52" spans="35:39" ht="13.5" customHeight="1">
      <c r="AI52" s="119"/>
      <c r="AJ52" s="119"/>
    </row>
    <row r="53" spans="35:39">
      <c r="AI53" s="119"/>
      <c r="AJ53" s="119"/>
    </row>
    <row r="54" spans="35:39">
      <c r="AI54" s="119"/>
      <c r="AJ54" s="119"/>
    </row>
    <row r="56" spans="35:39">
      <c r="AJ56" s="121"/>
      <c r="AK56" s="121"/>
    </row>
    <row r="57" spans="35:39">
      <c r="AJ57" s="122"/>
    </row>
  </sheetData>
  <sheetProtection algorithmName="SHA-512" hashValue="kipher6QwxAXDNJp16sSO/OktZR6fVipZb/Zoq2HKVpomLg5qxa7q2iWIbrg1RD41T1vIc6XS6/Fh9ZHxEcRew==" saltValue="gH801iQY4lkobASG0BCxHA==" spinCount="100000" sheet="1" objects="1" scenarios="1" selectLockedCells="1"/>
  <mergeCells count="169">
    <mergeCell ref="B47:C47"/>
    <mergeCell ref="AB44:AH46"/>
    <mergeCell ref="E45:G45"/>
    <mergeCell ref="H45:J45"/>
    <mergeCell ref="K45:M45"/>
    <mergeCell ref="N45:P45"/>
    <mergeCell ref="Q45:S45"/>
    <mergeCell ref="T45:V45"/>
    <mergeCell ref="W45:AA45"/>
    <mergeCell ref="B46:G46"/>
    <mergeCell ref="H46:AA47"/>
    <mergeCell ref="B31:D45"/>
    <mergeCell ref="W43:AA43"/>
    <mergeCell ref="E44:G44"/>
    <mergeCell ref="H44:J44"/>
    <mergeCell ref="K44:M44"/>
    <mergeCell ref="N44:P44"/>
    <mergeCell ref="Q44:S44"/>
    <mergeCell ref="T44:V44"/>
    <mergeCell ref="W44:AA44"/>
    <mergeCell ref="E43:G43"/>
    <mergeCell ref="H43:J43"/>
    <mergeCell ref="K43:M43"/>
    <mergeCell ref="N43:P43"/>
    <mergeCell ref="Q43:S43"/>
    <mergeCell ref="T43:V43"/>
    <mergeCell ref="E40:G40"/>
    <mergeCell ref="H40:J40"/>
    <mergeCell ref="K40:M40"/>
    <mergeCell ref="N40:P40"/>
    <mergeCell ref="Q40:S40"/>
    <mergeCell ref="T40:V40"/>
    <mergeCell ref="W40:AA40"/>
    <mergeCell ref="W41:AA41"/>
    <mergeCell ref="AB41:AH42"/>
    <mergeCell ref="E42:G42"/>
    <mergeCell ref="H42:J42"/>
    <mergeCell ref="K42:M42"/>
    <mergeCell ref="N42:P42"/>
    <mergeCell ref="Q42:S42"/>
    <mergeCell ref="T42:V42"/>
    <mergeCell ref="W42:AA42"/>
    <mergeCell ref="E41:G41"/>
    <mergeCell ref="H41:J41"/>
    <mergeCell ref="K41:M41"/>
    <mergeCell ref="N41:P41"/>
    <mergeCell ref="Q41:S41"/>
    <mergeCell ref="T41:V41"/>
    <mergeCell ref="AB36:AH39"/>
    <mergeCell ref="E37:G37"/>
    <mergeCell ref="H37:J37"/>
    <mergeCell ref="K37:M37"/>
    <mergeCell ref="N37:P37"/>
    <mergeCell ref="Q37:S37"/>
    <mergeCell ref="T37:V37"/>
    <mergeCell ref="W37:AA37"/>
    <mergeCell ref="E38:G38"/>
    <mergeCell ref="H38:J38"/>
    <mergeCell ref="K38:M38"/>
    <mergeCell ref="N38:P38"/>
    <mergeCell ref="Q38:S38"/>
    <mergeCell ref="T38:V38"/>
    <mergeCell ref="W38:AA38"/>
    <mergeCell ref="E39:G39"/>
    <mergeCell ref="H39:J39"/>
    <mergeCell ref="K39:M39"/>
    <mergeCell ref="N39:P39"/>
    <mergeCell ref="Q39:S39"/>
    <mergeCell ref="T39:V39"/>
    <mergeCell ref="W39:AA39"/>
    <mergeCell ref="W35:AA35"/>
    <mergeCell ref="E36:G36"/>
    <mergeCell ref="H36:J36"/>
    <mergeCell ref="K36:M36"/>
    <mergeCell ref="N36:P36"/>
    <mergeCell ref="Q36:S36"/>
    <mergeCell ref="T36:V36"/>
    <mergeCell ref="W36:AA36"/>
    <mergeCell ref="E35:G35"/>
    <mergeCell ref="H35:J35"/>
    <mergeCell ref="K35:M35"/>
    <mergeCell ref="N35:P35"/>
    <mergeCell ref="Q35:S35"/>
    <mergeCell ref="T35:V35"/>
    <mergeCell ref="W33:AA33"/>
    <mergeCell ref="AB33:AH34"/>
    <mergeCell ref="E34:G34"/>
    <mergeCell ref="H34:J34"/>
    <mergeCell ref="K34:M34"/>
    <mergeCell ref="N34:P34"/>
    <mergeCell ref="Q34:S34"/>
    <mergeCell ref="T34:V34"/>
    <mergeCell ref="W34:AA34"/>
    <mergeCell ref="E33:G33"/>
    <mergeCell ref="H33:J33"/>
    <mergeCell ref="K33:M33"/>
    <mergeCell ref="N33:P33"/>
    <mergeCell ref="Q33:S33"/>
    <mergeCell ref="T33:V33"/>
    <mergeCell ref="T31:V31"/>
    <mergeCell ref="W31:AA31"/>
    <mergeCell ref="AB31:AF31"/>
    <mergeCell ref="K32:M32"/>
    <mergeCell ref="Q32:S32"/>
    <mergeCell ref="T32:V32"/>
    <mergeCell ref="W32:AA32"/>
    <mergeCell ref="AB32:AF32"/>
    <mergeCell ref="E28:H28"/>
    <mergeCell ref="I28:O28"/>
    <mergeCell ref="P28:R28"/>
    <mergeCell ref="T28:AG28"/>
    <mergeCell ref="E31:G32"/>
    <mergeCell ref="H31:J32"/>
    <mergeCell ref="K31:M31"/>
    <mergeCell ref="N31:P32"/>
    <mergeCell ref="Q31:S31"/>
    <mergeCell ref="B25:H25"/>
    <mergeCell ref="I25:R25"/>
    <mergeCell ref="T25:AG25"/>
    <mergeCell ref="B26:D28"/>
    <mergeCell ref="E26:H26"/>
    <mergeCell ref="I26:R26"/>
    <mergeCell ref="T26:AG26"/>
    <mergeCell ref="E27:H27"/>
    <mergeCell ref="I27:R27"/>
    <mergeCell ref="T27:AG27"/>
    <mergeCell ref="B21:D22"/>
    <mergeCell ref="E21:H21"/>
    <mergeCell ref="I21:O21"/>
    <mergeCell ref="P21:R21"/>
    <mergeCell ref="T21:AG21"/>
    <mergeCell ref="E22:H22"/>
    <mergeCell ref="I22:O22"/>
    <mergeCell ref="P22:R22"/>
    <mergeCell ref="T22:AG22"/>
    <mergeCell ref="B19:D20"/>
    <mergeCell ref="E19:H19"/>
    <mergeCell ref="I19:O19"/>
    <mergeCell ref="P19:R19"/>
    <mergeCell ref="T19:AG19"/>
    <mergeCell ref="E20:H20"/>
    <mergeCell ref="I20:O20"/>
    <mergeCell ref="P20:R20"/>
    <mergeCell ref="T20:AG20"/>
    <mergeCell ref="B14:AG14"/>
    <mergeCell ref="B17:H17"/>
    <mergeCell ref="I17:R17"/>
    <mergeCell ref="T17:AG17"/>
    <mergeCell ref="B18:H18"/>
    <mergeCell ref="I18:R18"/>
    <mergeCell ref="T18:AG18"/>
    <mergeCell ref="B11:H11"/>
    <mergeCell ref="I11:R11"/>
    <mergeCell ref="T11:AG11"/>
    <mergeCell ref="B12:H12"/>
    <mergeCell ref="I12:R12"/>
    <mergeCell ref="T12:AG12"/>
    <mergeCell ref="B7:H7"/>
    <mergeCell ref="I7:R7"/>
    <mergeCell ref="T7:AG7"/>
    <mergeCell ref="B10:H10"/>
    <mergeCell ref="I10:R10"/>
    <mergeCell ref="T10:AG10"/>
    <mergeCell ref="A1:AE1"/>
    <mergeCell ref="B4:E4"/>
    <mergeCell ref="F4:K4"/>
    <mergeCell ref="B6:H6"/>
    <mergeCell ref="I6:R6"/>
    <mergeCell ref="T6:AG6"/>
  </mergeCells>
  <phoneticPr fontId="1"/>
  <conditionalFormatting sqref="Q33:S44">
    <cfRule type="expression" dxfId="3" priority="1">
      <formula>$I$27="その他"</formula>
    </cfRule>
  </conditionalFormatting>
  <conditionalFormatting sqref="T33:T44">
    <cfRule type="expression" dxfId="2" priority="2">
      <formula>#REF!="独自計算"</formula>
    </cfRule>
  </conditionalFormatting>
  <dataValidations count="5">
    <dataValidation type="list" allowBlank="1" showInputMessage="1" showErrorMessage="1" sqref="I18:R18" xr:uid="{81EEAAAE-E3E4-494F-B16F-677DB496D071}">
      <formula1>"有り,無し（一定速）"</formula1>
    </dataValidation>
    <dataValidation type="list" allowBlank="1" showInputMessage="1" showErrorMessage="1" sqref="I6:R6" xr:uid="{54356A17-D3E2-480E-A526-6D5B3260CE4A}">
      <formula1>"既存設備,導入予定設備"</formula1>
    </dataValidation>
    <dataValidation type="list" allowBlank="1" showInputMessage="1" showErrorMessage="1" sqref="I27:R27" xr:uid="{3A9B4C4C-37D0-4436-9F70-4132E9B4109B}">
      <formula1>"店舗,事務所,その他"</formula1>
    </dataValidation>
    <dataValidation type="list" allowBlank="1" showInputMessage="1" showErrorMessage="1" sqref="H33:H44 I34:J44" xr:uid="{BB8333D9-B92A-4137-BE2D-90859627F0F3}">
      <formula1>"冷房,暖房"</formula1>
    </dataValidation>
    <dataValidation type="list" allowBlank="1" showInputMessage="1" showErrorMessage="1" sqref="P19:R20" xr:uid="{CA421C46-2B0F-43A4-AAB9-4AEB6DF7CC50}">
      <formula1>"kW,kcal/h"</formula1>
    </dataValidation>
  </dataValidations>
  <printOptions horizontalCentered="1"/>
  <pageMargins left="0" right="0" top="0" bottom="0" header="0.15748031496062992" footer="0.15748031496062992"/>
  <pageSetup paperSize="9" fitToHeight="0" orientation="portrait" cellComments="asDisplaye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973A430-C0AC-4FA7-8354-4046396C89E0}">
          <x14:formula1>
            <xm:f>'&lt;PAC&gt;マスタ (4)'!$I$7:$I$9</xm:f>
          </x14:formula1>
          <xm:sqref>I17:R17</xm:sqref>
        </x14:dataValidation>
        <x14:dataValidation type="list" allowBlank="1" showInputMessage="1" showErrorMessage="1" xr:uid="{6AD14ECC-0DCF-4FCF-86FE-4A7F6CE688D0}">
          <x14:formula1>
            <xm:f>'&lt;PAC&gt;マスタ (2)'!$B$7:$B$53</xm:f>
          </x14:formula1>
          <xm:sqref>I25:R25</xm:sqref>
        </x14:dataValidation>
        <x14:dataValidation type="list" allowBlank="1" showInputMessage="1" showErrorMessage="1" xr:uid="{8BE72F82-E0C9-4C37-9B68-3AC1528440D1}">
          <x14:formula1>
            <xm:f>'&lt;PAC&gt;マスタ (4)'!$E$7:$E$83</xm:f>
          </x14:formula1>
          <xm:sqref>I26:R26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1F5B3-1FD0-411B-9C57-B0A355E30858}">
  <sheetPr>
    <pageSetUpPr fitToPage="1"/>
  </sheetPr>
  <dimension ref="B1:AH1448"/>
  <sheetViews>
    <sheetView zoomScaleNormal="100" zoomScaleSheetLayoutView="100" workbookViewId="0">
      <selection sqref="A1:AE1"/>
    </sheetView>
  </sheetViews>
  <sheetFormatPr defaultColWidth="9" defaultRowHeight="13"/>
  <cols>
    <col min="1" max="1" width="4.81640625" customWidth="1"/>
    <col min="2" max="3" width="14.90625" customWidth="1"/>
    <col min="4" max="4" width="2.81640625" customWidth="1"/>
    <col min="5" max="5" width="15.453125" bestFit="1" customWidth="1"/>
    <col min="6" max="6" width="14" customWidth="1"/>
    <col min="7" max="7" width="11.6328125" customWidth="1"/>
    <col min="8" max="8" width="2.81640625" customWidth="1"/>
    <col min="9" max="9" width="13.90625" bestFit="1" customWidth="1"/>
    <col min="10" max="10" width="2.81640625" customWidth="1"/>
    <col min="11" max="11" width="12.36328125" bestFit="1" customWidth="1"/>
    <col min="12" max="12" width="2.81640625" customWidth="1"/>
    <col min="13" max="13" width="4.453125" customWidth="1"/>
    <col min="14" max="14" width="7.08984375" bestFit="1" customWidth="1"/>
    <col min="16" max="16" width="8.08984375" bestFit="1" customWidth="1"/>
    <col min="17" max="17" width="11.90625" customWidth="1"/>
    <col min="18" max="18" width="13" bestFit="1" customWidth="1"/>
    <col min="19" max="19" width="2.81640625" customWidth="1"/>
    <col min="20" max="20" width="4.1796875" customWidth="1"/>
    <col min="23" max="23" width="12.36328125" bestFit="1" customWidth="1"/>
    <col min="24" max="24" width="12.36328125" customWidth="1"/>
    <col min="25" max="25" width="38.36328125" bestFit="1" customWidth="1"/>
    <col min="28" max="29" width="9" style="38"/>
    <col min="31" max="31" width="10.36328125" customWidth="1"/>
    <col min="32" max="32" width="2.81640625" customWidth="1"/>
  </cols>
  <sheetData>
    <row r="1" spans="2:34" ht="13.5" thickBot="1"/>
    <row r="2" spans="2:34" ht="14.5" thickBot="1">
      <c r="B2" s="39" t="s">
        <v>3424</v>
      </c>
      <c r="C2" s="40"/>
      <c r="D2" s="41"/>
      <c r="N2" s="42"/>
    </row>
    <row r="3" spans="2:34">
      <c r="AB3" s="43"/>
      <c r="AC3" s="43"/>
    </row>
    <row r="5" spans="2:34">
      <c r="AB5" s="43"/>
      <c r="AC5" s="43"/>
    </row>
    <row r="6" spans="2:34">
      <c r="B6" t="s">
        <v>26</v>
      </c>
      <c r="E6" s="96" t="s">
        <v>3371</v>
      </c>
      <c r="G6" s="44" t="s">
        <v>3373</v>
      </c>
      <c r="I6" t="s">
        <v>617</v>
      </c>
      <c r="K6" t="s">
        <v>631</v>
      </c>
      <c r="M6" t="s">
        <v>35</v>
      </c>
      <c r="T6" t="s">
        <v>620</v>
      </c>
    </row>
    <row r="7" spans="2:34" ht="26">
      <c r="B7" s="45" t="s">
        <v>3375</v>
      </c>
      <c r="C7" s="45" t="s">
        <v>12</v>
      </c>
      <c r="E7" s="46" t="s">
        <v>3372</v>
      </c>
      <c r="F7" s="97">
        <v>1995</v>
      </c>
      <c r="G7" s="94">
        <v>2016</v>
      </c>
      <c r="I7" s="45" t="s">
        <v>616</v>
      </c>
      <c r="K7" s="47" t="s">
        <v>632</v>
      </c>
      <c r="M7" s="87" t="s">
        <v>29</v>
      </c>
      <c r="N7" s="87" t="s">
        <v>1</v>
      </c>
      <c r="O7" s="87" t="s">
        <v>22</v>
      </c>
      <c r="P7" s="87" t="s">
        <v>23</v>
      </c>
      <c r="Q7" s="88" t="s">
        <v>24</v>
      </c>
      <c r="R7" s="89" t="s">
        <v>3461</v>
      </c>
      <c r="T7" s="48" t="s">
        <v>29</v>
      </c>
      <c r="U7" s="49" t="s">
        <v>14</v>
      </c>
      <c r="V7" s="49" t="s">
        <v>621</v>
      </c>
      <c r="W7" s="49" t="s">
        <v>622</v>
      </c>
      <c r="X7" s="49" t="s">
        <v>3363</v>
      </c>
      <c r="Y7" s="50" t="s">
        <v>24</v>
      </c>
      <c r="Z7" s="51" t="s">
        <v>15</v>
      </c>
      <c r="AA7" s="52"/>
      <c r="AB7" s="53" t="s">
        <v>16</v>
      </c>
      <c r="AC7" s="54"/>
      <c r="AD7" s="55" t="s">
        <v>17</v>
      </c>
      <c r="AE7" s="56" t="s">
        <v>623</v>
      </c>
    </row>
    <row r="8" spans="2:34" ht="13.5" customHeight="1">
      <c r="B8" s="45" t="s">
        <v>3376</v>
      </c>
      <c r="C8" s="45" t="s">
        <v>11</v>
      </c>
      <c r="E8" s="46">
        <v>1951</v>
      </c>
      <c r="F8" s="97">
        <v>1995</v>
      </c>
      <c r="G8" s="94">
        <v>2017</v>
      </c>
      <c r="I8" s="45" t="s">
        <v>618</v>
      </c>
      <c r="K8" s="45" t="s">
        <v>616</v>
      </c>
      <c r="M8" s="90">
        <v>1</v>
      </c>
      <c r="N8" s="91" t="s">
        <v>3456</v>
      </c>
      <c r="O8" s="91" t="s">
        <v>3457</v>
      </c>
      <c r="P8" s="91" t="s">
        <v>3458</v>
      </c>
      <c r="Q8" s="91" t="s">
        <v>36</v>
      </c>
      <c r="R8" s="92">
        <v>0</v>
      </c>
      <c r="T8" s="48"/>
      <c r="U8" s="57"/>
      <c r="V8" s="57"/>
      <c r="W8" s="57"/>
      <c r="X8" s="57"/>
      <c r="Y8" s="58"/>
      <c r="Z8" s="59" t="s">
        <v>18</v>
      </c>
      <c r="AA8" s="59" t="s">
        <v>19</v>
      </c>
      <c r="AB8" s="60" t="s">
        <v>18</v>
      </c>
      <c r="AC8" s="60" t="s">
        <v>19</v>
      </c>
      <c r="AD8" s="61"/>
      <c r="AE8" s="62"/>
    </row>
    <row r="9" spans="2:34" ht="13.5" customHeight="1">
      <c r="B9" s="45" t="s">
        <v>3377</v>
      </c>
      <c r="C9" s="45" t="s">
        <v>11</v>
      </c>
      <c r="E9" s="46">
        <v>1952</v>
      </c>
      <c r="F9" s="97">
        <v>1995</v>
      </c>
      <c r="I9" s="45" t="s">
        <v>619</v>
      </c>
      <c r="K9" s="45" t="s">
        <v>618</v>
      </c>
      <c r="M9" s="90">
        <v>1</v>
      </c>
      <c r="N9" s="91" t="s">
        <v>3</v>
      </c>
      <c r="O9" s="91" t="s">
        <v>3457</v>
      </c>
      <c r="P9" s="91" t="s">
        <v>3458</v>
      </c>
      <c r="Q9" s="91" t="s">
        <v>40</v>
      </c>
      <c r="R9" s="92">
        <v>0</v>
      </c>
      <c r="T9" s="152">
        <v>1</v>
      </c>
      <c r="U9" s="153">
        <v>1995</v>
      </c>
      <c r="V9" s="154" t="s">
        <v>20</v>
      </c>
      <c r="W9" s="154" t="s">
        <v>624</v>
      </c>
      <c r="X9" s="154" t="s">
        <v>3363</v>
      </c>
      <c r="Y9" s="155" t="str">
        <f>T9&amp;U9&amp;V9&amp;W9&amp;X9</f>
        <v>11995冷房店舗用有り</v>
      </c>
      <c r="Z9" s="156">
        <v>0.32</v>
      </c>
      <c r="AA9" s="156">
        <v>0.68</v>
      </c>
      <c r="AB9" s="157">
        <v>1.0165999999999999</v>
      </c>
      <c r="AC9" s="157">
        <v>0.50590000000000002</v>
      </c>
      <c r="AD9" s="160">
        <f>VLOOKUP(T9,'既存・導入予定 (4)'!$E$33:$S$44,13,0)</f>
        <v>0.56499999999999995</v>
      </c>
      <c r="AE9" s="161">
        <f>ROUNDDOWN(IF(AD9&gt;=0.25,Z9*AD9+AA9,AB9*AD9+AC9),3)</f>
        <v>0.86</v>
      </c>
    </row>
    <row r="10" spans="2:34" ht="13.5" customHeight="1">
      <c r="B10" s="45" t="s">
        <v>3378</v>
      </c>
      <c r="C10" s="45" t="s">
        <v>5</v>
      </c>
      <c r="E10" s="46">
        <v>1953</v>
      </c>
      <c r="F10" s="97">
        <v>1995</v>
      </c>
      <c r="G10" t="s">
        <v>3422</v>
      </c>
      <c r="K10" s="45" t="s">
        <v>619</v>
      </c>
      <c r="M10" s="90">
        <v>1</v>
      </c>
      <c r="N10" s="91" t="s">
        <v>4</v>
      </c>
      <c r="O10" s="91" t="s">
        <v>3457</v>
      </c>
      <c r="P10" s="91" t="s">
        <v>3458</v>
      </c>
      <c r="Q10" s="91" t="s">
        <v>44</v>
      </c>
      <c r="R10" s="92">
        <v>0</v>
      </c>
      <c r="T10" s="152">
        <v>1</v>
      </c>
      <c r="U10" s="153">
        <v>1995</v>
      </c>
      <c r="V10" s="154" t="s">
        <v>20</v>
      </c>
      <c r="W10" s="154" t="s">
        <v>618</v>
      </c>
      <c r="X10" s="154" t="s">
        <v>3363</v>
      </c>
      <c r="Y10" s="155" t="str">
        <f t="shared" ref="Y10:Y68" si="0">T10&amp;U10&amp;V10&amp;W10&amp;X10</f>
        <v>11995冷房ビル用マルチ有り</v>
      </c>
      <c r="Z10" s="156">
        <v>-0.218</v>
      </c>
      <c r="AA10" s="156">
        <v>1.218</v>
      </c>
      <c r="AB10" s="157">
        <v>1.0356000000000001</v>
      </c>
      <c r="AC10" s="157">
        <v>0.90459999999999996</v>
      </c>
      <c r="AD10" s="160">
        <f>VLOOKUP(T10,'既存・導入予定 (4)'!$E$33:$S$44,13,0)</f>
        <v>0.56499999999999995</v>
      </c>
      <c r="AE10" s="161">
        <f>ROUNDDOWN(IF(AD10&gt;=0.25,Z10*AD10+AA10,AB10*AD10+AC10),3)</f>
        <v>1.0940000000000001</v>
      </c>
    </row>
    <row r="11" spans="2:34" ht="13.5" customHeight="1">
      <c r="B11" s="45" t="s">
        <v>3379</v>
      </c>
      <c r="C11" s="45" t="s">
        <v>5</v>
      </c>
      <c r="E11" s="46">
        <v>1954</v>
      </c>
      <c r="F11" s="97">
        <v>1995</v>
      </c>
      <c r="G11" s="95">
        <v>8.64</v>
      </c>
      <c r="K11" s="71"/>
      <c r="M11" s="90">
        <v>1</v>
      </c>
      <c r="N11" s="91" t="s">
        <v>5</v>
      </c>
      <c r="O11" s="91" t="s">
        <v>3457</v>
      </c>
      <c r="P11" s="91" t="s">
        <v>3458</v>
      </c>
      <c r="Q11" s="91" t="s">
        <v>48</v>
      </c>
      <c r="R11" s="92">
        <v>0</v>
      </c>
      <c r="T11" s="152">
        <v>1</v>
      </c>
      <c r="U11" s="153">
        <v>1995</v>
      </c>
      <c r="V11" s="154" t="s">
        <v>20</v>
      </c>
      <c r="W11" s="154" t="s">
        <v>619</v>
      </c>
      <c r="X11" s="154" t="s">
        <v>3363</v>
      </c>
      <c r="Y11" s="155" t="str">
        <f t="shared" si="0"/>
        <v>11995冷房設備用有り</v>
      </c>
      <c r="Z11" s="156">
        <v>0.25</v>
      </c>
      <c r="AA11" s="156">
        <v>0.75</v>
      </c>
      <c r="AB11" s="157">
        <v>1.0219</v>
      </c>
      <c r="AC11" s="157">
        <v>0.55700000000000005</v>
      </c>
      <c r="AD11" s="160">
        <f>VLOOKUP(T11,'既存・導入予定 (4)'!$E$33:$S$44,13,0)</f>
        <v>0.56499999999999995</v>
      </c>
      <c r="AE11" s="161">
        <f>ROUNDDOWN(IF(AD11&gt;=0.25,Z11*AD11+AA11,AB11*AD11+AC11),3)</f>
        <v>0.89100000000000001</v>
      </c>
    </row>
    <row r="12" spans="2:34" ht="13.5" customHeight="1">
      <c r="B12" s="45" t="s">
        <v>3380</v>
      </c>
      <c r="C12" s="45" t="s">
        <v>5</v>
      </c>
      <c r="E12" s="46">
        <v>1955</v>
      </c>
      <c r="F12" s="97">
        <v>1995</v>
      </c>
      <c r="K12" s="72"/>
      <c r="M12" s="90">
        <v>1</v>
      </c>
      <c r="N12" s="91" t="s">
        <v>6</v>
      </c>
      <c r="O12" s="91" t="s">
        <v>3457</v>
      </c>
      <c r="P12" s="91" t="s">
        <v>3458</v>
      </c>
      <c r="Q12" s="91" t="s">
        <v>52</v>
      </c>
      <c r="R12" s="92">
        <v>0</v>
      </c>
      <c r="T12" s="152">
        <v>1</v>
      </c>
      <c r="U12" s="153">
        <v>1995</v>
      </c>
      <c r="V12" s="154" t="s">
        <v>20</v>
      </c>
      <c r="W12" s="154" t="s">
        <v>624</v>
      </c>
      <c r="X12" s="154" t="s">
        <v>3516</v>
      </c>
      <c r="Y12" s="155" t="str">
        <f t="shared" si="0"/>
        <v>11995冷房店舗用無し（一定速）</v>
      </c>
      <c r="Z12" s="156">
        <v>0.26</v>
      </c>
      <c r="AA12" s="156">
        <v>0.74</v>
      </c>
      <c r="AB12" s="157">
        <v>0.26</v>
      </c>
      <c r="AC12" s="157">
        <v>0.74</v>
      </c>
      <c r="AD12" s="160">
        <f>VLOOKUP(T12,'既存・導入予定 (4)'!$E$33:$S$44,13,0)</f>
        <v>0.56499999999999995</v>
      </c>
      <c r="AE12" s="161">
        <f t="shared" ref="AE12:AE29" si="1">ROUNDDOWN(IF(AD12&gt;=0.25,Z12*AD12+AA12,AB12*AD12+AC12),3)</f>
        <v>0.88600000000000001</v>
      </c>
    </row>
    <row r="13" spans="2:34" ht="13.5" customHeight="1">
      <c r="B13" s="45" t="s">
        <v>3381</v>
      </c>
      <c r="C13" s="45" t="s">
        <v>5</v>
      </c>
      <c r="E13" s="46">
        <v>1956</v>
      </c>
      <c r="F13" s="97">
        <v>1995</v>
      </c>
      <c r="G13" t="s">
        <v>3423</v>
      </c>
      <c r="M13" s="90">
        <v>1</v>
      </c>
      <c r="N13" s="91" t="s">
        <v>7</v>
      </c>
      <c r="O13" s="91" t="s">
        <v>3457</v>
      </c>
      <c r="P13" s="91" t="s">
        <v>3458</v>
      </c>
      <c r="Q13" s="91" t="s">
        <v>56</v>
      </c>
      <c r="R13" s="92">
        <v>0</v>
      </c>
      <c r="T13" s="152">
        <v>1</v>
      </c>
      <c r="U13" s="153">
        <v>1995</v>
      </c>
      <c r="V13" s="154" t="s">
        <v>20</v>
      </c>
      <c r="W13" s="154" t="s">
        <v>618</v>
      </c>
      <c r="X13" s="154" t="s">
        <v>3516</v>
      </c>
      <c r="Y13" s="155" t="str">
        <f t="shared" si="0"/>
        <v>11995冷房ビル用マルチ無し（一定速）</v>
      </c>
      <c r="Z13" s="156">
        <v>0.26</v>
      </c>
      <c r="AA13" s="156">
        <v>0.74</v>
      </c>
      <c r="AB13" s="157">
        <v>0.26</v>
      </c>
      <c r="AC13" s="157">
        <v>0.74</v>
      </c>
      <c r="AD13" s="160">
        <f>VLOOKUP(T13,'既存・導入予定 (4)'!$E$33:$S$44,13,0)</f>
        <v>0.56499999999999995</v>
      </c>
      <c r="AE13" s="161">
        <f t="shared" si="1"/>
        <v>0.88600000000000001</v>
      </c>
      <c r="AH13" s="73"/>
    </row>
    <row r="14" spans="2:34" ht="13.5" customHeight="1">
      <c r="B14" s="74" t="s">
        <v>3382</v>
      </c>
      <c r="C14" s="45" t="s">
        <v>5</v>
      </c>
      <c r="E14" s="46">
        <v>1957</v>
      </c>
      <c r="F14" s="97">
        <v>1995</v>
      </c>
      <c r="G14" s="95">
        <v>2.58E-2</v>
      </c>
      <c r="M14" s="90">
        <v>1</v>
      </c>
      <c r="N14" s="91" t="s">
        <v>8</v>
      </c>
      <c r="O14" s="91" t="s">
        <v>3457</v>
      </c>
      <c r="P14" s="91" t="s">
        <v>3458</v>
      </c>
      <c r="Q14" s="91" t="s">
        <v>60</v>
      </c>
      <c r="R14" s="92">
        <v>0</v>
      </c>
      <c r="T14" s="152">
        <v>1</v>
      </c>
      <c r="U14" s="153">
        <v>1995</v>
      </c>
      <c r="V14" s="154" t="s">
        <v>20</v>
      </c>
      <c r="W14" s="154" t="s">
        <v>619</v>
      </c>
      <c r="X14" s="154" t="s">
        <v>3516</v>
      </c>
      <c r="Y14" s="155" t="str">
        <f t="shared" si="0"/>
        <v>11995冷房設備用無し（一定速）</v>
      </c>
      <c r="Z14" s="156">
        <v>0.26</v>
      </c>
      <c r="AA14" s="156">
        <v>0.74</v>
      </c>
      <c r="AB14" s="157">
        <v>0.26</v>
      </c>
      <c r="AC14" s="157">
        <v>0.74</v>
      </c>
      <c r="AD14" s="160">
        <f>VLOOKUP(T14,'既存・導入予定 (4)'!$E$33:$S$44,13,0)</f>
        <v>0.56499999999999995</v>
      </c>
      <c r="AE14" s="161">
        <f>ROUNDDOWN(IF(AD14&gt;=0.25,Z14*AD14+AA14,AB14*AD14+AC14),3)</f>
        <v>0.88600000000000001</v>
      </c>
    </row>
    <row r="15" spans="2:34" ht="13.5" customHeight="1">
      <c r="B15" s="74" t="s">
        <v>3383</v>
      </c>
      <c r="C15" s="45" t="s">
        <v>10</v>
      </c>
      <c r="E15" s="46">
        <v>1958</v>
      </c>
      <c r="F15" s="97">
        <v>1995</v>
      </c>
      <c r="M15" s="90">
        <v>1</v>
      </c>
      <c r="N15" s="91" t="s">
        <v>9</v>
      </c>
      <c r="O15" s="91" t="s">
        <v>3457</v>
      </c>
      <c r="P15" s="91" t="s">
        <v>3458</v>
      </c>
      <c r="Q15" s="91" t="s">
        <v>64</v>
      </c>
      <c r="R15" s="92">
        <v>0</v>
      </c>
      <c r="T15" s="152">
        <v>1</v>
      </c>
      <c r="U15" s="153">
        <v>1995</v>
      </c>
      <c r="V15" s="154" t="s">
        <v>21</v>
      </c>
      <c r="W15" s="154" t="s">
        <v>624</v>
      </c>
      <c r="X15" s="154" t="s">
        <v>3363</v>
      </c>
      <c r="Y15" s="155" t="str">
        <f t="shared" si="0"/>
        <v>11995暖房店舗用有り</v>
      </c>
      <c r="Z15" s="156">
        <v>0.374</v>
      </c>
      <c r="AA15" s="156">
        <v>0.626</v>
      </c>
      <c r="AB15" s="157">
        <v>1.0275000000000001</v>
      </c>
      <c r="AC15" s="157">
        <v>0.46260000000000001</v>
      </c>
      <c r="AD15" s="160">
        <f>VLOOKUP(T15,'既存・導入予定 (4)'!$E$33:$S$44,13,0)</f>
        <v>0.56499999999999995</v>
      </c>
      <c r="AE15" s="161">
        <f t="shared" si="1"/>
        <v>0.83699999999999997</v>
      </c>
    </row>
    <row r="16" spans="2:34" ht="13.5" customHeight="1">
      <c r="B16" s="45" t="s">
        <v>3384</v>
      </c>
      <c r="C16" s="45" t="s">
        <v>10</v>
      </c>
      <c r="E16" s="46">
        <v>1959</v>
      </c>
      <c r="F16" s="97">
        <v>1995</v>
      </c>
      <c r="M16" s="90">
        <v>1</v>
      </c>
      <c r="N16" s="91" t="s">
        <v>10</v>
      </c>
      <c r="O16" s="91" t="s">
        <v>3457</v>
      </c>
      <c r="P16" s="91" t="s">
        <v>3458</v>
      </c>
      <c r="Q16" s="91" t="s">
        <v>68</v>
      </c>
      <c r="R16" s="92">
        <v>0</v>
      </c>
      <c r="T16" s="152">
        <v>1</v>
      </c>
      <c r="U16" s="153">
        <v>1995</v>
      </c>
      <c r="V16" s="154" t="s">
        <v>21</v>
      </c>
      <c r="W16" s="154" t="s">
        <v>618</v>
      </c>
      <c r="X16" s="154" t="s">
        <v>3363</v>
      </c>
      <c r="Y16" s="155" t="str">
        <f t="shared" si="0"/>
        <v>11995暖房ビル用マルチ有り</v>
      </c>
      <c r="Z16" s="156">
        <v>-0.112</v>
      </c>
      <c r="AA16" s="156">
        <v>1.1120000000000001</v>
      </c>
      <c r="AB16" s="157">
        <v>1.0236000000000001</v>
      </c>
      <c r="AC16" s="157">
        <v>0.82809999999999995</v>
      </c>
      <c r="AD16" s="160">
        <f>VLOOKUP(T16,'既存・導入予定 (4)'!$E$33:$S$44,13,0)</f>
        <v>0.56499999999999995</v>
      </c>
      <c r="AE16" s="161">
        <f t="shared" si="1"/>
        <v>1.048</v>
      </c>
    </row>
    <row r="17" spans="2:33" ht="14.25" customHeight="1">
      <c r="B17" s="45" t="s">
        <v>3385</v>
      </c>
      <c r="C17" s="45" t="s">
        <v>10</v>
      </c>
      <c r="E17" s="46">
        <v>1960</v>
      </c>
      <c r="F17" s="97">
        <v>1995</v>
      </c>
      <c r="M17" s="90">
        <v>1</v>
      </c>
      <c r="N17" s="91" t="s">
        <v>11</v>
      </c>
      <c r="O17" s="91" t="s">
        <v>3457</v>
      </c>
      <c r="P17" s="91" t="s">
        <v>3458</v>
      </c>
      <c r="Q17" s="91" t="s">
        <v>72</v>
      </c>
      <c r="R17" s="92">
        <v>0</v>
      </c>
      <c r="T17" s="152">
        <v>1</v>
      </c>
      <c r="U17" s="153">
        <v>1995</v>
      </c>
      <c r="V17" s="154" t="s">
        <v>21</v>
      </c>
      <c r="W17" s="154" t="s">
        <v>619</v>
      </c>
      <c r="X17" s="154" t="s">
        <v>3363</v>
      </c>
      <c r="Y17" s="155" t="str">
        <f t="shared" si="0"/>
        <v>11995暖房設備用有り</v>
      </c>
      <c r="Z17" s="156">
        <v>0.25</v>
      </c>
      <c r="AA17" s="156">
        <v>0.75</v>
      </c>
      <c r="AB17" s="157">
        <v>1.0159</v>
      </c>
      <c r="AC17" s="157">
        <v>0.5585</v>
      </c>
      <c r="AD17" s="160">
        <f>VLOOKUP(T17,'既存・導入予定 (4)'!$E$33:$S$44,13,0)</f>
        <v>0.56499999999999995</v>
      </c>
      <c r="AE17" s="161">
        <f>ROUNDDOWN(IF(AD17&gt;=0.25,Z17*AD17+AA17,AB17*AD17+AC17),3)</f>
        <v>0.89100000000000001</v>
      </c>
    </row>
    <row r="18" spans="2:33" ht="13.5" customHeight="1">
      <c r="B18" s="45" t="s">
        <v>3386</v>
      </c>
      <c r="C18" s="45" t="s">
        <v>10</v>
      </c>
      <c r="E18" s="46">
        <v>1961</v>
      </c>
      <c r="F18" s="97">
        <v>1995</v>
      </c>
      <c r="M18" s="90">
        <v>1</v>
      </c>
      <c r="N18" s="91" t="s">
        <v>12</v>
      </c>
      <c r="O18" s="91" t="s">
        <v>3457</v>
      </c>
      <c r="P18" s="91" t="s">
        <v>3458</v>
      </c>
      <c r="Q18" s="91" t="s">
        <v>76</v>
      </c>
      <c r="R18" s="92">
        <v>0</v>
      </c>
      <c r="T18" s="152">
        <v>1</v>
      </c>
      <c r="U18" s="153">
        <v>1995</v>
      </c>
      <c r="V18" s="154" t="s">
        <v>21</v>
      </c>
      <c r="W18" s="154" t="s">
        <v>624</v>
      </c>
      <c r="X18" s="154" t="s">
        <v>3516</v>
      </c>
      <c r="Y18" s="155" t="str">
        <f t="shared" si="0"/>
        <v>11995暖房店舗用無し（一定速）</v>
      </c>
      <c r="Z18" s="156">
        <v>0.26</v>
      </c>
      <c r="AA18" s="156">
        <v>0.74</v>
      </c>
      <c r="AB18" s="157">
        <v>0.26</v>
      </c>
      <c r="AC18" s="157">
        <v>0.74</v>
      </c>
      <c r="AD18" s="160">
        <f>VLOOKUP(T18,'既存・導入予定 (4)'!$E$33:$S$44,13,0)</f>
        <v>0.56499999999999995</v>
      </c>
      <c r="AE18" s="161">
        <f t="shared" si="1"/>
        <v>0.88600000000000001</v>
      </c>
    </row>
    <row r="19" spans="2:33" ht="13.5" customHeight="1">
      <c r="B19" s="45" t="s">
        <v>3387</v>
      </c>
      <c r="C19" s="45" t="s">
        <v>10</v>
      </c>
      <c r="E19" s="46">
        <v>1962</v>
      </c>
      <c r="F19" s="97">
        <v>1995</v>
      </c>
      <c r="M19" s="90">
        <v>1</v>
      </c>
      <c r="N19" s="91" t="s">
        <v>13</v>
      </c>
      <c r="O19" s="91" t="s">
        <v>3457</v>
      </c>
      <c r="P19" s="91" t="s">
        <v>3458</v>
      </c>
      <c r="Q19" s="91" t="s">
        <v>80</v>
      </c>
      <c r="R19" s="92">
        <v>0</v>
      </c>
      <c r="T19" s="152">
        <v>1</v>
      </c>
      <c r="U19" s="153">
        <v>1995</v>
      </c>
      <c r="V19" s="154" t="s">
        <v>21</v>
      </c>
      <c r="W19" s="154" t="s">
        <v>618</v>
      </c>
      <c r="X19" s="154" t="s">
        <v>3516</v>
      </c>
      <c r="Y19" s="155" t="str">
        <f t="shared" si="0"/>
        <v>11995暖房ビル用マルチ無し（一定速）</v>
      </c>
      <c r="Z19" s="156">
        <v>0.26</v>
      </c>
      <c r="AA19" s="156">
        <v>0.74</v>
      </c>
      <c r="AB19" s="157">
        <v>0.26</v>
      </c>
      <c r="AC19" s="157">
        <v>0.74</v>
      </c>
      <c r="AD19" s="160">
        <f>VLOOKUP(T19,'既存・導入予定 (4)'!$E$33:$S$44,13,0)</f>
        <v>0.56499999999999995</v>
      </c>
      <c r="AE19" s="161">
        <f t="shared" si="1"/>
        <v>0.88600000000000001</v>
      </c>
    </row>
    <row r="20" spans="2:33" ht="13.5" customHeight="1">
      <c r="B20" s="45" t="s">
        <v>3388</v>
      </c>
      <c r="C20" s="45" t="s">
        <v>10</v>
      </c>
      <c r="E20" s="46">
        <v>1963</v>
      </c>
      <c r="F20" s="97">
        <v>1995</v>
      </c>
      <c r="M20" s="90">
        <v>2</v>
      </c>
      <c r="N20" s="91" t="s">
        <v>3456</v>
      </c>
      <c r="O20" s="91" t="s">
        <v>3457</v>
      </c>
      <c r="P20" s="91" t="s">
        <v>3458</v>
      </c>
      <c r="Q20" s="91" t="s">
        <v>84</v>
      </c>
      <c r="R20" s="92">
        <v>0</v>
      </c>
      <c r="T20" s="152">
        <v>1</v>
      </c>
      <c r="U20" s="153">
        <v>1995</v>
      </c>
      <c r="V20" s="154" t="s">
        <v>21</v>
      </c>
      <c r="W20" s="154" t="s">
        <v>619</v>
      </c>
      <c r="X20" s="154" t="s">
        <v>3516</v>
      </c>
      <c r="Y20" s="155" t="str">
        <f t="shared" si="0"/>
        <v>11995暖房設備用無し（一定速）</v>
      </c>
      <c r="Z20" s="156">
        <v>0.26</v>
      </c>
      <c r="AA20" s="156">
        <v>0.74</v>
      </c>
      <c r="AB20" s="157">
        <v>0.26</v>
      </c>
      <c r="AC20" s="157">
        <v>0.74</v>
      </c>
      <c r="AD20" s="160">
        <f>VLOOKUP(T20,'既存・導入予定 (4)'!$E$33:$S$44,13,0)</f>
        <v>0.56499999999999995</v>
      </c>
      <c r="AE20" s="161">
        <f t="shared" si="1"/>
        <v>0.88600000000000001</v>
      </c>
    </row>
    <row r="21" spans="2:33" ht="13.5" customHeight="1">
      <c r="B21" s="74" t="s">
        <v>3389</v>
      </c>
      <c r="C21" s="45" t="s">
        <v>10</v>
      </c>
      <c r="E21" s="46">
        <v>1964</v>
      </c>
      <c r="F21" s="97">
        <v>1995</v>
      </c>
      <c r="M21" s="90">
        <v>2</v>
      </c>
      <c r="N21" s="91" t="s">
        <v>3</v>
      </c>
      <c r="O21" s="91" t="s">
        <v>3457</v>
      </c>
      <c r="P21" s="91" t="s">
        <v>3458</v>
      </c>
      <c r="Q21" s="91" t="s">
        <v>88</v>
      </c>
      <c r="R21" s="92">
        <v>0</v>
      </c>
      <c r="T21" s="152">
        <v>1</v>
      </c>
      <c r="U21" s="153">
        <v>2005</v>
      </c>
      <c r="V21" s="154" t="s">
        <v>20</v>
      </c>
      <c r="W21" s="154" t="s">
        <v>624</v>
      </c>
      <c r="X21" s="154" t="s">
        <v>3363</v>
      </c>
      <c r="Y21" s="155" t="str">
        <f t="shared" si="0"/>
        <v>12005冷房店舗用有り</v>
      </c>
      <c r="Z21" s="156">
        <v>-0.86599999999999999</v>
      </c>
      <c r="AA21" s="156">
        <v>1.8660000000000001</v>
      </c>
      <c r="AB21" s="157">
        <v>1.0455000000000001</v>
      </c>
      <c r="AC21" s="157">
        <v>1.3880999999999999</v>
      </c>
      <c r="AD21" s="160">
        <f>VLOOKUP(T21,'既存・導入予定 (4)'!$E$33:$S$44,13,0)</f>
        <v>0.56499999999999995</v>
      </c>
      <c r="AE21" s="161">
        <f t="shared" si="1"/>
        <v>1.3759999999999999</v>
      </c>
    </row>
    <row r="22" spans="2:33" ht="13.5" customHeight="1">
      <c r="B22" s="74" t="s">
        <v>3390</v>
      </c>
      <c r="C22" s="74" t="s">
        <v>2</v>
      </c>
      <c r="E22" s="46">
        <v>1965</v>
      </c>
      <c r="F22" s="97">
        <v>1995</v>
      </c>
      <c r="M22" s="90">
        <v>2</v>
      </c>
      <c r="N22" s="91" t="s">
        <v>4</v>
      </c>
      <c r="O22" s="91" t="s">
        <v>3457</v>
      </c>
      <c r="P22" s="91" t="s">
        <v>3458</v>
      </c>
      <c r="Q22" s="91" t="s">
        <v>92</v>
      </c>
      <c r="R22" s="92">
        <v>0</v>
      </c>
      <c r="T22" s="152">
        <v>1</v>
      </c>
      <c r="U22" s="153">
        <v>2005</v>
      </c>
      <c r="V22" s="154" t="s">
        <v>20</v>
      </c>
      <c r="W22" s="154" t="s">
        <v>618</v>
      </c>
      <c r="X22" s="154" t="s">
        <v>3363</v>
      </c>
      <c r="Y22" s="155" t="str">
        <f t="shared" si="0"/>
        <v>12005冷房ビル用マルチ有り</v>
      </c>
      <c r="Z22" s="156">
        <v>-0.68200000000000005</v>
      </c>
      <c r="AA22" s="156">
        <v>1.6819999999999999</v>
      </c>
      <c r="AB22" s="157">
        <v>1.0490999999999999</v>
      </c>
      <c r="AC22" s="157">
        <v>1.2492000000000001</v>
      </c>
      <c r="AD22" s="160">
        <f>VLOOKUP(T22,'既存・導入予定 (4)'!$E$33:$S$44,13,0)</f>
        <v>0.56499999999999995</v>
      </c>
      <c r="AE22" s="161">
        <f>ROUNDDOWN(IF(AD22&gt;=0.25,Z22*AD22+AA22,AB22*AD22+AC22),3)</f>
        <v>1.296</v>
      </c>
      <c r="AG22" s="73"/>
    </row>
    <row r="23" spans="2:33" ht="13.5" customHeight="1">
      <c r="B23" s="45" t="s">
        <v>3391</v>
      </c>
      <c r="C23" s="74" t="s">
        <v>2</v>
      </c>
      <c r="E23" s="46">
        <v>1966</v>
      </c>
      <c r="F23" s="97">
        <v>1995</v>
      </c>
      <c r="M23" s="90">
        <v>2</v>
      </c>
      <c r="N23" s="91" t="s">
        <v>5</v>
      </c>
      <c r="O23" s="91" t="s">
        <v>3457</v>
      </c>
      <c r="P23" s="91" t="s">
        <v>3458</v>
      </c>
      <c r="Q23" s="91" t="s">
        <v>96</v>
      </c>
      <c r="R23" s="92">
        <v>0</v>
      </c>
      <c r="T23" s="152">
        <v>1</v>
      </c>
      <c r="U23" s="153">
        <v>2005</v>
      </c>
      <c r="V23" s="154" t="s">
        <v>20</v>
      </c>
      <c r="W23" s="154" t="s">
        <v>619</v>
      </c>
      <c r="X23" s="154" t="s">
        <v>3363</v>
      </c>
      <c r="Y23" s="155" t="str">
        <f t="shared" si="0"/>
        <v>12005冷房設備用有り</v>
      </c>
      <c r="Z23" s="156">
        <v>-0.114</v>
      </c>
      <c r="AA23" s="156">
        <v>1.1140000000000001</v>
      </c>
      <c r="AB23" s="157">
        <v>1.0325</v>
      </c>
      <c r="AC23" s="157">
        <v>0.82740000000000002</v>
      </c>
      <c r="AD23" s="160">
        <f>VLOOKUP(T23,'既存・導入予定 (4)'!$E$33:$S$44,13,0)</f>
        <v>0.56499999999999995</v>
      </c>
      <c r="AE23" s="161">
        <f t="shared" si="1"/>
        <v>1.0489999999999999</v>
      </c>
      <c r="AG23" s="73"/>
    </row>
    <row r="24" spans="2:33" ht="13.5" customHeight="1">
      <c r="B24" s="74" t="s">
        <v>3392</v>
      </c>
      <c r="C24" s="74" t="s">
        <v>2</v>
      </c>
      <c r="E24" s="46">
        <v>1967</v>
      </c>
      <c r="F24" s="97">
        <v>1995</v>
      </c>
      <c r="M24" s="90">
        <v>2</v>
      </c>
      <c r="N24" s="91" t="s">
        <v>6</v>
      </c>
      <c r="O24" s="91" t="s">
        <v>3457</v>
      </c>
      <c r="P24" s="91" t="s">
        <v>3458</v>
      </c>
      <c r="Q24" s="91" t="s">
        <v>100</v>
      </c>
      <c r="R24" s="92">
        <v>0</v>
      </c>
      <c r="T24" s="152">
        <v>1</v>
      </c>
      <c r="U24" s="153">
        <v>2005</v>
      </c>
      <c r="V24" s="154" t="s">
        <v>20</v>
      </c>
      <c r="W24" s="154" t="s">
        <v>624</v>
      </c>
      <c r="X24" s="154" t="s">
        <v>3516</v>
      </c>
      <c r="Y24" s="155" t="str">
        <f t="shared" si="0"/>
        <v>12005冷房店舗用無し（一定速）</v>
      </c>
      <c r="Z24" s="156">
        <v>0.25</v>
      </c>
      <c r="AA24" s="156">
        <v>0.75</v>
      </c>
      <c r="AB24" s="157">
        <v>0.25</v>
      </c>
      <c r="AC24" s="157">
        <v>0.75</v>
      </c>
      <c r="AD24" s="160">
        <f>VLOOKUP(T24,'既存・導入予定 (4)'!$E$33:$S$44,13,0)</f>
        <v>0.56499999999999995</v>
      </c>
      <c r="AE24" s="161">
        <f t="shared" si="1"/>
        <v>0.89100000000000001</v>
      </c>
    </row>
    <row r="25" spans="2:33" ht="13.5" customHeight="1">
      <c r="B25" s="74" t="s">
        <v>3393</v>
      </c>
      <c r="C25" s="74" t="s">
        <v>9</v>
      </c>
      <c r="E25" s="46">
        <v>1968</v>
      </c>
      <c r="F25" s="97">
        <v>1995</v>
      </c>
      <c r="M25" s="90">
        <v>2</v>
      </c>
      <c r="N25" s="91" t="s">
        <v>7</v>
      </c>
      <c r="O25" s="91" t="s">
        <v>3457</v>
      </c>
      <c r="P25" s="91" t="s">
        <v>3458</v>
      </c>
      <c r="Q25" s="91" t="s">
        <v>104</v>
      </c>
      <c r="R25" s="92">
        <v>0</v>
      </c>
      <c r="T25" s="152">
        <v>1</v>
      </c>
      <c r="U25" s="153">
        <v>2005</v>
      </c>
      <c r="V25" s="154" t="s">
        <v>20</v>
      </c>
      <c r="W25" s="154" t="s">
        <v>618</v>
      </c>
      <c r="X25" s="154" t="s">
        <v>3516</v>
      </c>
      <c r="Y25" s="155" t="str">
        <f t="shared" si="0"/>
        <v>12005冷房ビル用マルチ無し（一定速）</v>
      </c>
      <c r="Z25" s="156">
        <v>0.25</v>
      </c>
      <c r="AA25" s="156">
        <v>0.75</v>
      </c>
      <c r="AB25" s="157">
        <v>0.25</v>
      </c>
      <c r="AC25" s="157">
        <v>0.75</v>
      </c>
      <c r="AD25" s="160">
        <f>VLOOKUP(T25,'既存・導入予定 (4)'!$E$33:$S$44,13,0)</f>
        <v>0.56499999999999995</v>
      </c>
      <c r="AE25" s="161">
        <f t="shared" si="1"/>
        <v>0.89100000000000001</v>
      </c>
    </row>
    <row r="26" spans="2:33" ht="13.5" customHeight="1">
      <c r="B26" s="74" t="s">
        <v>3394</v>
      </c>
      <c r="C26" s="74" t="s">
        <v>9</v>
      </c>
      <c r="E26" s="46">
        <v>1969</v>
      </c>
      <c r="F26" s="97">
        <v>1995</v>
      </c>
      <c r="M26" s="90">
        <v>2</v>
      </c>
      <c r="N26" s="91" t="s">
        <v>8</v>
      </c>
      <c r="O26" s="91" t="s">
        <v>3457</v>
      </c>
      <c r="P26" s="91" t="s">
        <v>3458</v>
      </c>
      <c r="Q26" s="91" t="s">
        <v>108</v>
      </c>
      <c r="R26" s="92">
        <v>0</v>
      </c>
      <c r="T26" s="152">
        <v>1</v>
      </c>
      <c r="U26" s="153">
        <v>2005</v>
      </c>
      <c r="V26" s="154" t="s">
        <v>20</v>
      </c>
      <c r="W26" s="154" t="s">
        <v>619</v>
      </c>
      <c r="X26" s="154" t="s">
        <v>3516</v>
      </c>
      <c r="Y26" s="155" t="str">
        <f t="shared" si="0"/>
        <v>12005冷房設備用無し（一定速）</v>
      </c>
      <c r="Z26" s="156">
        <v>0.25</v>
      </c>
      <c r="AA26" s="156">
        <v>0.75</v>
      </c>
      <c r="AB26" s="157">
        <v>0.25</v>
      </c>
      <c r="AC26" s="157">
        <v>0.75</v>
      </c>
      <c r="AD26" s="160">
        <f>VLOOKUP(T26,'既存・導入予定 (4)'!$E$33:$S$44,13,0)</f>
        <v>0.56499999999999995</v>
      </c>
      <c r="AE26" s="161">
        <f t="shared" si="1"/>
        <v>0.89100000000000001</v>
      </c>
    </row>
    <row r="27" spans="2:33" ht="13.5" customHeight="1">
      <c r="B27" s="74" t="s">
        <v>3395</v>
      </c>
      <c r="C27" s="74" t="s">
        <v>9</v>
      </c>
      <c r="E27" s="46">
        <v>1970</v>
      </c>
      <c r="F27" s="97">
        <v>1995</v>
      </c>
      <c r="M27" s="90">
        <v>2</v>
      </c>
      <c r="N27" s="91" t="s">
        <v>9</v>
      </c>
      <c r="O27" s="91" t="s">
        <v>3457</v>
      </c>
      <c r="P27" s="91" t="s">
        <v>3458</v>
      </c>
      <c r="Q27" s="91" t="s">
        <v>112</v>
      </c>
      <c r="R27" s="92">
        <v>0</v>
      </c>
      <c r="T27" s="152">
        <v>1</v>
      </c>
      <c r="U27" s="153">
        <v>2005</v>
      </c>
      <c r="V27" s="154" t="s">
        <v>21</v>
      </c>
      <c r="W27" s="154" t="s">
        <v>624</v>
      </c>
      <c r="X27" s="154" t="s">
        <v>3363</v>
      </c>
      <c r="Y27" s="155" t="str">
        <f t="shared" si="0"/>
        <v>12005暖房店舗用有り</v>
      </c>
      <c r="Z27" s="156">
        <v>-0.65</v>
      </c>
      <c r="AA27" s="156">
        <v>1.65</v>
      </c>
      <c r="AB27" s="157">
        <v>1.0726</v>
      </c>
      <c r="AC27" s="157">
        <v>1.2194</v>
      </c>
      <c r="AD27" s="160">
        <f>VLOOKUP(T27,'既存・導入予定 (4)'!$E$33:$S$44,13,0)</f>
        <v>0.56499999999999995</v>
      </c>
      <c r="AE27" s="161">
        <f>ROUNDDOWN(IF(AD27&gt;=0.25,Z27*AD27+AA27,AB27*AD27+AC27),3)</f>
        <v>1.282</v>
      </c>
    </row>
    <row r="28" spans="2:33" ht="13.5" customHeight="1">
      <c r="B28" s="74" t="s">
        <v>3396</v>
      </c>
      <c r="C28" s="74" t="s">
        <v>9</v>
      </c>
      <c r="E28" s="46">
        <v>1971</v>
      </c>
      <c r="F28" s="97">
        <v>1995</v>
      </c>
      <c r="M28" s="90">
        <v>2</v>
      </c>
      <c r="N28" s="91" t="s">
        <v>10</v>
      </c>
      <c r="O28" s="91" t="s">
        <v>3457</v>
      </c>
      <c r="P28" s="91" t="s">
        <v>3458</v>
      </c>
      <c r="Q28" s="91" t="s">
        <v>116</v>
      </c>
      <c r="R28" s="92">
        <v>0</v>
      </c>
      <c r="T28" s="152">
        <v>1</v>
      </c>
      <c r="U28" s="153">
        <v>2005</v>
      </c>
      <c r="V28" s="154" t="s">
        <v>21</v>
      </c>
      <c r="W28" s="154" t="s">
        <v>618</v>
      </c>
      <c r="X28" s="154" t="s">
        <v>3363</v>
      </c>
      <c r="Y28" s="155" t="str">
        <f t="shared" si="0"/>
        <v>12005暖房ビル用マルチ有り</v>
      </c>
      <c r="Z28" s="156">
        <v>-0.56000000000000005</v>
      </c>
      <c r="AA28" s="156">
        <v>1.56</v>
      </c>
      <c r="AB28" s="157">
        <v>1.0330999999999999</v>
      </c>
      <c r="AC28" s="157">
        <v>1.1617</v>
      </c>
      <c r="AD28" s="160">
        <f>VLOOKUP(T28,'既存・導入予定 (4)'!$E$33:$S$44,13,0)</f>
        <v>0.56499999999999995</v>
      </c>
      <c r="AE28" s="161">
        <f t="shared" si="1"/>
        <v>1.2430000000000001</v>
      </c>
    </row>
    <row r="29" spans="2:33" ht="13.5" customHeight="1">
      <c r="B29" s="74" t="s">
        <v>3397</v>
      </c>
      <c r="C29" s="74" t="s">
        <v>9</v>
      </c>
      <c r="E29" s="46">
        <v>1972</v>
      </c>
      <c r="F29" s="97">
        <v>1995</v>
      </c>
      <c r="M29" s="90">
        <v>2</v>
      </c>
      <c r="N29" s="91" t="s">
        <v>11</v>
      </c>
      <c r="O29" s="91" t="s">
        <v>3457</v>
      </c>
      <c r="P29" s="91" t="s">
        <v>3458</v>
      </c>
      <c r="Q29" s="91" t="s">
        <v>120</v>
      </c>
      <c r="R29" s="92">
        <v>0</v>
      </c>
      <c r="T29" s="152">
        <v>1</v>
      </c>
      <c r="U29" s="153">
        <v>2005</v>
      </c>
      <c r="V29" s="154" t="s">
        <v>21</v>
      </c>
      <c r="W29" s="154" t="s">
        <v>619</v>
      </c>
      <c r="X29" s="154" t="s">
        <v>3363</v>
      </c>
      <c r="Y29" s="155" t="str">
        <f t="shared" si="0"/>
        <v>12005暖房設備用有り</v>
      </c>
      <c r="Z29" s="156">
        <v>-0.126</v>
      </c>
      <c r="AA29" s="156">
        <v>1.1259999999999999</v>
      </c>
      <c r="AB29" s="157">
        <v>1.0239</v>
      </c>
      <c r="AC29" s="157">
        <v>0.83850000000000002</v>
      </c>
      <c r="AD29" s="160">
        <f>VLOOKUP(T29,'既存・導入予定 (4)'!$E$33:$S$44,13,0)</f>
        <v>0.56499999999999995</v>
      </c>
      <c r="AE29" s="161">
        <f t="shared" si="1"/>
        <v>1.054</v>
      </c>
    </row>
    <row r="30" spans="2:33" ht="13.5" customHeight="1">
      <c r="B30" s="74" t="s">
        <v>3398</v>
      </c>
      <c r="C30" s="74" t="s">
        <v>9</v>
      </c>
      <c r="E30" s="46">
        <v>1973</v>
      </c>
      <c r="F30" s="97">
        <v>1995</v>
      </c>
      <c r="M30" s="90">
        <v>2</v>
      </c>
      <c r="N30" s="91" t="s">
        <v>12</v>
      </c>
      <c r="O30" s="91" t="s">
        <v>3457</v>
      </c>
      <c r="P30" s="91" t="s">
        <v>3458</v>
      </c>
      <c r="Q30" s="91" t="s">
        <v>124</v>
      </c>
      <c r="R30" s="92">
        <v>0</v>
      </c>
      <c r="T30" s="152">
        <v>1</v>
      </c>
      <c r="U30" s="153">
        <v>2005</v>
      </c>
      <c r="V30" s="154" t="s">
        <v>21</v>
      </c>
      <c r="W30" s="154" t="s">
        <v>624</v>
      </c>
      <c r="X30" s="154" t="s">
        <v>3516</v>
      </c>
      <c r="Y30" s="155" t="str">
        <f t="shared" si="0"/>
        <v>12005暖房店舗用無し（一定速）</v>
      </c>
      <c r="Z30" s="156">
        <v>0.25</v>
      </c>
      <c r="AA30" s="156">
        <v>0.75</v>
      </c>
      <c r="AB30" s="157">
        <v>0.25</v>
      </c>
      <c r="AC30" s="157">
        <v>0.75</v>
      </c>
      <c r="AD30" s="160">
        <f>VLOOKUP(T30,'既存・導入予定 (4)'!$E$33:$S$44,13,0)</f>
        <v>0.56499999999999995</v>
      </c>
      <c r="AE30" s="161">
        <f>ROUNDDOWN(IF(AD30&gt;=0.25,Z30*AD30+AA30,AB30*AD30+AC30),3)</f>
        <v>0.89100000000000001</v>
      </c>
    </row>
    <row r="31" spans="2:33" ht="13.5" customHeight="1">
      <c r="B31" s="74" t="s">
        <v>3399</v>
      </c>
      <c r="C31" s="74" t="s">
        <v>4</v>
      </c>
      <c r="E31" s="46">
        <v>1974</v>
      </c>
      <c r="F31" s="97">
        <v>1995</v>
      </c>
      <c r="M31" s="90">
        <v>2</v>
      </c>
      <c r="N31" s="91" t="s">
        <v>13</v>
      </c>
      <c r="O31" s="91" t="s">
        <v>3457</v>
      </c>
      <c r="P31" s="91" t="s">
        <v>3458</v>
      </c>
      <c r="Q31" s="91" t="s">
        <v>128</v>
      </c>
      <c r="R31" s="92">
        <v>0</v>
      </c>
      <c r="T31" s="152">
        <v>1</v>
      </c>
      <c r="U31" s="153">
        <v>2005</v>
      </c>
      <c r="V31" s="154" t="s">
        <v>21</v>
      </c>
      <c r="W31" s="154" t="s">
        <v>618</v>
      </c>
      <c r="X31" s="154" t="s">
        <v>3516</v>
      </c>
      <c r="Y31" s="155" t="str">
        <f t="shared" si="0"/>
        <v>12005暖房ビル用マルチ無し（一定速）</v>
      </c>
      <c r="Z31" s="156">
        <v>0.25</v>
      </c>
      <c r="AA31" s="156">
        <v>0.75</v>
      </c>
      <c r="AB31" s="157">
        <v>0.25</v>
      </c>
      <c r="AC31" s="157">
        <v>0.75</v>
      </c>
      <c r="AD31" s="160">
        <f>VLOOKUP(T31,'既存・導入予定 (4)'!$E$33:$S$44,13,0)</f>
        <v>0.56499999999999995</v>
      </c>
      <c r="AE31" s="161">
        <f t="shared" ref="AE31:AE68" si="2">ROUNDDOWN(IF(AD31&gt;=0.25,Z31*AD31+AA31,AB31*AD31+AC31),3)</f>
        <v>0.89100000000000001</v>
      </c>
    </row>
    <row r="32" spans="2:33" ht="13.5" customHeight="1">
      <c r="B32" s="74" t="s">
        <v>3400</v>
      </c>
      <c r="C32" s="74" t="s">
        <v>4</v>
      </c>
      <c r="E32" s="46">
        <v>1975</v>
      </c>
      <c r="F32" s="97">
        <v>1995</v>
      </c>
      <c r="M32" s="90">
        <v>3</v>
      </c>
      <c r="N32" s="91" t="s">
        <v>3456</v>
      </c>
      <c r="O32" s="91" t="s">
        <v>3457</v>
      </c>
      <c r="P32" s="91" t="s">
        <v>3458</v>
      </c>
      <c r="Q32" s="91" t="s">
        <v>132</v>
      </c>
      <c r="R32" s="92">
        <v>0.107</v>
      </c>
      <c r="T32" s="152">
        <v>1</v>
      </c>
      <c r="U32" s="153">
        <v>2005</v>
      </c>
      <c r="V32" s="154" t="s">
        <v>21</v>
      </c>
      <c r="W32" s="154" t="s">
        <v>619</v>
      </c>
      <c r="X32" s="154" t="s">
        <v>3516</v>
      </c>
      <c r="Y32" s="155" t="str">
        <f t="shared" si="0"/>
        <v>12005暖房設備用無し（一定速）</v>
      </c>
      <c r="Z32" s="156">
        <v>0.25</v>
      </c>
      <c r="AA32" s="156">
        <v>0.75</v>
      </c>
      <c r="AB32" s="157">
        <v>0.25</v>
      </c>
      <c r="AC32" s="157">
        <v>0.75</v>
      </c>
      <c r="AD32" s="160">
        <f>VLOOKUP(T32,'既存・導入予定 (4)'!$E$33:$S$44,13,0)</f>
        <v>0.56499999999999995</v>
      </c>
      <c r="AE32" s="161">
        <f t="shared" si="2"/>
        <v>0.89100000000000001</v>
      </c>
    </row>
    <row r="33" spans="2:31" ht="13.5" customHeight="1">
      <c r="B33" s="74" t="s">
        <v>3401</v>
      </c>
      <c r="C33" s="74" t="s">
        <v>4</v>
      </c>
      <c r="E33" s="46">
        <v>1976</v>
      </c>
      <c r="F33" s="97">
        <v>1995</v>
      </c>
      <c r="M33" s="90">
        <v>3</v>
      </c>
      <c r="N33" s="91" t="s">
        <v>3</v>
      </c>
      <c r="O33" s="91" t="s">
        <v>3457</v>
      </c>
      <c r="P33" s="91" t="s">
        <v>3458</v>
      </c>
      <c r="Q33" s="91" t="s">
        <v>136</v>
      </c>
      <c r="R33" s="92">
        <v>0</v>
      </c>
      <c r="T33" s="152">
        <v>1</v>
      </c>
      <c r="U33" s="153">
        <v>2010</v>
      </c>
      <c r="V33" s="154" t="s">
        <v>20</v>
      </c>
      <c r="W33" s="154" t="s">
        <v>624</v>
      </c>
      <c r="X33" s="154" t="s">
        <v>3363</v>
      </c>
      <c r="Y33" s="155" t="str">
        <f t="shared" si="0"/>
        <v>12010冷房店舗用有り</v>
      </c>
      <c r="Z33" s="156">
        <v>-1.1000000000000001</v>
      </c>
      <c r="AA33" s="156">
        <v>2.1</v>
      </c>
      <c r="AB33" s="157">
        <v>1.0511999999999999</v>
      </c>
      <c r="AC33" s="157">
        <v>1.5622</v>
      </c>
      <c r="AD33" s="160">
        <f>VLOOKUP(T33,'既存・導入予定 (4)'!$E$33:$S$44,13,0)</f>
        <v>0.56499999999999995</v>
      </c>
      <c r="AE33" s="161">
        <f t="shared" si="2"/>
        <v>1.478</v>
      </c>
    </row>
    <row r="34" spans="2:31" ht="13.5" customHeight="1">
      <c r="B34" s="74" t="s">
        <v>3402</v>
      </c>
      <c r="C34" s="74" t="s">
        <v>4</v>
      </c>
      <c r="E34" s="46">
        <v>1977</v>
      </c>
      <c r="F34" s="97">
        <v>1995</v>
      </c>
      <c r="M34" s="90">
        <v>3</v>
      </c>
      <c r="N34" s="91" t="s">
        <v>4</v>
      </c>
      <c r="O34" s="91" t="s">
        <v>3457</v>
      </c>
      <c r="P34" s="91" t="s">
        <v>3458</v>
      </c>
      <c r="Q34" s="91" t="s">
        <v>140</v>
      </c>
      <c r="R34" s="92">
        <v>0</v>
      </c>
      <c r="T34" s="152">
        <v>1</v>
      </c>
      <c r="U34" s="153">
        <v>2010</v>
      </c>
      <c r="V34" s="154" t="s">
        <v>20</v>
      </c>
      <c r="W34" s="154" t="s">
        <v>618</v>
      </c>
      <c r="X34" s="154" t="s">
        <v>3363</v>
      </c>
      <c r="Y34" s="155" t="str">
        <f t="shared" si="0"/>
        <v>12010冷房ビル用マルチ有り</v>
      </c>
      <c r="Z34" s="156">
        <v>-0.88</v>
      </c>
      <c r="AA34" s="156">
        <v>1.88</v>
      </c>
      <c r="AB34" s="157">
        <v>1.0548999999999999</v>
      </c>
      <c r="AC34" s="157">
        <v>1.3963000000000001</v>
      </c>
      <c r="AD34" s="160">
        <f>VLOOKUP(T34,'既存・導入予定 (4)'!$E$33:$S$44,13,0)</f>
        <v>0.56499999999999995</v>
      </c>
      <c r="AE34" s="161">
        <f t="shared" si="2"/>
        <v>1.3819999999999999</v>
      </c>
    </row>
    <row r="35" spans="2:31" ht="13.5" customHeight="1">
      <c r="B35" s="74" t="s">
        <v>3403</v>
      </c>
      <c r="C35" s="74" t="s">
        <v>4</v>
      </c>
      <c r="E35" s="46">
        <v>1978</v>
      </c>
      <c r="F35" s="97">
        <v>1995</v>
      </c>
      <c r="M35" s="90">
        <v>3</v>
      </c>
      <c r="N35" s="91" t="s">
        <v>5</v>
      </c>
      <c r="O35" s="91" t="s">
        <v>3457</v>
      </c>
      <c r="P35" s="91" t="s">
        <v>3458</v>
      </c>
      <c r="Q35" s="91" t="s">
        <v>144</v>
      </c>
      <c r="R35" s="92">
        <v>0</v>
      </c>
      <c r="T35" s="152">
        <v>1</v>
      </c>
      <c r="U35" s="153">
        <v>2010</v>
      </c>
      <c r="V35" s="154" t="s">
        <v>20</v>
      </c>
      <c r="W35" s="154" t="s">
        <v>619</v>
      </c>
      <c r="X35" s="154" t="s">
        <v>3363</v>
      </c>
      <c r="Y35" s="155" t="str">
        <f t="shared" si="0"/>
        <v>12010冷房設備用有り</v>
      </c>
      <c r="Z35" s="156">
        <v>-0.26</v>
      </c>
      <c r="AA35" s="156">
        <v>1.26</v>
      </c>
      <c r="AB35" s="157">
        <v>1.1929000000000001</v>
      </c>
      <c r="AC35" s="157">
        <v>0.89680000000000004</v>
      </c>
      <c r="AD35" s="160">
        <f>VLOOKUP(T35,'既存・導入予定 (4)'!$E$33:$S$44,13,0)</f>
        <v>0.56499999999999995</v>
      </c>
      <c r="AE35" s="161">
        <f t="shared" si="2"/>
        <v>1.113</v>
      </c>
    </row>
    <row r="36" spans="2:31" ht="13.5" customHeight="1">
      <c r="B36" s="74" t="s">
        <v>3404</v>
      </c>
      <c r="C36" s="74" t="s">
        <v>3</v>
      </c>
      <c r="E36" s="46">
        <v>1979</v>
      </c>
      <c r="F36" s="97">
        <v>1995</v>
      </c>
      <c r="M36" s="90">
        <v>3</v>
      </c>
      <c r="N36" s="91" t="s">
        <v>6</v>
      </c>
      <c r="O36" s="91" t="s">
        <v>3457</v>
      </c>
      <c r="P36" s="91" t="s">
        <v>3458</v>
      </c>
      <c r="Q36" s="91" t="s">
        <v>148</v>
      </c>
      <c r="R36" s="92">
        <v>0</v>
      </c>
      <c r="T36" s="152">
        <v>1</v>
      </c>
      <c r="U36" s="153">
        <v>2010</v>
      </c>
      <c r="V36" s="154" t="s">
        <v>20</v>
      </c>
      <c r="W36" s="154" t="s">
        <v>624</v>
      </c>
      <c r="X36" s="154" t="s">
        <v>3516</v>
      </c>
      <c r="Y36" s="155" t="str">
        <f t="shared" si="0"/>
        <v>12010冷房店舗用無し（一定速）</v>
      </c>
      <c r="Z36" s="156">
        <v>0.25</v>
      </c>
      <c r="AA36" s="156">
        <v>0.75</v>
      </c>
      <c r="AB36" s="157">
        <v>0.25</v>
      </c>
      <c r="AC36" s="157">
        <v>0.75</v>
      </c>
      <c r="AD36" s="160">
        <f>VLOOKUP(T36,'既存・導入予定 (4)'!$E$33:$S$44,13,0)</f>
        <v>0.56499999999999995</v>
      </c>
      <c r="AE36" s="161">
        <f t="shared" si="2"/>
        <v>0.89100000000000001</v>
      </c>
    </row>
    <row r="37" spans="2:31" ht="13.5" customHeight="1">
      <c r="B37" s="74" t="s">
        <v>3405</v>
      </c>
      <c r="C37" s="74" t="s">
        <v>3</v>
      </c>
      <c r="E37" s="46">
        <v>1980</v>
      </c>
      <c r="F37" s="97">
        <v>1995</v>
      </c>
      <c r="M37" s="90">
        <v>3</v>
      </c>
      <c r="N37" s="91" t="s">
        <v>7</v>
      </c>
      <c r="O37" s="91" t="s">
        <v>3457</v>
      </c>
      <c r="P37" s="91" t="s">
        <v>3458</v>
      </c>
      <c r="Q37" s="91" t="s">
        <v>152</v>
      </c>
      <c r="R37" s="92">
        <v>0</v>
      </c>
      <c r="T37" s="152">
        <v>1</v>
      </c>
      <c r="U37" s="153">
        <v>2010</v>
      </c>
      <c r="V37" s="154" t="s">
        <v>20</v>
      </c>
      <c r="W37" s="154" t="s">
        <v>618</v>
      </c>
      <c r="X37" s="154" t="s">
        <v>3516</v>
      </c>
      <c r="Y37" s="155" t="str">
        <f t="shared" si="0"/>
        <v>12010冷房ビル用マルチ無し（一定速）</v>
      </c>
      <c r="Z37" s="156">
        <v>0.25</v>
      </c>
      <c r="AA37" s="156">
        <v>0.75</v>
      </c>
      <c r="AB37" s="157">
        <v>0.25</v>
      </c>
      <c r="AC37" s="157">
        <v>0.75</v>
      </c>
      <c r="AD37" s="160">
        <f>VLOOKUP(T37,'既存・導入予定 (4)'!$E$33:$S$44,13,0)</f>
        <v>0.56499999999999995</v>
      </c>
      <c r="AE37" s="161">
        <f t="shared" si="2"/>
        <v>0.89100000000000001</v>
      </c>
    </row>
    <row r="38" spans="2:31" ht="13.5" customHeight="1">
      <c r="B38" s="74" t="s">
        <v>3406</v>
      </c>
      <c r="C38" s="74" t="s">
        <v>3</v>
      </c>
      <c r="E38" s="46">
        <v>1981</v>
      </c>
      <c r="F38" s="97">
        <v>1995</v>
      </c>
      <c r="M38" s="90">
        <v>3</v>
      </c>
      <c r="N38" s="91" t="s">
        <v>8</v>
      </c>
      <c r="O38" s="91" t="s">
        <v>3457</v>
      </c>
      <c r="P38" s="91" t="s">
        <v>3458</v>
      </c>
      <c r="Q38" s="91" t="s">
        <v>156</v>
      </c>
      <c r="R38" s="92">
        <v>0</v>
      </c>
      <c r="T38" s="152">
        <v>1</v>
      </c>
      <c r="U38" s="153">
        <v>2010</v>
      </c>
      <c r="V38" s="154" t="s">
        <v>20</v>
      </c>
      <c r="W38" s="154" t="s">
        <v>619</v>
      </c>
      <c r="X38" s="154" t="s">
        <v>3516</v>
      </c>
      <c r="Y38" s="155" t="str">
        <f t="shared" si="0"/>
        <v>12010冷房設備用無し（一定速）</v>
      </c>
      <c r="Z38" s="156">
        <v>0.25</v>
      </c>
      <c r="AA38" s="156">
        <v>0.75</v>
      </c>
      <c r="AB38" s="157">
        <v>0.25</v>
      </c>
      <c r="AC38" s="157">
        <v>0.75</v>
      </c>
      <c r="AD38" s="160">
        <f>VLOOKUP(T38,'既存・導入予定 (4)'!$E$33:$S$44,13,0)</f>
        <v>0.56499999999999995</v>
      </c>
      <c r="AE38" s="161">
        <f t="shared" si="2"/>
        <v>0.89100000000000001</v>
      </c>
    </row>
    <row r="39" spans="2:31" ht="13.5" customHeight="1">
      <c r="B39" s="74" t="s">
        <v>3407</v>
      </c>
      <c r="C39" s="74" t="s">
        <v>3408</v>
      </c>
      <c r="E39" s="46">
        <v>1982</v>
      </c>
      <c r="F39" s="97">
        <v>1995</v>
      </c>
      <c r="M39" s="90">
        <v>3</v>
      </c>
      <c r="N39" s="91" t="s">
        <v>9</v>
      </c>
      <c r="O39" s="91" t="s">
        <v>3457</v>
      </c>
      <c r="P39" s="91" t="s">
        <v>3458</v>
      </c>
      <c r="Q39" s="91" t="s">
        <v>160</v>
      </c>
      <c r="R39" s="92">
        <v>0</v>
      </c>
      <c r="T39" s="152">
        <v>1</v>
      </c>
      <c r="U39" s="153">
        <v>2010</v>
      </c>
      <c r="V39" s="154" t="s">
        <v>21</v>
      </c>
      <c r="W39" s="154" t="s">
        <v>624</v>
      </c>
      <c r="X39" s="154" t="s">
        <v>3363</v>
      </c>
      <c r="Y39" s="155" t="str">
        <f t="shared" si="0"/>
        <v>12010暖房店舗用有り</v>
      </c>
      <c r="Z39" s="156">
        <v>-0.72</v>
      </c>
      <c r="AA39" s="156">
        <v>1.72</v>
      </c>
      <c r="AB39" s="157">
        <v>1.0757000000000001</v>
      </c>
      <c r="AC39" s="157">
        <v>1.2710999999999999</v>
      </c>
      <c r="AD39" s="160">
        <f>VLOOKUP(T39,'既存・導入予定 (4)'!$E$33:$S$44,13,0)</f>
        <v>0.56499999999999995</v>
      </c>
      <c r="AE39" s="161">
        <f t="shared" si="2"/>
        <v>1.3129999999999999</v>
      </c>
    </row>
    <row r="40" spans="2:31" ht="13.5" customHeight="1">
      <c r="B40" s="74" t="s">
        <v>3409</v>
      </c>
      <c r="C40" s="74" t="s">
        <v>3408</v>
      </c>
      <c r="E40" s="46">
        <v>1983</v>
      </c>
      <c r="F40" s="97">
        <v>1995</v>
      </c>
      <c r="M40" s="90">
        <v>3</v>
      </c>
      <c r="N40" s="91" t="s">
        <v>10</v>
      </c>
      <c r="O40" s="91" t="s">
        <v>3457</v>
      </c>
      <c r="P40" s="91" t="s">
        <v>3458</v>
      </c>
      <c r="Q40" s="91" t="s">
        <v>164</v>
      </c>
      <c r="R40" s="92">
        <v>0</v>
      </c>
      <c r="T40" s="152">
        <v>1</v>
      </c>
      <c r="U40" s="153">
        <v>2010</v>
      </c>
      <c r="V40" s="154" t="s">
        <v>21</v>
      </c>
      <c r="W40" s="154" t="s">
        <v>618</v>
      </c>
      <c r="X40" s="154" t="s">
        <v>3363</v>
      </c>
      <c r="Y40" s="155" t="str">
        <f t="shared" si="0"/>
        <v>12010暖房ビル用マルチ有り</v>
      </c>
      <c r="Z40" s="156">
        <v>-0.7</v>
      </c>
      <c r="AA40" s="156">
        <v>1.7</v>
      </c>
      <c r="AB40" s="157">
        <v>1.036</v>
      </c>
      <c r="AC40" s="157">
        <v>1.266</v>
      </c>
      <c r="AD40" s="160">
        <f>VLOOKUP(T40,'既存・導入予定 (4)'!$E$33:$S$44,13,0)</f>
        <v>0.56499999999999995</v>
      </c>
      <c r="AE40" s="161">
        <f t="shared" si="2"/>
        <v>1.304</v>
      </c>
    </row>
    <row r="41" spans="2:31" ht="13.5" customHeight="1">
      <c r="B41" s="74" t="s">
        <v>3410</v>
      </c>
      <c r="C41" s="74" t="s">
        <v>8</v>
      </c>
      <c r="E41" s="46">
        <v>1984</v>
      </c>
      <c r="F41" s="97">
        <v>1995</v>
      </c>
      <c r="M41" s="90">
        <v>3</v>
      </c>
      <c r="N41" s="91" t="s">
        <v>11</v>
      </c>
      <c r="O41" s="91" t="s">
        <v>3457</v>
      </c>
      <c r="P41" s="91" t="s">
        <v>3458</v>
      </c>
      <c r="Q41" s="91" t="s">
        <v>168</v>
      </c>
      <c r="R41" s="92">
        <v>0</v>
      </c>
      <c r="T41" s="152">
        <v>1</v>
      </c>
      <c r="U41" s="153">
        <v>2010</v>
      </c>
      <c r="V41" s="154" t="s">
        <v>21</v>
      </c>
      <c r="W41" s="154" t="s">
        <v>619</v>
      </c>
      <c r="X41" s="154" t="s">
        <v>3363</v>
      </c>
      <c r="Y41" s="155" t="str">
        <f t="shared" si="0"/>
        <v>12010暖房設備用有り</v>
      </c>
      <c r="Z41" s="156">
        <v>-0.26</v>
      </c>
      <c r="AA41" s="156">
        <v>1.26</v>
      </c>
      <c r="AB41" s="157">
        <v>0.82779999999999998</v>
      </c>
      <c r="AC41" s="157">
        <v>0.98809999999999998</v>
      </c>
      <c r="AD41" s="160">
        <f>VLOOKUP(T41,'既存・導入予定 (4)'!$E$33:$S$44,13,0)</f>
        <v>0.56499999999999995</v>
      </c>
      <c r="AE41" s="161">
        <f t="shared" si="2"/>
        <v>1.113</v>
      </c>
    </row>
    <row r="42" spans="2:31" ht="13.5" customHeight="1">
      <c r="B42" s="74" t="s">
        <v>3411</v>
      </c>
      <c r="C42" s="74" t="s">
        <v>8</v>
      </c>
      <c r="E42" s="46">
        <v>1985</v>
      </c>
      <c r="F42" s="97">
        <v>1995</v>
      </c>
      <c r="M42" s="90">
        <v>3</v>
      </c>
      <c r="N42" s="91" t="s">
        <v>12</v>
      </c>
      <c r="O42" s="91" t="s">
        <v>3457</v>
      </c>
      <c r="P42" s="91" t="s">
        <v>3458</v>
      </c>
      <c r="Q42" s="91" t="s">
        <v>172</v>
      </c>
      <c r="R42" s="92">
        <v>0</v>
      </c>
      <c r="T42" s="152">
        <v>1</v>
      </c>
      <c r="U42" s="153">
        <v>2010</v>
      </c>
      <c r="V42" s="154" t="s">
        <v>21</v>
      </c>
      <c r="W42" s="154" t="s">
        <v>624</v>
      </c>
      <c r="X42" s="154" t="s">
        <v>3516</v>
      </c>
      <c r="Y42" s="155" t="str">
        <f t="shared" si="0"/>
        <v>12010暖房店舗用無し（一定速）</v>
      </c>
      <c r="Z42" s="156">
        <v>0.25</v>
      </c>
      <c r="AA42" s="156">
        <v>0.75</v>
      </c>
      <c r="AB42" s="157">
        <v>0.25</v>
      </c>
      <c r="AC42" s="157">
        <v>0.75</v>
      </c>
      <c r="AD42" s="160">
        <f>VLOOKUP(T42,'既存・導入予定 (4)'!$E$33:$S$44,13,0)</f>
        <v>0.56499999999999995</v>
      </c>
      <c r="AE42" s="161">
        <f t="shared" si="2"/>
        <v>0.89100000000000001</v>
      </c>
    </row>
    <row r="43" spans="2:31" ht="13.5" customHeight="1">
      <c r="B43" s="74" t="s">
        <v>3412</v>
      </c>
      <c r="C43" s="74" t="s">
        <v>8</v>
      </c>
      <c r="E43" s="46">
        <v>1986</v>
      </c>
      <c r="F43" s="97">
        <v>1995</v>
      </c>
      <c r="M43" s="90">
        <v>3</v>
      </c>
      <c r="N43" s="91" t="s">
        <v>13</v>
      </c>
      <c r="O43" s="91" t="s">
        <v>3457</v>
      </c>
      <c r="P43" s="91" t="s">
        <v>3458</v>
      </c>
      <c r="Q43" s="91" t="s">
        <v>176</v>
      </c>
      <c r="R43" s="92">
        <v>9.5000000000000001E-2</v>
      </c>
      <c r="T43" s="152">
        <v>1</v>
      </c>
      <c r="U43" s="153">
        <v>2010</v>
      </c>
      <c r="V43" s="154" t="s">
        <v>21</v>
      </c>
      <c r="W43" s="154" t="s">
        <v>618</v>
      </c>
      <c r="X43" s="154" t="s">
        <v>3516</v>
      </c>
      <c r="Y43" s="155" t="str">
        <f t="shared" si="0"/>
        <v>12010暖房ビル用マルチ無し（一定速）</v>
      </c>
      <c r="Z43" s="156">
        <v>0.25</v>
      </c>
      <c r="AA43" s="156">
        <v>0.75</v>
      </c>
      <c r="AB43" s="157">
        <v>0.25</v>
      </c>
      <c r="AC43" s="157">
        <v>0.75</v>
      </c>
      <c r="AD43" s="160">
        <f>VLOOKUP(T43,'既存・導入予定 (4)'!$E$33:$S$44,13,0)</f>
        <v>0.56499999999999995</v>
      </c>
      <c r="AE43" s="161">
        <f t="shared" si="2"/>
        <v>0.89100000000000001</v>
      </c>
    </row>
    <row r="44" spans="2:31" ht="13.5" customHeight="1">
      <c r="B44" s="74" t="s">
        <v>3413</v>
      </c>
      <c r="C44" s="74" t="s">
        <v>8</v>
      </c>
      <c r="E44" s="46">
        <v>1987</v>
      </c>
      <c r="F44" s="97">
        <v>1995</v>
      </c>
      <c r="M44" s="90">
        <v>4</v>
      </c>
      <c r="N44" s="91" t="s">
        <v>3456</v>
      </c>
      <c r="O44" s="91" t="s">
        <v>3457</v>
      </c>
      <c r="P44" s="91" t="s">
        <v>3458</v>
      </c>
      <c r="Q44" s="91" t="s">
        <v>180</v>
      </c>
      <c r="R44" s="92">
        <v>0.13700000000000001</v>
      </c>
      <c r="T44" s="152">
        <v>1</v>
      </c>
      <c r="U44" s="153">
        <v>2010</v>
      </c>
      <c r="V44" s="154" t="s">
        <v>21</v>
      </c>
      <c r="W44" s="154" t="s">
        <v>619</v>
      </c>
      <c r="X44" s="154" t="s">
        <v>3516</v>
      </c>
      <c r="Y44" s="155" t="str">
        <f t="shared" si="0"/>
        <v>12010暖房設備用無し（一定速）</v>
      </c>
      <c r="Z44" s="156">
        <v>0.25</v>
      </c>
      <c r="AA44" s="156">
        <v>0.75</v>
      </c>
      <c r="AB44" s="157">
        <v>0.25</v>
      </c>
      <c r="AC44" s="157">
        <v>0.75</v>
      </c>
      <c r="AD44" s="160">
        <f>VLOOKUP(T44,'既存・導入予定 (4)'!$E$33:$S$44,13,0)</f>
        <v>0.56499999999999995</v>
      </c>
      <c r="AE44" s="161">
        <f t="shared" si="2"/>
        <v>0.89100000000000001</v>
      </c>
    </row>
    <row r="45" spans="2:31" ht="13.5" customHeight="1">
      <c r="B45" s="74" t="s">
        <v>3414</v>
      </c>
      <c r="C45" s="74" t="s">
        <v>8</v>
      </c>
      <c r="E45" s="46">
        <v>1988</v>
      </c>
      <c r="F45" s="97">
        <v>1995</v>
      </c>
      <c r="M45" s="90">
        <v>4</v>
      </c>
      <c r="N45" s="91" t="s">
        <v>3</v>
      </c>
      <c r="O45" s="91" t="s">
        <v>3457</v>
      </c>
      <c r="P45" s="91" t="s">
        <v>3458</v>
      </c>
      <c r="Q45" s="91" t="s">
        <v>184</v>
      </c>
      <c r="R45" s="92">
        <v>0.128</v>
      </c>
      <c r="T45" s="144">
        <v>1</v>
      </c>
      <c r="U45" s="195">
        <v>2011</v>
      </c>
      <c r="V45" s="145" t="s">
        <v>20</v>
      </c>
      <c r="W45" s="145" t="s">
        <v>624</v>
      </c>
      <c r="X45" s="145" t="s">
        <v>3363</v>
      </c>
      <c r="Y45" s="146" t="str">
        <f t="shared" si="0"/>
        <v>12011冷房店舗用有り</v>
      </c>
      <c r="Z45" s="148">
        <v>-1.1200000000000001</v>
      </c>
      <c r="AA45" s="148">
        <v>2.12</v>
      </c>
      <c r="AB45" s="149">
        <v>1.0517000000000001</v>
      </c>
      <c r="AC45" s="149">
        <v>1.5770999999999999</v>
      </c>
      <c r="AD45" s="147">
        <f>VLOOKUP(T45,'既存・導入予定 (4)'!$E$33:$S$44,13,0)</f>
        <v>0.56499999999999995</v>
      </c>
      <c r="AE45" s="75">
        <f t="shared" si="2"/>
        <v>1.4870000000000001</v>
      </c>
    </row>
    <row r="46" spans="2:31" ht="13.5" customHeight="1">
      <c r="B46" s="74" t="s">
        <v>3374</v>
      </c>
      <c r="C46" s="74" t="s">
        <v>6</v>
      </c>
      <c r="E46" s="46">
        <v>1989</v>
      </c>
      <c r="F46" s="97">
        <v>1995</v>
      </c>
      <c r="M46" s="90">
        <v>4</v>
      </c>
      <c r="N46" s="91" t="s">
        <v>4</v>
      </c>
      <c r="O46" s="91" t="s">
        <v>3457</v>
      </c>
      <c r="P46" s="91" t="s">
        <v>3458</v>
      </c>
      <c r="Q46" s="91" t="s">
        <v>188</v>
      </c>
      <c r="R46" s="92">
        <v>0.155</v>
      </c>
      <c r="T46" s="144">
        <v>1</v>
      </c>
      <c r="U46" s="195">
        <v>2011</v>
      </c>
      <c r="V46" s="145" t="s">
        <v>20</v>
      </c>
      <c r="W46" s="145" t="s">
        <v>618</v>
      </c>
      <c r="X46" s="145" t="s">
        <v>3363</v>
      </c>
      <c r="Y46" s="146" t="str">
        <f t="shared" si="0"/>
        <v>12011冷房ビル用マルチ有り</v>
      </c>
      <c r="Z46" s="148">
        <v>-1</v>
      </c>
      <c r="AA46" s="148">
        <v>2</v>
      </c>
      <c r="AB46" s="149">
        <v>1.0584</v>
      </c>
      <c r="AC46" s="149">
        <v>1.4854000000000001</v>
      </c>
      <c r="AD46" s="147">
        <f>VLOOKUP(T46,'既存・導入予定 (4)'!$E$33:$S$44,13,0)</f>
        <v>0.56499999999999995</v>
      </c>
      <c r="AE46" s="75">
        <f t="shared" si="2"/>
        <v>1.4350000000000001</v>
      </c>
    </row>
    <row r="47" spans="2:31" ht="14.25" customHeight="1">
      <c r="B47" s="74" t="s">
        <v>3415</v>
      </c>
      <c r="C47" s="74" t="s">
        <v>6</v>
      </c>
      <c r="E47" s="46">
        <v>1990</v>
      </c>
      <c r="F47" s="97">
        <v>1995</v>
      </c>
      <c r="M47" s="90">
        <v>4</v>
      </c>
      <c r="N47" s="91" t="s">
        <v>5</v>
      </c>
      <c r="O47" s="91" t="s">
        <v>3457</v>
      </c>
      <c r="P47" s="91" t="s">
        <v>3458</v>
      </c>
      <c r="Q47" s="91" t="s">
        <v>192</v>
      </c>
      <c r="R47" s="92">
        <v>0.158</v>
      </c>
      <c r="T47" s="144">
        <v>1</v>
      </c>
      <c r="U47" s="195">
        <v>2011</v>
      </c>
      <c r="V47" s="145" t="s">
        <v>20</v>
      </c>
      <c r="W47" s="145" t="s">
        <v>619</v>
      </c>
      <c r="X47" s="145" t="s">
        <v>3363</v>
      </c>
      <c r="Y47" s="146" t="str">
        <f t="shared" si="0"/>
        <v>12011冷房設備用有り</v>
      </c>
      <c r="Z47" s="148">
        <v>-0.22</v>
      </c>
      <c r="AA47" s="148">
        <v>1.22</v>
      </c>
      <c r="AB47" s="149">
        <v>1.0356000000000001</v>
      </c>
      <c r="AC47" s="149">
        <v>0.90610000000000002</v>
      </c>
      <c r="AD47" s="147">
        <f>VLOOKUP(T47,'既存・導入予定 (4)'!$E$33:$S$44,13,0)</f>
        <v>0.56499999999999995</v>
      </c>
      <c r="AE47" s="75">
        <f t="shared" si="2"/>
        <v>1.095</v>
      </c>
    </row>
    <row r="48" spans="2:31" ht="13.5" customHeight="1">
      <c r="B48" s="74" t="s">
        <v>3416</v>
      </c>
      <c r="C48" s="74" t="s">
        <v>6</v>
      </c>
      <c r="E48" s="46">
        <v>1991</v>
      </c>
      <c r="F48" s="97">
        <v>1995</v>
      </c>
      <c r="M48" s="90">
        <v>4</v>
      </c>
      <c r="N48" s="91" t="s">
        <v>6</v>
      </c>
      <c r="O48" s="91" t="s">
        <v>3457</v>
      </c>
      <c r="P48" s="91" t="s">
        <v>3458</v>
      </c>
      <c r="Q48" s="91" t="s">
        <v>196</v>
      </c>
      <c r="R48" s="92">
        <v>0.151</v>
      </c>
      <c r="T48" s="144">
        <v>1</v>
      </c>
      <c r="U48" s="195">
        <v>2011</v>
      </c>
      <c r="V48" s="145" t="s">
        <v>20</v>
      </c>
      <c r="W48" s="145" t="s">
        <v>624</v>
      </c>
      <c r="X48" s="145" t="s">
        <v>3516</v>
      </c>
      <c r="Y48" s="146" t="str">
        <f t="shared" si="0"/>
        <v>12011冷房店舗用無し（一定速）</v>
      </c>
      <c r="Z48" s="148">
        <v>0.25</v>
      </c>
      <c r="AA48" s="148">
        <v>0.75</v>
      </c>
      <c r="AB48" s="149">
        <v>0.25</v>
      </c>
      <c r="AC48" s="149">
        <v>0.75</v>
      </c>
      <c r="AD48" s="147">
        <f>VLOOKUP(T48,'既存・導入予定 (4)'!$E$33:$S$44,13,0)</f>
        <v>0.56499999999999995</v>
      </c>
      <c r="AE48" s="75">
        <f t="shared" si="2"/>
        <v>0.89100000000000001</v>
      </c>
    </row>
    <row r="49" spans="2:31" ht="13.5" customHeight="1">
      <c r="B49" s="74" t="s">
        <v>3417</v>
      </c>
      <c r="C49" s="74" t="s">
        <v>6</v>
      </c>
      <c r="E49" s="46">
        <v>1992</v>
      </c>
      <c r="F49" s="97">
        <v>1995</v>
      </c>
      <c r="M49" s="90">
        <v>4</v>
      </c>
      <c r="N49" s="91" t="s">
        <v>7</v>
      </c>
      <c r="O49" s="91" t="s">
        <v>3457</v>
      </c>
      <c r="P49" s="91" t="s">
        <v>3458</v>
      </c>
      <c r="Q49" s="91" t="s">
        <v>200</v>
      </c>
      <c r="R49" s="92">
        <v>0.157</v>
      </c>
      <c r="T49" s="144">
        <v>1</v>
      </c>
      <c r="U49" s="195">
        <v>2011</v>
      </c>
      <c r="V49" s="145" t="s">
        <v>20</v>
      </c>
      <c r="W49" s="145" t="s">
        <v>618</v>
      </c>
      <c r="X49" s="145" t="s">
        <v>3516</v>
      </c>
      <c r="Y49" s="146" t="str">
        <f t="shared" si="0"/>
        <v>12011冷房ビル用マルチ無し（一定速）</v>
      </c>
      <c r="Z49" s="148">
        <v>0.25</v>
      </c>
      <c r="AA49" s="148">
        <v>0.75</v>
      </c>
      <c r="AB49" s="149">
        <v>0.25</v>
      </c>
      <c r="AC49" s="149">
        <v>0.75</v>
      </c>
      <c r="AD49" s="147">
        <f>VLOOKUP(T49,'既存・導入予定 (4)'!$E$33:$S$44,13,0)</f>
        <v>0.56499999999999995</v>
      </c>
      <c r="AE49" s="75">
        <f t="shared" si="2"/>
        <v>0.89100000000000001</v>
      </c>
    </row>
    <row r="50" spans="2:31" ht="13.5" customHeight="1">
      <c r="B50" s="74" t="s">
        <v>3418</v>
      </c>
      <c r="C50" s="74" t="s">
        <v>6</v>
      </c>
      <c r="E50" s="46">
        <v>1993</v>
      </c>
      <c r="F50" s="97">
        <v>1995</v>
      </c>
      <c r="M50" s="90">
        <v>4</v>
      </c>
      <c r="N50" s="91" t="s">
        <v>8</v>
      </c>
      <c r="O50" s="91" t="s">
        <v>3457</v>
      </c>
      <c r="P50" s="91" t="s">
        <v>3458</v>
      </c>
      <c r="Q50" s="91" t="s">
        <v>204</v>
      </c>
      <c r="R50" s="92">
        <v>0.16600000000000001</v>
      </c>
      <c r="T50" s="144">
        <v>1</v>
      </c>
      <c r="U50" s="195">
        <v>2011</v>
      </c>
      <c r="V50" s="145" t="s">
        <v>20</v>
      </c>
      <c r="W50" s="145" t="s">
        <v>619</v>
      </c>
      <c r="X50" s="145" t="s">
        <v>3516</v>
      </c>
      <c r="Y50" s="146" t="str">
        <f t="shared" si="0"/>
        <v>12011冷房設備用無し（一定速）</v>
      </c>
      <c r="Z50" s="148">
        <v>0.25</v>
      </c>
      <c r="AA50" s="148">
        <v>0.75</v>
      </c>
      <c r="AB50" s="149">
        <v>0.25</v>
      </c>
      <c r="AC50" s="149">
        <v>0.75</v>
      </c>
      <c r="AD50" s="147">
        <f>VLOOKUP(T50,'既存・導入予定 (4)'!$E$33:$S$44,13,0)</f>
        <v>0.56499999999999995</v>
      </c>
      <c r="AE50" s="75">
        <f t="shared" si="2"/>
        <v>0.89100000000000001</v>
      </c>
    </row>
    <row r="51" spans="2:31" ht="14.25" customHeight="1">
      <c r="B51" s="74" t="s">
        <v>3419</v>
      </c>
      <c r="C51" s="74" t="s">
        <v>6</v>
      </c>
      <c r="E51" s="46">
        <v>1994</v>
      </c>
      <c r="F51" s="97">
        <v>1995</v>
      </c>
      <c r="M51" s="90">
        <v>4</v>
      </c>
      <c r="N51" s="91" t="s">
        <v>9</v>
      </c>
      <c r="O51" s="91" t="s">
        <v>3457</v>
      </c>
      <c r="P51" s="91" t="s">
        <v>3458</v>
      </c>
      <c r="Q51" s="91" t="s">
        <v>208</v>
      </c>
      <c r="R51" s="92">
        <v>8.3000000000000004E-2</v>
      </c>
      <c r="T51" s="144">
        <v>1</v>
      </c>
      <c r="U51" s="195">
        <v>2011</v>
      </c>
      <c r="V51" s="145" t="s">
        <v>21</v>
      </c>
      <c r="W51" s="145" t="s">
        <v>624</v>
      </c>
      <c r="X51" s="145" t="s">
        <v>3363</v>
      </c>
      <c r="Y51" s="146" t="str">
        <f t="shared" si="0"/>
        <v>12011暖房店舗用有り</v>
      </c>
      <c r="Z51" s="148">
        <v>-0.76</v>
      </c>
      <c r="AA51" s="148">
        <v>1.76</v>
      </c>
      <c r="AB51" s="149">
        <v>1.0773999999999999</v>
      </c>
      <c r="AC51" s="149">
        <v>1.3006</v>
      </c>
      <c r="AD51" s="147">
        <f>VLOOKUP(T51,'既存・導入予定 (4)'!$E$33:$S$44,13,0)</f>
        <v>0.56499999999999995</v>
      </c>
      <c r="AE51" s="75">
        <f t="shared" si="2"/>
        <v>1.33</v>
      </c>
    </row>
    <row r="52" spans="2:31" ht="13.5" customHeight="1">
      <c r="B52" s="74" t="s">
        <v>3420</v>
      </c>
      <c r="C52" s="45" t="s">
        <v>13</v>
      </c>
      <c r="E52" s="46">
        <v>1995</v>
      </c>
      <c r="F52" s="97">
        <v>1995</v>
      </c>
      <c r="M52" s="90">
        <v>4</v>
      </c>
      <c r="N52" s="91" t="s">
        <v>10</v>
      </c>
      <c r="O52" s="91" t="s">
        <v>3457</v>
      </c>
      <c r="P52" s="91" t="s">
        <v>3458</v>
      </c>
      <c r="Q52" s="91" t="s">
        <v>212</v>
      </c>
      <c r="R52" s="92">
        <v>0.14699999999999999</v>
      </c>
      <c r="T52" s="144">
        <v>1</v>
      </c>
      <c r="U52" s="195">
        <v>2011</v>
      </c>
      <c r="V52" s="145" t="s">
        <v>21</v>
      </c>
      <c r="W52" s="145" t="s">
        <v>618</v>
      </c>
      <c r="X52" s="145" t="s">
        <v>3363</v>
      </c>
      <c r="Y52" s="146" t="str">
        <f t="shared" si="0"/>
        <v>12011暖房ビル用マルチ有り</v>
      </c>
      <c r="Z52" s="148">
        <v>-0.78</v>
      </c>
      <c r="AA52" s="148">
        <v>1.78</v>
      </c>
      <c r="AB52" s="149">
        <v>1.0377000000000001</v>
      </c>
      <c r="AC52" s="149">
        <v>1.3255999999999999</v>
      </c>
      <c r="AD52" s="147">
        <f>VLOOKUP(T52,'既存・導入予定 (4)'!$E$33:$S$44,13,0)</f>
        <v>0.56499999999999995</v>
      </c>
      <c r="AE52" s="75">
        <f t="shared" si="2"/>
        <v>1.339</v>
      </c>
    </row>
    <row r="53" spans="2:31" ht="13.5" customHeight="1">
      <c r="B53" s="45" t="s">
        <v>3421</v>
      </c>
      <c r="C53" s="45" t="s">
        <v>13</v>
      </c>
      <c r="E53" s="46">
        <v>1996</v>
      </c>
      <c r="F53" s="97">
        <v>2005</v>
      </c>
      <c r="M53" s="90">
        <v>4</v>
      </c>
      <c r="N53" s="91" t="s">
        <v>11</v>
      </c>
      <c r="O53" s="91" t="s">
        <v>3457</v>
      </c>
      <c r="P53" s="91" t="s">
        <v>3458</v>
      </c>
      <c r="Q53" s="91" t="s">
        <v>216</v>
      </c>
      <c r="R53" s="92">
        <v>0.16900000000000001</v>
      </c>
      <c r="T53" s="144">
        <v>1</v>
      </c>
      <c r="U53" s="195">
        <v>2011</v>
      </c>
      <c r="V53" s="145" t="s">
        <v>21</v>
      </c>
      <c r="W53" s="145" t="s">
        <v>619</v>
      </c>
      <c r="X53" s="145" t="s">
        <v>3363</v>
      </c>
      <c r="Y53" s="146" t="str">
        <f t="shared" si="0"/>
        <v>12011暖房設備用有り</v>
      </c>
      <c r="Z53" s="148">
        <v>-0.26</v>
      </c>
      <c r="AA53" s="148">
        <v>1.26</v>
      </c>
      <c r="AB53" s="149">
        <v>1.0266999999999999</v>
      </c>
      <c r="AC53" s="149">
        <v>0.93830000000000002</v>
      </c>
      <c r="AD53" s="147">
        <f>VLOOKUP(T53,'既存・導入予定 (4)'!$E$33:$S$44,13,0)</f>
        <v>0.56499999999999995</v>
      </c>
      <c r="AE53" s="75">
        <f t="shared" si="2"/>
        <v>1.113</v>
      </c>
    </row>
    <row r="54" spans="2:31" ht="13.5" customHeight="1">
      <c r="E54" s="46">
        <v>1997</v>
      </c>
      <c r="F54" s="97">
        <v>2005</v>
      </c>
      <c r="M54" s="90">
        <v>4</v>
      </c>
      <c r="N54" s="91" t="s">
        <v>12</v>
      </c>
      <c r="O54" s="91" t="s">
        <v>3457</v>
      </c>
      <c r="P54" s="91" t="s">
        <v>3458</v>
      </c>
      <c r="Q54" s="91" t="s">
        <v>220</v>
      </c>
      <c r="R54" s="92">
        <v>0.111</v>
      </c>
      <c r="T54" s="144">
        <v>1</v>
      </c>
      <c r="U54" s="195">
        <v>2011</v>
      </c>
      <c r="V54" s="145" t="s">
        <v>21</v>
      </c>
      <c r="W54" s="145" t="s">
        <v>624</v>
      </c>
      <c r="X54" s="145" t="s">
        <v>3516</v>
      </c>
      <c r="Y54" s="146" t="str">
        <f t="shared" si="0"/>
        <v>12011暖房店舗用無し（一定速）</v>
      </c>
      <c r="Z54" s="148">
        <v>0.25</v>
      </c>
      <c r="AA54" s="148">
        <v>0.75</v>
      </c>
      <c r="AB54" s="149">
        <v>0.25</v>
      </c>
      <c r="AC54" s="149">
        <v>0.75</v>
      </c>
      <c r="AD54" s="147">
        <f>VLOOKUP(T54,'既存・導入予定 (4)'!$E$33:$S$44,13,0)</f>
        <v>0.56499999999999995</v>
      </c>
      <c r="AE54" s="75">
        <f t="shared" si="2"/>
        <v>0.89100000000000001</v>
      </c>
    </row>
    <row r="55" spans="2:31" ht="13.5" customHeight="1">
      <c r="E55" s="46">
        <v>1998</v>
      </c>
      <c r="F55" s="97">
        <v>2005</v>
      </c>
      <c r="M55" s="90">
        <v>4</v>
      </c>
      <c r="N55" s="91" t="s">
        <v>13</v>
      </c>
      <c r="O55" s="91" t="s">
        <v>3457</v>
      </c>
      <c r="P55" s="91" t="s">
        <v>3458</v>
      </c>
      <c r="Q55" s="91" t="s">
        <v>224</v>
      </c>
      <c r="R55" s="92">
        <v>0.14299999999999999</v>
      </c>
      <c r="T55" s="144">
        <v>1</v>
      </c>
      <c r="U55" s="195">
        <v>2011</v>
      </c>
      <c r="V55" s="145" t="s">
        <v>21</v>
      </c>
      <c r="W55" s="145" t="s">
        <v>618</v>
      </c>
      <c r="X55" s="145" t="s">
        <v>3516</v>
      </c>
      <c r="Y55" s="146" t="str">
        <f t="shared" si="0"/>
        <v>12011暖房ビル用マルチ無し（一定速）</v>
      </c>
      <c r="Z55" s="148">
        <v>0.25</v>
      </c>
      <c r="AA55" s="148">
        <v>0.75</v>
      </c>
      <c r="AB55" s="149">
        <v>0.25</v>
      </c>
      <c r="AC55" s="149">
        <v>0.75</v>
      </c>
      <c r="AD55" s="147">
        <f>VLOOKUP(T55,'既存・導入予定 (4)'!$E$33:$S$44,13,0)</f>
        <v>0.56499999999999995</v>
      </c>
      <c r="AE55" s="75">
        <f t="shared" si="2"/>
        <v>0.89100000000000001</v>
      </c>
    </row>
    <row r="56" spans="2:31" ht="13.5" customHeight="1">
      <c r="E56" s="46">
        <v>1999</v>
      </c>
      <c r="F56" s="97">
        <v>2005</v>
      </c>
      <c r="M56" s="90">
        <v>5</v>
      </c>
      <c r="N56" s="91" t="s">
        <v>3456</v>
      </c>
      <c r="O56" s="91" t="s">
        <v>3457</v>
      </c>
      <c r="P56" s="91" t="s">
        <v>3458</v>
      </c>
      <c r="Q56" s="91" t="s">
        <v>228</v>
      </c>
      <c r="R56" s="92">
        <v>0.20599999999999999</v>
      </c>
      <c r="T56" s="144">
        <v>1</v>
      </c>
      <c r="U56" s="145">
        <v>2011</v>
      </c>
      <c r="V56" s="145" t="s">
        <v>21</v>
      </c>
      <c r="W56" s="145" t="s">
        <v>619</v>
      </c>
      <c r="X56" s="145" t="s">
        <v>3516</v>
      </c>
      <c r="Y56" s="146" t="str">
        <f t="shared" si="0"/>
        <v>12011暖房設備用無し（一定速）</v>
      </c>
      <c r="Z56" s="148">
        <v>0.25</v>
      </c>
      <c r="AA56" s="148">
        <v>0.75</v>
      </c>
      <c r="AB56" s="149">
        <v>0.25</v>
      </c>
      <c r="AC56" s="149">
        <v>0.75</v>
      </c>
      <c r="AD56" s="147">
        <f>VLOOKUP(T56,'既存・導入予定 (4)'!$E$33:$S$44,13,0)</f>
        <v>0.56499999999999995</v>
      </c>
      <c r="AE56" s="75">
        <f t="shared" si="2"/>
        <v>0.89100000000000001</v>
      </c>
    </row>
    <row r="57" spans="2:31" ht="13.5" customHeight="1">
      <c r="E57" s="46">
        <v>2000</v>
      </c>
      <c r="F57" s="97">
        <v>2005</v>
      </c>
      <c r="M57" s="90">
        <v>5</v>
      </c>
      <c r="N57" s="91" t="s">
        <v>3</v>
      </c>
      <c r="O57" s="91" t="s">
        <v>3457</v>
      </c>
      <c r="P57" s="91" t="s">
        <v>3458</v>
      </c>
      <c r="Q57" s="91" t="s">
        <v>232</v>
      </c>
      <c r="R57" s="92">
        <v>0.22900000000000001</v>
      </c>
      <c r="T57" s="144">
        <v>1</v>
      </c>
      <c r="U57" s="145">
        <v>2012</v>
      </c>
      <c r="V57" s="145" t="s">
        <v>20</v>
      </c>
      <c r="W57" s="145" t="s">
        <v>624</v>
      </c>
      <c r="X57" s="145" t="s">
        <v>3363</v>
      </c>
      <c r="Y57" s="146" t="str">
        <f t="shared" si="0"/>
        <v>12012冷房店舗用有り</v>
      </c>
      <c r="Z57" s="145">
        <v>-1.36</v>
      </c>
      <c r="AA57" s="145">
        <v>2.36</v>
      </c>
      <c r="AB57" s="145">
        <v>1.0576000000000001</v>
      </c>
      <c r="AC57" s="145">
        <v>1.7556</v>
      </c>
      <c r="AD57" s="147">
        <f>VLOOKUP(T57,'既存・導入予定 (4)'!$E$33:$S$44,13,0)</f>
        <v>0.56499999999999995</v>
      </c>
      <c r="AE57" s="75">
        <f t="shared" si="2"/>
        <v>1.591</v>
      </c>
    </row>
    <row r="58" spans="2:31" ht="13.5" customHeight="1">
      <c r="E58" s="46">
        <v>2001</v>
      </c>
      <c r="F58" s="97">
        <v>2005</v>
      </c>
      <c r="M58" s="90">
        <v>5</v>
      </c>
      <c r="N58" s="91" t="s">
        <v>4</v>
      </c>
      <c r="O58" s="91" t="s">
        <v>3457</v>
      </c>
      <c r="P58" s="91" t="s">
        <v>3458</v>
      </c>
      <c r="Q58" s="91" t="s">
        <v>236</v>
      </c>
      <c r="R58" s="92">
        <v>0.217</v>
      </c>
      <c r="T58" s="144">
        <v>1</v>
      </c>
      <c r="U58" s="145">
        <v>2012</v>
      </c>
      <c r="V58" s="145" t="s">
        <v>20</v>
      </c>
      <c r="W58" s="145" t="s">
        <v>618</v>
      </c>
      <c r="X58" s="145" t="s">
        <v>3363</v>
      </c>
      <c r="Y58" s="146" t="str">
        <f t="shared" si="0"/>
        <v>12012冷房ビル用マルチ有り</v>
      </c>
      <c r="Z58" s="145">
        <v>-1.1399999999999999</v>
      </c>
      <c r="AA58" s="145">
        <v>2.14</v>
      </c>
      <c r="AB58" s="145">
        <v>1.0625</v>
      </c>
      <c r="AC58" s="145">
        <v>1.5893999999999999</v>
      </c>
      <c r="AD58" s="147">
        <f>VLOOKUP(T58,'既存・導入予定 (4)'!$E$33:$S$44,13,0)</f>
        <v>0.56499999999999995</v>
      </c>
      <c r="AE58" s="75">
        <f t="shared" si="2"/>
        <v>1.4950000000000001</v>
      </c>
    </row>
    <row r="59" spans="2:31" ht="13.5" customHeight="1">
      <c r="E59" s="46">
        <v>2002</v>
      </c>
      <c r="F59" s="97">
        <v>2005</v>
      </c>
      <c r="M59" s="90">
        <v>5</v>
      </c>
      <c r="N59" s="91" t="s">
        <v>5</v>
      </c>
      <c r="O59" s="91" t="s">
        <v>3457</v>
      </c>
      <c r="P59" s="91" t="s">
        <v>3458</v>
      </c>
      <c r="Q59" s="91" t="s">
        <v>240</v>
      </c>
      <c r="R59" s="92">
        <v>0.156</v>
      </c>
      <c r="T59" s="144">
        <v>1</v>
      </c>
      <c r="U59" s="145">
        <v>2012</v>
      </c>
      <c r="V59" s="145" t="s">
        <v>20</v>
      </c>
      <c r="W59" s="145" t="s">
        <v>619</v>
      </c>
      <c r="X59" s="145" t="s">
        <v>3363</v>
      </c>
      <c r="Y59" s="146" t="str">
        <f t="shared" si="0"/>
        <v>12012冷房設備用有り</v>
      </c>
      <c r="Z59" s="145">
        <v>-0.26</v>
      </c>
      <c r="AA59" s="145">
        <v>1.26</v>
      </c>
      <c r="AB59" s="145">
        <v>1.0367999999999999</v>
      </c>
      <c r="AC59" s="145">
        <v>0.93579999999999997</v>
      </c>
      <c r="AD59" s="147">
        <f>VLOOKUP(T59,'既存・導入予定 (4)'!$E$33:$S$44,13,0)</f>
        <v>0.56499999999999995</v>
      </c>
      <c r="AE59" s="75">
        <f t="shared" si="2"/>
        <v>1.113</v>
      </c>
    </row>
    <row r="60" spans="2:31" ht="13.5" customHeight="1">
      <c r="E60" s="46">
        <v>2003</v>
      </c>
      <c r="F60" s="97">
        <v>2005</v>
      </c>
      <c r="M60" s="90">
        <v>5</v>
      </c>
      <c r="N60" s="91" t="s">
        <v>6</v>
      </c>
      <c r="O60" s="91" t="s">
        <v>3457</v>
      </c>
      <c r="P60" s="91" t="s">
        <v>3458</v>
      </c>
      <c r="Q60" s="91" t="s">
        <v>244</v>
      </c>
      <c r="R60" s="92">
        <v>0.22</v>
      </c>
      <c r="T60" s="144">
        <v>1</v>
      </c>
      <c r="U60" s="145">
        <v>2012</v>
      </c>
      <c r="V60" s="145" t="s">
        <v>20</v>
      </c>
      <c r="W60" s="145" t="s">
        <v>624</v>
      </c>
      <c r="X60" s="145" t="s">
        <v>3516</v>
      </c>
      <c r="Y60" s="146" t="str">
        <f t="shared" si="0"/>
        <v>12012冷房店舗用無し（一定速）</v>
      </c>
      <c r="Z60" s="148">
        <v>0.25</v>
      </c>
      <c r="AA60" s="148">
        <v>0.75</v>
      </c>
      <c r="AB60" s="149">
        <v>0.25</v>
      </c>
      <c r="AC60" s="149">
        <v>0.75</v>
      </c>
      <c r="AD60" s="147">
        <f>VLOOKUP(T60,'既存・導入予定 (4)'!$E$33:$S$44,13,0)</f>
        <v>0.56499999999999995</v>
      </c>
      <c r="AE60" s="75">
        <f t="shared" si="2"/>
        <v>0.89100000000000001</v>
      </c>
    </row>
    <row r="61" spans="2:31" ht="13.5" customHeight="1">
      <c r="E61" s="46">
        <v>2004</v>
      </c>
      <c r="F61" s="97">
        <v>2005</v>
      </c>
      <c r="M61" s="90">
        <v>5</v>
      </c>
      <c r="N61" s="91" t="s">
        <v>7</v>
      </c>
      <c r="O61" s="91" t="s">
        <v>3457</v>
      </c>
      <c r="P61" s="91" t="s">
        <v>3458</v>
      </c>
      <c r="Q61" s="91" t="s">
        <v>248</v>
      </c>
      <c r="R61" s="92">
        <v>0.20200000000000001</v>
      </c>
      <c r="T61" s="144">
        <v>1</v>
      </c>
      <c r="U61" s="145">
        <v>2012</v>
      </c>
      <c r="V61" s="145" t="s">
        <v>20</v>
      </c>
      <c r="W61" s="145" t="s">
        <v>618</v>
      </c>
      <c r="X61" s="145" t="s">
        <v>3516</v>
      </c>
      <c r="Y61" s="146" t="str">
        <f t="shared" si="0"/>
        <v>12012冷房ビル用マルチ無し（一定速）</v>
      </c>
      <c r="Z61" s="148">
        <v>0.25</v>
      </c>
      <c r="AA61" s="148">
        <v>0.75</v>
      </c>
      <c r="AB61" s="149">
        <v>0.25</v>
      </c>
      <c r="AC61" s="149">
        <v>0.75</v>
      </c>
      <c r="AD61" s="147">
        <f>VLOOKUP(T61,'既存・導入予定 (4)'!$E$33:$S$44,13,0)</f>
        <v>0.56499999999999995</v>
      </c>
      <c r="AE61" s="75">
        <f t="shared" si="2"/>
        <v>0.89100000000000001</v>
      </c>
    </row>
    <row r="62" spans="2:31" ht="13.5" customHeight="1">
      <c r="E62" s="46">
        <v>2005</v>
      </c>
      <c r="F62" s="97">
        <v>2005</v>
      </c>
      <c r="M62" s="90">
        <v>5</v>
      </c>
      <c r="N62" s="91" t="s">
        <v>8</v>
      </c>
      <c r="O62" s="91" t="s">
        <v>3457</v>
      </c>
      <c r="P62" s="91" t="s">
        <v>3458</v>
      </c>
      <c r="Q62" s="91" t="s">
        <v>252</v>
      </c>
      <c r="R62" s="92">
        <v>0.23200000000000001</v>
      </c>
      <c r="T62" s="144">
        <v>1</v>
      </c>
      <c r="U62" s="145">
        <v>2012</v>
      </c>
      <c r="V62" s="145" t="s">
        <v>20</v>
      </c>
      <c r="W62" s="145" t="s">
        <v>619</v>
      </c>
      <c r="X62" s="145" t="s">
        <v>3516</v>
      </c>
      <c r="Y62" s="146" t="str">
        <f t="shared" si="0"/>
        <v>12012冷房設備用無し（一定速）</v>
      </c>
      <c r="Z62" s="148">
        <v>0.25</v>
      </c>
      <c r="AA62" s="148">
        <v>0.75</v>
      </c>
      <c r="AB62" s="149">
        <v>0.25</v>
      </c>
      <c r="AC62" s="149">
        <v>0.75</v>
      </c>
      <c r="AD62" s="147">
        <f>VLOOKUP(T62,'既存・導入予定 (4)'!$E$33:$S$44,13,0)</f>
        <v>0.56499999999999995</v>
      </c>
      <c r="AE62" s="75">
        <f t="shared" si="2"/>
        <v>0.89100000000000001</v>
      </c>
    </row>
    <row r="63" spans="2:31" ht="13.5" customHeight="1">
      <c r="E63" s="46">
        <v>2006</v>
      </c>
      <c r="F63" s="97">
        <v>2010</v>
      </c>
      <c r="M63" s="90">
        <v>5</v>
      </c>
      <c r="N63" s="91" t="s">
        <v>9</v>
      </c>
      <c r="O63" s="91" t="s">
        <v>3457</v>
      </c>
      <c r="P63" s="91" t="s">
        <v>3458</v>
      </c>
      <c r="Q63" s="91" t="s">
        <v>256</v>
      </c>
      <c r="R63" s="92">
        <v>0.22800000000000001</v>
      </c>
      <c r="T63" s="144">
        <v>1</v>
      </c>
      <c r="U63" s="145">
        <v>2012</v>
      </c>
      <c r="V63" s="145" t="s">
        <v>21</v>
      </c>
      <c r="W63" s="145" t="s">
        <v>624</v>
      </c>
      <c r="X63" s="145" t="s">
        <v>3363</v>
      </c>
      <c r="Y63" s="146" t="str">
        <f t="shared" si="0"/>
        <v>12012暖房店舗用有り</v>
      </c>
      <c r="Z63" s="145">
        <v>-0.82</v>
      </c>
      <c r="AA63" s="145">
        <v>1.82</v>
      </c>
      <c r="AB63" s="145">
        <v>1.0801000000000001</v>
      </c>
      <c r="AC63" s="145">
        <v>1.345</v>
      </c>
      <c r="AD63" s="147">
        <f>VLOOKUP(T63,'既存・導入予定 (4)'!$E$33:$S$44,13,0)</f>
        <v>0.56499999999999995</v>
      </c>
      <c r="AE63" s="75">
        <f t="shared" si="2"/>
        <v>1.3560000000000001</v>
      </c>
    </row>
    <row r="64" spans="2:31" ht="13.5" customHeight="1">
      <c r="E64" s="46">
        <v>2007</v>
      </c>
      <c r="F64" s="97">
        <v>2010</v>
      </c>
      <c r="M64" s="90">
        <v>5</v>
      </c>
      <c r="N64" s="91" t="s">
        <v>10</v>
      </c>
      <c r="O64" s="91" t="s">
        <v>3457</v>
      </c>
      <c r="P64" s="91" t="s">
        <v>3458</v>
      </c>
      <c r="Q64" s="91" t="s">
        <v>260</v>
      </c>
      <c r="R64" s="92">
        <v>0.248</v>
      </c>
      <c r="T64" s="144">
        <v>1</v>
      </c>
      <c r="U64" s="145">
        <v>2012</v>
      </c>
      <c r="V64" s="145" t="s">
        <v>21</v>
      </c>
      <c r="W64" s="145" t="s">
        <v>618</v>
      </c>
      <c r="X64" s="145" t="s">
        <v>3363</v>
      </c>
      <c r="Y64" s="146" t="str">
        <f t="shared" si="0"/>
        <v>12012暖房ビル用マルチ有り</v>
      </c>
      <c r="Z64" s="145">
        <v>-0.98</v>
      </c>
      <c r="AA64" s="145">
        <v>1.98</v>
      </c>
      <c r="AB64" s="145">
        <v>1.042</v>
      </c>
      <c r="AC64" s="145">
        <v>1.4744999999999999</v>
      </c>
      <c r="AD64" s="147">
        <f>VLOOKUP(T64,'既存・導入予定 (4)'!$E$33:$S$44,13,0)</f>
        <v>0.56499999999999995</v>
      </c>
      <c r="AE64" s="75">
        <f t="shared" si="2"/>
        <v>1.4259999999999999</v>
      </c>
    </row>
    <row r="65" spans="5:31" ht="13.5" customHeight="1">
      <c r="E65" s="46">
        <v>2008</v>
      </c>
      <c r="F65" s="97">
        <v>2010</v>
      </c>
      <c r="M65" s="90">
        <v>5</v>
      </c>
      <c r="N65" s="91" t="s">
        <v>11</v>
      </c>
      <c r="O65" s="91" t="s">
        <v>3457</v>
      </c>
      <c r="P65" s="91" t="s">
        <v>3458</v>
      </c>
      <c r="Q65" s="91" t="s">
        <v>264</v>
      </c>
      <c r="R65" s="92">
        <v>0.21</v>
      </c>
      <c r="T65" s="144">
        <v>1</v>
      </c>
      <c r="U65" s="145">
        <v>2012</v>
      </c>
      <c r="V65" s="145" t="s">
        <v>21</v>
      </c>
      <c r="W65" s="145" t="s">
        <v>619</v>
      </c>
      <c r="X65" s="145" t="s">
        <v>3363</v>
      </c>
      <c r="Y65" s="146" t="str">
        <f t="shared" si="0"/>
        <v>12012暖房設備用有り</v>
      </c>
      <c r="Z65" s="145">
        <v>-0.26</v>
      </c>
      <c r="AA65" s="145">
        <v>1.26</v>
      </c>
      <c r="AB65" s="145">
        <v>1.0266999999999999</v>
      </c>
      <c r="AC65" s="145">
        <v>0.93830000000000002</v>
      </c>
      <c r="AD65" s="147">
        <f>VLOOKUP(T65,'既存・導入予定 (4)'!$E$33:$S$44,13,0)</f>
        <v>0.56499999999999995</v>
      </c>
      <c r="AE65" s="75">
        <f t="shared" si="2"/>
        <v>1.113</v>
      </c>
    </row>
    <row r="66" spans="5:31" ht="13.5" customHeight="1">
      <c r="E66" s="46">
        <v>2009</v>
      </c>
      <c r="F66" s="97">
        <v>2010</v>
      </c>
      <c r="M66" s="90">
        <v>5</v>
      </c>
      <c r="N66" s="91" t="s">
        <v>12</v>
      </c>
      <c r="O66" s="91" t="s">
        <v>3457</v>
      </c>
      <c r="P66" s="91" t="s">
        <v>3458</v>
      </c>
      <c r="Q66" s="91" t="s">
        <v>268</v>
      </c>
      <c r="R66" s="92">
        <v>7.0999999999999994E-2</v>
      </c>
      <c r="T66" s="144">
        <v>1</v>
      </c>
      <c r="U66" s="145">
        <v>2012</v>
      </c>
      <c r="V66" s="145" t="s">
        <v>21</v>
      </c>
      <c r="W66" s="145" t="s">
        <v>624</v>
      </c>
      <c r="X66" s="145" t="s">
        <v>3516</v>
      </c>
      <c r="Y66" s="146" t="str">
        <f t="shared" si="0"/>
        <v>12012暖房店舗用無し（一定速）</v>
      </c>
      <c r="Z66" s="148">
        <v>0.25</v>
      </c>
      <c r="AA66" s="148">
        <v>0.75</v>
      </c>
      <c r="AB66" s="149">
        <v>0.25</v>
      </c>
      <c r="AC66" s="149">
        <v>0.75</v>
      </c>
      <c r="AD66" s="147">
        <f>VLOOKUP(T66,'既存・導入予定 (4)'!$E$33:$S$44,13,0)</f>
        <v>0.56499999999999995</v>
      </c>
      <c r="AE66" s="75">
        <f t="shared" si="2"/>
        <v>0.89100000000000001</v>
      </c>
    </row>
    <row r="67" spans="5:31" ht="13.5" customHeight="1">
      <c r="E67" s="46">
        <v>2010</v>
      </c>
      <c r="F67" s="97">
        <v>2010</v>
      </c>
      <c r="M67" s="90">
        <v>5</v>
      </c>
      <c r="N67" s="91" t="s">
        <v>13</v>
      </c>
      <c r="O67" s="91" t="s">
        <v>3457</v>
      </c>
      <c r="P67" s="91" t="s">
        <v>3458</v>
      </c>
      <c r="Q67" s="91" t="s">
        <v>272</v>
      </c>
      <c r="R67" s="92">
        <v>0.23</v>
      </c>
      <c r="T67" s="144">
        <v>1</v>
      </c>
      <c r="U67" s="145">
        <v>2012</v>
      </c>
      <c r="V67" s="145" t="s">
        <v>21</v>
      </c>
      <c r="W67" s="145" t="s">
        <v>618</v>
      </c>
      <c r="X67" s="145" t="s">
        <v>3516</v>
      </c>
      <c r="Y67" s="146" t="str">
        <f t="shared" si="0"/>
        <v>12012暖房ビル用マルチ無し（一定速）</v>
      </c>
      <c r="Z67" s="148">
        <v>0.25</v>
      </c>
      <c r="AA67" s="148">
        <v>0.75</v>
      </c>
      <c r="AB67" s="149">
        <v>0.25</v>
      </c>
      <c r="AC67" s="149">
        <v>0.75</v>
      </c>
      <c r="AD67" s="147">
        <f>VLOOKUP(T67,'既存・導入予定 (4)'!$E$33:$S$44,13,0)</f>
        <v>0.56499999999999995</v>
      </c>
      <c r="AE67" s="75">
        <f t="shared" si="2"/>
        <v>0.89100000000000001</v>
      </c>
    </row>
    <row r="68" spans="5:31" ht="13.5" customHeight="1">
      <c r="E68" s="46">
        <v>2011</v>
      </c>
      <c r="F68" s="98">
        <v>2011</v>
      </c>
      <c r="M68" s="90">
        <v>6</v>
      </c>
      <c r="N68" s="91" t="s">
        <v>3456</v>
      </c>
      <c r="O68" s="91" t="s">
        <v>3457</v>
      </c>
      <c r="P68" s="91" t="s">
        <v>3458</v>
      </c>
      <c r="Q68" s="91" t="s">
        <v>276</v>
      </c>
      <c r="R68" s="92">
        <v>0.249</v>
      </c>
      <c r="T68" s="144">
        <v>1</v>
      </c>
      <c r="U68" s="145">
        <v>2012</v>
      </c>
      <c r="V68" s="145" t="s">
        <v>21</v>
      </c>
      <c r="W68" s="145" t="s">
        <v>619</v>
      </c>
      <c r="X68" s="145" t="s">
        <v>3516</v>
      </c>
      <c r="Y68" s="146" t="str">
        <f t="shared" si="0"/>
        <v>12012暖房設備用無し（一定速）</v>
      </c>
      <c r="Z68" s="148">
        <v>0.25</v>
      </c>
      <c r="AA68" s="148">
        <v>0.75</v>
      </c>
      <c r="AB68" s="149">
        <v>0.25</v>
      </c>
      <c r="AC68" s="149">
        <v>0.75</v>
      </c>
      <c r="AD68" s="147">
        <f>VLOOKUP(T68,'既存・導入予定 (4)'!$E$33:$S$44,13,0)</f>
        <v>0.56499999999999995</v>
      </c>
      <c r="AE68" s="75">
        <f t="shared" si="2"/>
        <v>0.89100000000000001</v>
      </c>
    </row>
    <row r="69" spans="5:31" ht="13.5" customHeight="1">
      <c r="E69" s="46">
        <v>2012</v>
      </c>
      <c r="F69" s="98">
        <v>2012</v>
      </c>
      <c r="M69" s="90">
        <v>6</v>
      </c>
      <c r="N69" s="91" t="s">
        <v>3</v>
      </c>
      <c r="O69" s="91" t="s">
        <v>3457</v>
      </c>
      <c r="P69" s="91" t="s">
        <v>3458</v>
      </c>
      <c r="Q69" s="91" t="s">
        <v>280</v>
      </c>
      <c r="R69" s="92">
        <v>0.34300000000000003</v>
      </c>
      <c r="T69" s="144">
        <v>1</v>
      </c>
      <c r="U69" s="195">
        <v>2013</v>
      </c>
      <c r="V69" s="145" t="s">
        <v>20</v>
      </c>
      <c r="W69" s="145" t="s">
        <v>624</v>
      </c>
      <c r="X69" s="145" t="s">
        <v>3363</v>
      </c>
      <c r="Y69" s="146" t="str">
        <f t="shared" ref="Y69:Y109" si="3">T69&amp;U69&amp;V69&amp;W69&amp;X69</f>
        <v>12013冷房店舗用有り</v>
      </c>
      <c r="Z69" s="148">
        <v>-1.5</v>
      </c>
      <c r="AA69" s="148">
        <v>2.5</v>
      </c>
      <c r="AB69" s="149">
        <v>1.0609999999999999</v>
      </c>
      <c r="AC69" s="149">
        <v>1.8597999999999999</v>
      </c>
      <c r="AD69" s="147">
        <f>VLOOKUP(T69,'既存・導入予定 (4)'!$E$33:$S$44,13,0)</f>
        <v>0.56499999999999995</v>
      </c>
      <c r="AE69" s="75">
        <f t="shared" ref="AE69:AE116" si="4">ROUNDDOWN(IF(AD69&gt;=0.25,Z69*AD69+AA69,AB69*AD69+AC69),3)</f>
        <v>1.6519999999999999</v>
      </c>
    </row>
    <row r="70" spans="5:31" ht="13.5" customHeight="1">
      <c r="E70" s="46">
        <v>2013</v>
      </c>
      <c r="F70" s="98">
        <v>2013</v>
      </c>
      <c r="M70" s="90">
        <v>6</v>
      </c>
      <c r="N70" s="91" t="s">
        <v>4</v>
      </c>
      <c r="O70" s="91" t="s">
        <v>3457</v>
      </c>
      <c r="P70" s="91" t="s">
        <v>3458</v>
      </c>
      <c r="Q70" s="91" t="s">
        <v>284</v>
      </c>
      <c r="R70" s="92">
        <v>0.30599999999999999</v>
      </c>
      <c r="T70" s="144">
        <v>1</v>
      </c>
      <c r="U70" s="195">
        <v>2013</v>
      </c>
      <c r="V70" s="145" t="s">
        <v>20</v>
      </c>
      <c r="W70" s="145" t="s">
        <v>618</v>
      </c>
      <c r="X70" s="145" t="s">
        <v>3363</v>
      </c>
      <c r="Y70" s="146" t="str">
        <f t="shared" si="3"/>
        <v>12013冷房ビル用マルチ有り</v>
      </c>
      <c r="Z70" s="148">
        <v>-1.1399999999999999</v>
      </c>
      <c r="AA70" s="148">
        <v>2.14</v>
      </c>
      <c r="AB70" s="149">
        <v>1.0625</v>
      </c>
      <c r="AC70" s="149">
        <v>1.5893999999999999</v>
      </c>
      <c r="AD70" s="147">
        <f>VLOOKUP(T70,'既存・導入予定 (4)'!$E$33:$S$44,13,0)</f>
        <v>0.56499999999999995</v>
      </c>
      <c r="AE70" s="75">
        <f t="shared" si="4"/>
        <v>1.4950000000000001</v>
      </c>
    </row>
    <row r="71" spans="5:31" ht="13.5" customHeight="1">
      <c r="E71" s="46">
        <v>2014</v>
      </c>
      <c r="F71" s="98">
        <v>2014</v>
      </c>
      <c r="M71" s="90">
        <v>6</v>
      </c>
      <c r="N71" s="91" t="s">
        <v>5</v>
      </c>
      <c r="O71" s="91" t="s">
        <v>3457</v>
      </c>
      <c r="P71" s="91" t="s">
        <v>3458</v>
      </c>
      <c r="Q71" s="91" t="s">
        <v>288</v>
      </c>
      <c r="R71" s="92">
        <v>0.20899999999999999</v>
      </c>
      <c r="T71" s="144">
        <v>1</v>
      </c>
      <c r="U71" s="195">
        <v>2013</v>
      </c>
      <c r="V71" s="145" t="s">
        <v>20</v>
      </c>
      <c r="W71" s="145" t="s">
        <v>619</v>
      </c>
      <c r="X71" s="145" t="s">
        <v>3363</v>
      </c>
      <c r="Y71" s="146" t="str">
        <f t="shared" si="3"/>
        <v>12013冷房設備用有り</v>
      </c>
      <c r="Z71" s="148">
        <v>-0.26</v>
      </c>
      <c r="AA71" s="148">
        <v>1.26</v>
      </c>
      <c r="AB71" s="149">
        <v>1.0367999999999999</v>
      </c>
      <c r="AC71" s="149">
        <v>0.93579999999999997</v>
      </c>
      <c r="AD71" s="147">
        <f>VLOOKUP(T71,'既存・導入予定 (4)'!$E$33:$S$44,13,0)</f>
        <v>0.56499999999999995</v>
      </c>
      <c r="AE71" s="75">
        <f t="shared" si="4"/>
        <v>1.113</v>
      </c>
    </row>
    <row r="72" spans="5:31" ht="13.5" customHeight="1">
      <c r="E72" s="46">
        <v>2015</v>
      </c>
      <c r="F72" s="97">
        <v>2015</v>
      </c>
      <c r="M72" s="90">
        <v>6</v>
      </c>
      <c r="N72" s="91" t="s">
        <v>6</v>
      </c>
      <c r="O72" s="91" t="s">
        <v>3457</v>
      </c>
      <c r="P72" s="91" t="s">
        <v>3458</v>
      </c>
      <c r="Q72" s="91" t="s">
        <v>292</v>
      </c>
      <c r="R72" s="92">
        <v>0.308</v>
      </c>
      <c r="T72" s="144">
        <v>1</v>
      </c>
      <c r="U72" s="195">
        <v>2013</v>
      </c>
      <c r="V72" s="145" t="s">
        <v>20</v>
      </c>
      <c r="W72" s="145" t="s">
        <v>624</v>
      </c>
      <c r="X72" s="145" t="s">
        <v>3516</v>
      </c>
      <c r="Y72" s="146" t="str">
        <f t="shared" si="3"/>
        <v>12013冷房店舗用無し（一定速）</v>
      </c>
      <c r="Z72" s="148">
        <v>0.25</v>
      </c>
      <c r="AA72" s="148">
        <v>0.75</v>
      </c>
      <c r="AB72" s="149">
        <v>0.25</v>
      </c>
      <c r="AC72" s="149">
        <v>0.75</v>
      </c>
      <c r="AD72" s="147">
        <f>VLOOKUP(T72,'既存・導入予定 (4)'!$E$33:$S$44,13,0)</f>
        <v>0.56499999999999995</v>
      </c>
      <c r="AE72" s="75">
        <f t="shared" si="4"/>
        <v>0.89100000000000001</v>
      </c>
    </row>
    <row r="73" spans="5:31" ht="13.5" customHeight="1">
      <c r="E73" s="46">
        <v>2016</v>
      </c>
      <c r="F73" s="181">
        <v>2020</v>
      </c>
      <c r="M73" s="90">
        <v>6</v>
      </c>
      <c r="N73" s="91" t="s">
        <v>7</v>
      </c>
      <c r="O73" s="91" t="s">
        <v>3457</v>
      </c>
      <c r="P73" s="91" t="s">
        <v>3458</v>
      </c>
      <c r="Q73" s="91" t="s">
        <v>296</v>
      </c>
      <c r="R73" s="92">
        <v>0.29699999999999999</v>
      </c>
      <c r="T73" s="144">
        <v>1</v>
      </c>
      <c r="U73" s="195">
        <v>2013</v>
      </c>
      <c r="V73" s="145" t="s">
        <v>20</v>
      </c>
      <c r="W73" s="145" t="s">
        <v>618</v>
      </c>
      <c r="X73" s="145" t="s">
        <v>3516</v>
      </c>
      <c r="Y73" s="146" t="str">
        <f t="shared" si="3"/>
        <v>12013冷房ビル用マルチ無し（一定速）</v>
      </c>
      <c r="Z73" s="148">
        <v>0.25</v>
      </c>
      <c r="AA73" s="148">
        <v>0.75</v>
      </c>
      <c r="AB73" s="149">
        <v>0.25</v>
      </c>
      <c r="AC73" s="149">
        <v>0.75</v>
      </c>
      <c r="AD73" s="147">
        <f>VLOOKUP(T73,'既存・導入予定 (4)'!$E$33:$S$44,13,0)</f>
        <v>0.56499999999999995</v>
      </c>
      <c r="AE73" s="75">
        <f t="shared" si="4"/>
        <v>0.89100000000000001</v>
      </c>
    </row>
    <row r="74" spans="5:31" ht="13.5" customHeight="1">
      <c r="E74" s="46">
        <v>2017</v>
      </c>
      <c r="F74" s="181">
        <v>2020</v>
      </c>
      <c r="M74" s="90">
        <v>6</v>
      </c>
      <c r="N74" s="91" t="s">
        <v>8</v>
      </c>
      <c r="O74" s="91" t="s">
        <v>3457</v>
      </c>
      <c r="P74" s="91" t="s">
        <v>3458</v>
      </c>
      <c r="Q74" s="91" t="s">
        <v>300</v>
      </c>
      <c r="R74" s="92">
        <v>0.33800000000000002</v>
      </c>
      <c r="T74" s="144">
        <v>1</v>
      </c>
      <c r="U74" s="195">
        <v>2013</v>
      </c>
      <c r="V74" s="145" t="s">
        <v>20</v>
      </c>
      <c r="W74" s="145" t="s">
        <v>619</v>
      </c>
      <c r="X74" s="145" t="s">
        <v>3516</v>
      </c>
      <c r="Y74" s="146" t="str">
        <f t="shared" si="3"/>
        <v>12013冷房設備用無し（一定速）</v>
      </c>
      <c r="Z74" s="148">
        <v>0.25</v>
      </c>
      <c r="AA74" s="148">
        <v>0.75</v>
      </c>
      <c r="AB74" s="149">
        <v>0.25</v>
      </c>
      <c r="AC74" s="149">
        <v>0.75</v>
      </c>
      <c r="AD74" s="147">
        <f>VLOOKUP(T74,'既存・導入予定 (4)'!$E$33:$S$44,13,0)</f>
        <v>0.56499999999999995</v>
      </c>
      <c r="AE74" s="75">
        <f t="shared" si="4"/>
        <v>0.89100000000000001</v>
      </c>
    </row>
    <row r="75" spans="5:31" ht="13.5" customHeight="1">
      <c r="E75" s="46">
        <v>2018</v>
      </c>
      <c r="F75" s="181">
        <v>2020</v>
      </c>
      <c r="M75" s="90">
        <v>6</v>
      </c>
      <c r="N75" s="91" t="s">
        <v>9</v>
      </c>
      <c r="O75" s="91" t="s">
        <v>3457</v>
      </c>
      <c r="P75" s="91" t="s">
        <v>3458</v>
      </c>
      <c r="Q75" s="91" t="s">
        <v>304</v>
      </c>
      <c r="R75" s="92">
        <v>0.247</v>
      </c>
      <c r="T75" s="144">
        <v>1</v>
      </c>
      <c r="U75" s="195">
        <v>2013</v>
      </c>
      <c r="V75" s="145" t="s">
        <v>21</v>
      </c>
      <c r="W75" s="145" t="s">
        <v>624</v>
      </c>
      <c r="X75" s="145" t="s">
        <v>3363</v>
      </c>
      <c r="Y75" s="146" t="str">
        <f t="shared" si="3"/>
        <v>12013暖房店舗用有り</v>
      </c>
      <c r="Z75" s="148">
        <v>-0.94</v>
      </c>
      <c r="AA75" s="148">
        <v>1.94</v>
      </c>
      <c r="AB75" s="149">
        <v>1.0853999999999999</v>
      </c>
      <c r="AC75" s="149">
        <v>1.4337</v>
      </c>
      <c r="AD75" s="147">
        <f>VLOOKUP(T75,'既存・導入予定 (4)'!$E$33:$S$44,13,0)</f>
        <v>0.56499999999999995</v>
      </c>
      <c r="AE75" s="75">
        <f t="shared" si="4"/>
        <v>1.4079999999999999</v>
      </c>
    </row>
    <row r="76" spans="5:31" ht="13.5" customHeight="1">
      <c r="E76" s="46">
        <v>2019</v>
      </c>
      <c r="F76" s="181">
        <v>2020</v>
      </c>
      <c r="M76" s="90">
        <v>6</v>
      </c>
      <c r="N76" s="91" t="s">
        <v>10</v>
      </c>
      <c r="O76" s="91" t="s">
        <v>3457</v>
      </c>
      <c r="P76" s="91" t="s">
        <v>3458</v>
      </c>
      <c r="Q76" s="91" t="s">
        <v>308</v>
      </c>
      <c r="R76" s="92">
        <v>0.30499999999999999</v>
      </c>
      <c r="T76" s="144">
        <v>1</v>
      </c>
      <c r="U76" s="195">
        <v>2013</v>
      </c>
      <c r="V76" s="145" t="s">
        <v>21</v>
      </c>
      <c r="W76" s="145" t="s">
        <v>618</v>
      </c>
      <c r="X76" s="145" t="s">
        <v>3363</v>
      </c>
      <c r="Y76" s="146" t="str">
        <f t="shared" si="3"/>
        <v>12013暖房ビル用マルチ有り</v>
      </c>
      <c r="Z76" s="148">
        <v>-0.98</v>
      </c>
      <c r="AA76" s="148">
        <v>1.98</v>
      </c>
      <c r="AB76" s="149">
        <v>1.042</v>
      </c>
      <c r="AC76" s="149">
        <v>1.4744999999999999</v>
      </c>
      <c r="AD76" s="147">
        <f>VLOOKUP(T76,'既存・導入予定 (4)'!$E$33:$S$44,13,0)</f>
        <v>0.56499999999999995</v>
      </c>
      <c r="AE76" s="75">
        <f t="shared" si="4"/>
        <v>1.4259999999999999</v>
      </c>
    </row>
    <row r="77" spans="5:31" ht="13.5" customHeight="1">
      <c r="E77" s="46">
        <v>2020</v>
      </c>
      <c r="F77" s="181">
        <v>2020</v>
      </c>
      <c r="M77" s="90">
        <v>6</v>
      </c>
      <c r="N77" s="91" t="s">
        <v>11</v>
      </c>
      <c r="O77" s="91" t="s">
        <v>3457</v>
      </c>
      <c r="P77" s="91" t="s">
        <v>3458</v>
      </c>
      <c r="Q77" s="91" t="s">
        <v>312</v>
      </c>
      <c r="R77" s="92">
        <v>0.20899999999999999</v>
      </c>
      <c r="T77" s="144">
        <v>1</v>
      </c>
      <c r="U77" s="195">
        <v>2013</v>
      </c>
      <c r="V77" s="145" t="s">
        <v>21</v>
      </c>
      <c r="W77" s="145" t="s">
        <v>619</v>
      </c>
      <c r="X77" s="145" t="s">
        <v>3363</v>
      </c>
      <c r="Y77" s="146" t="str">
        <f t="shared" si="3"/>
        <v>12013暖房設備用有り</v>
      </c>
      <c r="Z77" s="148">
        <v>-0.32</v>
      </c>
      <c r="AA77" s="148">
        <v>1.32</v>
      </c>
      <c r="AB77" s="149">
        <v>1.028</v>
      </c>
      <c r="AC77" s="149">
        <v>0.98299999999999998</v>
      </c>
      <c r="AD77" s="147">
        <f>VLOOKUP(T77,'既存・導入予定 (4)'!$E$33:$S$44,13,0)</f>
        <v>0.56499999999999995</v>
      </c>
      <c r="AE77" s="75">
        <f t="shared" si="4"/>
        <v>1.139</v>
      </c>
    </row>
    <row r="78" spans="5:31" ht="13.5" customHeight="1">
      <c r="E78" s="46">
        <v>2021</v>
      </c>
      <c r="F78" s="181">
        <v>2020</v>
      </c>
      <c r="M78" s="90">
        <v>6</v>
      </c>
      <c r="N78" s="91" t="s">
        <v>12</v>
      </c>
      <c r="O78" s="91" t="s">
        <v>3457</v>
      </c>
      <c r="P78" s="91" t="s">
        <v>3458</v>
      </c>
      <c r="Q78" s="91" t="s">
        <v>316</v>
      </c>
      <c r="R78" s="92">
        <v>0.25600000000000001</v>
      </c>
      <c r="T78" s="144">
        <v>1</v>
      </c>
      <c r="U78" s="195">
        <v>2013</v>
      </c>
      <c r="V78" s="145" t="s">
        <v>21</v>
      </c>
      <c r="W78" s="145" t="s">
        <v>624</v>
      </c>
      <c r="X78" s="145" t="s">
        <v>3516</v>
      </c>
      <c r="Y78" s="146" t="str">
        <f t="shared" si="3"/>
        <v>12013暖房店舗用無し（一定速）</v>
      </c>
      <c r="Z78" s="148">
        <v>0.25</v>
      </c>
      <c r="AA78" s="148">
        <v>0.75</v>
      </c>
      <c r="AB78" s="149">
        <v>0.25</v>
      </c>
      <c r="AC78" s="149">
        <v>0.75</v>
      </c>
      <c r="AD78" s="147">
        <f>VLOOKUP(T78,'既存・導入予定 (4)'!$E$33:$S$44,13,0)</f>
        <v>0.56499999999999995</v>
      </c>
      <c r="AE78" s="75">
        <f t="shared" si="4"/>
        <v>0.89100000000000001</v>
      </c>
    </row>
    <row r="79" spans="5:31" ht="13.5" customHeight="1">
      <c r="E79" s="46">
        <v>2022</v>
      </c>
      <c r="F79" s="181">
        <v>2020</v>
      </c>
      <c r="M79" s="90">
        <v>6</v>
      </c>
      <c r="N79" s="91" t="s">
        <v>13</v>
      </c>
      <c r="O79" s="91" t="s">
        <v>3457</v>
      </c>
      <c r="P79" s="91" t="s">
        <v>3458</v>
      </c>
      <c r="Q79" s="91" t="s">
        <v>320</v>
      </c>
      <c r="R79" s="92">
        <v>0.33400000000000002</v>
      </c>
      <c r="T79" s="144">
        <v>1</v>
      </c>
      <c r="U79" s="195">
        <v>2013</v>
      </c>
      <c r="V79" s="145" t="s">
        <v>21</v>
      </c>
      <c r="W79" s="145" t="s">
        <v>618</v>
      </c>
      <c r="X79" s="145" t="s">
        <v>3516</v>
      </c>
      <c r="Y79" s="146" t="str">
        <f t="shared" si="3"/>
        <v>12013暖房ビル用マルチ無し（一定速）</v>
      </c>
      <c r="Z79" s="148">
        <v>0.25</v>
      </c>
      <c r="AA79" s="148">
        <v>0.75</v>
      </c>
      <c r="AB79" s="149">
        <v>0.25</v>
      </c>
      <c r="AC79" s="149">
        <v>0.75</v>
      </c>
      <c r="AD79" s="147">
        <f>VLOOKUP(T79,'既存・導入予定 (4)'!$E$33:$S$44,13,0)</f>
        <v>0.56499999999999995</v>
      </c>
      <c r="AE79" s="75">
        <f t="shared" si="4"/>
        <v>0.89100000000000001</v>
      </c>
    </row>
    <row r="80" spans="5:31" ht="13.5" customHeight="1">
      <c r="E80" s="46">
        <v>2023</v>
      </c>
      <c r="F80" s="181">
        <v>2020</v>
      </c>
      <c r="M80" s="90">
        <v>7</v>
      </c>
      <c r="N80" s="91" t="s">
        <v>3456</v>
      </c>
      <c r="O80" s="91" t="s">
        <v>3457</v>
      </c>
      <c r="P80" s="91" t="s">
        <v>3458</v>
      </c>
      <c r="Q80" s="91" t="s">
        <v>324</v>
      </c>
      <c r="R80" s="92">
        <v>0.54400000000000004</v>
      </c>
      <c r="T80" s="144">
        <v>1</v>
      </c>
      <c r="U80" s="195">
        <v>2013</v>
      </c>
      <c r="V80" s="145" t="s">
        <v>21</v>
      </c>
      <c r="W80" s="145" t="s">
        <v>619</v>
      </c>
      <c r="X80" s="145" t="s">
        <v>3516</v>
      </c>
      <c r="Y80" s="146" t="str">
        <f t="shared" si="3"/>
        <v>12013暖房設備用無し（一定速）</v>
      </c>
      <c r="Z80" s="148">
        <v>0.25</v>
      </c>
      <c r="AA80" s="148">
        <v>0.75</v>
      </c>
      <c r="AB80" s="149">
        <v>0.25</v>
      </c>
      <c r="AC80" s="149">
        <v>0.75</v>
      </c>
      <c r="AD80" s="147">
        <f>VLOOKUP(T80,'既存・導入予定 (4)'!$E$33:$S$44,13,0)</f>
        <v>0.56499999999999995</v>
      </c>
      <c r="AE80" s="75">
        <f t="shared" si="4"/>
        <v>0.89100000000000001</v>
      </c>
    </row>
    <row r="81" spans="5:31" ht="13.5" customHeight="1">
      <c r="E81" s="46">
        <v>2024</v>
      </c>
      <c r="F81" s="181">
        <v>2020</v>
      </c>
      <c r="M81" s="90">
        <v>7</v>
      </c>
      <c r="N81" s="91" t="s">
        <v>3</v>
      </c>
      <c r="O81" s="91" t="s">
        <v>3457</v>
      </c>
      <c r="P81" s="91" t="s">
        <v>3458</v>
      </c>
      <c r="Q81" s="91" t="s">
        <v>328</v>
      </c>
      <c r="R81" s="92">
        <v>0.6</v>
      </c>
      <c r="T81" s="144">
        <v>1</v>
      </c>
      <c r="U81" s="195">
        <v>2014</v>
      </c>
      <c r="V81" s="145" t="s">
        <v>20</v>
      </c>
      <c r="W81" s="145" t="s">
        <v>624</v>
      </c>
      <c r="X81" s="145" t="s">
        <v>3363</v>
      </c>
      <c r="Y81" s="146" t="str">
        <f t="shared" si="3"/>
        <v>12014冷房店舗用有り</v>
      </c>
      <c r="Z81" s="148">
        <v>-1.46</v>
      </c>
      <c r="AA81" s="148">
        <v>2.46</v>
      </c>
      <c r="AB81" s="149">
        <v>1.06</v>
      </c>
      <c r="AC81" s="149">
        <v>1.83</v>
      </c>
      <c r="AD81" s="147">
        <f>VLOOKUP(T81,'既存・導入予定 (4)'!$E$33:$S$44,13,0)</f>
        <v>0.56499999999999995</v>
      </c>
      <c r="AE81" s="75">
        <f t="shared" si="4"/>
        <v>1.635</v>
      </c>
    </row>
    <row r="82" spans="5:31" ht="13.5" customHeight="1">
      <c r="E82" s="194">
        <v>2025</v>
      </c>
      <c r="F82" s="98">
        <v>2024</v>
      </c>
      <c r="M82" s="90">
        <v>7</v>
      </c>
      <c r="N82" s="91" t="s">
        <v>4</v>
      </c>
      <c r="O82" s="91" t="s">
        <v>3457</v>
      </c>
      <c r="P82" s="91" t="s">
        <v>3458</v>
      </c>
      <c r="Q82" s="91" t="s">
        <v>332</v>
      </c>
      <c r="R82" s="92">
        <v>0.52500000000000002</v>
      </c>
      <c r="T82" s="144">
        <v>1</v>
      </c>
      <c r="U82" s="195">
        <v>2014</v>
      </c>
      <c r="V82" s="145" t="s">
        <v>20</v>
      </c>
      <c r="W82" s="145" t="s">
        <v>618</v>
      </c>
      <c r="X82" s="145" t="s">
        <v>3363</v>
      </c>
      <c r="Y82" s="146" t="str">
        <f t="shared" si="3"/>
        <v>12014冷房ビル用マルチ有り</v>
      </c>
      <c r="Z82" s="148">
        <v>-1.52</v>
      </c>
      <c r="AA82" s="148">
        <v>2.52</v>
      </c>
      <c r="AB82" s="149">
        <v>1.0736000000000001</v>
      </c>
      <c r="AC82" s="149">
        <v>1.8715999999999999</v>
      </c>
      <c r="AD82" s="147">
        <f>VLOOKUP(T82,'既存・導入予定 (4)'!$E$33:$S$44,13,0)</f>
        <v>0.56499999999999995</v>
      </c>
      <c r="AE82" s="75">
        <f t="shared" si="4"/>
        <v>1.661</v>
      </c>
    </row>
    <row r="83" spans="5:31" ht="13.5" customHeight="1">
      <c r="E83" s="194">
        <v>2026</v>
      </c>
      <c r="F83" s="98">
        <v>2024</v>
      </c>
      <c r="M83" s="90">
        <v>7</v>
      </c>
      <c r="N83" s="91" t="s">
        <v>5</v>
      </c>
      <c r="O83" s="91" t="s">
        <v>3457</v>
      </c>
      <c r="P83" s="91" t="s">
        <v>3458</v>
      </c>
      <c r="Q83" s="91" t="s">
        <v>336</v>
      </c>
      <c r="R83" s="92">
        <v>0.38800000000000001</v>
      </c>
      <c r="T83" s="144">
        <v>1</v>
      </c>
      <c r="U83" s="195">
        <v>2014</v>
      </c>
      <c r="V83" s="145" t="s">
        <v>20</v>
      </c>
      <c r="W83" s="145" t="s">
        <v>619</v>
      </c>
      <c r="X83" s="145" t="s">
        <v>3363</v>
      </c>
      <c r="Y83" s="146" t="str">
        <f t="shared" si="3"/>
        <v>12014冷房設備用有り</v>
      </c>
      <c r="Z83" s="148">
        <v>-0.32</v>
      </c>
      <c r="AA83" s="148">
        <v>1.32</v>
      </c>
      <c r="AB83" s="149">
        <v>1.0385</v>
      </c>
      <c r="AC83" s="149">
        <v>0.98040000000000005</v>
      </c>
      <c r="AD83" s="147">
        <f>VLOOKUP(T83,'既存・導入予定 (4)'!$E$33:$S$44,13,0)</f>
        <v>0.56499999999999995</v>
      </c>
      <c r="AE83" s="75">
        <f t="shared" si="4"/>
        <v>1.139</v>
      </c>
    </row>
    <row r="84" spans="5:31" ht="13.5" customHeight="1">
      <c r="M84" s="90">
        <v>7</v>
      </c>
      <c r="N84" s="91" t="s">
        <v>6</v>
      </c>
      <c r="O84" s="91" t="s">
        <v>3457</v>
      </c>
      <c r="P84" s="91" t="s">
        <v>3458</v>
      </c>
      <c r="Q84" s="91" t="s">
        <v>340</v>
      </c>
      <c r="R84" s="92">
        <v>0.56599999999999995</v>
      </c>
      <c r="T84" s="144">
        <v>1</v>
      </c>
      <c r="U84" s="195">
        <v>2014</v>
      </c>
      <c r="V84" s="145" t="s">
        <v>20</v>
      </c>
      <c r="W84" s="145" t="s">
        <v>624</v>
      </c>
      <c r="X84" s="145" t="s">
        <v>3516</v>
      </c>
      <c r="Y84" s="146" t="str">
        <f t="shared" si="3"/>
        <v>12014冷房店舗用無し（一定速）</v>
      </c>
      <c r="Z84" s="148">
        <v>0.25</v>
      </c>
      <c r="AA84" s="148">
        <v>0.75</v>
      </c>
      <c r="AB84" s="149">
        <v>0.25</v>
      </c>
      <c r="AC84" s="149">
        <v>0.75</v>
      </c>
      <c r="AD84" s="147">
        <f>VLOOKUP(T84,'既存・導入予定 (4)'!$E$33:$S$44,13,0)</f>
        <v>0.56499999999999995</v>
      </c>
      <c r="AE84" s="75">
        <f t="shared" si="4"/>
        <v>0.89100000000000001</v>
      </c>
    </row>
    <row r="85" spans="5:31" ht="13.5" customHeight="1">
      <c r="M85" s="90">
        <v>7</v>
      </c>
      <c r="N85" s="91" t="s">
        <v>7</v>
      </c>
      <c r="O85" s="91" t="s">
        <v>3457</v>
      </c>
      <c r="P85" s="91" t="s">
        <v>3458</v>
      </c>
      <c r="Q85" s="91" t="s">
        <v>344</v>
      </c>
      <c r="R85" s="92">
        <v>0.55800000000000005</v>
      </c>
      <c r="T85" s="144">
        <v>1</v>
      </c>
      <c r="U85" s="195">
        <v>2014</v>
      </c>
      <c r="V85" s="145" t="s">
        <v>20</v>
      </c>
      <c r="W85" s="145" t="s">
        <v>618</v>
      </c>
      <c r="X85" s="145" t="s">
        <v>3516</v>
      </c>
      <c r="Y85" s="146" t="str">
        <f t="shared" si="3"/>
        <v>12014冷房ビル用マルチ無し（一定速）</v>
      </c>
      <c r="Z85" s="148">
        <v>0.25</v>
      </c>
      <c r="AA85" s="148">
        <v>0.75</v>
      </c>
      <c r="AB85" s="149">
        <v>0.25</v>
      </c>
      <c r="AC85" s="149">
        <v>0.75</v>
      </c>
      <c r="AD85" s="147">
        <f>VLOOKUP(T85,'既存・導入予定 (4)'!$E$33:$S$44,13,0)</f>
        <v>0.56499999999999995</v>
      </c>
      <c r="AE85" s="75">
        <f t="shared" si="4"/>
        <v>0.89100000000000001</v>
      </c>
    </row>
    <row r="86" spans="5:31" ht="13.5" customHeight="1">
      <c r="M86" s="90">
        <v>7</v>
      </c>
      <c r="N86" s="91" t="s">
        <v>8</v>
      </c>
      <c r="O86" s="91" t="s">
        <v>3457</v>
      </c>
      <c r="P86" s="91" t="s">
        <v>3458</v>
      </c>
      <c r="Q86" s="91" t="s">
        <v>348</v>
      </c>
      <c r="R86" s="92">
        <v>0.59799999999999998</v>
      </c>
      <c r="T86" s="144">
        <v>1</v>
      </c>
      <c r="U86" s="195">
        <v>2014</v>
      </c>
      <c r="V86" s="145" t="s">
        <v>20</v>
      </c>
      <c r="W86" s="145" t="s">
        <v>619</v>
      </c>
      <c r="X86" s="145" t="s">
        <v>3516</v>
      </c>
      <c r="Y86" s="146" t="str">
        <f t="shared" si="3"/>
        <v>12014冷房設備用無し（一定速）</v>
      </c>
      <c r="Z86" s="148">
        <v>0.25</v>
      </c>
      <c r="AA86" s="148">
        <v>0.75</v>
      </c>
      <c r="AB86" s="149">
        <v>0.25</v>
      </c>
      <c r="AC86" s="149">
        <v>0.75</v>
      </c>
      <c r="AD86" s="147">
        <f>VLOOKUP(T86,'既存・導入予定 (4)'!$E$33:$S$44,13,0)</f>
        <v>0.56499999999999995</v>
      </c>
      <c r="AE86" s="75">
        <f t="shared" si="4"/>
        <v>0.89100000000000001</v>
      </c>
    </row>
    <row r="87" spans="5:31" ht="13.5" customHeight="1">
      <c r="M87" s="90">
        <v>7</v>
      </c>
      <c r="N87" s="91" t="s">
        <v>9</v>
      </c>
      <c r="O87" s="91" t="s">
        <v>3457</v>
      </c>
      <c r="P87" s="91" t="s">
        <v>3458</v>
      </c>
      <c r="Q87" s="91" t="s">
        <v>352</v>
      </c>
      <c r="R87" s="92">
        <v>0.41599999999999998</v>
      </c>
      <c r="T87" s="144">
        <v>1</v>
      </c>
      <c r="U87" s="195">
        <v>2014</v>
      </c>
      <c r="V87" s="145" t="s">
        <v>21</v>
      </c>
      <c r="W87" s="145" t="s">
        <v>624</v>
      </c>
      <c r="X87" s="145" t="s">
        <v>3363</v>
      </c>
      <c r="Y87" s="146" t="str">
        <f t="shared" si="3"/>
        <v>12014暖房店舗用有り</v>
      </c>
      <c r="Z87" s="148">
        <v>-0.94</v>
      </c>
      <c r="AA87" s="148">
        <v>1.94</v>
      </c>
      <c r="AB87" s="149">
        <v>1.0853999999999999</v>
      </c>
      <c r="AC87" s="149">
        <v>1.4337</v>
      </c>
      <c r="AD87" s="147">
        <f>VLOOKUP(T87,'既存・導入予定 (4)'!$E$33:$S$44,13,0)</f>
        <v>0.56499999999999995</v>
      </c>
      <c r="AE87" s="75">
        <f t="shared" si="4"/>
        <v>1.4079999999999999</v>
      </c>
    </row>
    <row r="88" spans="5:31" ht="13.5" customHeight="1">
      <c r="M88" s="90">
        <v>7</v>
      </c>
      <c r="N88" s="91" t="s">
        <v>10</v>
      </c>
      <c r="O88" s="91" t="s">
        <v>3457</v>
      </c>
      <c r="P88" s="91" t="s">
        <v>3458</v>
      </c>
      <c r="Q88" s="91" t="s">
        <v>356</v>
      </c>
      <c r="R88" s="92">
        <v>0.54600000000000004</v>
      </c>
      <c r="T88" s="144">
        <v>1</v>
      </c>
      <c r="U88" s="195">
        <v>2014</v>
      </c>
      <c r="V88" s="145" t="s">
        <v>21</v>
      </c>
      <c r="W88" s="145" t="s">
        <v>618</v>
      </c>
      <c r="X88" s="145" t="s">
        <v>3363</v>
      </c>
      <c r="Y88" s="146" t="str">
        <f t="shared" si="3"/>
        <v>12014暖房ビル用マルチ有り</v>
      </c>
      <c r="Z88" s="148">
        <v>-0.96</v>
      </c>
      <c r="AA88" s="148">
        <v>1.96</v>
      </c>
      <c r="AB88" s="149">
        <v>1.0416000000000001</v>
      </c>
      <c r="AC88" s="149">
        <v>1.4596</v>
      </c>
      <c r="AD88" s="147">
        <f>VLOOKUP(T88,'既存・導入予定 (4)'!$E$33:$S$44,13,0)</f>
        <v>0.56499999999999995</v>
      </c>
      <c r="AE88" s="75">
        <f t="shared" si="4"/>
        <v>1.417</v>
      </c>
    </row>
    <row r="89" spans="5:31" ht="13.5" customHeight="1">
      <c r="M89" s="90">
        <v>7</v>
      </c>
      <c r="N89" s="91" t="s">
        <v>11</v>
      </c>
      <c r="O89" s="91" t="s">
        <v>3457</v>
      </c>
      <c r="P89" s="91" t="s">
        <v>3458</v>
      </c>
      <c r="Q89" s="91" t="s">
        <v>360</v>
      </c>
      <c r="R89" s="92">
        <v>0.34300000000000003</v>
      </c>
      <c r="T89" s="144">
        <v>1</v>
      </c>
      <c r="U89" s="195">
        <v>2014</v>
      </c>
      <c r="V89" s="145" t="s">
        <v>21</v>
      </c>
      <c r="W89" s="145" t="s">
        <v>619</v>
      </c>
      <c r="X89" s="145" t="s">
        <v>3363</v>
      </c>
      <c r="Y89" s="146" t="str">
        <f t="shared" si="3"/>
        <v>12014暖房設備用有り</v>
      </c>
      <c r="Z89" s="148">
        <v>-0.36</v>
      </c>
      <c r="AA89" s="148">
        <v>1.36</v>
      </c>
      <c r="AB89" s="149">
        <v>1.0287999999999999</v>
      </c>
      <c r="AC89" s="149">
        <v>1.0127999999999999</v>
      </c>
      <c r="AD89" s="147">
        <f>VLOOKUP(T89,'既存・導入予定 (4)'!$E$33:$S$44,13,0)</f>
        <v>0.56499999999999995</v>
      </c>
      <c r="AE89" s="75">
        <f t="shared" si="4"/>
        <v>1.1559999999999999</v>
      </c>
    </row>
    <row r="90" spans="5:31" ht="13.5" customHeight="1">
      <c r="M90" s="90">
        <v>7</v>
      </c>
      <c r="N90" s="91" t="s">
        <v>12</v>
      </c>
      <c r="O90" s="91" t="s">
        <v>3457</v>
      </c>
      <c r="P90" s="91" t="s">
        <v>3458</v>
      </c>
      <c r="Q90" s="91" t="s">
        <v>364</v>
      </c>
      <c r="R90" s="92">
        <v>0.24099999999999999</v>
      </c>
      <c r="T90" s="144">
        <v>1</v>
      </c>
      <c r="U90" s="195">
        <v>2014</v>
      </c>
      <c r="V90" s="145" t="s">
        <v>21</v>
      </c>
      <c r="W90" s="145" t="s">
        <v>624</v>
      </c>
      <c r="X90" s="145" t="s">
        <v>3516</v>
      </c>
      <c r="Y90" s="146" t="str">
        <f t="shared" si="3"/>
        <v>12014暖房店舗用無し（一定速）</v>
      </c>
      <c r="Z90" s="148">
        <v>0.25</v>
      </c>
      <c r="AA90" s="148">
        <v>0.75</v>
      </c>
      <c r="AB90" s="149">
        <v>0.25</v>
      </c>
      <c r="AC90" s="149">
        <v>0.75</v>
      </c>
      <c r="AD90" s="147">
        <f>VLOOKUP(T90,'既存・導入予定 (4)'!$E$33:$S$44,13,0)</f>
        <v>0.56499999999999995</v>
      </c>
      <c r="AE90" s="75">
        <f t="shared" si="4"/>
        <v>0.89100000000000001</v>
      </c>
    </row>
    <row r="91" spans="5:31" ht="13.5" customHeight="1">
      <c r="M91" s="90">
        <v>7</v>
      </c>
      <c r="N91" s="91" t="s">
        <v>13</v>
      </c>
      <c r="O91" s="91" t="s">
        <v>3457</v>
      </c>
      <c r="P91" s="91" t="s">
        <v>3458</v>
      </c>
      <c r="Q91" s="91" t="s">
        <v>368</v>
      </c>
      <c r="R91" s="92">
        <v>0.58399999999999996</v>
      </c>
      <c r="T91" s="144">
        <v>1</v>
      </c>
      <c r="U91" s="195">
        <v>2014</v>
      </c>
      <c r="V91" s="145" t="s">
        <v>21</v>
      </c>
      <c r="W91" s="145" t="s">
        <v>618</v>
      </c>
      <c r="X91" s="145" t="s">
        <v>3516</v>
      </c>
      <c r="Y91" s="146" t="str">
        <f t="shared" si="3"/>
        <v>12014暖房ビル用マルチ無し（一定速）</v>
      </c>
      <c r="Z91" s="148">
        <v>0.25</v>
      </c>
      <c r="AA91" s="148">
        <v>0.75</v>
      </c>
      <c r="AB91" s="149">
        <v>0.25</v>
      </c>
      <c r="AC91" s="149">
        <v>0.75</v>
      </c>
      <c r="AD91" s="147">
        <f>VLOOKUP(T91,'既存・導入予定 (4)'!$E$33:$S$44,13,0)</f>
        <v>0.56499999999999995</v>
      </c>
      <c r="AE91" s="75">
        <f t="shared" si="4"/>
        <v>0.89100000000000001</v>
      </c>
    </row>
    <row r="92" spans="5:31" ht="13.5" customHeight="1">
      <c r="M92" s="90">
        <v>8</v>
      </c>
      <c r="N92" s="91" t="s">
        <v>3456</v>
      </c>
      <c r="O92" s="91" t="s">
        <v>3457</v>
      </c>
      <c r="P92" s="91" t="s">
        <v>3458</v>
      </c>
      <c r="Q92" s="91" t="s">
        <v>372</v>
      </c>
      <c r="R92" s="92">
        <v>0.53400000000000003</v>
      </c>
      <c r="T92" s="144">
        <v>1</v>
      </c>
      <c r="U92" s="195">
        <v>2014</v>
      </c>
      <c r="V92" s="145" t="s">
        <v>21</v>
      </c>
      <c r="W92" s="145" t="s">
        <v>619</v>
      </c>
      <c r="X92" s="145" t="s">
        <v>3516</v>
      </c>
      <c r="Y92" s="146" t="str">
        <f t="shared" si="3"/>
        <v>12014暖房設備用無し（一定速）</v>
      </c>
      <c r="Z92" s="148">
        <v>0.25</v>
      </c>
      <c r="AA92" s="148">
        <v>0.75</v>
      </c>
      <c r="AB92" s="149">
        <v>0.25</v>
      </c>
      <c r="AC92" s="149">
        <v>0.75</v>
      </c>
      <c r="AD92" s="147">
        <f>VLOOKUP(T92,'既存・導入予定 (4)'!$E$33:$S$44,13,0)</f>
        <v>0.56499999999999995</v>
      </c>
      <c r="AE92" s="75">
        <f t="shared" si="4"/>
        <v>0.89100000000000001</v>
      </c>
    </row>
    <row r="93" spans="5:31" ht="13.5" customHeight="1">
      <c r="M93" s="90">
        <v>8</v>
      </c>
      <c r="N93" s="91" t="s">
        <v>3</v>
      </c>
      <c r="O93" s="91" t="s">
        <v>3457</v>
      </c>
      <c r="P93" s="91" t="s">
        <v>3458</v>
      </c>
      <c r="Q93" s="91" t="s">
        <v>376</v>
      </c>
      <c r="R93" s="92">
        <v>0.66</v>
      </c>
      <c r="T93" s="152">
        <v>1</v>
      </c>
      <c r="U93" s="153">
        <v>2015</v>
      </c>
      <c r="V93" s="154" t="s">
        <v>20</v>
      </c>
      <c r="W93" s="154" t="s">
        <v>624</v>
      </c>
      <c r="X93" s="154" t="s">
        <v>3363</v>
      </c>
      <c r="Y93" s="155" t="str">
        <f t="shared" si="3"/>
        <v>12015冷房店舗用有り</v>
      </c>
      <c r="Z93" s="156">
        <v>-1.38</v>
      </c>
      <c r="AA93" s="156">
        <v>2.38</v>
      </c>
      <c r="AB93" s="157">
        <v>1.0581</v>
      </c>
      <c r="AC93" s="157">
        <v>1.7705</v>
      </c>
      <c r="AD93" s="160">
        <f>VLOOKUP(T93,'既存・導入予定 (4)'!$E$33:$S$44,13,0)</f>
        <v>0.56499999999999995</v>
      </c>
      <c r="AE93" s="161">
        <f t="shared" si="4"/>
        <v>1.6</v>
      </c>
    </row>
    <row r="94" spans="5:31" ht="13.5" customHeight="1">
      <c r="M94" s="90">
        <v>8</v>
      </c>
      <c r="N94" s="91" t="s">
        <v>4</v>
      </c>
      <c r="O94" s="91" t="s">
        <v>3457</v>
      </c>
      <c r="P94" s="91" t="s">
        <v>3458</v>
      </c>
      <c r="Q94" s="91" t="s">
        <v>380</v>
      </c>
      <c r="R94" s="92">
        <v>0.59</v>
      </c>
      <c r="T94" s="152">
        <v>1</v>
      </c>
      <c r="U94" s="153">
        <v>2015</v>
      </c>
      <c r="V94" s="154" t="s">
        <v>20</v>
      </c>
      <c r="W94" s="154" t="s">
        <v>618</v>
      </c>
      <c r="X94" s="154" t="s">
        <v>3363</v>
      </c>
      <c r="Y94" s="155" t="str">
        <f t="shared" si="3"/>
        <v>12015冷房ビル用マルチ有り</v>
      </c>
      <c r="Z94" s="156">
        <v>-1.5740000000000001</v>
      </c>
      <c r="AA94" s="156">
        <v>2.5739999999999998</v>
      </c>
      <c r="AB94" s="157">
        <v>1.0751999999999999</v>
      </c>
      <c r="AC94" s="157">
        <v>1.9117</v>
      </c>
      <c r="AD94" s="160">
        <f>VLOOKUP(T94,'既存・導入予定 (4)'!$E$33:$S$44,13,0)</f>
        <v>0.56499999999999995</v>
      </c>
      <c r="AE94" s="161">
        <f t="shared" si="4"/>
        <v>1.6839999999999999</v>
      </c>
    </row>
    <row r="95" spans="5:31" ht="14.25" customHeight="1">
      <c r="M95" s="90">
        <v>8</v>
      </c>
      <c r="N95" s="91" t="s">
        <v>5</v>
      </c>
      <c r="O95" s="91" t="s">
        <v>3457</v>
      </c>
      <c r="P95" s="91" t="s">
        <v>3458</v>
      </c>
      <c r="Q95" s="91" t="s">
        <v>384</v>
      </c>
      <c r="R95" s="92">
        <v>0.374</v>
      </c>
      <c r="T95" s="152">
        <v>1</v>
      </c>
      <c r="U95" s="153">
        <v>2015</v>
      </c>
      <c r="V95" s="154" t="s">
        <v>20</v>
      </c>
      <c r="W95" s="154" t="s">
        <v>619</v>
      </c>
      <c r="X95" s="154" t="s">
        <v>3363</v>
      </c>
      <c r="Y95" s="155" t="str">
        <f t="shared" si="3"/>
        <v>12015冷房設備用有り</v>
      </c>
      <c r="Z95" s="156">
        <v>-0.62</v>
      </c>
      <c r="AA95" s="156">
        <v>1.62</v>
      </c>
      <c r="AB95" s="157">
        <v>1.0472999999999999</v>
      </c>
      <c r="AC95" s="157">
        <v>1.2032</v>
      </c>
      <c r="AD95" s="160">
        <f>VLOOKUP(T95,'既存・導入予定 (4)'!$E$33:$S$44,13,0)</f>
        <v>0.56499999999999995</v>
      </c>
      <c r="AE95" s="161">
        <f t="shared" si="4"/>
        <v>1.2689999999999999</v>
      </c>
    </row>
    <row r="96" spans="5:31" ht="13.5" customHeight="1">
      <c r="M96" s="90">
        <v>8</v>
      </c>
      <c r="N96" s="91" t="s">
        <v>6</v>
      </c>
      <c r="O96" s="91" t="s">
        <v>3457</v>
      </c>
      <c r="P96" s="91" t="s">
        <v>3458</v>
      </c>
      <c r="Q96" s="91" t="s">
        <v>388</v>
      </c>
      <c r="R96" s="92">
        <v>0.60499999999999998</v>
      </c>
      <c r="T96" s="152">
        <v>1</v>
      </c>
      <c r="U96" s="153">
        <v>2015</v>
      </c>
      <c r="V96" s="154" t="s">
        <v>20</v>
      </c>
      <c r="W96" s="154" t="s">
        <v>624</v>
      </c>
      <c r="X96" s="154" t="s">
        <v>3516</v>
      </c>
      <c r="Y96" s="155" t="str">
        <f t="shared" si="3"/>
        <v>12015冷房店舗用無し（一定速）</v>
      </c>
      <c r="Z96" s="156">
        <v>0.25</v>
      </c>
      <c r="AA96" s="156">
        <v>0.75</v>
      </c>
      <c r="AB96" s="157">
        <v>0.25</v>
      </c>
      <c r="AC96" s="157">
        <v>0.75</v>
      </c>
      <c r="AD96" s="160">
        <f>VLOOKUP(T96,'既存・導入予定 (4)'!$E$33:$S$44,13,0)</f>
        <v>0.56499999999999995</v>
      </c>
      <c r="AE96" s="161">
        <f t="shared" si="4"/>
        <v>0.89100000000000001</v>
      </c>
    </row>
    <row r="97" spans="13:31" ht="13.5" customHeight="1">
      <c r="M97" s="90">
        <v>8</v>
      </c>
      <c r="N97" s="91" t="s">
        <v>7</v>
      </c>
      <c r="O97" s="91" t="s">
        <v>3457</v>
      </c>
      <c r="P97" s="91" t="s">
        <v>3458</v>
      </c>
      <c r="Q97" s="91" t="s">
        <v>392</v>
      </c>
      <c r="R97" s="92">
        <v>0.64700000000000002</v>
      </c>
      <c r="T97" s="152">
        <v>1</v>
      </c>
      <c r="U97" s="153">
        <v>2015</v>
      </c>
      <c r="V97" s="154" t="s">
        <v>20</v>
      </c>
      <c r="W97" s="154" t="s">
        <v>618</v>
      </c>
      <c r="X97" s="154" t="s">
        <v>3516</v>
      </c>
      <c r="Y97" s="155" t="str">
        <f t="shared" si="3"/>
        <v>12015冷房ビル用マルチ無し（一定速）</v>
      </c>
      <c r="Z97" s="156">
        <v>0.25</v>
      </c>
      <c r="AA97" s="156">
        <v>0.75</v>
      </c>
      <c r="AB97" s="157">
        <v>0.25</v>
      </c>
      <c r="AC97" s="157">
        <v>0.75</v>
      </c>
      <c r="AD97" s="160">
        <f>VLOOKUP(T97,'既存・導入予定 (4)'!$E$33:$S$44,13,0)</f>
        <v>0.56499999999999995</v>
      </c>
      <c r="AE97" s="161">
        <f t="shared" si="4"/>
        <v>0.89100000000000001</v>
      </c>
    </row>
    <row r="98" spans="13:31" ht="13.5" customHeight="1">
      <c r="M98" s="90">
        <v>8</v>
      </c>
      <c r="N98" s="91" t="s">
        <v>8</v>
      </c>
      <c r="O98" s="91" t="s">
        <v>3457</v>
      </c>
      <c r="P98" s="91" t="s">
        <v>3458</v>
      </c>
      <c r="Q98" s="91" t="s">
        <v>396</v>
      </c>
      <c r="R98" s="92">
        <v>0.63700000000000001</v>
      </c>
      <c r="T98" s="152">
        <v>1</v>
      </c>
      <c r="U98" s="153">
        <v>2015</v>
      </c>
      <c r="V98" s="154" t="s">
        <v>20</v>
      </c>
      <c r="W98" s="154" t="s">
        <v>619</v>
      </c>
      <c r="X98" s="154" t="s">
        <v>3516</v>
      </c>
      <c r="Y98" s="155" t="str">
        <f t="shared" si="3"/>
        <v>12015冷房設備用無し（一定速）</v>
      </c>
      <c r="Z98" s="156">
        <v>0.25</v>
      </c>
      <c r="AA98" s="156">
        <v>0.75</v>
      </c>
      <c r="AB98" s="157">
        <v>0.25</v>
      </c>
      <c r="AC98" s="157">
        <v>0.75</v>
      </c>
      <c r="AD98" s="160">
        <f>VLOOKUP(T98,'既存・導入予定 (4)'!$E$33:$S$44,13,0)</f>
        <v>0.56499999999999995</v>
      </c>
      <c r="AE98" s="161">
        <f t="shared" si="4"/>
        <v>0.89100000000000001</v>
      </c>
    </row>
    <row r="99" spans="13:31" ht="14.25" customHeight="1">
      <c r="M99" s="90">
        <v>8</v>
      </c>
      <c r="N99" s="91" t="s">
        <v>9</v>
      </c>
      <c r="O99" s="91" t="s">
        <v>3457</v>
      </c>
      <c r="P99" s="91" t="s">
        <v>3458</v>
      </c>
      <c r="Q99" s="91" t="s">
        <v>400</v>
      </c>
      <c r="R99" s="92">
        <v>0.50600000000000001</v>
      </c>
      <c r="T99" s="152">
        <v>1</v>
      </c>
      <c r="U99" s="153">
        <v>2015</v>
      </c>
      <c r="V99" s="154" t="s">
        <v>21</v>
      </c>
      <c r="W99" s="154" t="s">
        <v>624</v>
      </c>
      <c r="X99" s="154" t="s">
        <v>3363</v>
      </c>
      <c r="Y99" s="155" t="str">
        <f t="shared" si="3"/>
        <v>12015暖房店舗用有り</v>
      </c>
      <c r="Z99" s="156">
        <v>-0.97</v>
      </c>
      <c r="AA99" s="156">
        <v>1.97</v>
      </c>
      <c r="AB99" s="157">
        <v>1.0867</v>
      </c>
      <c r="AC99" s="157">
        <v>1.4558</v>
      </c>
      <c r="AD99" s="160">
        <f>VLOOKUP(T99,'既存・導入予定 (4)'!$E$33:$S$44,13,0)</f>
        <v>0.56499999999999995</v>
      </c>
      <c r="AE99" s="161">
        <f t="shared" si="4"/>
        <v>1.421</v>
      </c>
    </row>
    <row r="100" spans="13:31" ht="13.5" customHeight="1">
      <c r="M100" s="90">
        <v>8</v>
      </c>
      <c r="N100" s="91" t="s">
        <v>10</v>
      </c>
      <c r="O100" s="91" t="s">
        <v>3457</v>
      </c>
      <c r="P100" s="91" t="s">
        <v>3458</v>
      </c>
      <c r="Q100" s="91" t="s">
        <v>404</v>
      </c>
      <c r="R100" s="92">
        <v>0.58699999999999997</v>
      </c>
      <c r="T100" s="152">
        <v>1</v>
      </c>
      <c r="U100" s="153">
        <v>2015</v>
      </c>
      <c r="V100" s="154" t="s">
        <v>21</v>
      </c>
      <c r="W100" s="154" t="s">
        <v>618</v>
      </c>
      <c r="X100" s="154" t="s">
        <v>3363</v>
      </c>
      <c r="Y100" s="155" t="str">
        <f t="shared" si="3"/>
        <v>12015暖房ビル用マルチ有り</v>
      </c>
      <c r="Z100" s="156">
        <v>-0.876</v>
      </c>
      <c r="AA100" s="156">
        <v>1.8759999999999999</v>
      </c>
      <c r="AB100" s="157">
        <v>1.0398000000000001</v>
      </c>
      <c r="AC100" s="157">
        <v>1.3971</v>
      </c>
      <c r="AD100" s="160">
        <f>VLOOKUP(T100,'既存・導入予定 (4)'!$E$33:$S$44,13,0)</f>
        <v>0.56499999999999995</v>
      </c>
      <c r="AE100" s="161">
        <f t="shared" si="4"/>
        <v>1.381</v>
      </c>
    </row>
    <row r="101" spans="13:31" ht="13.5" customHeight="1">
      <c r="M101" s="90">
        <v>8</v>
      </c>
      <c r="N101" s="91" t="s">
        <v>11</v>
      </c>
      <c r="O101" s="91" t="s">
        <v>3457</v>
      </c>
      <c r="P101" s="91" t="s">
        <v>3458</v>
      </c>
      <c r="Q101" s="91" t="s">
        <v>408</v>
      </c>
      <c r="R101" s="92">
        <v>0.32800000000000001</v>
      </c>
      <c r="T101" s="152">
        <v>1</v>
      </c>
      <c r="U101" s="153">
        <v>2015</v>
      </c>
      <c r="V101" s="154" t="s">
        <v>21</v>
      </c>
      <c r="W101" s="154" t="s">
        <v>619</v>
      </c>
      <c r="X101" s="154" t="s">
        <v>3363</v>
      </c>
      <c r="Y101" s="155" t="str">
        <f t="shared" si="3"/>
        <v>12015暖房設備用有り</v>
      </c>
      <c r="Z101" s="156">
        <v>-0.59799999999999998</v>
      </c>
      <c r="AA101" s="156">
        <v>1.5980000000000001</v>
      </c>
      <c r="AB101" s="157">
        <v>1.0339</v>
      </c>
      <c r="AC101" s="157">
        <v>1.19</v>
      </c>
      <c r="AD101" s="160">
        <f>VLOOKUP(T101,'既存・導入予定 (4)'!$E$33:$S$44,13,0)</f>
        <v>0.56499999999999995</v>
      </c>
      <c r="AE101" s="161">
        <f t="shared" si="4"/>
        <v>1.26</v>
      </c>
    </row>
    <row r="102" spans="13:31" ht="13.5" customHeight="1">
      <c r="M102" s="90">
        <v>8</v>
      </c>
      <c r="N102" s="91" t="s">
        <v>12</v>
      </c>
      <c r="O102" s="91" t="s">
        <v>3457</v>
      </c>
      <c r="P102" s="91" t="s">
        <v>3458</v>
      </c>
      <c r="Q102" s="91" t="s">
        <v>412</v>
      </c>
      <c r="R102" s="92">
        <v>0.25600000000000001</v>
      </c>
      <c r="T102" s="152">
        <v>1</v>
      </c>
      <c r="U102" s="153">
        <v>2015</v>
      </c>
      <c r="V102" s="154" t="s">
        <v>21</v>
      </c>
      <c r="W102" s="154" t="s">
        <v>624</v>
      </c>
      <c r="X102" s="154" t="s">
        <v>3516</v>
      </c>
      <c r="Y102" s="155" t="str">
        <f t="shared" si="3"/>
        <v>12015暖房店舗用無し（一定速）</v>
      </c>
      <c r="Z102" s="156">
        <v>0.25</v>
      </c>
      <c r="AA102" s="156">
        <v>0.75</v>
      </c>
      <c r="AB102" s="157">
        <v>0.25</v>
      </c>
      <c r="AC102" s="157">
        <v>0.75</v>
      </c>
      <c r="AD102" s="160">
        <f>VLOOKUP(T102,'既存・導入予定 (4)'!$E$33:$S$44,13,0)</f>
        <v>0.56499999999999995</v>
      </c>
      <c r="AE102" s="161">
        <f t="shared" si="4"/>
        <v>0.89100000000000001</v>
      </c>
    </row>
    <row r="103" spans="13:31" ht="13.5" customHeight="1">
      <c r="M103" s="90">
        <v>8</v>
      </c>
      <c r="N103" s="91" t="s">
        <v>13</v>
      </c>
      <c r="O103" s="91" t="s">
        <v>3457</v>
      </c>
      <c r="P103" s="91" t="s">
        <v>3458</v>
      </c>
      <c r="Q103" s="91" t="s">
        <v>416</v>
      </c>
      <c r="R103" s="92">
        <v>0.626</v>
      </c>
      <c r="T103" s="152">
        <v>1</v>
      </c>
      <c r="U103" s="153">
        <v>2015</v>
      </c>
      <c r="V103" s="154" t="s">
        <v>21</v>
      </c>
      <c r="W103" s="154" t="s">
        <v>618</v>
      </c>
      <c r="X103" s="154" t="s">
        <v>3516</v>
      </c>
      <c r="Y103" s="155" t="str">
        <f t="shared" si="3"/>
        <v>12015暖房ビル用マルチ無し（一定速）</v>
      </c>
      <c r="Z103" s="156">
        <v>0.25</v>
      </c>
      <c r="AA103" s="156">
        <v>0.75</v>
      </c>
      <c r="AB103" s="157">
        <v>0.25</v>
      </c>
      <c r="AC103" s="157">
        <v>0.75</v>
      </c>
      <c r="AD103" s="160">
        <f>VLOOKUP(T103,'既存・導入予定 (4)'!$E$33:$S$44,13,0)</f>
        <v>0.56499999999999995</v>
      </c>
      <c r="AE103" s="161">
        <f t="shared" si="4"/>
        <v>0.89100000000000001</v>
      </c>
    </row>
    <row r="104" spans="13:31" ht="13.5" customHeight="1">
      <c r="M104" s="90">
        <v>9</v>
      </c>
      <c r="N104" s="91" t="s">
        <v>3456</v>
      </c>
      <c r="O104" s="91" t="s">
        <v>3457</v>
      </c>
      <c r="P104" s="91" t="s">
        <v>3458</v>
      </c>
      <c r="Q104" s="91" t="s">
        <v>420</v>
      </c>
      <c r="R104" s="92">
        <v>0.432</v>
      </c>
      <c r="T104" s="152">
        <v>1</v>
      </c>
      <c r="U104" s="153">
        <v>2015</v>
      </c>
      <c r="V104" s="154" t="s">
        <v>21</v>
      </c>
      <c r="W104" s="154" t="s">
        <v>619</v>
      </c>
      <c r="X104" s="154" t="s">
        <v>3516</v>
      </c>
      <c r="Y104" s="155" t="str">
        <f t="shared" si="3"/>
        <v>12015暖房設備用無し（一定速）</v>
      </c>
      <c r="Z104" s="156">
        <v>0.25</v>
      </c>
      <c r="AA104" s="156">
        <v>0.75</v>
      </c>
      <c r="AB104" s="157">
        <v>0.25</v>
      </c>
      <c r="AC104" s="157">
        <v>0.75</v>
      </c>
      <c r="AD104" s="160">
        <f>VLOOKUP(T104,'既存・導入予定 (4)'!$E$33:$S$44,13,0)</f>
        <v>0.56499999999999995</v>
      </c>
      <c r="AE104" s="161">
        <f t="shared" si="4"/>
        <v>0.89100000000000001</v>
      </c>
    </row>
    <row r="105" spans="13:31" ht="13.5" customHeight="1">
      <c r="M105" s="90">
        <v>9</v>
      </c>
      <c r="N105" s="91" t="s">
        <v>3</v>
      </c>
      <c r="O105" s="91" t="s">
        <v>3457</v>
      </c>
      <c r="P105" s="91" t="s">
        <v>3458</v>
      </c>
      <c r="Q105" s="91" t="s">
        <v>424</v>
      </c>
      <c r="R105" s="92">
        <v>0.46200000000000002</v>
      </c>
      <c r="T105" s="152">
        <v>1</v>
      </c>
      <c r="U105" s="153">
        <v>2020</v>
      </c>
      <c r="V105" s="154" t="s">
        <v>626</v>
      </c>
      <c r="W105" s="154" t="s">
        <v>624</v>
      </c>
      <c r="X105" s="154" t="s">
        <v>3363</v>
      </c>
      <c r="Y105" s="155" t="str">
        <f t="shared" si="3"/>
        <v>12020冷房店舗用有り</v>
      </c>
      <c r="Z105" s="156">
        <v>-1.38</v>
      </c>
      <c r="AA105" s="156">
        <v>2.38</v>
      </c>
      <c r="AB105" s="157">
        <v>1.0581</v>
      </c>
      <c r="AC105" s="157">
        <v>1.7705</v>
      </c>
      <c r="AD105" s="160">
        <f>VLOOKUP(T105,'既存・導入予定 (4)'!$E$33:$S$44,13,0)</f>
        <v>0.56499999999999995</v>
      </c>
      <c r="AE105" s="161">
        <f t="shared" si="4"/>
        <v>1.6</v>
      </c>
    </row>
    <row r="106" spans="13:31" ht="13.5" customHeight="1">
      <c r="M106" s="90">
        <v>9</v>
      </c>
      <c r="N106" s="91" t="s">
        <v>4</v>
      </c>
      <c r="O106" s="91" t="s">
        <v>3457</v>
      </c>
      <c r="P106" s="91" t="s">
        <v>3458</v>
      </c>
      <c r="Q106" s="91" t="s">
        <v>428</v>
      </c>
      <c r="R106" s="92">
        <v>0.40500000000000003</v>
      </c>
      <c r="T106" s="152">
        <v>1</v>
      </c>
      <c r="U106" s="153">
        <v>2020</v>
      </c>
      <c r="V106" s="154" t="s">
        <v>626</v>
      </c>
      <c r="W106" s="154" t="s">
        <v>618</v>
      </c>
      <c r="X106" s="154" t="s">
        <v>3363</v>
      </c>
      <c r="Y106" s="155" t="str">
        <f t="shared" si="3"/>
        <v>12020冷房ビル用マルチ有り</v>
      </c>
      <c r="Z106" s="156">
        <v>-1.68</v>
      </c>
      <c r="AA106" s="156">
        <v>2.68</v>
      </c>
      <c r="AB106" s="157">
        <v>1.0788</v>
      </c>
      <c r="AC106" s="157">
        <v>2.0053000000000001</v>
      </c>
      <c r="AD106" s="160">
        <f>VLOOKUP(T106,'既存・導入予定 (4)'!$E$33:$S$44,13,0)</f>
        <v>0.56499999999999995</v>
      </c>
      <c r="AE106" s="161">
        <f t="shared" si="4"/>
        <v>1.73</v>
      </c>
    </row>
    <row r="107" spans="13:31" ht="13.5" customHeight="1">
      <c r="M107" s="90">
        <v>9</v>
      </c>
      <c r="N107" s="91" t="s">
        <v>5</v>
      </c>
      <c r="O107" s="91" t="s">
        <v>3457</v>
      </c>
      <c r="P107" s="91" t="s">
        <v>3458</v>
      </c>
      <c r="Q107" s="91" t="s">
        <v>432</v>
      </c>
      <c r="R107" s="92">
        <v>0.26300000000000001</v>
      </c>
      <c r="T107" s="152">
        <v>1</v>
      </c>
      <c r="U107" s="153">
        <v>2020</v>
      </c>
      <c r="V107" s="154" t="s">
        <v>626</v>
      </c>
      <c r="W107" s="154" t="s">
        <v>619</v>
      </c>
      <c r="X107" s="154" t="s">
        <v>3363</v>
      </c>
      <c r="Y107" s="155" t="str">
        <f t="shared" si="3"/>
        <v>12020冷房設備用有り</v>
      </c>
      <c r="Z107" s="156">
        <v>-0.62</v>
      </c>
      <c r="AA107" s="156">
        <v>1.62</v>
      </c>
      <c r="AB107" s="157">
        <v>1.0472999999999999</v>
      </c>
      <c r="AC107" s="157">
        <v>1.2032</v>
      </c>
      <c r="AD107" s="160">
        <f>VLOOKUP(T107,'既存・導入予定 (4)'!$E$33:$S$44,13,0)</f>
        <v>0.56499999999999995</v>
      </c>
      <c r="AE107" s="161">
        <f t="shared" si="4"/>
        <v>1.2689999999999999</v>
      </c>
    </row>
    <row r="108" spans="13:31" ht="13.5" customHeight="1">
      <c r="M108" s="90">
        <v>9</v>
      </c>
      <c r="N108" s="91" t="s">
        <v>6</v>
      </c>
      <c r="O108" s="91" t="s">
        <v>3457</v>
      </c>
      <c r="P108" s="91" t="s">
        <v>3458</v>
      </c>
      <c r="Q108" s="91" t="s">
        <v>436</v>
      </c>
      <c r="R108" s="92">
        <v>0.36199999999999999</v>
      </c>
      <c r="T108" s="152">
        <v>1</v>
      </c>
      <c r="U108" s="153">
        <v>2020</v>
      </c>
      <c r="V108" s="154" t="s">
        <v>626</v>
      </c>
      <c r="W108" s="154" t="s">
        <v>624</v>
      </c>
      <c r="X108" s="154" t="s">
        <v>3516</v>
      </c>
      <c r="Y108" s="155" t="str">
        <f t="shared" si="3"/>
        <v>12020冷房店舗用無し（一定速）</v>
      </c>
      <c r="Z108" s="156">
        <v>0.25</v>
      </c>
      <c r="AA108" s="156">
        <v>0.75</v>
      </c>
      <c r="AB108" s="157">
        <v>0.25</v>
      </c>
      <c r="AC108" s="157">
        <v>0.75</v>
      </c>
      <c r="AD108" s="160">
        <f>VLOOKUP(T108,'既存・導入予定 (4)'!$E$33:$S$44,13,0)</f>
        <v>0.56499999999999995</v>
      </c>
      <c r="AE108" s="161">
        <f t="shared" si="4"/>
        <v>0.89100000000000001</v>
      </c>
    </row>
    <row r="109" spans="13:31" ht="13.5" customHeight="1">
      <c r="M109" s="90">
        <v>9</v>
      </c>
      <c r="N109" s="91" t="s">
        <v>7</v>
      </c>
      <c r="O109" s="91" t="s">
        <v>3457</v>
      </c>
      <c r="P109" s="91" t="s">
        <v>3458</v>
      </c>
      <c r="Q109" s="91" t="s">
        <v>440</v>
      </c>
      <c r="R109" s="92">
        <v>0.41199999999999998</v>
      </c>
      <c r="T109" s="152">
        <v>1</v>
      </c>
      <c r="U109" s="153">
        <v>2020</v>
      </c>
      <c r="V109" s="154" t="s">
        <v>626</v>
      </c>
      <c r="W109" s="154" t="s">
        <v>618</v>
      </c>
      <c r="X109" s="154" t="s">
        <v>3516</v>
      </c>
      <c r="Y109" s="155" t="str">
        <f t="shared" si="3"/>
        <v>12020冷房ビル用マルチ無し（一定速）</v>
      </c>
      <c r="Z109" s="156">
        <v>0.25</v>
      </c>
      <c r="AA109" s="156">
        <v>0.75</v>
      </c>
      <c r="AB109" s="157">
        <v>0.25</v>
      </c>
      <c r="AC109" s="157">
        <v>0.75</v>
      </c>
      <c r="AD109" s="160">
        <f>VLOOKUP(T109,'既存・導入予定 (4)'!$E$33:$S$44,13,0)</f>
        <v>0.56499999999999995</v>
      </c>
      <c r="AE109" s="161">
        <f t="shared" si="4"/>
        <v>0.89100000000000001</v>
      </c>
    </row>
    <row r="110" spans="13:31" ht="13.5" customHeight="1">
      <c r="M110" s="90">
        <v>9</v>
      </c>
      <c r="N110" s="91" t="s">
        <v>8</v>
      </c>
      <c r="O110" s="91" t="s">
        <v>3457</v>
      </c>
      <c r="P110" s="91" t="s">
        <v>3458</v>
      </c>
      <c r="Q110" s="91" t="s">
        <v>444</v>
      </c>
      <c r="R110" s="92">
        <v>0.39800000000000002</v>
      </c>
      <c r="T110" s="152">
        <v>1</v>
      </c>
      <c r="U110" s="153">
        <v>2020</v>
      </c>
      <c r="V110" s="154" t="s">
        <v>626</v>
      </c>
      <c r="W110" s="154" t="s">
        <v>619</v>
      </c>
      <c r="X110" s="154" t="s">
        <v>3516</v>
      </c>
      <c r="Y110" s="155" t="str">
        <f t="shared" ref="Y110:Y128" si="5">T110&amp;U110&amp;V110&amp;W110&amp;X110</f>
        <v>12020冷房設備用無し（一定速）</v>
      </c>
      <c r="Z110" s="156">
        <v>0.25</v>
      </c>
      <c r="AA110" s="156">
        <v>0.75</v>
      </c>
      <c r="AB110" s="157">
        <v>0.25</v>
      </c>
      <c r="AC110" s="157">
        <v>0.75</v>
      </c>
      <c r="AD110" s="160">
        <f>VLOOKUP(T110,'既存・導入予定 (4)'!$E$33:$S$44,13,0)</f>
        <v>0.56499999999999995</v>
      </c>
      <c r="AE110" s="161">
        <f t="shared" si="4"/>
        <v>0.89100000000000001</v>
      </c>
    </row>
    <row r="111" spans="13:31" ht="13.5" customHeight="1">
      <c r="M111" s="90">
        <v>9</v>
      </c>
      <c r="N111" s="91" t="s">
        <v>9</v>
      </c>
      <c r="O111" s="91" t="s">
        <v>3457</v>
      </c>
      <c r="P111" s="91" t="s">
        <v>3458</v>
      </c>
      <c r="Q111" s="91" t="s">
        <v>448</v>
      </c>
      <c r="R111" s="92">
        <v>0.29599999999999999</v>
      </c>
      <c r="T111" s="152">
        <v>1</v>
      </c>
      <c r="U111" s="153">
        <v>2020</v>
      </c>
      <c r="V111" s="154" t="s">
        <v>627</v>
      </c>
      <c r="W111" s="154" t="s">
        <v>624</v>
      </c>
      <c r="X111" s="154" t="s">
        <v>3363</v>
      </c>
      <c r="Y111" s="155" t="str">
        <f t="shared" si="5"/>
        <v>12020暖房店舗用有り</v>
      </c>
      <c r="Z111" s="156">
        <v>-0.96</v>
      </c>
      <c r="AA111" s="156">
        <v>1.96</v>
      </c>
      <c r="AB111" s="157">
        <v>1.0862000000000001</v>
      </c>
      <c r="AC111" s="157">
        <v>1.4483999999999999</v>
      </c>
      <c r="AD111" s="160">
        <f>VLOOKUP(T111,'既存・導入予定 (4)'!$E$33:$S$44,13,0)</f>
        <v>0.56499999999999995</v>
      </c>
      <c r="AE111" s="161">
        <f t="shared" si="4"/>
        <v>1.417</v>
      </c>
    </row>
    <row r="112" spans="13:31" ht="13.5" customHeight="1">
      <c r="M112" s="90">
        <v>9</v>
      </c>
      <c r="N112" s="91" t="s">
        <v>10</v>
      </c>
      <c r="O112" s="91" t="s">
        <v>3457</v>
      </c>
      <c r="P112" s="91" t="s">
        <v>3458</v>
      </c>
      <c r="Q112" s="91" t="s">
        <v>452</v>
      </c>
      <c r="R112" s="92">
        <v>0.372</v>
      </c>
      <c r="T112" s="152">
        <v>1</v>
      </c>
      <c r="U112" s="153">
        <v>2020</v>
      </c>
      <c r="V112" s="154" t="s">
        <v>627</v>
      </c>
      <c r="W112" s="154" t="s">
        <v>618</v>
      </c>
      <c r="X112" s="154" t="s">
        <v>3363</v>
      </c>
      <c r="Y112" s="155" t="str">
        <f t="shared" si="5"/>
        <v>12020暖房ビル用マルチ有り</v>
      </c>
      <c r="Z112" s="156">
        <v>-1.1000000000000001</v>
      </c>
      <c r="AA112" s="156">
        <v>2.1</v>
      </c>
      <c r="AB112" s="157">
        <v>1.0416000000000001</v>
      </c>
      <c r="AC112" s="157">
        <v>1.4596</v>
      </c>
      <c r="AD112" s="160">
        <f>VLOOKUP(T112,'既存・導入予定 (4)'!$E$33:$S$44,13,0)</f>
        <v>0.56499999999999995</v>
      </c>
      <c r="AE112" s="161">
        <f t="shared" si="4"/>
        <v>1.478</v>
      </c>
    </row>
    <row r="113" spans="13:31" ht="13.5" customHeight="1">
      <c r="M113" s="90">
        <v>9</v>
      </c>
      <c r="N113" s="91" t="s">
        <v>11</v>
      </c>
      <c r="O113" s="91" t="s">
        <v>3457</v>
      </c>
      <c r="P113" s="91" t="s">
        <v>3458</v>
      </c>
      <c r="Q113" s="91" t="s">
        <v>456</v>
      </c>
      <c r="R113" s="92">
        <v>0.23300000000000001</v>
      </c>
      <c r="T113" s="152">
        <v>1</v>
      </c>
      <c r="U113" s="153">
        <v>2020</v>
      </c>
      <c r="V113" s="154" t="s">
        <v>627</v>
      </c>
      <c r="W113" s="154" t="s">
        <v>619</v>
      </c>
      <c r="X113" s="154" t="s">
        <v>3363</v>
      </c>
      <c r="Y113" s="155" t="str">
        <f t="shared" si="5"/>
        <v>12020暖房設備用有り</v>
      </c>
      <c r="Z113" s="156">
        <v>-0.46</v>
      </c>
      <c r="AA113" s="156">
        <v>1.46</v>
      </c>
      <c r="AB113" s="157">
        <v>0.94</v>
      </c>
      <c r="AC113" s="157">
        <v>1.1100000000000001</v>
      </c>
      <c r="AD113" s="160">
        <f>VLOOKUP(T113,'既存・導入予定 (4)'!$E$33:$S$44,13,0)</f>
        <v>0.56499999999999995</v>
      </c>
      <c r="AE113" s="161">
        <f t="shared" si="4"/>
        <v>1.2</v>
      </c>
    </row>
    <row r="114" spans="13:31" ht="13.5" customHeight="1">
      <c r="M114" s="90">
        <v>9</v>
      </c>
      <c r="N114" s="91" t="s">
        <v>12</v>
      </c>
      <c r="O114" s="91" t="s">
        <v>3457</v>
      </c>
      <c r="P114" s="91" t="s">
        <v>3458</v>
      </c>
      <c r="Q114" s="91" t="s">
        <v>460</v>
      </c>
      <c r="R114" s="92">
        <v>0.129</v>
      </c>
      <c r="T114" s="152">
        <v>1</v>
      </c>
      <c r="U114" s="153">
        <v>2020</v>
      </c>
      <c r="V114" s="154" t="s">
        <v>627</v>
      </c>
      <c r="W114" s="154" t="s">
        <v>624</v>
      </c>
      <c r="X114" s="154" t="s">
        <v>3516</v>
      </c>
      <c r="Y114" s="155" t="str">
        <f t="shared" si="5"/>
        <v>12020暖房店舗用無し（一定速）</v>
      </c>
      <c r="Z114" s="156">
        <v>0.25</v>
      </c>
      <c r="AA114" s="156">
        <v>0.75</v>
      </c>
      <c r="AB114" s="157">
        <v>0.25</v>
      </c>
      <c r="AC114" s="157">
        <v>0.75</v>
      </c>
      <c r="AD114" s="160">
        <f>VLOOKUP(T114,'既存・導入予定 (4)'!$E$33:$S$44,13,0)</f>
        <v>0.56499999999999995</v>
      </c>
      <c r="AE114" s="161">
        <f t="shared" si="4"/>
        <v>0.89100000000000001</v>
      </c>
    </row>
    <row r="115" spans="13:31" ht="13.5" customHeight="1">
      <c r="M115" s="90">
        <v>9</v>
      </c>
      <c r="N115" s="91" t="s">
        <v>13</v>
      </c>
      <c r="O115" s="91" t="s">
        <v>3457</v>
      </c>
      <c r="P115" s="91" t="s">
        <v>3458</v>
      </c>
      <c r="Q115" s="91" t="s">
        <v>464</v>
      </c>
      <c r="R115" s="92">
        <v>0.46600000000000003</v>
      </c>
      <c r="T115" s="152">
        <v>1</v>
      </c>
      <c r="U115" s="153">
        <v>2020</v>
      </c>
      <c r="V115" s="154" t="s">
        <v>627</v>
      </c>
      <c r="W115" s="154" t="s">
        <v>618</v>
      </c>
      <c r="X115" s="154" t="s">
        <v>3516</v>
      </c>
      <c r="Y115" s="155" t="str">
        <f t="shared" si="5"/>
        <v>12020暖房ビル用マルチ無し（一定速）</v>
      </c>
      <c r="Z115" s="156">
        <v>0.25</v>
      </c>
      <c r="AA115" s="156">
        <v>0.75</v>
      </c>
      <c r="AB115" s="157">
        <v>0.25</v>
      </c>
      <c r="AC115" s="157">
        <v>0.75</v>
      </c>
      <c r="AD115" s="160">
        <f>VLOOKUP(T115,'既存・導入予定 (4)'!$E$33:$S$44,13,0)</f>
        <v>0.56499999999999995</v>
      </c>
      <c r="AE115" s="161">
        <f t="shared" si="4"/>
        <v>0.89100000000000001</v>
      </c>
    </row>
    <row r="116" spans="13:31" ht="13.5" customHeight="1">
      <c r="M116" s="90">
        <v>10</v>
      </c>
      <c r="N116" s="91" t="s">
        <v>3456</v>
      </c>
      <c r="O116" s="91" t="s">
        <v>3457</v>
      </c>
      <c r="P116" s="91" t="s">
        <v>3458</v>
      </c>
      <c r="Q116" s="91" t="s">
        <v>468</v>
      </c>
      <c r="R116" s="92">
        <v>0.20599999999999999</v>
      </c>
      <c r="T116" s="152">
        <v>1</v>
      </c>
      <c r="U116" s="154">
        <v>2020</v>
      </c>
      <c r="V116" s="154" t="s">
        <v>627</v>
      </c>
      <c r="W116" s="154" t="s">
        <v>619</v>
      </c>
      <c r="X116" s="154" t="s">
        <v>3516</v>
      </c>
      <c r="Y116" s="155" t="str">
        <f t="shared" si="5"/>
        <v>12020暖房設備用無し（一定速）</v>
      </c>
      <c r="Z116" s="156">
        <v>0.25</v>
      </c>
      <c r="AA116" s="156">
        <v>0.75</v>
      </c>
      <c r="AB116" s="157">
        <v>0.25</v>
      </c>
      <c r="AC116" s="157">
        <v>0.75</v>
      </c>
      <c r="AD116" s="160">
        <f>VLOOKUP(T116,'既存・導入予定 (4)'!$E$33:$S$44,13,0)</f>
        <v>0.56499999999999995</v>
      </c>
      <c r="AE116" s="161">
        <f t="shared" si="4"/>
        <v>0.89100000000000001</v>
      </c>
    </row>
    <row r="117" spans="13:31" ht="13.5" customHeight="1">
      <c r="M117" s="90">
        <v>10</v>
      </c>
      <c r="N117" s="91" t="s">
        <v>3</v>
      </c>
      <c r="O117" s="91" t="s">
        <v>3457</v>
      </c>
      <c r="P117" s="91" t="s">
        <v>3458</v>
      </c>
      <c r="Q117" s="91" t="s">
        <v>472</v>
      </c>
      <c r="R117" s="92">
        <v>0.214</v>
      </c>
      <c r="T117" s="144">
        <v>1</v>
      </c>
      <c r="U117" s="145">
        <v>2024</v>
      </c>
      <c r="V117" s="145" t="s">
        <v>626</v>
      </c>
      <c r="W117" s="145" t="s">
        <v>624</v>
      </c>
      <c r="X117" s="145" t="s">
        <v>3363</v>
      </c>
      <c r="Y117" s="146" t="str">
        <f t="shared" si="5"/>
        <v>12024冷房店舗用有り</v>
      </c>
      <c r="Z117" s="145">
        <v>-1.58</v>
      </c>
      <c r="AA117" s="145">
        <v>2.58</v>
      </c>
      <c r="AB117" s="145">
        <v>1.0629999999999999</v>
      </c>
      <c r="AC117" s="145">
        <v>1.9193</v>
      </c>
      <c r="AD117" s="147">
        <f>VLOOKUP(T117,'既存・導入予定 (4)'!$E$33:$S$44,13,0)</f>
        <v>0.56499999999999995</v>
      </c>
      <c r="AE117" s="75">
        <f t="shared" ref="AE117:AE128" si="6">ROUNDDOWN(IF(AD117&gt;=0.25,Z117*AD117+AA117,AB117*AD117+AC117),3)</f>
        <v>1.6870000000000001</v>
      </c>
    </row>
    <row r="118" spans="13:31" ht="13.5" customHeight="1">
      <c r="M118" s="90">
        <v>10</v>
      </c>
      <c r="N118" s="91" t="s">
        <v>4</v>
      </c>
      <c r="O118" s="91" t="s">
        <v>3457</v>
      </c>
      <c r="P118" s="91" t="s">
        <v>3458</v>
      </c>
      <c r="Q118" s="91" t="s">
        <v>476</v>
      </c>
      <c r="R118" s="92">
        <v>0.216</v>
      </c>
      <c r="T118" s="144">
        <v>1</v>
      </c>
      <c r="U118" s="145">
        <v>2024</v>
      </c>
      <c r="V118" s="145" t="s">
        <v>626</v>
      </c>
      <c r="W118" s="145" t="s">
        <v>618</v>
      </c>
      <c r="X118" s="145" t="s">
        <v>3363</v>
      </c>
      <c r="Y118" s="146" t="str">
        <f t="shared" si="5"/>
        <v>12024冷房ビル用マルチ有り</v>
      </c>
      <c r="Z118" s="145">
        <v>-1.6</v>
      </c>
      <c r="AA118" s="145">
        <v>2.6</v>
      </c>
      <c r="AB118" s="145">
        <v>1.0759000000000001</v>
      </c>
      <c r="AC118" s="145">
        <v>1.931</v>
      </c>
      <c r="AD118" s="147">
        <f>VLOOKUP(T118,'既存・導入予定 (4)'!$E$33:$S$44,13,0)</f>
        <v>0.56499999999999995</v>
      </c>
      <c r="AE118" s="75">
        <f t="shared" si="6"/>
        <v>1.696</v>
      </c>
    </row>
    <row r="119" spans="13:31" ht="13.5" customHeight="1">
      <c r="M119" s="90">
        <v>10</v>
      </c>
      <c r="N119" s="91" t="s">
        <v>5</v>
      </c>
      <c r="O119" s="91" t="s">
        <v>3457</v>
      </c>
      <c r="P119" s="91" t="s">
        <v>3458</v>
      </c>
      <c r="Q119" s="91" t="s">
        <v>480</v>
      </c>
      <c r="R119" s="92">
        <v>9.6000000000000002E-2</v>
      </c>
      <c r="T119" s="144">
        <v>1</v>
      </c>
      <c r="U119" s="145">
        <v>2024</v>
      </c>
      <c r="V119" s="145" t="s">
        <v>626</v>
      </c>
      <c r="W119" s="145" t="s">
        <v>619</v>
      </c>
      <c r="X119" s="145" t="s">
        <v>3363</v>
      </c>
      <c r="Y119" s="146" t="str">
        <f t="shared" si="5"/>
        <v>12024冷房設備用有り</v>
      </c>
      <c r="Z119" s="145">
        <v>-0.6</v>
      </c>
      <c r="AA119" s="145">
        <v>1.6</v>
      </c>
      <c r="AB119" s="145">
        <v>1.0467</v>
      </c>
      <c r="AC119" s="145">
        <v>1.1882999999999999</v>
      </c>
      <c r="AD119" s="147">
        <f>VLOOKUP(T119,'既存・導入予定 (4)'!$E$33:$S$44,13,0)</f>
        <v>0.56499999999999995</v>
      </c>
      <c r="AE119" s="75">
        <f t="shared" si="6"/>
        <v>1.2609999999999999</v>
      </c>
    </row>
    <row r="120" spans="13:31" ht="13.5" customHeight="1">
      <c r="M120" s="90">
        <v>10</v>
      </c>
      <c r="N120" s="91" t="s">
        <v>6</v>
      </c>
      <c r="O120" s="91" t="s">
        <v>3457</v>
      </c>
      <c r="P120" s="91" t="s">
        <v>3458</v>
      </c>
      <c r="Q120" s="91" t="s">
        <v>484</v>
      </c>
      <c r="R120" s="92">
        <v>0.17</v>
      </c>
      <c r="T120" s="144">
        <v>1</v>
      </c>
      <c r="U120" s="145">
        <v>2024</v>
      </c>
      <c r="V120" s="145" t="s">
        <v>626</v>
      </c>
      <c r="W120" s="145" t="s">
        <v>624</v>
      </c>
      <c r="X120" s="145" t="s">
        <v>3516</v>
      </c>
      <c r="Y120" s="146" t="str">
        <f t="shared" si="5"/>
        <v>12024冷房店舗用無し（一定速）</v>
      </c>
      <c r="Z120" s="148">
        <v>0.25</v>
      </c>
      <c r="AA120" s="148">
        <v>0.75</v>
      </c>
      <c r="AB120" s="149">
        <v>0.25</v>
      </c>
      <c r="AC120" s="149">
        <v>0.75</v>
      </c>
      <c r="AD120" s="147">
        <f>VLOOKUP(T120,'既存・導入予定 (4)'!$E$33:$S$44,13,0)</f>
        <v>0.56499999999999995</v>
      </c>
      <c r="AE120" s="75">
        <f t="shared" si="6"/>
        <v>0.89100000000000001</v>
      </c>
    </row>
    <row r="121" spans="13:31" ht="13.5" customHeight="1">
      <c r="M121" s="90">
        <v>10</v>
      </c>
      <c r="N121" s="91" t="s">
        <v>7</v>
      </c>
      <c r="O121" s="91" t="s">
        <v>3457</v>
      </c>
      <c r="P121" s="91" t="s">
        <v>3458</v>
      </c>
      <c r="Q121" s="91" t="s">
        <v>488</v>
      </c>
      <c r="R121" s="92">
        <v>0.20699999999999999</v>
      </c>
      <c r="T121" s="144">
        <v>1</v>
      </c>
      <c r="U121" s="145">
        <v>2024</v>
      </c>
      <c r="V121" s="145" t="s">
        <v>626</v>
      </c>
      <c r="W121" s="145" t="s">
        <v>618</v>
      </c>
      <c r="X121" s="145" t="s">
        <v>3516</v>
      </c>
      <c r="Y121" s="146" t="str">
        <f t="shared" si="5"/>
        <v>12024冷房ビル用マルチ無し（一定速）</v>
      </c>
      <c r="Z121" s="148">
        <v>0.25</v>
      </c>
      <c r="AA121" s="148">
        <v>0.75</v>
      </c>
      <c r="AB121" s="149">
        <v>0.25</v>
      </c>
      <c r="AC121" s="149">
        <v>0.75</v>
      </c>
      <c r="AD121" s="147">
        <f>VLOOKUP(T121,'既存・導入予定 (4)'!$E$33:$S$44,13,0)</f>
        <v>0.56499999999999995</v>
      </c>
      <c r="AE121" s="75">
        <f t="shared" si="6"/>
        <v>0.89100000000000001</v>
      </c>
    </row>
    <row r="122" spans="13:31" ht="13.5" customHeight="1">
      <c r="M122" s="90">
        <v>10</v>
      </c>
      <c r="N122" s="91" t="s">
        <v>8</v>
      </c>
      <c r="O122" s="91" t="s">
        <v>3457</v>
      </c>
      <c r="P122" s="91" t="s">
        <v>3458</v>
      </c>
      <c r="Q122" s="91" t="s">
        <v>492</v>
      </c>
      <c r="R122" s="92">
        <v>0.18</v>
      </c>
      <c r="T122" s="144">
        <v>1</v>
      </c>
      <c r="U122" s="145">
        <v>2024</v>
      </c>
      <c r="V122" s="145" t="s">
        <v>626</v>
      </c>
      <c r="W122" s="145" t="s">
        <v>619</v>
      </c>
      <c r="X122" s="145" t="s">
        <v>3516</v>
      </c>
      <c r="Y122" s="146" t="str">
        <f t="shared" si="5"/>
        <v>12024冷房設備用無し（一定速）</v>
      </c>
      <c r="Z122" s="148">
        <v>0.25</v>
      </c>
      <c r="AA122" s="148">
        <v>0.75</v>
      </c>
      <c r="AB122" s="149">
        <v>0.25</v>
      </c>
      <c r="AC122" s="149">
        <v>0.75</v>
      </c>
      <c r="AD122" s="147">
        <f>VLOOKUP(T122,'既存・導入予定 (4)'!$E$33:$S$44,13,0)</f>
        <v>0.56499999999999995</v>
      </c>
      <c r="AE122" s="75">
        <f t="shared" si="6"/>
        <v>0.89100000000000001</v>
      </c>
    </row>
    <row r="123" spans="13:31" ht="13.5" customHeight="1">
      <c r="M123" s="90">
        <v>10</v>
      </c>
      <c r="N123" s="91" t="s">
        <v>9</v>
      </c>
      <c r="O123" s="91" t="s">
        <v>3457</v>
      </c>
      <c r="P123" s="91" t="s">
        <v>3458</v>
      </c>
      <c r="Q123" s="91" t="s">
        <v>496</v>
      </c>
      <c r="R123" s="92">
        <v>0.154</v>
      </c>
      <c r="T123" s="144">
        <v>1</v>
      </c>
      <c r="U123" s="145">
        <v>2024</v>
      </c>
      <c r="V123" s="145" t="s">
        <v>627</v>
      </c>
      <c r="W123" s="145" t="s">
        <v>624</v>
      </c>
      <c r="X123" s="145" t="s">
        <v>3363</v>
      </c>
      <c r="Y123" s="146" t="str">
        <f t="shared" si="5"/>
        <v>12024暖房店舗用有り</v>
      </c>
      <c r="Z123" s="145">
        <v>-1.04</v>
      </c>
      <c r="AA123" s="145">
        <v>2.04</v>
      </c>
      <c r="AB123" s="145">
        <v>1.0898000000000001</v>
      </c>
      <c r="AC123" s="145">
        <v>1.5076000000000001</v>
      </c>
      <c r="AD123" s="147">
        <f>VLOOKUP(T123,'既存・導入予定 (4)'!$E$33:$S$44,13,0)</f>
        <v>0.56499999999999995</v>
      </c>
      <c r="AE123" s="75">
        <f t="shared" si="6"/>
        <v>1.452</v>
      </c>
    </row>
    <row r="124" spans="13:31" ht="13.5" customHeight="1">
      <c r="M124" s="90">
        <v>10</v>
      </c>
      <c r="N124" s="91" t="s">
        <v>10</v>
      </c>
      <c r="O124" s="91" t="s">
        <v>3457</v>
      </c>
      <c r="P124" s="91" t="s">
        <v>3458</v>
      </c>
      <c r="Q124" s="91" t="s">
        <v>500</v>
      </c>
      <c r="R124" s="92">
        <v>0.18</v>
      </c>
      <c r="T124" s="144">
        <v>1</v>
      </c>
      <c r="U124" s="145">
        <v>2024</v>
      </c>
      <c r="V124" s="145" t="s">
        <v>627</v>
      </c>
      <c r="W124" s="145" t="s">
        <v>618</v>
      </c>
      <c r="X124" s="145" t="s">
        <v>3363</v>
      </c>
      <c r="Y124" s="146" t="str">
        <f t="shared" si="5"/>
        <v>12024暖房ビル用マルチ有り</v>
      </c>
      <c r="Z124" s="145">
        <v>-1.1399999999999999</v>
      </c>
      <c r="AA124" s="145">
        <v>2.14</v>
      </c>
      <c r="AB124" s="145">
        <v>1.0454000000000001</v>
      </c>
      <c r="AC124" s="145">
        <v>1.5936999999999999</v>
      </c>
      <c r="AD124" s="147">
        <f>VLOOKUP(T124,'既存・導入予定 (4)'!$E$33:$S$44,13,0)</f>
        <v>0.56499999999999995</v>
      </c>
      <c r="AE124" s="75">
        <f t="shared" si="6"/>
        <v>1.4950000000000001</v>
      </c>
    </row>
    <row r="125" spans="13:31" ht="13.5" customHeight="1">
      <c r="M125" s="90">
        <v>10</v>
      </c>
      <c r="N125" s="91" t="s">
        <v>11</v>
      </c>
      <c r="O125" s="91" t="s">
        <v>3457</v>
      </c>
      <c r="P125" s="91" t="s">
        <v>3458</v>
      </c>
      <c r="Q125" s="91" t="s">
        <v>504</v>
      </c>
      <c r="R125" s="92">
        <v>0.107</v>
      </c>
      <c r="T125" s="144">
        <v>1</v>
      </c>
      <c r="U125" s="145">
        <v>2024</v>
      </c>
      <c r="V125" s="145" t="s">
        <v>627</v>
      </c>
      <c r="W125" s="145" t="s">
        <v>619</v>
      </c>
      <c r="X125" s="145" t="s">
        <v>3363</v>
      </c>
      <c r="Y125" s="146" t="str">
        <f t="shared" si="5"/>
        <v>12024暖房設備用有り</v>
      </c>
      <c r="Z125" s="145">
        <v>-0.57999999999999996</v>
      </c>
      <c r="AA125" s="145">
        <v>1.58</v>
      </c>
      <c r="AB125" s="145">
        <v>1.0335000000000001</v>
      </c>
      <c r="AC125" s="145">
        <v>1.1766000000000001</v>
      </c>
      <c r="AD125" s="147">
        <f>VLOOKUP(T125,'既存・導入予定 (4)'!$E$33:$S$44,13,0)</f>
        <v>0.56499999999999995</v>
      </c>
      <c r="AE125" s="75">
        <f t="shared" si="6"/>
        <v>1.252</v>
      </c>
    </row>
    <row r="126" spans="13:31" ht="13.5" customHeight="1">
      <c r="M126" s="90">
        <v>10</v>
      </c>
      <c r="N126" s="91" t="s">
        <v>12</v>
      </c>
      <c r="O126" s="91" t="s">
        <v>3457</v>
      </c>
      <c r="P126" s="91" t="s">
        <v>3458</v>
      </c>
      <c r="Q126" s="91" t="s">
        <v>508</v>
      </c>
      <c r="R126" s="92">
        <v>0</v>
      </c>
      <c r="T126" s="144">
        <v>1</v>
      </c>
      <c r="U126" s="145">
        <v>2024</v>
      </c>
      <c r="V126" s="145" t="s">
        <v>627</v>
      </c>
      <c r="W126" s="145" t="s">
        <v>624</v>
      </c>
      <c r="X126" s="145" t="s">
        <v>3516</v>
      </c>
      <c r="Y126" s="146" t="str">
        <f t="shared" si="5"/>
        <v>12024暖房店舗用無し（一定速）</v>
      </c>
      <c r="Z126" s="148">
        <v>0.25</v>
      </c>
      <c r="AA126" s="148">
        <v>0.75</v>
      </c>
      <c r="AB126" s="149">
        <v>0.25</v>
      </c>
      <c r="AC126" s="149">
        <v>0.75</v>
      </c>
      <c r="AD126" s="147">
        <f>VLOOKUP(T126,'既存・導入予定 (4)'!$E$33:$S$44,13,0)</f>
        <v>0.56499999999999995</v>
      </c>
      <c r="AE126" s="75">
        <f t="shared" si="6"/>
        <v>0.89100000000000001</v>
      </c>
    </row>
    <row r="127" spans="13:31" ht="13.5" customHeight="1">
      <c r="M127" s="90">
        <v>10</v>
      </c>
      <c r="N127" s="91" t="s">
        <v>13</v>
      </c>
      <c r="O127" s="91" t="s">
        <v>3457</v>
      </c>
      <c r="P127" s="91" t="s">
        <v>3458</v>
      </c>
      <c r="Q127" s="91" t="s">
        <v>512</v>
      </c>
      <c r="R127" s="92">
        <v>0.224</v>
      </c>
      <c r="T127" s="144">
        <v>1</v>
      </c>
      <c r="U127" s="145">
        <v>2024</v>
      </c>
      <c r="V127" s="145" t="s">
        <v>627</v>
      </c>
      <c r="W127" s="145" t="s">
        <v>618</v>
      </c>
      <c r="X127" s="145" t="s">
        <v>3516</v>
      </c>
      <c r="Y127" s="146" t="str">
        <f t="shared" si="5"/>
        <v>12024暖房ビル用マルチ無し（一定速）</v>
      </c>
      <c r="Z127" s="148">
        <v>0.25</v>
      </c>
      <c r="AA127" s="148">
        <v>0.75</v>
      </c>
      <c r="AB127" s="149">
        <v>0.25</v>
      </c>
      <c r="AC127" s="149">
        <v>0.75</v>
      </c>
      <c r="AD127" s="147">
        <f>VLOOKUP(T127,'既存・導入予定 (4)'!$E$33:$S$44,13,0)</f>
        <v>0.56499999999999995</v>
      </c>
      <c r="AE127" s="75">
        <f t="shared" si="6"/>
        <v>0.89100000000000001</v>
      </c>
    </row>
    <row r="128" spans="13:31" ht="13.5" customHeight="1">
      <c r="M128" s="90">
        <v>11</v>
      </c>
      <c r="N128" s="91" t="s">
        <v>3456</v>
      </c>
      <c r="O128" s="91" t="s">
        <v>3457</v>
      </c>
      <c r="P128" s="91" t="s">
        <v>3458</v>
      </c>
      <c r="Q128" s="91" t="s">
        <v>516</v>
      </c>
      <c r="R128" s="92">
        <v>0.129</v>
      </c>
      <c r="T128" s="144">
        <v>1</v>
      </c>
      <c r="U128" s="145">
        <v>2024</v>
      </c>
      <c r="V128" s="145" t="s">
        <v>627</v>
      </c>
      <c r="W128" s="145" t="s">
        <v>619</v>
      </c>
      <c r="X128" s="145" t="s">
        <v>3516</v>
      </c>
      <c r="Y128" s="146" t="str">
        <f t="shared" si="5"/>
        <v>12024暖房設備用無し（一定速）</v>
      </c>
      <c r="Z128" s="148">
        <v>0.25</v>
      </c>
      <c r="AA128" s="148">
        <v>0.75</v>
      </c>
      <c r="AB128" s="149">
        <v>0.25</v>
      </c>
      <c r="AC128" s="149">
        <v>0.75</v>
      </c>
      <c r="AD128" s="147">
        <f>VLOOKUP(T128,'既存・導入予定 (4)'!$E$33:$S$44,13,0)</f>
        <v>0.56499999999999995</v>
      </c>
      <c r="AE128" s="75">
        <f t="shared" si="6"/>
        <v>0.89100000000000001</v>
      </c>
    </row>
    <row r="129" spans="13:31" ht="13.5" customHeight="1">
      <c r="M129" s="90">
        <v>11</v>
      </c>
      <c r="N129" s="91" t="s">
        <v>3</v>
      </c>
      <c r="O129" s="91" t="s">
        <v>3457</v>
      </c>
      <c r="P129" s="91" t="s">
        <v>3458</v>
      </c>
      <c r="Q129" s="91" t="s">
        <v>520</v>
      </c>
      <c r="R129" s="92">
        <v>9.1999999999999998E-2</v>
      </c>
      <c r="T129" s="152">
        <v>2</v>
      </c>
      <c r="U129" s="153">
        <v>1995</v>
      </c>
      <c r="V129" s="154" t="s">
        <v>20</v>
      </c>
      <c r="W129" s="154" t="s">
        <v>624</v>
      </c>
      <c r="X129" s="154" t="s">
        <v>3363</v>
      </c>
      <c r="Y129" s="155" t="str">
        <f t="shared" ref="Y129:Y176" si="7">T129&amp;U129&amp;V129&amp;W129&amp;X129</f>
        <v>21995冷房店舗用有り</v>
      </c>
      <c r="Z129" s="156">
        <v>0.32</v>
      </c>
      <c r="AA129" s="156">
        <v>0.68</v>
      </c>
      <c r="AB129" s="157">
        <v>1.0165999999999999</v>
      </c>
      <c r="AC129" s="157">
        <v>0.50590000000000002</v>
      </c>
      <c r="AD129" s="160">
        <f>VLOOKUP(T129,'既存・導入予定 (4)'!$E$33:$S$44,13,0)</f>
        <v>0.52900000000000003</v>
      </c>
      <c r="AE129" s="161">
        <f t="shared" ref="AE129:AE142" si="8">ROUNDDOWN(IF(AD129&gt;=0.25,Z129*AD129+AA129,AB129*AD129+AC129),3)</f>
        <v>0.84899999999999998</v>
      </c>
    </row>
    <row r="130" spans="13:31" ht="13.5" customHeight="1">
      <c r="M130" s="90">
        <v>11</v>
      </c>
      <c r="N130" s="91" t="s">
        <v>4</v>
      </c>
      <c r="O130" s="91" t="s">
        <v>3457</v>
      </c>
      <c r="P130" s="91" t="s">
        <v>3458</v>
      </c>
      <c r="Q130" s="91" t="s">
        <v>524</v>
      </c>
      <c r="R130" s="92">
        <v>0</v>
      </c>
      <c r="T130" s="152">
        <v>2</v>
      </c>
      <c r="U130" s="153">
        <v>1995</v>
      </c>
      <c r="V130" s="154" t="s">
        <v>20</v>
      </c>
      <c r="W130" s="154" t="s">
        <v>618</v>
      </c>
      <c r="X130" s="154" t="s">
        <v>3363</v>
      </c>
      <c r="Y130" s="155" t="str">
        <f t="shared" si="7"/>
        <v>21995冷房ビル用マルチ有り</v>
      </c>
      <c r="Z130" s="156">
        <v>-0.218</v>
      </c>
      <c r="AA130" s="156">
        <v>1.218</v>
      </c>
      <c r="AB130" s="157">
        <v>1.0356000000000001</v>
      </c>
      <c r="AC130" s="157">
        <v>0.90459999999999996</v>
      </c>
      <c r="AD130" s="160">
        <f>VLOOKUP(T130,'既存・導入予定 (4)'!$E$33:$S$44,13,0)</f>
        <v>0.52900000000000003</v>
      </c>
      <c r="AE130" s="161">
        <f t="shared" si="8"/>
        <v>1.1020000000000001</v>
      </c>
    </row>
    <row r="131" spans="13:31" ht="13.5" customHeight="1">
      <c r="M131" s="90">
        <v>11</v>
      </c>
      <c r="N131" s="91" t="s">
        <v>5</v>
      </c>
      <c r="O131" s="91" t="s">
        <v>3457</v>
      </c>
      <c r="P131" s="91" t="s">
        <v>3458</v>
      </c>
      <c r="Q131" s="91" t="s">
        <v>528</v>
      </c>
      <c r="R131" s="92">
        <v>0</v>
      </c>
      <c r="T131" s="152">
        <v>2</v>
      </c>
      <c r="U131" s="153">
        <v>1995</v>
      </c>
      <c r="V131" s="154" t="s">
        <v>20</v>
      </c>
      <c r="W131" s="154" t="s">
        <v>619</v>
      </c>
      <c r="X131" s="154" t="s">
        <v>3363</v>
      </c>
      <c r="Y131" s="155" t="str">
        <f t="shared" si="7"/>
        <v>21995冷房設備用有り</v>
      </c>
      <c r="Z131" s="156">
        <v>0.25</v>
      </c>
      <c r="AA131" s="156">
        <v>0.75</v>
      </c>
      <c r="AB131" s="157">
        <v>1.0219</v>
      </c>
      <c r="AC131" s="157">
        <v>0.55700000000000005</v>
      </c>
      <c r="AD131" s="160">
        <f>VLOOKUP(T131,'既存・導入予定 (4)'!$E$33:$S$44,13,0)</f>
        <v>0.52900000000000003</v>
      </c>
      <c r="AE131" s="161">
        <f t="shared" si="8"/>
        <v>0.88200000000000001</v>
      </c>
    </row>
    <row r="132" spans="13:31" ht="13.5" customHeight="1">
      <c r="M132" s="90">
        <v>11</v>
      </c>
      <c r="N132" s="91" t="s">
        <v>6</v>
      </c>
      <c r="O132" s="91" t="s">
        <v>3457</v>
      </c>
      <c r="P132" s="91" t="s">
        <v>3458</v>
      </c>
      <c r="Q132" s="91" t="s">
        <v>532</v>
      </c>
      <c r="R132" s="92">
        <v>0.107</v>
      </c>
      <c r="T132" s="152">
        <v>2</v>
      </c>
      <c r="U132" s="153">
        <v>1995</v>
      </c>
      <c r="V132" s="154" t="s">
        <v>20</v>
      </c>
      <c r="W132" s="154" t="s">
        <v>624</v>
      </c>
      <c r="X132" s="154" t="s">
        <v>3516</v>
      </c>
      <c r="Y132" s="155" t="str">
        <f t="shared" si="7"/>
        <v>21995冷房店舗用無し（一定速）</v>
      </c>
      <c r="Z132" s="156">
        <v>0.26</v>
      </c>
      <c r="AA132" s="156">
        <v>0.74</v>
      </c>
      <c r="AB132" s="157">
        <v>0.26</v>
      </c>
      <c r="AC132" s="157">
        <v>0.74</v>
      </c>
      <c r="AD132" s="160">
        <f>VLOOKUP(T132,'既存・導入予定 (4)'!$E$33:$S$44,13,0)</f>
        <v>0.52900000000000003</v>
      </c>
      <c r="AE132" s="161">
        <f t="shared" si="8"/>
        <v>0.877</v>
      </c>
    </row>
    <row r="133" spans="13:31" ht="13.5" customHeight="1">
      <c r="M133" s="90">
        <v>11</v>
      </c>
      <c r="N133" s="91" t="s">
        <v>7</v>
      </c>
      <c r="O133" s="91" t="s">
        <v>3457</v>
      </c>
      <c r="P133" s="91" t="s">
        <v>3458</v>
      </c>
      <c r="Q133" s="91" t="s">
        <v>536</v>
      </c>
      <c r="R133" s="92">
        <v>7.0999999999999994E-2</v>
      </c>
      <c r="T133" s="152">
        <v>2</v>
      </c>
      <c r="U133" s="153">
        <v>1995</v>
      </c>
      <c r="V133" s="154" t="s">
        <v>20</v>
      </c>
      <c r="W133" s="154" t="s">
        <v>618</v>
      </c>
      <c r="X133" s="154" t="s">
        <v>3516</v>
      </c>
      <c r="Y133" s="155" t="str">
        <f t="shared" si="7"/>
        <v>21995冷房ビル用マルチ無し（一定速）</v>
      </c>
      <c r="Z133" s="156">
        <v>0.26</v>
      </c>
      <c r="AA133" s="156">
        <v>0.74</v>
      </c>
      <c r="AB133" s="157">
        <v>0.26</v>
      </c>
      <c r="AC133" s="157">
        <v>0.74</v>
      </c>
      <c r="AD133" s="160">
        <f>VLOOKUP(T133,'既存・導入予定 (4)'!$E$33:$S$44,13,0)</f>
        <v>0.52900000000000003</v>
      </c>
      <c r="AE133" s="161">
        <f t="shared" si="8"/>
        <v>0.877</v>
      </c>
    </row>
    <row r="134" spans="13:31" ht="13.5" customHeight="1">
      <c r="M134" s="90">
        <v>11</v>
      </c>
      <c r="N134" s="91" t="s">
        <v>8</v>
      </c>
      <c r="O134" s="91" t="s">
        <v>3457</v>
      </c>
      <c r="P134" s="91" t="s">
        <v>3458</v>
      </c>
      <c r="Q134" s="91" t="s">
        <v>540</v>
      </c>
      <c r="R134" s="92">
        <v>0.14799999999999999</v>
      </c>
      <c r="T134" s="152">
        <v>2</v>
      </c>
      <c r="U134" s="153">
        <v>1995</v>
      </c>
      <c r="V134" s="154" t="s">
        <v>20</v>
      </c>
      <c r="W134" s="154" t="s">
        <v>619</v>
      </c>
      <c r="X134" s="154" t="s">
        <v>3516</v>
      </c>
      <c r="Y134" s="155" t="str">
        <f t="shared" si="7"/>
        <v>21995冷房設備用無し（一定速）</v>
      </c>
      <c r="Z134" s="156">
        <v>0.26</v>
      </c>
      <c r="AA134" s="156">
        <v>0.74</v>
      </c>
      <c r="AB134" s="157">
        <v>0.26</v>
      </c>
      <c r="AC134" s="157">
        <v>0.74</v>
      </c>
      <c r="AD134" s="160">
        <f>VLOOKUP(T134,'既存・導入予定 (4)'!$E$33:$S$44,13,0)</f>
        <v>0.52900000000000003</v>
      </c>
      <c r="AE134" s="161">
        <f t="shared" si="8"/>
        <v>0.877</v>
      </c>
    </row>
    <row r="135" spans="13:31" ht="13.5" customHeight="1">
      <c r="M135" s="90">
        <v>11</v>
      </c>
      <c r="N135" s="91" t="s">
        <v>9</v>
      </c>
      <c r="O135" s="91" t="s">
        <v>3457</v>
      </c>
      <c r="P135" s="91" t="s">
        <v>3458</v>
      </c>
      <c r="Q135" s="91" t="s">
        <v>544</v>
      </c>
      <c r="R135" s="92">
        <v>7.0999999999999994E-2</v>
      </c>
      <c r="T135" s="152">
        <v>2</v>
      </c>
      <c r="U135" s="153">
        <v>1995</v>
      </c>
      <c r="V135" s="154" t="s">
        <v>21</v>
      </c>
      <c r="W135" s="154" t="s">
        <v>624</v>
      </c>
      <c r="X135" s="154" t="s">
        <v>3363</v>
      </c>
      <c r="Y135" s="155" t="str">
        <f t="shared" si="7"/>
        <v>21995暖房店舗用有り</v>
      </c>
      <c r="Z135" s="156">
        <v>0.374</v>
      </c>
      <c r="AA135" s="156">
        <v>0.626</v>
      </c>
      <c r="AB135" s="157">
        <v>1.0275000000000001</v>
      </c>
      <c r="AC135" s="157">
        <v>0.46260000000000001</v>
      </c>
      <c r="AD135" s="160">
        <f>VLOOKUP(T135,'既存・導入予定 (4)'!$E$33:$S$44,13,0)</f>
        <v>0.52900000000000003</v>
      </c>
      <c r="AE135" s="161">
        <f t="shared" si="8"/>
        <v>0.82299999999999995</v>
      </c>
    </row>
    <row r="136" spans="13:31" ht="13.5" customHeight="1">
      <c r="M136" s="90">
        <v>11</v>
      </c>
      <c r="N136" s="91" t="s">
        <v>10</v>
      </c>
      <c r="O136" s="91" t="s">
        <v>3457</v>
      </c>
      <c r="P136" s="91" t="s">
        <v>3458</v>
      </c>
      <c r="Q136" s="91" t="s">
        <v>548</v>
      </c>
      <c r="R136" s="92">
        <v>8.5000000000000006E-2</v>
      </c>
      <c r="T136" s="152">
        <v>2</v>
      </c>
      <c r="U136" s="153">
        <v>1995</v>
      </c>
      <c r="V136" s="154" t="s">
        <v>21</v>
      </c>
      <c r="W136" s="154" t="s">
        <v>618</v>
      </c>
      <c r="X136" s="154" t="s">
        <v>3363</v>
      </c>
      <c r="Y136" s="155" t="str">
        <f t="shared" si="7"/>
        <v>21995暖房ビル用マルチ有り</v>
      </c>
      <c r="Z136" s="156">
        <v>-0.112</v>
      </c>
      <c r="AA136" s="156">
        <v>1.1120000000000001</v>
      </c>
      <c r="AB136" s="157">
        <v>1.0236000000000001</v>
      </c>
      <c r="AC136" s="157">
        <v>0.82809999999999995</v>
      </c>
      <c r="AD136" s="160">
        <f>VLOOKUP(T136,'既存・導入予定 (4)'!$E$33:$S$44,13,0)</f>
        <v>0.52900000000000003</v>
      </c>
      <c r="AE136" s="161">
        <f t="shared" si="8"/>
        <v>1.052</v>
      </c>
    </row>
    <row r="137" spans="13:31" ht="13.5" customHeight="1">
      <c r="M137" s="90">
        <v>11</v>
      </c>
      <c r="N137" s="91" t="s">
        <v>11</v>
      </c>
      <c r="O137" s="91" t="s">
        <v>3457</v>
      </c>
      <c r="P137" s="91" t="s">
        <v>3458</v>
      </c>
      <c r="Q137" s="91" t="s">
        <v>552</v>
      </c>
      <c r="R137" s="92">
        <v>0</v>
      </c>
      <c r="T137" s="152">
        <v>2</v>
      </c>
      <c r="U137" s="153">
        <v>1995</v>
      </c>
      <c r="V137" s="154" t="s">
        <v>21</v>
      </c>
      <c r="W137" s="154" t="s">
        <v>619</v>
      </c>
      <c r="X137" s="154" t="s">
        <v>3363</v>
      </c>
      <c r="Y137" s="155" t="str">
        <f t="shared" si="7"/>
        <v>21995暖房設備用有り</v>
      </c>
      <c r="Z137" s="156">
        <v>0.25</v>
      </c>
      <c r="AA137" s="156">
        <v>0.75</v>
      </c>
      <c r="AB137" s="157">
        <v>1.0159</v>
      </c>
      <c r="AC137" s="157">
        <v>0.5585</v>
      </c>
      <c r="AD137" s="160">
        <f>VLOOKUP(T137,'既存・導入予定 (4)'!$E$33:$S$44,13,0)</f>
        <v>0.52900000000000003</v>
      </c>
      <c r="AE137" s="161">
        <f t="shared" si="8"/>
        <v>0.88200000000000001</v>
      </c>
    </row>
    <row r="138" spans="13:31" ht="13.5" customHeight="1">
      <c r="M138" s="90">
        <v>11</v>
      </c>
      <c r="N138" s="91" t="s">
        <v>12</v>
      </c>
      <c r="O138" s="91" t="s">
        <v>3457</v>
      </c>
      <c r="P138" s="91" t="s">
        <v>3458</v>
      </c>
      <c r="Q138" s="91" t="s">
        <v>556</v>
      </c>
      <c r="R138" s="92">
        <v>0</v>
      </c>
      <c r="T138" s="152">
        <v>2</v>
      </c>
      <c r="U138" s="153">
        <v>1995</v>
      </c>
      <c r="V138" s="154" t="s">
        <v>21</v>
      </c>
      <c r="W138" s="154" t="s">
        <v>624</v>
      </c>
      <c r="X138" s="154" t="s">
        <v>3516</v>
      </c>
      <c r="Y138" s="155" t="str">
        <f t="shared" si="7"/>
        <v>21995暖房店舗用無し（一定速）</v>
      </c>
      <c r="Z138" s="156">
        <v>0.26</v>
      </c>
      <c r="AA138" s="156">
        <v>0.74</v>
      </c>
      <c r="AB138" s="157">
        <v>0.26</v>
      </c>
      <c r="AC138" s="157">
        <v>0.74</v>
      </c>
      <c r="AD138" s="160">
        <f>VLOOKUP(T138,'既存・導入予定 (4)'!$E$33:$S$44,13,0)</f>
        <v>0.52900000000000003</v>
      </c>
      <c r="AE138" s="161">
        <f t="shared" si="8"/>
        <v>0.877</v>
      </c>
    </row>
    <row r="139" spans="13:31" ht="13.5" customHeight="1">
      <c r="M139" s="90">
        <v>11</v>
      </c>
      <c r="N139" s="91" t="s">
        <v>13</v>
      </c>
      <c r="O139" s="91" t="s">
        <v>3457</v>
      </c>
      <c r="P139" s="91" t="s">
        <v>3458</v>
      </c>
      <c r="Q139" s="91" t="s">
        <v>560</v>
      </c>
      <c r="R139" s="92">
        <v>0.13700000000000001</v>
      </c>
      <c r="T139" s="152">
        <v>2</v>
      </c>
      <c r="U139" s="153">
        <v>1995</v>
      </c>
      <c r="V139" s="154" t="s">
        <v>21</v>
      </c>
      <c r="W139" s="154" t="s">
        <v>618</v>
      </c>
      <c r="X139" s="154" t="s">
        <v>3516</v>
      </c>
      <c r="Y139" s="155" t="str">
        <f t="shared" si="7"/>
        <v>21995暖房ビル用マルチ無し（一定速）</v>
      </c>
      <c r="Z139" s="156">
        <v>0.26</v>
      </c>
      <c r="AA139" s="156">
        <v>0.74</v>
      </c>
      <c r="AB139" s="157">
        <v>0.26</v>
      </c>
      <c r="AC139" s="157">
        <v>0.74</v>
      </c>
      <c r="AD139" s="160">
        <f>VLOOKUP(T139,'既存・導入予定 (4)'!$E$33:$S$44,13,0)</f>
        <v>0.52900000000000003</v>
      </c>
      <c r="AE139" s="161">
        <f t="shared" si="8"/>
        <v>0.877</v>
      </c>
    </row>
    <row r="140" spans="13:31" ht="13.5" customHeight="1">
      <c r="M140" s="90">
        <v>12</v>
      </c>
      <c r="N140" s="91" t="s">
        <v>3456</v>
      </c>
      <c r="O140" s="91" t="s">
        <v>3457</v>
      </c>
      <c r="P140" s="91" t="s">
        <v>3458</v>
      </c>
      <c r="Q140" s="91" t="s">
        <v>564</v>
      </c>
      <c r="R140" s="92">
        <v>0</v>
      </c>
      <c r="T140" s="152">
        <v>2</v>
      </c>
      <c r="U140" s="153">
        <v>1995</v>
      </c>
      <c r="V140" s="154" t="s">
        <v>21</v>
      </c>
      <c r="W140" s="154" t="s">
        <v>619</v>
      </c>
      <c r="X140" s="154" t="s">
        <v>3516</v>
      </c>
      <c r="Y140" s="155" t="str">
        <f t="shared" si="7"/>
        <v>21995暖房設備用無し（一定速）</v>
      </c>
      <c r="Z140" s="156">
        <v>0.26</v>
      </c>
      <c r="AA140" s="156">
        <v>0.74</v>
      </c>
      <c r="AB140" s="157">
        <v>0.26</v>
      </c>
      <c r="AC140" s="157">
        <v>0.74</v>
      </c>
      <c r="AD140" s="160">
        <f>VLOOKUP(T140,'既存・導入予定 (4)'!$E$33:$S$44,13,0)</f>
        <v>0.52900000000000003</v>
      </c>
      <c r="AE140" s="161">
        <f t="shared" si="8"/>
        <v>0.877</v>
      </c>
    </row>
    <row r="141" spans="13:31" ht="13.5" customHeight="1">
      <c r="M141" s="90">
        <v>12</v>
      </c>
      <c r="N141" s="91" t="s">
        <v>3</v>
      </c>
      <c r="O141" s="91" t="s">
        <v>3457</v>
      </c>
      <c r="P141" s="91" t="s">
        <v>3458</v>
      </c>
      <c r="Q141" s="91" t="s">
        <v>568</v>
      </c>
      <c r="R141" s="92">
        <v>0</v>
      </c>
      <c r="T141" s="152">
        <v>2</v>
      </c>
      <c r="U141" s="153">
        <v>2005</v>
      </c>
      <c r="V141" s="154" t="s">
        <v>20</v>
      </c>
      <c r="W141" s="154" t="s">
        <v>624</v>
      </c>
      <c r="X141" s="154" t="s">
        <v>3363</v>
      </c>
      <c r="Y141" s="155" t="str">
        <f t="shared" si="7"/>
        <v>22005冷房店舗用有り</v>
      </c>
      <c r="Z141" s="156">
        <v>-0.86599999999999999</v>
      </c>
      <c r="AA141" s="156">
        <v>1.8660000000000001</v>
      </c>
      <c r="AB141" s="157">
        <v>1.0455000000000001</v>
      </c>
      <c r="AC141" s="157">
        <v>1.3880999999999999</v>
      </c>
      <c r="AD141" s="160">
        <f>VLOOKUP(T141,'既存・導入予定 (4)'!$E$33:$S$44,13,0)</f>
        <v>0.52900000000000003</v>
      </c>
      <c r="AE141" s="161">
        <f t="shared" si="8"/>
        <v>1.407</v>
      </c>
    </row>
    <row r="142" spans="13:31" ht="13.5" customHeight="1">
      <c r="M142" s="90">
        <v>12</v>
      </c>
      <c r="N142" s="91" t="s">
        <v>4</v>
      </c>
      <c r="O142" s="91" t="s">
        <v>3457</v>
      </c>
      <c r="P142" s="91" t="s">
        <v>3458</v>
      </c>
      <c r="Q142" s="91" t="s">
        <v>572</v>
      </c>
      <c r="R142" s="92">
        <v>0</v>
      </c>
      <c r="T142" s="152">
        <v>2</v>
      </c>
      <c r="U142" s="153">
        <v>2005</v>
      </c>
      <c r="V142" s="154" t="s">
        <v>20</v>
      </c>
      <c r="W142" s="154" t="s">
        <v>618</v>
      </c>
      <c r="X142" s="154" t="s">
        <v>3363</v>
      </c>
      <c r="Y142" s="155" t="str">
        <f t="shared" si="7"/>
        <v>22005冷房ビル用マルチ有り</v>
      </c>
      <c r="Z142" s="156">
        <v>-0.68200000000000005</v>
      </c>
      <c r="AA142" s="156">
        <v>1.6819999999999999</v>
      </c>
      <c r="AB142" s="157">
        <v>1.0490999999999999</v>
      </c>
      <c r="AC142" s="157">
        <v>1.2492000000000001</v>
      </c>
      <c r="AD142" s="160">
        <f>VLOOKUP(T142,'既存・導入予定 (4)'!$E$33:$S$44,13,0)</f>
        <v>0.52900000000000003</v>
      </c>
      <c r="AE142" s="161">
        <f t="shared" si="8"/>
        <v>1.321</v>
      </c>
    </row>
    <row r="143" spans="13:31" ht="14.25" customHeight="1">
      <c r="M143" s="90">
        <v>12</v>
      </c>
      <c r="N143" s="91" t="s">
        <v>5</v>
      </c>
      <c r="O143" s="91" t="s">
        <v>3457</v>
      </c>
      <c r="P143" s="91" t="s">
        <v>3458</v>
      </c>
      <c r="Q143" s="91" t="s">
        <v>576</v>
      </c>
      <c r="R143" s="92">
        <v>0</v>
      </c>
      <c r="T143" s="152">
        <v>2</v>
      </c>
      <c r="U143" s="153">
        <v>2005</v>
      </c>
      <c r="V143" s="154" t="s">
        <v>20</v>
      </c>
      <c r="W143" s="154" t="s">
        <v>619</v>
      </c>
      <c r="X143" s="154" t="s">
        <v>3363</v>
      </c>
      <c r="Y143" s="155" t="str">
        <f t="shared" si="7"/>
        <v>22005冷房設備用有り</v>
      </c>
      <c r="Z143" s="156">
        <v>-0.114</v>
      </c>
      <c r="AA143" s="156">
        <v>1.1140000000000001</v>
      </c>
      <c r="AB143" s="157">
        <v>1.0325</v>
      </c>
      <c r="AC143" s="157">
        <v>0.82740000000000002</v>
      </c>
      <c r="AD143" s="160">
        <f>VLOOKUP(T143,'既存・導入予定 (4)'!$E$33:$S$44,13,0)</f>
        <v>0.52900000000000003</v>
      </c>
      <c r="AE143" s="161">
        <f t="shared" ref="AE143:AE188" si="9">ROUNDDOWN(IF(AD143&gt;=0.25,Z143*AD143+AA143,AB143*AD143+AC143),3)</f>
        <v>1.0529999999999999</v>
      </c>
    </row>
    <row r="144" spans="13:31" ht="13.5" customHeight="1">
      <c r="M144" s="90">
        <v>12</v>
      </c>
      <c r="N144" s="91" t="s">
        <v>6</v>
      </c>
      <c r="O144" s="91" t="s">
        <v>3457</v>
      </c>
      <c r="P144" s="91" t="s">
        <v>3458</v>
      </c>
      <c r="Q144" s="91" t="s">
        <v>580</v>
      </c>
      <c r="R144" s="92">
        <v>0</v>
      </c>
      <c r="T144" s="152">
        <v>2</v>
      </c>
      <c r="U144" s="153">
        <v>2005</v>
      </c>
      <c r="V144" s="154" t="s">
        <v>20</v>
      </c>
      <c r="W144" s="154" t="s">
        <v>624</v>
      </c>
      <c r="X144" s="154" t="s">
        <v>3516</v>
      </c>
      <c r="Y144" s="155" t="str">
        <f t="shared" si="7"/>
        <v>22005冷房店舗用無し（一定速）</v>
      </c>
      <c r="Z144" s="156">
        <v>0.25</v>
      </c>
      <c r="AA144" s="156">
        <v>0.75</v>
      </c>
      <c r="AB144" s="157">
        <v>0.25</v>
      </c>
      <c r="AC144" s="157">
        <v>0.75</v>
      </c>
      <c r="AD144" s="160">
        <f>VLOOKUP(T144,'既存・導入予定 (4)'!$E$33:$S$44,13,0)</f>
        <v>0.52900000000000003</v>
      </c>
      <c r="AE144" s="161">
        <f t="shared" si="9"/>
        <v>0.88200000000000001</v>
      </c>
    </row>
    <row r="145" spans="13:31" ht="13.5" customHeight="1">
      <c r="M145" s="90">
        <v>12</v>
      </c>
      <c r="N145" s="91" t="s">
        <v>7</v>
      </c>
      <c r="O145" s="91" t="s">
        <v>3457</v>
      </c>
      <c r="P145" s="91" t="s">
        <v>3458</v>
      </c>
      <c r="Q145" s="91" t="s">
        <v>584</v>
      </c>
      <c r="R145" s="92">
        <v>0</v>
      </c>
      <c r="T145" s="152">
        <v>2</v>
      </c>
      <c r="U145" s="153">
        <v>2005</v>
      </c>
      <c r="V145" s="154" t="s">
        <v>20</v>
      </c>
      <c r="W145" s="154" t="s">
        <v>618</v>
      </c>
      <c r="X145" s="154" t="s">
        <v>3516</v>
      </c>
      <c r="Y145" s="155" t="str">
        <f t="shared" si="7"/>
        <v>22005冷房ビル用マルチ無し（一定速）</v>
      </c>
      <c r="Z145" s="156">
        <v>0.25</v>
      </c>
      <c r="AA145" s="156">
        <v>0.75</v>
      </c>
      <c r="AB145" s="157">
        <v>0.25</v>
      </c>
      <c r="AC145" s="157">
        <v>0.75</v>
      </c>
      <c r="AD145" s="160">
        <f>VLOOKUP(T145,'既存・導入予定 (4)'!$E$33:$S$44,13,0)</f>
        <v>0.52900000000000003</v>
      </c>
      <c r="AE145" s="161">
        <f t="shared" si="9"/>
        <v>0.88200000000000001</v>
      </c>
    </row>
    <row r="146" spans="13:31" ht="13.5" customHeight="1">
      <c r="M146" s="90">
        <v>12</v>
      </c>
      <c r="N146" s="91" t="s">
        <v>8</v>
      </c>
      <c r="O146" s="91" t="s">
        <v>3457</v>
      </c>
      <c r="P146" s="91" t="s">
        <v>3458</v>
      </c>
      <c r="Q146" s="91" t="s">
        <v>588</v>
      </c>
      <c r="R146" s="92">
        <v>0</v>
      </c>
      <c r="T146" s="152">
        <v>2</v>
      </c>
      <c r="U146" s="153">
        <v>2005</v>
      </c>
      <c r="V146" s="154" t="s">
        <v>20</v>
      </c>
      <c r="W146" s="154" t="s">
        <v>619</v>
      </c>
      <c r="X146" s="154" t="s">
        <v>3516</v>
      </c>
      <c r="Y146" s="155" t="str">
        <f t="shared" si="7"/>
        <v>22005冷房設備用無し（一定速）</v>
      </c>
      <c r="Z146" s="156">
        <v>0.25</v>
      </c>
      <c r="AA146" s="156">
        <v>0.75</v>
      </c>
      <c r="AB146" s="157">
        <v>0.25</v>
      </c>
      <c r="AC146" s="157">
        <v>0.75</v>
      </c>
      <c r="AD146" s="160">
        <f>VLOOKUP(T146,'既存・導入予定 (4)'!$E$33:$S$44,13,0)</f>
        <v>0.52900000000000003</v>
      </c>
      <c r="AE146" s="161">
        <f t="shared" si="9"/>
        <v>0.88200000000000001</v>
      </c>
    </row>
    <row r="147" spans="13:31" ht="14.25" customHeight="1">
      <c r="M147" s="90">
        <v>12</v>
      </c>
      <c r="N147" s="91" t="s">
        <v>9</v>
      </c>
      <c r="O147" s="91" t="s">
        <v>3457</v>
      </c>
      <c r="P147" s="91" t="s">
        <v>3458</v>
      </c>
      <c r="Q147" s="91" t="s">
        <v>592</v>
      </c>
      <c r="R147" s="92">
        <v>0</v>
      </c>
      <c r="T147" s="152">
        <v>2</v>
      </c>
      <c r="U147" s="153">
        <v>2005</v>
      </c>
      <c r="V147" s="154" t="s">
        <v>21</v>
      </c>
      <c r="W147" s="154" t="s">
        <v>624</v>
      </c>
      <c r="X147" s="154" t="s">
        <v>3363</v>
      </c>
      <c r="Y147" s="155" t="str">
        <f t="shared" si="7"/>
        <v>22005暖房店舗用有り</v>
      </c>
      <c r="Z147" s="156">
        <v>-0.65</v>
      </c>
      <c r="AA147" s="156">
        <v>1.65</v>
      </c>
      <c r="AB147" s="157">
        <v>1.0726</v>
      </c>
      <c r="AC147" s="157">
        <v>1.2194</v>
      </c>
      <c r="AD147" s="160">
        <f>VLOOKUP(T147,'既存・導入予定 (4)'!$E$33:$S$44,13,0)</f>
        <v>0.52900000000000003</v>
      </c>
      <c r="AE147" s="161">
        <f t="shared" si="9"/>
        <v>1.306</v>
      </c>
    </row>
    <row r="148" spans="13:31" ht="13.5" customHeight="1">
      <c r="M148" s="90">
        <v>12</v>
      </c>
      <c r="N148" s="91" t="s">
        <v>10</v>
      </c>
      <c r="O148" s="91" t="s">
        <v>3457</v>
      </c>
      <c r="P148" s="91" t="s">
        <v>3458</v>
      </c>
      <c r="Q148" s="91" t="s">
        <v>596</v>
      </c>
      <c r="R148" s="92">
        <v>0</v>
      </c>
      <c r="T148" s="152">
        <v>2</v>
      </c>
      <c r="U148" s="153">
        <v>2005</v>
      </c>
      <c r="V148" s="154" t="s">
        <v>21</v>
      </c>
      <c r="W148" s="154" t="s">
        <v>618</v>
      </c>
      <c r="X148" s="154" t="s">
        <v>3363</v>
      </c>
      <c r="Y148" s="155" t="str">
        <f t="shared" si="7"/>
        <v>22005暖房ビル用マルチ有り</v>
      </c>
      <c r="Z148" s="156">
        <v>-0.56000000000000005</v>
      </c>
      <c r="AA148" s="156">
        <v>1.56</v>
      </c>
      <c r="AB148" s="157">
        <v>1.0330999999999999</v>
      </c>
      <c r="AC148" s="157">
        <v>1.1617</v>
      </c>
      <c r="AD148" s="160">
        <f>VLOOKUP(T148,'既存・導入予定 (4)'!$E$33:$S$44,13,0)</f>
        <v>0.52900000000000003</v>
      </c>
      <c r="AE148" s="161">
        <f t="shared" si="9"/>
        <v>1.2629999999999999</v>
      </c>
    </row>
    <row r="149" spans="13:31" ht="13.5" customHeight="1">
      <c r="M149" s="90">
        <v>12</v>
      </c>
      <c r="N149" s="91" t="s">
        <v>11</v>
      </c>
      <c r="O149" s="91" t="s">
        <v>3457</v>
      </c>
      <c r="P149" s="91" t="s">
        <v>3458</v>
      </c>
      <c r="Q149" s="91" t="s">
        <v>600</v>
      </c>
      <c r="R149" s="92">
        <v>0</v>
      </c>
      <c r="T149" s="152">
        <v>2</v>
      </c>
      <c r="U149" s="153">
        <v>2005</v>
      </c>
      <c r="V149" s="154" t="s">
        <v>21</v>
      </c>
      <c r="W149" s="154" t="s">
        <v>619</v>
      </c>
      <c r="X149" s="154" t="s">
        <v>3363</v>
      </c>
      <c r="Y149" s="155" t="str">
        <f t="shared" si="7"/>
        <v>22005暖房設備用有り</v>
      </c>
      <c r="Z149" s="156">
        <v>-0.126</v>
      </c>
      <c r="AA149" s="156">
        <v>1.1259999999999999</v>
      </c>
      <c r="AB149" s="157">
        <v>1.0239</v>
      </c>
      <c r="AC149" s="157">
        <v>0.83850000000000002</v>
      </c>
      <c r="AD149" s="160">
        <f>VLOOKUP(T149,'既存・導入予定 (4)'!$E$33:$S$44,13,0)</f>
        <v>0.52900000000000003</v>
      </c>
      <c r="AE149" s="161">
        <f t="shared" si="9"/>
        <v>1.0589999999999999</v>
      </c>
    </row>
    <row r="150" spans="13:31" ht="13.5" customHeight="1">
      <c r="M150" s="90">
        <v>12</v>
      </c>
      <c r="N150" s="91" t="s">
        <v>12</v>
      </c>
      <c r="O150" s="91" t="s">
        <v>3457</v>
      </c>
      <c r="P150" s="91" t="s">
        <v>3458</v>
      </c>
      <c r="Q150" s="91" t="s">
        <v>604</v>
      </c>
      <c r="R150" s="92">
        <v>0</v>
      </c>
      <c r="T150" s="152">
        <v>2</v>
      </c>
      <c r="U150" s="153">
        <v>2005</v>
      </c>
      <c r="V150" s="154" t="s">
        <v>21</v>
      </c>
      <c r="W150" s="154" t="s">
        <v>624</v>
      </c>
      <c r="X150" s="154" t="s">
        <v>3516</v>
      </c>
      <c r="Y150" s="155" t="str">
        <f t="shared" si="7"/>
        <v>22005暖房店舗用無し（一定速）</v>
      </c>
      <c r="Z150" s="156">
        <v>0.25</v>
      </c>
      <c r="AA150" s="156">
        <v>0.75</v>
      </c>
      <c r="AB150" s="157">
        <v>0.25</v>
      </c>
      <c r="AC150" s="157">
        <v>0.75</v>
      </c>
      <c r="AD150" s="160">
        <f>VLOOKUP(T150,'既存・導入予定 (4)'!$E$33:$S$44,13,0)</f>
        <v>0.52900000000000003</v>
      </c>
      <c r="AE150" s="161">
        <f t="shared" si="9"/>
        <v>0.88200000000000001</v>
      </c>
    </row>
    <row r="151" spans="13:31" ht="13.5" customHeight="1">
      <c r="M151" s="90">
        <v>12</v>
      </c>
      <c r="N151" s="91" t="s">
        <v>13</v>
      </c>
      <c r="O151" s="91" t="s">
        <v>3457</v>
      </c>
      <c r="P151" s="91" t="s">
        <v>3458</v>
      </c>
      <c r="Q151" s="91" t="s">
        <v>608</v>
      </c>
      <c r="R151" s="92">
        <v>0</v>
      </c>
      <c r="T151" s="152">
        <v>2</v>
      </c>
      <c r="U151" s="153">
        <v>2005</v>
      </c>
      <c r="V151" s="154" t="s">
        <v>21</v>
      </c>
      <c r="W151" s="154" t="s">
        <v>618</v>
      </c>
      <c r="X151" s="154" t="s">
        <v>3516</v>
      </c>
      <c r="Y151" s="155" t="str">
        <f t="shared" si="7"/>
        <v>22005暖房ビル用マルチ無し（一定速）</v>
      </c>
      <c r="Z151" s="156">
        <v>0.25</v>
      </c>
      <c r="AA151" s="156">
        <v>0.75</v>
      </c>
      <c r="AB151" s="157">
        <v>0.25</v>
      </c>
      <c r="AC151" s="157">
        <v>0.75</v>
      </c>
      <c r="AD151" s="160">
        <f>VLOOKUP(T151,'既存・導入予定 (4)'!$E$33:$S$44,13,0)</f>
        <v>0.52900000000000003</v>
      </c>
      <c r="AE151" s="161">
        <f t="shared" si="9"/>
        <v>0.88200000000000001</v>
      </c>
    </row>
    <row r="152" spans="13:31" ht="13.5" customHeight="1">
      <c r="M152" s="90">
        <v>1</v>
      </c>
      <c r="N152" s="91" t="s">
        <v>3456</v>
      </c>
      <c r="O152" s="91" t="s">
        <v>3457</v>
      </c>
      <c r="P152" s="91" t="s">
        <v>3459</v>
      </c>
      <c r="Q152" s="91" t="s">
        <v>37</v>
      </c>
      <c r="R152" s="92">
        <v>0.44600000000000001</v>
      </c>
      <c r="T152" s="152">
        <v>2</v>
      </c>
      <c r="U152" s="153">
        <v>2005</v>
      </c>
      <c r="V152" s="154" t="s">
        <v>21</v>
      </c>
      <c r="W152" s="154" t="s">
        <v>619</v>
      </c>
      <c r="X152" s="154" t="s">
        <v>3516</v>
      </c>
      <c r="Y152" s="155" t="str">
        <f t="shared" si="7"/>
        <v>22005暖房設備用無し（一定速）</v>
      </c>
      <c r="Z152" s="156">
        <v>0.25</v>
      </c>
      <c r="AA152" s="156">
        <v>0.75</v>
      </c>
      <c r="AB152" s="157">
        <v>0.25</v>
      </c>
      <c r="AC152" s="157">
        <v>0.75</v>
      </c>
      <c r="AD152" s="160">
        <f>VLOOKUP(T152,'既存・導入予定 (4)'!$E$33:$S$44,13,0)</f>
        <v>0.52900000000000003</v>
      </c>
      <c r="AE152" s="161">
        <f t="shared" si="9"/>
        <v>0.88200000000000001</v>
      </c>
    </row>
    <row r="153" spans="13:31" ht="13.5" customHeight="1">
      <c r="M153" s="90">
        <v>1</v>
      </c>
      <c r="N153" s="91" t="s">
        <v>3</v>
      </c>
      <c r="O153" s="91" t="s">
        <v>3457</v>
      </c>
      <c r="P153" s="91" t="s">
        <v>3459</v>
      </c>
      <c r="Q153" s="91" t="s">
        <v>41</v>
      </c>
      <c r="R153" s="92">
        <v>0.45800000000000002</v>
      </c>
      <c r="T153" s="152">
        <v>2</v>
      </c>
      <c r="U153" s="153">
        <v>2010</v>
      </c>
      <c r="V153" s="154" t="s">
        <v>20</v>
      </c>
      <c r="W153" s="154" t="s">
        <v>624</v>
      </c>
      <c r="X153" s="154" t="s">
        <v>3363</v>
      </c>
      <c r="Y153" s="155" t="str">
        <f t="shared" si="7"/>
        <v>22010冷房店舗用有り</v>
      </c>
      <c r="Z153" s="156">
        <v>-1.1000000000000001</v>
      </c>
      <c r="AA153" s="156">
        <v>2.1</v>
      </c>
      <c r="AB153" s="157">
        <v>1.0511999999999999</v>
      </c>
      <c r="AC153" s="157">
        <v>1.5622</v>
      </c>
      <c r="AD153" s="160">
        <f>VLOOKUP(T153,'既存・導入予定 (4)'!$E$33:$S$44,13,0)</f>
        <v>0.52900000000000003</v>
      </c>
      <c r="AE153" s="161">
        <f t="shared" si="9"/>
        <v>1.518</v>
      </c>
    </row>
    <row r="154" spans="13:31" ht="13.5" customHeight="1">
      <c r="M154" s="90">
        <v>1</v>
      </c>
      <c r="N154" s="91" t="s">
        <v>4</v>
      </c>
      <c r="O154" s="91" t="s">
        <v>3457</v>
      </c>
      <c r="P154" s="91" t="s">
        <v>3459</v>
      </c>
      <c r="Q154" s="91" t="s">
        <v>45</v>
      </c>
      <c r="R154" s="92">
        <v>0.53300000000000003</v>
      </c>
      <c r="T154" s="152">
        <v>2</v>
      </c>
      <c r="U154" s="153">
        <v>2010</v>
      </c>
      <c r="V154" s="154" t="s">
        <v>20</v>
      </c>
      <c r="W154" s="154" t="s">
        <v>618</v>
      </c>
      <c r="X154" s="154" t="s">
        <v>3363</v>
      </c>
      <c r="Y154" s="155" t="str">
        <f t="shared" si="7"/>
        <v>22010冷房ビル用マルチ有り</v>
      </c>
      <c r="Z154" s="156">
        <v>-0.88</v>
      </c>
      <c r="AA154" s="156">
        <v>1.88</v>
      </c>
      <c r="AB154" s="157">
        <v>1.0548999999999999</v>
      </c>
      <c r="AC154" s="157">
        <v>1.3963000000000001</v>
      </c>
      <c r="AD154" s="160">
        <f>VLOOKUP(T154,'既存・導入予定 (4)'!$E$33:$S$44,13,0)</f>
        <v>0.52900000000000003</v>
      </c>
      <c r="AE154" s="161">
        <f t="shared" si="9"/>
        <v>1.4139999999999999</v>
      </c>
    </row>
    <row r="155" spans="13:31" ht="13.5" customHeight="1">
      <c r="M155" s="90">
        <v>1</v>
      </c>
      <c r="N155" s="91" t="s">
        <v>5</v>
      </c>
      <c r="O155" s="91" t="s">
        <v>3457</v>
      </c>
      <c r="P155" s="91" t="s">
        <v>3459</v>
      </c>
      <c r="Q155" s="91" t="s">
        <v>49</v>
      </c>
      <c r="R155" s="92">
        <v>0.752</v>
      </c>
      <c r="T155" s="152">
        <v>2</v>
      </c>
      <c r="U155" s="153">
        <v>2010</v>
      </c>
      <c r="V155" s="154" t="s">
        <v>20</v>
      </c>
      <c r="W155" s="154" t="s">
        <v>619</v>
      </c>
      <c r="X155" s="154" t="s">
        <v>3363</v>
      </c>
      <c r="Y155" s="155" t="str">
        <f t="shared" si="7"/>
        <v>22010冷房設備用有り</v>
      </c>
      <c r="Z155" s="156">
        <v>-0.26</v>
      </c>
      <c r="AA155" s="156">
        <v>1.26</v>
      </c>
      <c r="AB155" s="157">
        <v>1.1929000000000001</v>
      </c>
      <c r="AC155" s="157">
        <v>0.89680000000000004</v>
      </c>
      <c r="AD155" s="160">
        <f>VLOOKUP(T155,'既存・導入予定 (4)'!$E$33:$S$44,13,0)</f>
        <v>0.52900000000000003</v>
      </c>
      <c r="AE155" s="161">
        <f t="shared" si="9"/>
        <v>1.1220000000000001</v>
      </c>
    </row>
    <row r="156" spans="13:31" ht="13.5" customHeight="1">
      <c r="M156" s="90">
        <v>1</v>
      </c>
      <c r="N156" s="91" t="s">
        <v>6</v>
      </c>
      <c r="O156" s="91" t="s">
        <v>3457</v>
      </c>
      <c r="P156" s="91" t="s">
        <v>3459</v>
      </c>
      <c r="Q156" s="91" t="s">
        <v>53</v>
      </c>
      <c r="R156" s="92">
        <v>0.41699999999999998</v>
      </c>
      <c r="T156" s="152">
        <v>2</v>
      </c>
      <c r="U156" s="153">
        <v>2010</v>
      </c>
      <c r="V156" s="154" t="s">
        <v>20</v>
      </c>
      <c r="W156" s="154" t="s">
        <v>624</v>
      </c>
      <c r="X156" s="154" t="s">
        <v>3516</v>
      </c>
      <c r="Y156" s="155" t="str">
        <f t="shared" si="7"/>
        <v>22010冷房店舗用無し（一定速）</v>
      </c>
      <c r="Z156" s="156">
        <v>0.25</v>
      </c>
      <c r="AA156" s="156">
        <v>0.75</v>
      </c>
      <c r="AB156" s="157">
        <v>0.25</v>
      </c>
      <c r="AC156" s="157">
        <v>0.75</v>
      </c>
      <c r="AD156" s="160">
        <f>VLOOKUP(T156,'既存・導入予定 (4)'!$E$33:$S$44,13,0)</f>
        <v>0.52900000000000003</v>
      </c>
      <c r="AE156" s="161">
        <f t="shared" si="9"/>
        <v>0.88200000000000001</v>
      </c>
    </row>
    <row r="157" spans="13:31" ht="13.5" customHeight="1">
      <c r="M157" s="90">
        <v>1</v>
      </c>
      <c r="N157" s="91" t="s">
        <v>7</v>
      </c>
      <c r="O157" s="91" t="s">
        <v>3457</v>
      </c>
      <c r="P157" s="91" t="s">
        <v>3459</v>
      </c>
      <c r="Q157" s="91" t="s">
        <v>57</v>
      </c>
      <c r="R157" s="92">
        <v>0.48299999999999998</v>
      </c>
      <c r="T157" s="152">
        <v>2</v>
      </c>
      <c r="U157" s="153">
        <v>2010</v>
      </c>
      <c r="V157" s="154" t="s">
        <v>20</v>
      </c>
      <c r="W157" s="154" t="s">
        <v>618</v>
      </c>
      <c r="X157" s="154" t="s">
        <v>3516</v>
      </c>
      <c r="Y157" s="155" t="str">
        <f t="shared" si="7"/>
        <v>22010冷房ビル用マルチ無し（一定速）</v>
      </c>
      <c r="Z157" s="156">
        <v>0.25</v>
      </c>
      <c r="AA157" s="156">
        <v>0.75</v>
      </c>
      <c r="AB157" s="157">
        <v>0.25</v>
      </c>
      <c r="AC157" s="157">
        <v>0.75</v>
      </c>
      <c r="AD157" s="160">
        <f>VLOOKUP(T157,'既存・導入予定 (4)'!$E$33:$S$44,13,0)</f>
        <v>0.52900000000000003</v>
      </c>
      <c r="AE157" s="161">
        <f t="shared" si="9"/>
        <v>0.88200000000000001</v>
      </c>
    </row>
    <row r="158" spans="13:31" ht="13.5" customHeight="1">
      <c r="M158" s="90">
        <v>1</v>
      </c>
      <c r="N158" s="91" t="s">
        <v>8</v>
      </c>
      <c r="O158" s="91" t="s">
        <v>3457</v>
      </c>
      <c r="P158" s="91" t="s">
        <v>3459</v>
      </c>
      <c r="Q158" s="91" t="s">
        <v>61</v>
      </c>
      <c r="R158" s="92">
        <v>0.496</v>
      </c>
      <c r="T158" s="152">
        <v>2</v>
      </c>
      <c r="U158" s="153">
        <v>2010</v>
      </c>
      <c r="V158" s="154" t="s">
        <v>20</v>
      </c>
      <c r="W158" s="154" t="s">
        <v>619</v>
      </c>
      <c r="X158" s="154" t="s">
        <v>3516</v>
      </c>
      <c r="Y158" s="155" t="str">
        <f t="shared" si="7"/>
        <v>22010冷房設備用無し（一定速）</v>
      </c>
      <c r="Z158" s="156">
        <v>0.25</v>
      </c>
      <c r="AA158" s="156">
        <v>0.75</v>
      </c>
      <c r="AB158" s="157">
        <v>0.25</v>
      </c>
      <c r="AC158" s="157">
        <v>0.75</v>
      </c>
      <c r="AD158" s="160">
        <f>VLOOKUP(T158,'既存・導入予定 (4)'!$E$33:$S$44,13,0)</f>
        <v>0.52900000000000003</v>
      </c>
      <c r="AE158" s="161">
        <f t="shared" si="9"/>
        <v>0.88200000000000001</v>
      </c>
    </row>
    <row r="159" spans="13:31" ht="13.5" customHeight="1">
      <c r="M159" s="90">
        <v>1</v>
      </c>
      <c r="N159" s="91" t="s">
        <v>9</v>
      </c>
      <c r="O159" s="91" t="s">
        <v>3457</v>
      </c>
      <c r="P159" s="91" t="s">
        <v>3459</v>
      </c>
      <c r="Q159" s="91" t="s">
        <v>65</v>
      </c>
      <c r="R159" s="92">
        <v>0.68300000000000005</v>
      </c>
      <c r="T159" s="152">
        <v>2</v>
      </c>
      <c r="U159" s="153">
        <v>2010</v>
      </c>
      <c r="V159" s="154" t="s">
        <v>21</v>
      </c>
      <c r="W159" s="154" t="s">
        <v>624</v>
      </c>
      <c r="X159" s="154" t="s">
        <v>3363</v>
      </c>
      <c r="Y159" s="155" t="str">
        <f t="shared" si="7"/>
        <v>22010暖房店舗用有り</v>
      </c>
      <c r="Z159" s="156">
        <v>-0.72</v>
      </c>
      <c r="AA159" s="156">
        <v>1.72</v>
      </c>
      <c r="AB159" s="157">
        <v>1.0757000000000001</v>
      </c>
      <c r="AC159" s="157">
        <v>1.2710999999999999</v>
      </c>
      <c r="AD159" s="160">
        <f>VLOOKUP(T159,'既存・導入予定 (4)'!$E$33:$S$44,13,0)</f>
        <v>0.52900000000000003</v>
      </c>
      <c r="AE159" s="161">
        <f t="shared" si="9"/>
        <v>1.339</v>
      </c>
    </row>
    <row r="160" spans="13:31" ht="13.5" customHeight="1">
      <c r="M160" s="90">
        <v>1</v>
      </c>
      <c r="N160" s="91" t="s">
        <v>10</v>
      </c>
      <c r="O160" s="91" t="s">
        <v>3457</v>
      </c>
      <c r="P160" s="91" t="s">
        <v>3459</v>
      </c>
      <c r="Q160" s="91" t="s">
        <v>69</v>
      </c>
      <c r="R160" s="92">
        <v>0.56499999999999995</v>
      </c>
      <c r="T160" s="152">
        <v>2</v>
      </c>
      <c r="U160" s="153">
        <v>2010</v>
      </c>
      <c r="V160" s="154" t="s">
        <v>21</v>
      </c>
      <c r="W160" s="154" t="s">
        <v>618</v>
      </c>
      <c r="X160" s="154" t="s">
        <v>3363</v>
      </c>
      <c r="Y160" s="155" t="str">
        <f t="shared" si="7"/>
        <v>22010暖房ビル用マルチ有り</v>
      </c>
      <c r="Z160" s="156">
        <v>-0.7</v>
      </c>
      <c r="AA160" s="156">
        <v>1.7</v>
      </c>
      <c r="AB160" s="157">
        <v>1.036</v>
      </c>
      <c r="AC160" s="157">
        <v>1.266</v>
      </c>
      <c r="AD160" s="160">
        <f>VLOOKUP(T160,'既存・導入予定 (4)'!$E$33:$S$44,13,0)</f>
        <v>0.52900000000000003</v>
      </c>
      <c r="AE160" s="161">
        <f t="shared" si="9"/>
        <v>1.329</v>
      </c>
    </row>
    <row r="161" spans="13:31" ht="13.5" customHeight="1">
      <c r="M161" s="90">
        <v>1</v>
      </c>
      <c r="N161" s="91" t="s">
        <v>11</v>
      </c>
      <c r="O161" s="91" t="s">
        <v>3457</v>
      </c>
      <c r="P161" s="91" t="s">
        <v>3459</v>
      </c>
      <c r="Q161" s="91" t="s">
        <v>73</v>
      </c>
      <c r="R161" s="92">
        <v>0.95199999999999996</v>
      </c>
      <c r="T161" s="152">
        <v>2</v>
      </c>
      <c r="U161" s="153">
        <v>2010</v>
      </c>
      <c r="V161" s="154" t="s">
        <v>21</v>
      </c>
      <c r="W161" s="154" t="s">
        <v>619</v>
      </c>
      <c r="X161" s="154" t="s">
        <v>3363</v>
      </c>
      <c r="Y161" s="155" t="str">
        <f t="shared" si="7"/>
        <v>22010暖房設備用有り</v>
      </c>
      <c r="Z161" s="156">
        <v>-0.26</v>
      </c>
      <c r="AA161" s="156">
        <v>1.26</v>
      </c>
      <c r="AB161" s="157">
        <v>0.82779999999999998</v>
      </c>
      <c r="AC161" s="157">
        <v>0.98809999999999998</v>
      </c>
      <c r="AD161" s="160">
        <f>VLOOKUP(T161,'既存・導入予定 (4)'!$E$33:$S$44,13,0)</f>
        <v>0.52900000000000003</v>
      </c>
      <c r="AE161" s="161">
        <f t="shared" si="9"/>
        <v>1.1220000000000001</v>
      </c>
    </row>
    <row r="162" spans="13:31" ht="13.5" customHeight="1">
      <c r="M162" s="90">
        <v>1</v>
      </c>
      <c r="N162" s="91" t="s">
        <v>12</v>
      </c>
      <c r="O162" s="91" t="s">
        <v>3457</v>
      </c>
      <c r="P162" s="91" t="s">
        <v>3459</v>
      </c>
      <c r="Q162" s="91" t="s">
        <v>77</v>
      </c>
      <c r="R162" s="92">
        <v>1</v>
      </c>
      <c r="T162" s="152">
        <v>2</v>
      </c>
      <c r="U162" s="153">
        <v>2010</v>
      </c>
      <c r="V162" s="154" t="s">
        <v>21</v>
      </c>
      <c r="W162" s="154" t="s">
        <v>624</v>
      </c>
      <c r="X162" s="154" t="s">
        <v>3516</v>
      </c>
      <c r="Y162" s="155" t="str">
        <f t="shared" si="7"/>
        <v>22010暖房店舗用無し（一定速）</v>
      </c>
      <c r="Z162" s="156">
        <v>0.25</v>
      </c>
      <c r="AA162" s="156">
        <v>0.75</v>
      </c>
      <c r="AB162" s="157">
        <v>0.25</v>
      </c>
      <c r="AC162" s="157">
        <v>0.75</v>
      </c>
      <c r="AD162" s="160">
        <f>VLOOKUP(T162,'既存・導入予定 (4)'!$E$33:$S$44,13,0)</f>
        <v>0.52900000000000003</v>
      </c>
      <c r="AE162" s="161">
        <f t="shared" si="9"/>
        <v>0.88200000000000001</v>
      </c>
    </row>
    <row r="163" spans="13:31" ht="13.5" customHeight="1">
      <c r="M163" s="90">
        <v>1</v>
      </c>
      <c r="N163" s="91" t="s">
        <v>13</v>
      </c>
      <c r="O163" s="91" t="s">
        <v>3457</v>
      </c>
      <c r="P163" s="91" t="s">
        <v>3459</v>
      </c>
      <c r="Q163" s="91" t="s">
        <v>81</v>
      </c>
      <c r="R163" s="92">
        <v>0.32</v>
      </c>
      <c r="T163" s="152">
        <v>2</v>
      </c>
      <c r="U163" s="153">
        <v>2010</v>
      </c>
      <c r="V163" s="154" t="s">
        <v>21</v>
      </c>
      <c r="W163" s="154" t="s">
        <v>618</v>
      </c>
      <c r="X163" s="154" t="s">
        <v>3516</v>
      </c>
      <c r="Y163" s="155" t="str">
        <f t="shared" si="7"/>
        <v>22010暖房ビル用マルチ無し（一定速）</v>
      </c>
      <c r="Z163" s="156">
        <v>0.25</v>
      </c>
      <c r="AA163" s="156">
        <v>0.75</v>
      </c>
      <c r="AB163" s="157">
        <v>0.25</v>
      </c>
      <c r="AC163" s="157">
        <v>0.75</v>
      </c>
      <c r="AD163" s="160">
        <f>VLOOKUP(T163,'既存・導入予定 (4)'!$E$33:$S$44,13,0)</f>
        <v>0.52900000000000003</v>
      </c>
      <c r="AE163" s="161">
        <f t="shared" si="9"/>
        <v>0.88200000000000001</v>
      </c>
    </row>
    <row r="164" spans="13:31" ht="13.5" customHeight="1">
      <c r="M164" s="90">
        <v>2</v>
      </c>
      <c r="N164" s="91" t="s">
        <v>3456</v>
      </c>
      <c r="O164" s="91" t="s">
        <v>3457</v>
      </c>
      <c r="P164" s="91" t="s">
        <v>3459</v>
      </c>
      <c r="Q164" s="91" t="s">
        <v>85</v>
      </c>
      <c r="R164" s="92">
        <v>0.432</v>
      </c>
      <c r="T164" s="152">
        <v>2</v>
      </c>
      <c r="U164" s="153">
        <v>2010</v>
      </c>
      <c r="V164" s="154" t="s">
        <v>21</v>
      </c>
      <c r="W164" s="154" t="s">
        <v>619</v>
      </c>
      <c r="X164" s="154" t="s">
        <v>3516</v>
      </c>
      <c r="Y164" s="155" t="str">
        <f t="shared" si="7"/>
        <v>22010暖房設備用無し（一定速）</v>
      </c>
      <c r="Z164" s="156">
        <v>0.25</v>
      </c>
      <c r="AA164" s="156">
        <v>0.75</v>
      </c>
      <c r="AB164" s="157">
        <v>0.25</v>
      </c>
      <c r="AC164" s="157">
        <v>0.75</v>
      </c>
      <c r="AD164" s="160">
        <f>VLOOKUP(T164,'既存・導入予定 (4)'!$E$33:$S$44,13,0)</f>
        <v>0.52900000000000003</v>
      </c>
      <c r="AE164" s="161">
        <f t="shared" si="9"/>
        <v>0.88200000000000001</v>
      </c>
    </row>
    <row r="165" spans="13:31" ht="13.5" customHeight="1">
      <c r="M165" s="90">
        <v>2</v>
      </c>
      <c r="N165" s="91" t="s">
        <v>3</v>
      </c>
      <c r="O165" s="91" t="s">
        <v>3457</v>
      </c>
      <c r="P165" s="91" t="s">
        <v>3459</v>
      </c>
      <c r="Q165" s="91" t="s">
        <v>89</v>
      </c>
      <c r="R165" s="92">
        <v>0.46300000000000002</v>
      </c>
      <c r="T165" s="144">
        <v>2</v>
      </c>
      <c r="U165" s="195">
        <v>2011</v>
      </c>
      <c r="V165" s="145" t="s">
        <v>20</v>
      </c>
      <c r="W165" s="145" t="s">
        <v>624</v>
      </c>
      <c r="X165" s="145" t="s">
        <v>3363</v>
      </c>
      <c r="Y165" s="146" t="str">
        <f t="shared" si="7"/>
        <v>22011冷房店舗用有り</v>
      </c>
      <c r="Z165" s="148">
        <v>-1.1200000000000001</v>
      </c>
      <c r="AA165" s="148">
        <v>2.12</v>
      </c>
      <c r="AB165" s="149">
        <v>1.0517000000000001</v>
      </c>
      <c r="AC165" s="149">
        <v>1.5770999999999999</v>
      </c>
      <c r="AD165" s="147">
        <f>VLOOKUP(T165,'既存・導入予定 (4)'!$E$33:$S$44,13,0)</f>
        <v>0.52900000000000003</v>
      </c>
      <c r="AE165" s="75">
        <f t="shared" si="9"/>
        <v>1.5269999999999999</v>
      </c>
    </row>
    <row r="166" spans="13:31" ht="13.5" customHeight="1">
      <c r="M166" s="90">
        <v>2</v>
      </c>
      <c r="N166" s="91" t="s">
        <v>4</v>
      </c>
      <c r="O166" s="91" t="s">
        <v>3457</v>
      </c>
      <c r="P166" s="91" t="s">
        <v>3459</v>
      </c>
      <c r="Q166" s="91" t="s">
        <v>93</v>
      </c>
      <c r="R166" s="92">
        <v>0.496</v>
      </c>
      <c r="T166" s="144">
        <v>2</v>
      </c>
      <c r="U166" s="195">
        <v>2011</v>
      </c>
      <c r="V166" s="145" t="s">
        <v>20</v>
      </c>
      <c r="W166" s="145" t="s">
        <v>618</v>
      </c>
      <c r="X166" s="145" t="s">
        <v>3363</v>
      </c>
      <c r="Y166" s="146" t="str">
        <f t="shared" si="7"/>
        <v>22011冷房ビル用マルチ有り</v>
      </c>
      <c r="Z166" s="148">
        <v>-1</v>
      </c>
      <c r="AA166" s="148">
        <v>2</v>
      </c>
      <c r="AB166" s="149">
        <v>1.0584</v>
      </c>
      <c r="AC166" s="149">
        <v>1.4854000000000001</v>
      </c>
      <c r="AD166" s="147">
        <f>VLOOKUP(T166,'既存・導入予定 (4)'!$E$33:$S$44,13,0)</f>
        <v>0.52900000000000003</v>
      </c>
      <c r="AE166" s="75">
        <f t="shared" si="9"/>
        <v>1.4710000000000001</v>
      </c>
    </row>
    <row r="167" spans="13:31" ht="13.5" customHeight="1">
      <c r="M167" s="90">
        <v>2</v>
      </c>
      <c r="N167" s="91" t="s">
        <v>5</v>
      </c>
      <c r="O167" s="91" t="s">
        <v>3457</v>
      </c>
      <c r="P167" s="91" t="s">
        <v>3459</v>
      </c>
      <c r="Q167" s="91" t="s">
        <v>97</v>
      </c>
      <c r="R167" s="92">
        <v>0.68500000000000005</v>
      </c>
      <c r="T167" s="144">
        <v>2</v>
      </c>
      <c r="U167" s="195">
        <v>2011</v>
      </c>
      <c r="V167" s="145" t="s">
        <v>20</v>
      </c>
      <c r="W167" s="145" t="s">
        <v>619</v>
      </c>
      <c r="X167" s="145" t="s">
        <v>3363</v>
      </c>
      <c r="Y167" s="146" t="str">
        <f t="shared" si="7"/>
        <v>22011冷房設備用有り</v>
      </c>
      <c r="Z167" s="148">
        <v>-0.22</v>
      </c>
      <c r="AA167" s="148">
        <v>1.22</v>
      </c>
      <c r="AB167" s="149">
        <v>1.0356000000000001</v>
      </c>
      <c r="AC167" s="149">
        <v>0.90610000000000002</v>
      </c>
      <c r="AD167" s="147">
        <f>VLOOKUP(T167,'既存・導入予定 (4)'!$E$33:$S$44,13,0)</f>
        <v>0.52900000000000003</v>
      </c>
      <c r="AE167" s="75">
        <f t="shared" si="9"/>
        <v>1.103</v>
      </c>
    </row>
    <row r="168" spans="13:31" ht="13.5" customHeight="1">
      <c r="M168" s="90">
        <v>2</v>
      </c>
      <c r="N168" s="91" t="s">
        <v>6</v>
      </c>
      <c r="O168" s="91" t="s">
        <v>3457</v>
      </c>
      <c r="P168" s="91" t="s">
        <v>3459</v>
      </c>
      <c r="Q168" s="91" t="s">
        <v>101</v>
      </c>
      <c r="R168" s="92">
        <v>0.41899999999999998</v>
      </c>
      <c r="T168" s="144">
        <v>2</v>
      </c>
      <c r="U168" s="195">
        <v>2011</v>
      </c>
      <c r="V168" s="145" t="s">
        <v>20</v>
      </c>
      <c r="W168" s="145" t="s">
        <v>624</v>
      </c>
      <c r="X168" s="145" t="s">
        <v>3516</v>
      </c>
      <c r="Y168" s="146" t="str">
        <f t="shared" si="7"/>
        <v>22011冷房店舗用無し（一定速）</v>
      </c>
      <c r="Z168" s="148">
        <v>0.25</v>
      </c>
      <c r="AA168" s="148">
        <v>0.75</v>
      </c>
      <c r="AB168" s="149">
        <v>0.25</v>
      </c>
      <c r="AC168" s="149">
        <v>0.75</v>
      </c>
      <c r="AD168" s="147">
        <f>VLOOKUP(T168,'既存・導入予定 (4)'!$E$33:$S$44,13,0)</f>
        <v>0.52900000000000003</v>
      </c>
      <c r="AE168" s="75">
        <f t="shared" si="9"/>
        <v>0.88200000000000001</v>
      </c>
    </row>
    <row r="169" spans="13:31" ht="13.5" customHeight="1">
      <c r="M169" s="90">
        <v>2</v>
      </c>
      <c r="N169" s="91" t="s">
        <v>7</v>
      </c>
      <c r="O169" s="91" t="s">
        <v>3457</v>
      </c>
      <c r="P169" s="91" t="s">
        <v>3459</v>
      </c>
      <c r="Q169" s="91" t="s">
        <v>105</v>
      </c>
      <c r="R169" s="92">
        <v>0.47499999999999998</v>
      </c>
      <c r="T169" s="144">
        <v>2</v>
      </c>
      <c r="U169" s="195">
        <v>2011</v>
      </c>
      <c r="V169" s="145" t="s">
        <v>20</v>
      </c>
      <c r="W169" s="145" t="s">
        <v>618</v>
      </c>
      <c r="X169" s="145" t="s">
        <v>3516</v>
      </c>
      <c r="Y169" s="146" t="str">
        <f t="shared" si="7"/>
        <v>22011冷房ビル用マルチ無し（一定速）</v>
      </c>
      <c r="Z169" s="148">
        <v>0.25</v>
      </c>
      <c r="AA169" s="148">
        <v>0.75</v>
      </c>
      <c r="AB169" s="149">
        <v>0.25</v>
      </c>
      <c r="AC169" s="149">
        <v>0.75</v>
      </c>
      <c r="AD169" s="147">
        <f>VLOOKUP(T169,'既存・導入予定 (4)'!$E$33:$S$44,13,0)</f>
        <v>0.52900000000000003</v>
      </c>
      <c r="AE169" s="75">
        <f t="shared" si="9"/>
        <v>0.88200000000000001</v>
      </c>
    </row>
    <row r="170" spans="13:31" ht="13.5" customHeight="1">
      <c r="M170" s="90">
        <v>2</v>
      </c>
      <c r="N170" s="91" t="s">
        <v>8</v>
      </c>
      <c r="O170" s="91" t="s">
        <v>3457</v>
      </c>
      <c r="P170" s="91" t="s">
        <v>3459</v>
      </c>
      <c r="Q170" s="91" t="s">
        <v>109</v>
      </c>
      <c r="R170" s="92">
        <v>0.45700000000000002</v>
      </c>
      <c r="T170" s="144">
        <v>2</v>
      </c>
      <c r="U170" s="195">
        <v>2011</v>
      </c>
      <c r="V170" s="145" t="s">
        <v>20</v>
      </c>
      <c r="W170" s="145" t="s">
        <v>619</v>
      </c>
      <c r="X170" s="145" t="s">
        <v>3516</v>
      </c>
      <c r="Y170" s="146" t="str">
        <f t="shared" si="7"/>
        <v>22011冷房設備用無し（一定速）</v>
      </c>
      <c r="Z170" s="148">
        <v>0.25</v>
      </c>
      <c r="AA170" s="148">
        <v>0.75</v>
      </c>
      <c r="AB170" s="149">
        <v>0.25</v>
      </c>
      <c r="AC170" s="149">
        <v>0.75</v>
      </c>
      <c r="AD170" s="147">
        <f>VLOOKUP(T170,'既存・導入予定 (4)'!$E$33:$S$44,13,0)</f>
        <v>0.52900000000000003</v>
      </c>
      <c r="AE170" s="75">
        <f t="shared" si="9"/>
        <v>0.88200000000000001</v>
      </c>
    </row>
    <row r="171" spans="13:31" ht="13.5" customHeight="1">
      <c r="M171" s="90">
        <v>2</v>
      </c>
      <c r="N171" s="91" t="s">
        <v>9</v>
      </c>
      <c r="O171" s="91" t="s">
        <v>3457</v>
      </c>
      <c r="P171" s="91" t="s">
        <v>3459</v>
      </c>
      <c r="Q171" s="91" t="s">
        <v>113</v>
      </c>
      <c r="R171" s="92">
        <v>0.68200000000000005</v>
      </c>
      <c r="T171" s="144">
        <v>2</v>
      </c>
      <c r="U171" s="195">
        <v>2011</v>
      </c>
      <c r="V171" s="145" t="s">
        <v>21</v>
      </c>
      <c r="W171" s="145" t="s">
        <v>624</v>
      </c>
      <c r="X171" s="145" t="s">
        <v>3363</v>
      </c>
      <c r="Y171" s="146" t="str">
        <f t="shared" si="7"/>
        <v>22011暖房店舗用有り</v>
      </c>
      <c r="Z171" s="148">
        <v>-0.76</v>
      </c>
      <c r="AA171" s="148">
        <v>1.76</v>
      </c>
      <c r="AB171" s="149">
        <v>1.0773999999999999</v>
      </c>
      <c r="AC171" s="149">
        <v>1.3006</v>
      </c>
      <c r="AD171" s="147">
        <f>VLOOKUP(T171,'既存・導入予定 (4)'!$E$33:$S$44,13,0)</f>
        <v>0.52900000000000003</v>
      </c>
      <c r="AE171" s="75">
        <f t="shared" si="9"/>
        <v>1.357</v>
      </c>
    </row>
    <row r="172" spans="13:31" ht="13.5" customHeight="1">
      <c r="M172" s="90">
        <v>2</v>
      </c>
      <c r="N172" s="91" t="s">
        <v>10</v>
      </c>
      <c r="O172" s="91" t="s">
        <v>3457</v>
      </c>
      <c r="P172" s="91" t="s">
        <v>3459</v>
      </c>
      <c r="Q172" s="91" t="s">
        <v>117</v>
      </c>
      <c r="R172" s="92">
        <v>0.52900000000000003</v>
      </c>
      <c r="T172" s="144">
        <v>2</v>
      </c>
      <c r="U172" s="195">
        <v>2011</v>
      </c>
      <c r="V172" s="145" t="s">
        <v>21</v>
      </c>
      <c r="W172" s="145" t="s">
        <v>618</v>
      </c>
      <c r="X172" s="145" t="s">
        <v>3363</v>
      </c>
      <c r="Y172" s="146" t="str">
        <f t="shared" si="7"/>
        <v>22011暖房ビル用マルチ有り</v>
      </c>
      <c r="Z172" s="148">
        <v>-0.78</v>
      </c>
      <c r="AA172" s="148">
        <v>1.78</v>
      </c>
      <c r="AB172" s="149">
        <v>1.0377000000000001</v>
      </c>
      <c r="AC172" s="149">
        <v>1.3255999999999999</v>
      </c>
      <c r="AD172" s="147">
        <f>VLOOKUP(T172,'既存・導入予定 (4)'!$E$33:$S$44,13,0)</f>
        <v>0.52900000000000003</v>
      </c>
      <c r="AE172" s="75">
        <f t="shared" si="9"/>
        <v>1.367</v>
      </c>
    </row>
    <row r="173" spans="13:31" ht="13.5" customHeight="1">
      <c r="M173" s="90">
        <v>2</v>
      </c>
      <c r="N173" s="91" t="s">
        <v>11</v>
      </c>
      <c r="O173" s="91" t="s">
        <v>3457</v>
      </c>
      <c r="P173" s="91" t="s">
        <v>3459</v>
      </c>
      <c r="Q173" s="91" t="s">
        <v>121</v>
      </c>
      <c r="R173" s="92">
        <v>0.90300000000000002</v>
      </c>
      <c r="T173" s="144">
        <v>2</v>
      </c>
      <c r="U173" s="195">
        <v>2011</v>
      </c>
      <c r="V173" s="145" t="s">
        <v>21</v>
      </c>
      <c r="W173" s="145" t="s">
        <v>619</v>
      </c>
      <c r="X173" s="145" t="s">
        <v>3363</v>
      </c>
      <c r="Y173" s="146" t="str">
        <f t="shared" si="7"/>
        <v>22011暖房設備用有り</v>
      </c>
      <c r="Z173" s="148">
        <v>-0.26</v>
      </c>
      <c r="AA173" s="148">
        <v>1.26</v>
      </c>
      <c r="AB173" s="149">
        <v>1.0266999999999999</v>
      </c>
      <c r="AC173" s="149">
        <v>0.93830000000000002</v>
      </c>
      <c r="AD173" s="147">
        <f>VLOOKUP(T173,'既存・導入予定 (4)'!$E$33:$S$44,13,0)</f>
        <v>0.52900000000000003</v>
      </c>
      <c r="AE173" s="75">
        <f t="shared" si="9"/>
        <v>1.1220000000000001</v>
      </c>
    </row>
    <row r="174" spans="13:31" ht="13.5" customHeight="1">
      <c r="M174" s="90">
        <v>2</v>
      </c>
      <c r="N174" s="91" t="s">
        <v>12</v>
      </c>
      <c r="O174" s="91" t="s">
        <v>3457</v>
      </c>
      <c r="P174" s="91" t="s">
        <v>3459</v>
      </c>
      <c r="Q174" s="91" t="s">
        <v>125</v>
      </c>
      <c r="R174" s="92">
        <v>1</v>
      </c>
      <c r="T174" s="144">
        <v>2</v>
      </c>
      <c r="U174" s="195">
        <v>2011</v>
      </c>
      <c r="V174" s="145" t="s">
        <v>21</v>
      </c>
      <c r="W174" s="145" t="s">
        <v>624</v>
      </c>
      <c r="X174" s="145" t="s">
        <v>3516</v>
      </c>
      <c r="Y174" s="146" t="str">
        <f t="shared" si="7"/>
        <v>22011暖房店舗用無し（一定速）</v>
      </c>
      <c r="Z174" s="148">
        <v>0.25</v>
      </c>
      <c r="AA174" s="148">
        <v>0.75</v>
      </c>
      <c r="AB174" s="149">
        <v>0.25</v>
      </c>
      <c r="AC174" s="149">
        <v>0.75</v>
      </c>
      <c r="AD174" s="147">
        <f>VLOOKUP(T174,'既存・導入予定 (4)'!$E$33:$S$44,13,0)</f>
        <v>0.52900000000000003</v>
      </c>
      <c r="AE174" s="75">
        <f t="shared" si="9"/>
        <v>0.88200000000000001</v>
      </c>
    </row>
    <row r="175" spans="13:31" ht="13.5" customHeight="1">
      <c r="M175" s="90">
        <v>2</v>
      </c>
      <c r="N175" s="91" t="s">
        <v>13</v>
      </c>
      <c r="O175" s="91" t="s">
        <v>3457</v>
      </c>
      <c r="P175" s="91" t="s">
        <v>3459</v>
      </c>
      <c r="Q175" s="91" t="s">
        <v>129</v>
      </c>
      <c r="R175" s="92">
        <v>0.28899999999999998</v>
      </c>
      <c r="T175" s="144">
        <v>2</v>
      </c>
      <c r="U175" s="195">
        <v>2011</v>
      </c>
      <c r="V175" s="145" t="s">
        <v>21</v>
      </c>
      <c r="W175" s="145" t="s">
        <v>618</v>
      </c>
      <c r="X175" s="145" t="s">
        <v>3516</v>
      </c>
      <c r="Y175" s="146" t="str">
        <f t="shared" si="7"/>
        <v>22011暖房ビル用マルチ無し（一定速）</v>
      </c>
      <c r="Z175" s="148">
        <v>0.25</v>
      </c>
      <c r="AA175" s="148">
        <v>0.75</v>
      </c>
      <c r="AB175" s="149">
        <v>0.25</v>
      </c>
      <c r="AC175" s="149">
        <v>0.75</v>
      </c>
      <c r="AD175" s="147">
        <f>VLOOKUP(T175,'既存・導入予定 (4)'!$E$33:$S$44,13,0)</f>
        <v>0.52900000000000003</v>
      </c>
      <c r="AE175" s="75">
        <f t="shared" si="9"/>
        <v>0.88200000000000001</v>
      </c>
    </row>
    <row r="176" spans="13:31" ht="13.5" customHeight="1">
      <c r="M176" s="90">
        <v>3</v>
      </c>
      <c r="N176" s="91" t="s">
        <v>3456</v>
      </c>
      <c r="O176" s="91" t="s">
        <v>3457</v>
      </c>
      <c r="P176" s="91" t="s">
        <v>3459</v>
      </c>
      <c r="Q176" s="91" t="s">
        <v>133</v>
      </c>
      <c r="R176" s="92">
        <v>0.32500000000000001</v>
      </c>
      <c r="T176" s="144">
        <v>2</v>
      </c>
      <c r="U176" s="145">
        <v>2011</v>
      </c>
      <c r="V176" s="145" t="s">
        <v>21</v>
      </c>
      <c r="W176" s="145" t="s">
        <v>619</v>
      </c>
      <c r="X176" s="145" t="s">
        <v>3516</v>
      </c>
      <c r="Y176" s="146" t="str">
        <f t="shared" si="7"/>
        <v>22011暖房設備用無し（一定速）</v>
      </c>
      <c r="Z176" s="148">
        <v>0.25</v>
      </c>
      <c r="AA176" s="148">
        <v>0.75</v>
      </c>
      <c r="AB176" s="149">
        <v>0.25</v>
      </c>
      <c r="AC176" s="149">
        <v>0.75</v>
      </c>
      <c r="AD176" s="147">
        <f>VLOOKUP(T176,'既存・導入予定 (4)'!$E$33:$S$44,13,0)</f>
        <v>0.52900000000000003</v>
      </c>
      <c r="AE176" s="75">
        <f t="shared" si="9"/>
        <v>0.88200000000000001</v>
      </c>
    </row>
    <row r="177" spans="13:31" ht="13.5" customHeight="1">
      <c r="M177" s="90">
        <v>3</v>
      </c>
      <c r="N177" s="91" t="s">
        <v>3</v>
      </c>
      <c r="O177" s="91" t="s">
        <v>3457</v>
      </c>
      <c r="P177" s="91" t="s">
        <v>3459</v>
      </c>
      <c r="Q177" s="91" t="s">
        <v>137</v>
      </c>
      <c r="R177" s="92">
        <v>0.254</v>
      </c>
      <c r="T177" s="144">
        <v>2</v>
      </c>
      <c r="U177" s="145">
        <v>2012</v>
      </c>
      <c r="V177" s="145" t="s">
        <v>20</v>
      </c>
      <c r="W177" s="145" t="s">
        <v>624</v>
      </c>
      <c r="X177" s="145" t="s">
        <v>3363</v>
      </c>
      <c r="Y177" s="146" t="str">
        <f t="shared" ref="Y177:Y188" si="10">T177&amp;U177&amp;V177&amp;W177&amp;X177</f>
        <v>22012冷房店舗用有り</v>
      </c>
      <c r="Z177" s="145">
        <v>-1.36</v>
      </c>
      <c r="AA177" s="145">
        <v>2.36</v>
      </c>
      <c r="AB177" s="145">
        <v>1.0576000000000001</v>
      </c>
      <c r="AC177" s="145">
        <v>1.7556</v>
      </c>
      <c r="AD177" s="147">
        <f>VLOOKUP(T177,'既存・導入予定 (4)'!$E$33:$S$44,13,0)</f>
        <v>0.52900000000000003</v>
      </c>
      <c r="AE177" s="75">
        <f t="shared" si="9"/>
        <v>1.64</v>
      </c>
    </row>
    <row r="178" spans="13:31" ht="13.5" customHeight="1">
      <c r="M178" s="90">
        <v>3</v>
      </c>
      <c r="N178" s="91" t="s">
        <v>4</v>
      </c>
      <c r="O178" s="91" t="s">
        <v>3457</v>
      </c>
      <c r="P178" s="91" t="s">
        <v>3459</v>
      </c>
      <c r="Q178" s="91" t="s">
        <v>141</v>
      </c>
      <c r="R178" s="92">
        <v>0.30299999999999999</v>
      </c>
      <c r="T178" s="144">
        <v>2</v>
      </c>
      <c r="U178" s="145">
        <v>2012</v>
      </c>
      <c r="V178" s="145" t="s">
        <v>20</v>
      </c>
      <c r="W178" s="145" t="s">
        <v>618</v>
      </c>
      <c r="X178" s="145" t="s">
        <v>3363</v>
      </c>
      <c r="Y178" s="146" t="str">
        <f t="shared" si="10"/>
        <v>22012冷房ビル用マルチ有り</v>
      </c>
      <c r="Z178" s="145">
        <v>-1.1399999999999999</v>
      </c>
      <c r="AA178" s="145">
        <v>2.14</v>
      </c>
      <c r="AB178" s="145">
        <v>1.0625</v>
      </c>
      <c r="AC178" s="145">
        <v>1.5893999999999999</v>
      </c>
      <c r="AD178" s="147">
        <f>VLOOKUP(T178,'既存・導入予定 (4)'!$E$33:$S$44,13,0)</f>
        <v>0.52900000000000003</v>
      </c>
      <c r="AE178" s="75">
        <f t="shared" si="9"/>
        <v>1.536</v>
      </c>
    </row>
    <row r="179" spans="13:31" ht="13.5" customHeight="1">
      <c r="M179" s="90">
        <v>3</v>
      </c>
      <c r="N179" s="91" t="s">
        <v>5</v>
      </c>
      <c r="O179" s="91" t="s">
        <v>3457</v>
      </c>
      <c r="P179" s="91" t="s">
        <v>3459</v>
      </c>
      <c r="Q179" s="91" t="s">
        <v>145</v>
      </c>
      <c r="R179" s="92">
        <v>0.54800000000000004</v>
      </c>
      <c r="T179" s="144">
        <v>2</v>
      </c>
      <c r="U179" s="145">
        <v>2012</v>
      </c>
      <c r="V179" s="145" t="s">
        <v>20</v>
      </c>
      <c r="W179" s="145" t="s">
        <v>619</v>
      </c>
      <c r="X179" s="145" t="s">
        <v>3363</v>
      </c>
      <c r="Y179" s="146" t="str">
        <f t="shared" si="10"/>
        <v>22012冷房設備用有り</v>
      </c>
      <c r="Z179" s="145">
        <v>-0.26</v>
      </c>
      <c r="AA179" s="145">
        <v>1.26</v>
      </c>
      <c r="AB179" s="145">
        <v>1.0367999999999999</v>
      </c>
      <c r="AC179" s="145">
        <v>0.93579999999999997</v>
      </c>
      <c r="AD179" s="147">
        <f>VLOOKUP(T179,'既存・導入予定 (4)'!$E$33:$S$44,13,0)</f>
        <v>0.52900000000000003</v>
      </c>
      <c r="AE179" s="75">
        <f t="shared" si="9"/>
        <v>1.1220000000000001</v>
      </c>
    </row>
    <row r="180" spans="13:31" ht="13.5" customHeight="1">
      <c r="M180" s="90">
        <v>3</v>
      </c>
      <c r="N180" s="91" t="s">
        <v>6</v>
      </c>
      <c r="O180" s="91" t="s">
        <v>3457</v>
      </c>
      <c r="P180" s="91" t="s">
        <v>3459</v>
      </c>
      <c r="Q180" s="91" t="s">
        <v>149</v>
      </c>
      <c r="R180" s="92">
        <v>0.27400000000000002</v>
      </c>
      <c r="T180" s="144">
        <v>2</v>
      </c>
      <c r="U180" s="145">
        <v>2012</v>
      </c>
      <c r="V180" s="145" t="s">
        <v>20</v>
      </c>
      <c r="W180" s="145" t="s">
        <v>624</v>
      </c>
      <c r="X180" s="145" t="s">
        <v>3516</v>
      </c>
      <c r="Y180" s="146" t="str">
        <f t="shared" si="10"/>
        <v>22012冷房店舗用無し（一定速）</v>
      </c>
      <c r="Z180" s="148">
        <v>0.25</v>
      </c>
      <c r="AA180" s="148">
        <v>0.75</v>
      </c>
      <c r="AB180" s="149">
        <v>0.25</v>
      </c>
      <c r="AC180" s="149">
        <v>0.75</v>
      </c>
      <c r="AD180" s="147">
        <f>VLOOKUP(T180,'既存・導入予定 (4)'!$E$33:$S$44,13,0)</f>
        <v>0.52900000000000003</v>
      </c>
      <c r="AE180" s="75">
        <f t="shared" si="9"/>
        <v>0.88200000000000001</v>
      </c>
    </row>
    <row r="181" spans="13:31" ht="13.5" customHeight="1">
      <c r="M181" s="90">
        <v>3</v>
      </c>
      <c r="N181" s="91" t="s">
        <v>7</v>
      </c>
      <c r="O181" s="91" t="s">
        <v>3457</v>
      </c>
      <c r="P181" s="91" t="s">
        <v>3459</v>
      </c>
      <c r="Q181" s="91" t="s">
        <v>153</v>
      </c>
      <c r="R181" s="92">
        <v>0.27700000000000002</v>
      </c>
      <c r="T181" s="144">
        <v>2</v>
      </c>
      <c r="U181" s="145">
        <v>2012</v>
      </c>
      <c r="V181" s="145" t="s">
        <v>20</v>
      </c>
      <c r="W181" s="145" t="s">
        <v>618</v>
      </c>
      <c r="X181" s="145" t="s">
        <v>3516</v>
      </c>
      <c r="Y181" s="146" t="str">
        <f t="shared" si="10"/>
        <v>22012冷房ビル用マルチ無し（一定速）</v>
      </c>
      <c r="Z181" s="148">
        <v>0.25</v>
      </c>
      <c r="AA181" s="148">
        <v>0.75</v>
      </c>
      <c r="AB181" s="149">
        <v>0.25</v>
      </c>
      <c r="AC181" s="149">
        <v>0.75</v>
      </c>
      <c r="AD181" s="147">
        <f>VLOOKUP(T181,'既存・導入予定 (4)'!$E$33:$S$44,13,0)</f>
        <v>0.52900000000000003</v>
      </c>
      <c r="AE181" s="75">
        <f t="shared" si="9"/>
        <v>0.88200000000000001</v>
      </c>
    </row>
    <row r="182" spans="13:31" ht="13.5" customHeight="1">
      <c r="M182" s="90">
        <v>3</v>
      </c>
      <c r="N182" s="91" t="s">
        <v>8</v>
      </c>
      <c r="O182" s="91" t="s">
        <v>3457</v>
      </c>
      <c r="P182" s="91" t="s">
        <v>3459</v>
      </c>
      <c r="Q182" s="91" t="s">
        <v>157</v>
      </c>
      <c r="R182" s="92">
        <v>0.29199999999999998</v>
      </c>
      <c r="T182" s="144">
        <v>2</v>
      </c>
      <c r="U182" s="145">
        <v>2012</v>
      </c>
      <c r="V182" s="145" t="s">
        <v>20</v>
      </c>
      <c r="W182" s="145" t="s">
        <v>619</v>
      </c>
      <c r="X182" s="145" t="s">
        <v>3516</v>
      </c>
      <c r="Y182" s="146" t="str">
        <f t="shared" si="10"/>
        <v>22012冷房設備用無し（一定速）</v>
      </c>
      <c r="Z182" s="148">
        <v>0.25</v>
      </c>
      <c r="AA182" s="148">
        <v>0.75</v>
      </c>
      <c r="AB182" s="149">
        <v>0.25</v>
      </c>
      <c r="AC182" s="149">
        <v>0.75</v>
      </c>
      <c r="AD182" s="147">
        <f>VLOOKUP(T182,'既存・導入予定 (4)'!$E$33:$S$44,13,0)</f>
        <v>0.52900000000000003</v>
      </c>
      <c r="AE182" s="75">
        <f t="shared" si="9"/>
        <v>0.88200000000000001</v>
      </c>
    </row>
    <row r="183" spans="13:31" ht="13.5" customHeight="1">
      <c r="M183" s="90">
        <v>3</v>
      </c>
      <c r="N183" s="91" t="s">
        <v>9</v>
      </c>
      <c r="O183" s="91" t="s">
        <v>3457</v>
      </c>
      <c r="P183" s="91" t="s">
        <v>3459</v>
      </c>
      <c r="Q183" s="91" t="s">
        <v>161</v>
      </c>
      <c r="R183" s="92">
        <v>0.434</v>
      </c>
      <c r="T183" s="144">
        <v>2</v>
      </c>
      <c r="U183" s="145">
        <v>2012</v>
      </c>
      <c r="V183" s="145" t="s">
        <v>21</v>
      </c>
      <c r="W183" s="145" t="s">
        <v>624</v>
      </c>
      <c r="X183" s="145" t="s">
        <v>3363</v>
      </c>
      <c r="Y183" s="146" t="str">
        <f t="shared" si="10"/>
        <v>22012暖房店舗用有り</v>
      </c>
      <c r="Z183" s="145">
        <v>-0.82</v>
      </c>
      <c r="AA183" s="145">
        <v>1.82</v>
      </c>
      <c r="AB183" s="145">
        <v>1.0801000000000001</v>
      </c>
      <c r="AC183" s="145">
        <v>1.345</v>
      </c>
      <c r="AD183" s="147">
        <f>VLOOKUP(T183,'既存・導入予定 (4)'!$E$33:$S$44,13,0)</f>
        <v>0.52900000000000003</v>
      </c>
      <c r="AE183" s="75">
        <f t="shared" si="9"/>
        <v>1.3859999999999999</v>
      </c>
    </row>
    <row r="184" spans="13:31" ht="13.5" customHeight="1">
      <c r="M184" s="90">
        <v>3</v>
      </c>
      <c r="N184" s="91" t="s">
        <v>10</v>
      </c>
      <c r="O184" s="91" t="s">
        <v>3457</v>
      </c>
      <c r="P184" s="91" t="s">
        <v>3459</v>
      </c>
      <c r="Q184" s="91" t="s">
        <v>165</v>
      </c>
      <c r="R184" s="92">
        <v>0.38900000000000001</v>
      </c>
      <c r="T184" s="144">
        <v>2</v>
      </c>
      <c r="U184" s="145">
        <v>2012</v>
      </c>
      <c r="V184" s="145" t="s">
        <v>21</v>
      </c>
      <c r="W184" s="145" t="s">
        <v>618</v>
      </c>
      <c r="X184" s="145" t="s">
        <v>3363</v>
      </c>
      <c r="Y184" s="146" t="str">
        <f t="shared" si="10"/>
        <v>22012暖房ビル用マルチ有り</v>
      </c>
      <c r="Z184" s="145">
        <v>-0.98</v>
      </c>
      <c r="AA184" s="145">
        <v>1.98</v>
      </c>
      <c r="AB184" s="145">
        <v>1.042</v>
      </c>
      <c r="AC184" s="145">
        <v>1.4744999999999999</v>
      </c>
      <c r="AD184" s="147">
        <f>VLOOKUP(T184,'既存・導入予定 (4)'!$E$33:$S$44,13,0)</f>
        <v>0.52900000000000003</v>
      </c>
      <c r="AE184" s="75">
        <f t="shared" si="9"/>
        <v>1.4610000000000001</v>
      </c>
    </row>
    <row r="185" spans="13:31" ht="13.5" customHeight="1">
      <c r="M185" s="90">
        <v>3</v>
      </c>
      <c r="N185" s="91" t="s">
        <v>11</v>
      </c>
      <c r="O185" s="91" t="s">
        <v>3457</v>
      </c>
      <c r="P185" s="91" t="s">
        <v>3459</v>
      </c>
      <c r="Q185" s="91" t="s">
        <v>169</v>
      </c>
      <c r="R185" s="92">
        <v>0.66100000000000003</v>
      </c>
      <c r="T185" s="144">
        <v>2</v>
      </c>
      <c r="U185" s="145">
        <v>2012</v>
      </c>
      <c r="V185" s="145" t="s">
        <v>21</v>
      </c>
      <c r="W185" s="145" t="s">
        <v>619</v>
      </c>
      <c r="X185" s="145" t="s">
        <v>3363</v>
      </c>
      <c r="Y185" s="146" t="str">
        <f t="shared" si="10"/>
        <v>22012暖房設備用有り</v>
      </c>
      <c r="Z185" s="145">
        <v>-0.26</v>
      </c>
      <c r="AA185" s="145">
        <v>1.26</v>
      </c>
      <c r="AB185" s="145">
        <v>1.0266999999999999</v>
      </c>
      <c r="AC185" s="145">
        <v>0.93830000000000002</v>
      </c>
      <c r="AD185" s="147">
        <f>VLOOKUP(T185,'既存・導入予定 (4)'!$E$33:$S$44,13,0)</f>
        <v>0.52900000000000003</v>
      </c>
      <c r="AE185" s="75">
        <f t="shared" si="9"/>
        <v>1.1220000000000001</v>
      </c>
    </row>
    <row r="186" spans="13:31" ht="13.5" customHeight="1">
      <c r="M186" s="90">
        <v>3</v>
      </c>
      <c r="N186" s="91" t="s">
        <v>12</v>
      </c>
      <c r="O186" s="91" t="s">
        <v>3457</v>
      </c>
      <c r="P186" s="91" t="s">
        <v>3459</v>
      </c>
      <c r="Q186" s="91" t="s">
        <v>173</v>
      </c>
      <c r="R186" s="92">
        <v>0.84599999999999997</v>
      </c>
      <c r="T186" s="144">
        <v>2</v>
      </c>
      <c r="U186" s="145">
        <v>2012</v>
      </c>
      <c r="V186" s="145" t="s">
        <v>21</v>
      </c>
      <c r="W186" s="145" t="s">
        <v>624</v>
      </c>
      <c r="X186" s="145" t="s">
        <v>3516</v>
      </c>
      <c r="Y186" s="146" t="str">
        <f t="shared" si="10"/>
        <v>22012暖房店舗用無し（一定速）</v>
      </c>
      <c r="Z186" s="148">
        <v>0.25</v>
      </c>
      <c r="AA186" s="148">
        <v>0.75</v>
      </c>
      <c r="AB186" s="149">
        <v>0.25</v>
      </c>
      <c r="AC186" s="149">
        <v>0.75</v>
      </c>
      <c r="AD186" s="147">
        <f>VLOOKUP(T186,'既存・導入予定 (4)'!$E$33:$S$44,13,0)</f>
        <v>0.52900000000000003</v>
      </c>
      <c r="AE186" s="75">
        <f t="shared" si="9"/>
        <v>0.88200000000000001</v>
      </c>
    </row>
    <row r="187" spans="13:31" ht="13.5" customHeight="1">
      <c r="M187" s="90">
        <v>3</v>
      </c>
      <c r="N187" s="91" t="s">
        <v>13</v>
      </c>
      <c r="O187" s="91" t="s">
        <v>3457</v>
      </c>
      <c r="P187" s="91" t="s">
        <v>3459</v>
      </c>
      <c r="Q187" s="91" t="s">
        <v>177</v>
      </c>
      <c r="R187" s="92">
        <v>0.185</v>
      </c>
      <c r="T187" s="144">
        <v>2</v>
      </c>
      <c r="U187" s="145">
        <v>2012</v>
      </c>
      <c r="V187" s="145" t="s">
        <v>21</v>
      </c>
      <c r="W187" s="145" t="s">
        <v>618</v>
      </c>
      <c r="X187" s="145" t="s">
        <v>3516</v>
      </c>
      <c r="Y187" s="146" t="str">
        <f t="shared" si="10"/>
        <v>22012暖房ビル用マルチ無し（一定速）</v>
      </c>
      <c r="Z187" s="148">
        <v>0.25</v>
      </c>
      <c r="AA187" s="148">
        <v>0.75</v>
      </c>
      <c r="AB187" s="149">
        <v>0.25</v>
      </c>
      <c r="AC187" s="149">
        <v>0.75</v>
      </c>
      <c r="AD187" s="147">
        <f>VLOOKUP(T187,'既存・導入予定 (4)'!$E$33:$S$44,13,0)</f>
        <v>0.52900000000000003</v>
      </c>
      <c r="AE187" s="75">
        <f t="shared" si="9"/>
        <v>0.88200000000000001</v>
      </c>
    </row>
    <row r="188" spans="13:31" ht="13.5" customHeight="1">
      <c r="M188" s="90">
        <v>4</v>
      </c>
      <c r="N188" s="91" t="s">
        <v>3456</v>
      </c>
      <c r="O188" s="91" t="s">
        <v>3457</v>
      </c>
      <c r="P188" s="91" t="s">
        <v>3459</v>
      </c>
      <c r="Q188" s="91" t="s">
        <v>181</v>
      </c>
      <c r="R188" s="92">
        <v>0.151</v>
      </c>
      <c r="T188" s="144">
        <v>2</v>
      </c>
      <c r="U188" s="145">
        <v>2012</v>
      </c>
      <c r="V188" s="145" t="s">
        <v>21</v>
      </c>
      <c r="W188" s="145" t="s">
        <v>619</v>
      </c>
      <c r="X188" s="145" t="s">
        <v>3516</v>
      </c>
      <c r="Y188" s="146" t="str">
        <f t="shared" si="10"/>
        <v>22012暖房設備用無し（一定速）</v>
      </c>
      <c r="Z188" s="148">
        <v>0.25</v>
      </c>
      <c r="AA188" s="148">
        <v>0.75</v>
      </c>
      <c r="AB188" s="149">
        <v>0.25</v>
      </c>
      <c r="AC188" s="149">
        <v>0.75</v>
      </c>
      <c r="AD188" s="147">
        <f>VLOOKUP(T188,'既存・導入予定 (4)'!$E$33:$S$44,13,0)</f>
        <v>0.52900000000000003</v>
      </c>
      <c r="AE188" s="75">
        <f t="shared" si="9"/>
        <v>0.88200000000000001</v>
      </c>
    </row>
    <row r="189" spans="13:31" ht="13.5" customHeight="1">
      <c r="M189" s="90">
        <v>4</v>
      </c>
      <c r="N189" s="91" t="s">
        <v>3</v>
      </c>
      <c r="O189" s="91" t="s">
        <v>3457</v>
      </c>
      <c r="P189" s="91" t="s">
        <v>3459</v>
      </c>
      <c r="Q189" s="91" t="s">
        <v>185</v>
      </c>
      <c r="R189" s="92">
        <v>0.151</v>
      </c>
      <c r="T189" s="144">
        <v>2</v>
      </c>
      <c r="U189" s="195">
        <v>2013</v>
      </c>
      <c r="V189" s="145" t="s">
        <v>20</v>
      </c>
      <c r="W189" s="145" t="s">
        <v>624</v>
      </c>
      <c r="X189" s="145" t="s">
        <v>3363</v>
      </c>
      <c r="Y189" s="146" t="str">
        <f t="shared" ref="Y189:Y209" si="11">T189&amp;U189&amp;V189&amp;W189&amp;X189</f>
        <v>22013冷房店舗用有り</v>
      </c>
      <c r="Z189" s="148">
        <v>-1.5</v>
      </c>
      <c r="AA189" s="148">
        <v>2.5</v>
      </c>
      <c r="AB189" s="149">
        <v>1.0609999999999999</v>
      </c>
      <c r="AC189" s="149">
        <v>1.8597999999999999</v>
      </c>
      <c r="AD189" s="147">
        <f>VLOOKUP(T189,'既存・導入予定 (4)'!$E$33:$S$44,13,0)</f>
        <v>0.52900000000000003</v>
      </c>
      <c r="AE189" s="75">
        <f t="shared" ref="AE189:AE236" si="12">ROUNDDOWN(IF(AD189&gt;=0.25,Z189*AD189+AA189,AB189*AD189+AC189),3)</f>
        <v>1.706</v>
      </c>
    </row>
    <row r="190" spans="13:31" ht="13.5" customHeight="1">
      <c r="M190" s="90">
        <v>4</v>
      </c>
      <c r="N190" s="91" t="s">
        <v>4</v>
      </c>
      <c r="O190" s="91" t="s">
        <v>3457</v>
      </c>
      <c r="P190" s="91" t="s">
        <v>3459</v>
      </c>
      <c r="Q190" s="91" t="s">
        <v>189</v>
      </c>
      <c r="R190" s="92">
        <v>0.20100000000000001</v>
      </c>
      <c r="T190" s="144">
        <v>2</v>
      </c>
      <c r="U190" s="195">
        <v>2013</v>
      </c>
      <c r="V190" s="145" t="s">
        <v>20</v>
      </c>
      <c r="W190" s="145" t="s">
        <v>618</v>
      </c>
      <c r="X190" s="145" t="s">
        <v>3363</v>
      </c>
      <c r="Y190" s="146" t="str">
        <f t="shared" si="11"/>
        <v>22013冷房ビル用マルチ有り</v>
      </c>
      <c r="Z190" s="148">
        <v>-1.1399999999999999</v>
      </c>
      <c r="AA190" s="148">
        <v>2.14</v>
      </c>
      <c r="AB190" s="149">
        <v>1.0625</v>
      </c>
      <c r="AC190" s="149">
        <v>1.5893999999999999</v>
      </c>
      <c r="AD190" s="147">
        <f>VLOOKUP(T190,'既存・導入予定 (4)'!$E$33:$S$44,13,0)</f>
        <v>0.52900000000000003</v>
      </c>
      <c r="AE190" s="75">
        <f t="shared" si="12"/>
        <v>1.536</v>
      </c>
    </row>
    <row r="191" spans="13:31" ht="14.25" customHeight="1">
      <c r="M191" s="90">
        <v>4</v>
      </c>
      <c r="N191" s="91" t="s">
        <v>5</v>
      </c>
      <c r="O191" s="91" t="s">
        <v>3457</v>
      </c>
      <c r="P191" s="91" t="s">
        <v>3459</v>
      </c>
      <c r="Q191" s="91" t="s">
        <v>193</v>
      </c>
      <c r="R191" s="92">
        <v>0.28399999999999997</v>
      </c>
      <c r="T191" s="144">
        <v>2</v>
      </c>
      <c r="U191" s="195">
        <v>2013</v>
      </c>
      <c r="V191" s="145" t="s">
        <v>20</v>
      </c>
      <c r="W191" s="145" t="s">
        <v>619</v>
      </c>
      <c r="X191" s="145" t="s">
        <v>3363</v>
      </c>
      <c r="Y191" s="146" t="str">
        <f t="shared" si="11"/>
        <v>22013冷房設備用有り</v>
      </c>
      <c r="Z191" s="148">
        <v>-0.26</v>
      </c>
      <c r="AA191" s="148">
        <v>1.26</v>
      </c>
      <c r="AB191" s="149">
        <v>1.0367999999999999</v>
      </c>
      <c r="AC191" s="149">
        <v>0.93579999999999997</v>
      </c>
      <c r="AD191" s="147">
        <f>VLOOKUP(T191,'既存・導入予定 (4)'!$E$33:$S$44,13,0)</f>
        <v>0.52900000000000003</v>
      </c>
      <c r="AE191" s="75">
        <f t="shared" si="12"/>
        <v>1.1220000000000001</v>
      </c>
    </row>
    <row r="192" spans="13:31" ht="13.5" customHeight="1">
      <c r="M192" s="90">
        <v>4</v>
      </c>
      <c r="N192" s="91" t="s">
        <v>6</v>
      </c>
      <c r="O192" s="91" t="s">
        <v>3457</v>
      </c>
      <c r="P192" s="91" t="s">
        <v>3459</v>
      </c>
      <c r="Q192" s="91" t="s">
        <v>197</v>
      </c>
      <c r="R192" s="92">
        <v>8.8999999999999996E-2</v>
      </c>
      <c r="T192" s="144">
        <v>2</v>
      </c>
      <c r="U192" s="195">
        <v>2013</v>
      </c>
      <c r="V192" s="145" t="s">
        <v>20</v>
      </c>
      <c r="W192" s="145" t="s">
        <v>624</v>
      </c>
      <c r="X192" s="145" t="s">
        <v>3516</v>
      </c>
      <c r="Y192" s="146" t="str">
        <f t="shared" si="11"/>
        <v>22013冷房店舗用無し（一定速）</v>
      </c>
      <c r="Z192" s="148">
        <v>0.25</v>
      </c>
      <c r="AA192" s="148">
        <v>0.75</v>
      </c>
      <c r="AB192" s="149">
        <v>0.25</v>
      </c>
      <c r="AC192" s="149">
        <v>0.75</v>
      </c>
      <c r="AD192" s="147">
        <f>VLOOKUP(T192,'既存・導入予定 (4)'!$E$33:$S$44,13,0)</f>
        <v>0.52900000000000003</v>
      </c>
      <c r="AE192" s="75">
        <f t="shared" si="12"/>
        <v>0.88200000000000001</v>
      </c>
    </row>
    <row r="193" spans="13:31" ht="13.5" customHeight="1">
      <c r="M193" s="90">
        <v>4</v>
      </c>
      <c r="N193" s="91" t="s">
        <v>7</v>
      </c>
      <c r="O193" s="91" t="s">
        <v>3457</v>
      </c>
      <c r="P193" s="91" t="s">
        <v>3459</v>
      </c>
      <c r="Q193" s="91" t="s">
        <v>201</v>
      </c>
      <c r="R193" s="92">
        <v>0.115</v>
      </c>
      <c r="T193" s="144">
        <v>2</v>
      </c>
      <c r="U193" s="195">
        <v>2013</v>
      </c>
      <c r="V193" s="145" t="s">
        <v>20</v>
      </c>
      <c r="W193" s="145" t="s">
        <v>618</v>
      </c>
      <c r="X193" s="145" t="s">
        <v>3516</v>
      </c>
      <c r="Y193" s="146" t="str">
        <f t="shared" si="11"/>
        <v>22013冷房ビル用マルチ無し（一定速）</v>
      </c>
      <c r="Z193" s="148">
        <v>0.25</v>
      </c>
      <c r="AA193" s="148">
        <v>0.75</v>
      </c>
      <c r="AB193" s="149">
        <v>0.25</v>
      </c>
      <c r="AC193" s="149">
        <v>0.75</v>
      </c>
      <c r="AD193" s="147">
        <f>VLOOKUP(T193,'既存・導入予定 (4)'!$E$33:$S$44,13,0)</f>
        <v>0.52900000000000003</v>
      </c>
      <c r="AE193" s="75">
        <f t="shared" si="12"/>
        <v>0.88200000000000001</v>
      </c>
    </row>
    <row r="194" spans="13:31" ht="13.5" customHeight="1">
      <c r="M194" s="90">
        <v>4</v>
      </c>
      <c r="N194" s="91" t="s">
        <v>8</v>
      </c>
      <c r="O194" s="91" t="s">
        <v>3457</v>
      </c>
      <c r="P194" s="91" t="s">
        <v>3459</v>
      </c>
      <c r="Q194" s="91" t="s">
        <v>205</v>
      </c>
      <c r="R194" s="92">
        <v>0.13400000000000001</v>
      </c>
      <c r="T194" s="144">
        <v>2</v>
      </c>
      <c r="U194" s="195">
        <v>2013</v>
      </c>
      <c r="V194" s="145" t="s">
        <v>20</v>
      </c>
      <c r="W194" s="145" t="s">
        <v>619</v>
      </c>
      <c r="X194" s="145" t="s">
        <v>3516</v>
      </c>
      <c r="Y194" s="146" t="str">
        <f t="shared" si="11"/>
        <v>22013冷房設備用無し（一定速）</v>
      </c>
      <c r="Z194" s="148">
        <v>0.25</v>
      </c>
      <c r="AA194" s="148">
        <v>0.75</v>
      </c>
      <c r="AB194" s="149">
        <v>0.25</v>
      </c>
      <c r="AC194" s="149">
        <v>0.75</v>
      </c>
      <c r="AD194" s="147">
        <f>VLOOKUP(T194,'既存・導入予定 (4)'!$E$33:$S$44,13,0)</f>
        <v>0.52900000000000003</v>
      </c>
      <c r="AE194" s="75">
        <f t="shared" si="12"/>
        <v>0.88200000000000001</v>
      </c>
    </row>
    <row r="195" spans="13:31" ht="14.25" customHeight="1">
      <c r="M195" s="90">
        <v>4</v>
      </c>
      <c r="N195" s="91" t="s">
        <v>9</v>
      </c>
      <c r="O195" s="91" t="s">
        <v>3457</v>
      </c>
      <c r="P195" s="91" t="s">
        <v>3459</v>
      </c>
      <c r="Q195" s="91" t="s">
        <v>209</v>
      </c>
      <c r="R195" s="92">
        <v>0.246</v>
      </c>
      <c r="T195" s="144">
        <v>2</v>
      </c>
      <c r="U195" s="195">
        <v>2013</v>
      </c>
      <c r="V195" s="145" t="s">
        <v>21</v>
      </c>
      <c r="W195" s="145" t="s">
        <v>624</v>
      </c>
      <c r="X195" s="145" t="s">
        <v>3363</v>
      </c>
      <c r="Y195" s="146" t="str">
        <f t="shared" si="11"/>
        <v>22013暖房店舗用有り</v>
      </c>
      <c r="Z195" s="148">
        <v>-0.94</v>
      </c>
      <c r="AA195" s="148">
        <v>1.94</v>
      </c>
      <c r="AB195" s="149">
        <v>1.0853999999999999</v>
      </c>
      <c r="AC195" s="149">
        <v>1.4337</v>
      </c>
      <c r="AD195" s="147">
        <f>VLOOKUP(T195,'既存・導入予定 (4)'!$E$33:$S$44,13,0)</f>
        <v>0.52900000000000003</v>
      </c>
      <c r="AE195" s="75">
        <f t="shared" si="12"/>
        <v>1.4419999999999999</v>
      </c>
    </row>
    <row r="196" spans="13:31" ht="13.5" customHeight="1">
      <c r="M196" s="90">
        <v>4</v>
      </c>
      <c r="N196" s="91" t="s">
        <v>10</v>
      </c>
      <c r="O196" s="91" t="s">
        <v>3457</v>
      </c>
      <c r="P196" s="91" t="s">
        <v>3459</v>
      </c>
      <c r="Q196" s="91" t="s">
        <v>213</v>
      </c>
      <c r="R196" s="92">
        <v>0.20799999999999999</v>
      </c>
      <c r="T196" s="144">
        <v>2</v>
      </c>
      <c r="U196" s="195">
        <v>2013</v>
      </c>
      <c r="V196" s="145" t="s">
        <v>21</v>
      </c>
      <c r="W196" s="145" t="s">
        <v>618</v>
      </c>
      <c r="X196" s="145" t="s">
        <v>3363</v>
      </c>
      <c r="Y196" s="146" t="str">
        <f t="shared" si="11"/>
        <v>22013暖房ビル用マルチ有り</v>
      </c>
      <c r="Z196" s="148">
        <v>-0.98</v>
      </c>
      <c r="AA196" s="148">
        <v>1.98</v>
      </c>
      <c r="AB196" s="149">
        <v>1.042</v>
      </c>
      <c r="AC196" s="149">
        <v>1.4744999999999999</v>
      </c>
      <c r="AD196" s="147">
        <f>VLOOKUP(T196,'既存・導入予定 (4)'!$E$33:$S$44,13,0)</f>
        <v>0.52900000000000003</v>
      </c>
      <c r="AE196" s="75">
        <f t="shared" si="12"/>
        <v>1.4610000000000001</v>
      </c>
    </row>
    <row r="197" spans="13:31" ht="13.5" customHeight="1">
      <c r="M197" s="90">
        <v>4</v>
      </c>
      <c r="N197" s="91" t="s">
        <v>11</v>
      </c>
      <c r="O197" s="91" t="s">
        <v>3457</v>
      </c>
      <c r="P197" s="91" t="s">
        <v>3459</v>
      </c>
      <c r="Q197" s="91" t="s">
        <v>217</v>
      </c>
      <c r="R197" s="92">
        <v>0.33800000000000002</v>
      </c>
      <c r="T197" s="144">
        <v>2</v>
      </c>
      <c r="U197" s="195">
        <v>2013</v>
      </c>
      <c r="V197" s="145" t="s">
        <v>21</v>
      </c>
      <c r="W197" s="145" t="s">
        <v>619</v>
      </c>
      <c r="X197" s="145" t="s">
        <v>3363</v>
      </c>
      <c r="Y197" s="146" t="str">
        <f t="shared" si="11"/>
        <v>22013暖房設備用有り</v>
      </c>
      <c r="Z197" s="148">
        <v>-0.32</v>
      </c>
      <c r="AA197" s="148">
        <v>1.32</v>
      </c>
      <c r="AB197" s="149">
        <v>1.028</v>
      </c>
      <c r="AC197" s="149">
        <v>0.98299999999999998</v>
      </c>
      <c r="AD197" s="147">
        <f>VLOOKUP(T197,'既存・導入予定 (4)'!$E$33:$S$44,13,0)</f>
        <v>0.52900000000000003</v>
      </c>
      <c r="AE197" s="75">
        <f t="shared" si="12"/>
        <v>1.1499999999999999</v>
      </c>
    </row>
    <row r="198" spans="13:31" ht="13.5" customHeight="1">
      <c r="M198" s="90">
        <v>4</v>
      </c>
      <c r="N198" s="91" t="s">
        <v>12</v>
      </c>
      <c r="O198" s="91" t="s">
        <v>3457</v>
      </c>
      <c r="P198" s="91" t="s">
        <v>3459</v>
      </c>
      <c r="Q198" s="91" t="s">
        <v>221</v>
      </c>
      <c r="R198" s="92">
        <v>0.51400000000000001</v>
      </c>
      <c r="T198" s="144">
        <v>2</v>
      </c>
      <c r="U198" s="195">
        <v>2013</v>
      </c>
      <c r="V198" s="145" t="s">
        <v>21</v>
      </c>
      <c r="W198" s="145" t="s">
        <v>624</v>
      </c>
      <c r="X198" s="145" t="s">
        <v>3516</v>
      </c>
      <c r="Y198" s="146" t="str">
        <f t="shared" si="11"/>
        <v>22013暖房店舗用無し（一定速）</v>
      </c>
      <c r="Z198" s="148">
        <v>0.25</v>
      </c>
      <c r="AA198" s="148">
        <v>0.75</v>
      </c>
      <c r="AB198" s="149">
        <v>0.25</v>
      </c>
      <c r="AC198" s="149">
        <v>0.75</v>
      </c>
      <c r="AD198" s="147">
        <f>VLOOKUP(T198,'既存・導入予定 (4)'!$E$33:$S$44,13,0)</f>
        <v>0.52900000000000003</v>
      </c>
      <c r="AE198" s="75">
        <f t="shared" si="12"/>
        <v>0.88200000000000001</v>
      </c>
    </row>
    <row r="199" spans="13:31" ht="13.5" customHeight="1">
      <c r="M199" s="90">
        <v>4</v>
      </c>
      <c r="N199" s="91" t="s">
        <v>13</v>
      </c>
      <c r="O199" s="91" t="s">
        <v>3457</v>
      </c>
      <c r="P199" s="91" t="s">
        <v>3459</v>
      </c>
      <c r="Q199" s="91" t="s">
        <v>225</v>
      </c>
      <c r="R199" s="92">
        <v>0.115</v>
      </c>
      <c r="T199" s="144">
        <v>2</v>
      </c>
      <c r="U199" s="195">
        <v>2013</v>
      </c>
      <c r="V199" s="145" t="s">
        <v>21</v>
      </c>
      <c r="W199" s="145" t="s">
        <v>618</v>
      </c>
      <c r="X199" s="145" t="s">
        <v>3516</v>
      </c>
      <c r="Y199" s="146" t="str">
        <f t="shared" si="11"/>
        <v>22013暖房ビル用マルチ無し（一定速）</v>
      </c>
      <c r="Z199" s="148">
        <v>0.25</v>
      </c>
      <c r="AA199" s="148">
        <v>0.75</v>
      </c>
      <c r="AB199" s="149">
        <v>0.25</v>
      </c>
      <c r="AC199" s="149">
        <v>0.75</v>
      </c>
      <c r="AD199" s="147">
        <f>VLOOKUP(T199,'既存・導入予定 (4)'!$E$33:$S$44,13,0)</f>
        <v>0.52900000000000003</v>
      </c>
      <c r="AE199" s="75">
        <f t="shared" si="12"/>
        <v>0.88200000000000001</v>
      </c>
    </row>
    <row r="200" spans="13:31" ht="13.5" customHeight="1">
      <c r="M200" s="90">
        <v>5</v>
      </c>
      <c r="N200" s="91" t="s">
        <v>3456</v>
      </c>
      <c r="O200" s="91" t="s">
        <v>3457</v>
      </c>
      <c r="P200" s="91" t="s">
        <v>3459</v>
      </c>
      <c r="Q200" s="91" t="s">
        <v>229</v>
      </c>
      <c r="R200" s="92">
        <v>0.13200000000000001</v>
      </c>
      <c r="T200" s="144">
        <v>2</v>
      </c>
      <c r="U200" s="195">
        <v>2013</v>
      </c>
      <c r="V200" s="145" t="s">
        <v>21</v>
      </c>
      <c r="W200" s="145" t="s">
        <v>619</v>
      </c>
      <c r="X200" s="145" t="s">
        <v>3516</v>
      </c>
      <c r="Y200" s="146" t="str">
        <f t="shared" si="11"/>
        <v>22013暖房設備用無し（一定速）</v>
      </c>
      <c r="Z200" s="148">
        <v>0.25</v>
      </c>
      <c r="AA200" s="148">
        <v>0.75</v>
      </c>
      <c r="AB200" s="149">
        <v>0.25</v>
      </c>
      <c r="AC200" s="149">
        <v>0.75</v>
      </c>
      <c r="AD200" s="147">
        <f>VLOOKUP(T200,'既存・導入予定 (4)'!$E$33:$S$44,13,0)</f>
        <v>0.52900000000000003</v>
      </c>
      <c r="AE200" s="75">
        <f t="shared" si="12"/>
        <v>0.88200000000000001</v>
      </c>
    </row>
    <row r="201" spans="13:31" ht="13.5" customHeight="1">
      <c r="M201" s="90">
        <v>5</v>
      </c>
      <c r="N201" s="91" t="s">
        <v>3</v>
      </c>
      <c r="O201" s="91" t="s">
        <v>3457</v>
      </c>
      <c r="P201" s="91" t="s">
        <v>3459</v>
      </c>
      <c r="Q201" s="91" t="s">
        <v>233</v>
      </c>
      <c r="R201" s="92">
        <v>8.2000000000000003E-2</v>
      </c>
      <c r="T201" s="144">
        <v>2</v>
      </c>
      <c r="U201" s="195">
        <v>2014</v>
      </c>
      <c r="V201" s="145" t="s">
        <v>20</v>
      </c>
      <c r="W201" s="145" t="s">
        <v>624</v>
      </c>
      <c r="X201" s="145" t="s">
        <v>3363</v>
      </c>
      <c r="Y201" s="146" t="str">
        <f t="shared" si="11"/>
        <v>22014冷房店舗用有り</v>
      </c>
      <c r="Z201" s="148">
        <v>-1.46</v>
      </c>
      <c r="AA201" s="148">
        <v>2.46</v>
      </c>
      <c r="AB201" s="149">
        <v>1.06</v>
      </c>
      <c r="AC201" s="149">
        <v>1.83</v>
      </c>
      <c r="AD201" s="147">
        <f>VLOOKUP(T201,'既存・導入予定 (4)'!$E$33:$S$44,13,0)</f>
        <v>0.52900000000000003</v>
      </c>
      <c r="AE201" s="75">
        <f t="shared" si="12"/>
        <v>1.6870000000000001</v>
      </c>
    </row>
    <row r="202" spans="13:31" ht="13.5" customHeight="1">
      <c r="M202" s="90">
        <v>5</v>
      </c>
      <c r="N202" s="91" t="s">
        <v>4</v>
      </c>
      <c r="O202" s="91" t="s">
        <v>3457</v>
      </c>
      <c r="P202" s="91" t="s">
        <v>3459</v>
      </c>
      <c r="Q202" s="91" t="s">
        <v>237</v>
      </c>
      <c r="R202" s="92">
        <v>6.8000000000000005E-2</v>
      </c>
      <c r="T202" s="144">
        <v>2</v>
      </c>
      <c r="U202" s="195">
        <v>2014</v>
      </c>
      <c r="V202" s="145" t="s">
        <v>20</v>
      </c>
      <c r="W202" s="145" t="s">
        <v>618</v>
      </c>
      <c r="X202" s="145" t="s">
        <v>3363</v>
      </c>
      <c r="Y202" s="146" t="str">
        <f t="shared" si="11"/>
        <v>22014冷房ビル用マルチ有り</v>
      </c>
      <c r="Z202" s="148">
        <v>-1.52</v>
      </c>
      <c r="AA202" s="148">
        <v>2.52</v>
      </c>
      <c r="AB202" s="149">
        <v>1.0736000000000001</v>
      </c>
      <c r="AC202" s="149">
        <v>1.8715999999999999</v>
      </c>
      <c r="AD202" s="147">
        <f>VLOOKUP(T202,'既存・導入予定 (4)'!$E$33:$S$44,13,0)</f>
        <v>0.52900000000000003</v>
      </c>
      <c r="AE202" s="75">
        <f t="shared" si="12"/>
        <v>1.7150000000000001</v>
      </c>
    </row>
    <row r="203" spans="13:31" ht="13.5" customHeight="1">
      <c r="M203" s="90">
        <v>5</v>
      </c>
      <c r="N203" s="91" t="s">
        <v>5</v>
      </c>
      <c r="O203" s="91" t="s">
        <v>3457</v>
      </c>
      <c r="P203" s="91" t="s">
        <v>3459</v>
      </c>
      <c r="Q203" s="91" t="s">
        <v>241</v>
      </c>
      <c r="R203" s="92">
        <v>0.247</v>
      </c>
      <c r="T203" s="144">
        <v>2</v>
      </c>
      <c r="U203" s="195">
        <v>2014</v>
      </c>
      <c r="V203" s="145" t="s">
        <v>20</v>
      </c>
      <c r="W203" s="145" t="s">
        <v>619</v>
      </c>
      <c r="X203" s="145" t="s">
        <v>3363</v>
      </c>
      <c r="Y203" s="146" t="str">
        <f t="shared" si="11"/>
        <v>22014冷房設備用有り</v>
      </c>
      <c r="Z203" s="148">
        <v>-0.32</v>
      </c>
      <c r="AA203" s="148">
        <v>1.32</v>
      </c>
      <c r="AB203" s="149">
        <v>1.0385</v>
      </c>
      <c r="AC203" s="149">
        <v>0.98040000000000005</v>
      </c>
      <c r="AD203" s="147">
        <f>VLOOKUP(T203,'既存・導入予定 (4)'!$E$33:$S$44,13,0)</f>
        <v>0.52900000000000003</v>
      </c>
      <c r="AE203" s="75">
        <f t="shared" si="12"/>
        <v>1.1499999999999999</v>
      </c>
    </row>
    <row r="204" spans="13:31" ht="13.5" customHeight="1">
      <c r="M204" s="90">
        <v>5</v>
      </c>
      <c r="N204" s="91" t="s">
        <v>6</v>
      </c>
      <c r="O204" s="91" t="s">
        <v>3457</v>
      </c>
      <c r="P204" s="91" t="s">
        <v>3459</v>
      </c>
      <c r="Q204" s="91" t="s">
        <v>245</v>
      </c>
      <c r="R204" s="92">
        <v>6.2E-2</v>
      </c>
      <c r="T204" s="144">
        <v>2</v>
      </c>
      <c r="U204" s="195">
        <v>2014</v>
      </c>
      <c r="V204" s="145" t="s">
        <v>20</v>
      </c>
      <c r="W204" s="145" t="s">
        <v>624</v>
      </c>
      <c r="X204" s="145" t="s">
        <v>3516</v>
      </c>
      <c r="Y204" s="146" t="str">
        <f t="shared" si="11"/>
        <v>22014冷房店舗用無し（一定速）</v>
      </c>
      <c r="Z204" s="148">
        <v>0.25</v>
      </c>
      <c r="AA204" s="148">
        <v>0.75</v>
      </c>
      <c r="AB204" s="149">
        <v>0.25</v>
      </c>
      <c r="AC204" s="149">
        <v>0.75</v>
      </c>
      <c r="AD204" s="147">
        <f>VLOOKUP(T204,'既存・導入予定 (4)'!$E$33:$S$44,13,0)</f>
        <v>0.52900000000000003</v>
      </c>
      <c r="AE204" s="75">
        <f t="shared" si="12"/>
        <v>0.88200000000000001</v>
      </c>
    </row>
    <row r="205" spans="13:31" ht="13.5" customHeight="1">
      <c r="M205" s="90">
        <v>5</v>
      </c>
      <c r="N205" s="91" t="s">
        <v>7</v>
      </c>
      <c r="O205" s="91" t="s">
        <v>3457</v>
      </c>
      <c r="P205" s="91" t="s">
        <v>3459</v>
      </c>
      <c r="Q205" s="91" t="s">
        <v>249</v>
      </c>
      <c r="R205" s="92">
        <v>0</v>
      </c>
      <c r="T205" s="144">
        <v>2</v>
      </c>
      <c r="U205" s="195">
        <v>2014</v>
      </c>
      <c r="V205" s="145" t="s">
        <v>20</v>
      </c>
      <c r="W205" s="145" t="s">
        <v>618</v>
      </c>
      <c r="X205" s="145" t="s">
        <v>3516</v>
      </c>
      <c r="Y205" s="146" t="str">
        <f t="shared" si="11"/>
        <v>22014冷房ビル用マルチ無し（一定速）</v>
      </c>
      <c r="Z205" s="148">
        <v>0.25</v>
      </c>
      <c r="AA205" s="148">
        <v>0.75</v>
      </c>
      <c r="AB205" s="149">
        <v>0.25</v>
      </c>
      <c r="AC205" s="149">
        <v>0.75</v>
      </c>
      <c r="AD205" s="147">
        <f>VLOOKUP(T205,'既存・導入予定 (4)'!$E$33:$S$44,13,0)</f>
        <v>0.52900000000000003</v>
      </c>
      <c r="AE205" s="75">
        <f t="shared" si="12"/>
        <v>0.88200000000000001</v>
      </c>
    </row>
    <row r="206" spans="13:31" ht="13.5" customHeight="1">
      <c r="M206" s="90">
        <v>5</v>
      </c>
      <c r="N206" s="91" t="s">
        <v>8</v>
      </c>
      <c r="O206" s="91" t="s">
        <v>3457</v>
      </c>
      <c r="P206" s="91" t="s">
        <v>3459</v>
      </c>
      <c r="Q206" s="91" t="s">
        <v>253</v>
      </c>
      <c r="R206" s="92">
        <v>0.08</v>
      </c>
      <c r="T206" s="144">
        <v>2</v>
      </c>
      <c r="U206" s="195">
        <v>2014</v>
      </c>
      <c r="V206" s="145" t="s">
        <v>20</v>
      </c>
      <c r="W206" s="145" t="s">
        <v>619</v>
      </c>
      <c r="X206" s="145" t="s">
        <v>3516</v>
      </c>
      <c r="Y206" s="146" t="str">
        <f t="shared" si="11"/>
        <v>22014冷房設備用無し（一定速）</v>
      </c>
      <c r="Z206" s="148">
        <v>0.25</v>
      </c>
      <c r="AA206" s="148">
        <v>0.75</v>
      </c>
      <c r="AB206" s="149">
        <v>0.25</v>
      </c>
      <c r="AC206" s="149">
        <v>0.75</v>
      </c>
      <c r="AD206" s="147">
        <f>VLOOKUP(T206,'既存・導入予定 (4)'!$E$33:$S$44,13,0)</f>
        <v>0.52900000000000003</v>
      </c>
      <c r="AE206" s="75">
        <f t="shared" si="12"/>
        <v>0.88200000000000001</v>
      </c>
    </row>
    <row r="207" spans="13:31" ht="13.5" customHeight="1">
      <c r="M207" s="90">
        <v>5</v>
      </c>
      <c r="N207" s="91" t="s">
        <v>9</v>
      </c>
      <c r="O207" s="91" t="s">
        <v>3457</v>
      </c>
      <c r="P207" s="91" t="s">
        <v>3459</v>
      </c>
      <c r="Q207" s="91" t="s">
        <v>257</v>
      </c>
      <c r="R207" s="92">
        <v>9.2999999999999999E-2</v>
      </c>
      <c r="T207" s="144">
        <v>2</v>
      </c>
      <c r="U207" s="195">
        <v>2014</v>
      </c>
      <c r="V207" s="145" t="s">
        <v>21</v>
      </c>
      <c r="W207" s="145" t="s">
        <v>624</v>
      </c>
      <c r="X207" s="145" t="s">
        <v>3363</v>
      </c>
      <c r="Y207" s="146" t="str">
        <f t="shared" si="11"/>
        <v>22014暖房店舗用有り</v>
      </c>
      <c r="Z207" s="148">
        <v>-0.94</v>
      </c>
      <c r="AA207" s="148">
        <v>1.94</v>
      </c>
      <c r="AB207" s="149">
        <v>1.0853999999999999</v>
      </c>
      <c r="AC207" s="149">
        <v>1.4337</v>
      </c>
      <c r="AD207" s="147">
        <f>VLOOKUP(T207,'既存・導入予定 (4)'!$E$33:$S$44,13,0)</f>
        <v>0.52900000000000003</v>
      </c>
      <c r="AE207" s="75">
        <f t="shared" si="12"/>
        <v>1.4419999999999999</v>
      </c>
    </row>
    <row r="208" spans="13:31" ht="13.5" customHeight="1">
      <c r="M208" s="90">
        <v>5</v>
      </c>
      <c r="N208" s="91" t="s">
        <v>10</v>
      </c>
      <c r="O208" s="91" t="s">
        <v>3457</v>
      </c>
      <c r="P208" s="91" t="s">
        <v>3459</v>
      </c>
      <c r="Q208" s="91" t="s">
        <v>261</v>
      </c>
      <c r="R208" s="92">
        <v>0.14399999999999999</v>
      </c>
      <c r="T208" s="144">
        <v>2</v>
      </c>
      <c r="U208" s="195">
        <v>2014</v>
      </c>
      <c r="V208" s="145" t="s">
        <v>21</v>
      </c>
      <c r="W208" s="145" t="s">
        <v>618</v>
      </c>
      <c r="X208" s="145" t="s">
        <v>3363</v>
      </c>
      <c r="Y208" s="146" t="str">
        <f t="shared" si="11"/>
        <v>22014暖房ビル用マルチ有り</v>
      </c>
      <c r="Z208" s="148">
        <v>-0.96</v>
      </c>
      <c r="AA208" s="148">
        <v>1.96</v>
      </c>
      <c r="AB208" s="149">
        <v>1.0416000000000001</v>
      </c>
      <c r="AC208" s="149">
        <v>1.4596</v>
      </c>
      <c r="AD208" s="147">
        <f>VLOOKUP(T208,'既存・導入予定 (4)'!$E$33:$S$44,13,0)</f>
        <v>0.52900000000000003</v>
      </c>
      <c r="AE208" s="75">
        <f t="shared" si="12"/>
        <v>1.452</v>
      </c>
    </row>
    <row r="209" spans="13:31" ht="13.5" customHeight="1">
      <c r="M209" s="90">
        <v>5</v>
      </c>
      <c r="N209" s="91" t="s">
        <v>11</v>
      </c>
      <c r="O209" s="91" t="s">
        <v>3457</v>
      </c>
      <c r="P209" s="91" t="s">
        <v>3459</v>
      </c>
      <c r="Q209" s="91" t="s">
        <v>265</v>
      </c>
      <c r="R209" s="92">
        <v>0.19900000000000001</v>
      </c>
      <c r="T209" s="144">
        <v>2</v>
      </c>
      <c r="U209" s="195">
        <v>2014</v>
      </c>
      <c r="V209" s="145" t="s">
        <v>21</v>
      </c>
      <c r="W209" s="145" t="s">
        <v>619</v>
      </c>
      <c r="X209" s="145" t="s">
        <v>3363</v>
      </c>
      <c r="Y209" s="146" t="str">
        <f t="shared" si="11"/>
        <v>22014暖房設備用有り</v>
      </c>
      <c r="Z209" s="148">
        <v>-0.36</v>
      </c>
      <c r="AA209" s="148">
        <v>1.36</v>
      </c>
      <c r="AB209" s="149">
        <v>1.0287999999999999</v>
      </c>
      <c r="AC209" s="149">
        <v>1.0127999999999999</v>
      </c>
      <c r="AD209" s="147">
        <f>VLOOKUP(T209,'既存・導入予定 (4)'!$E$33:$S$44,13,0)</f>
        <v>0.52900000000000003</v>
      </c>
      <c r="AE209" s="75">
        <f t="shared" si="12"/>
        <v>1.169</v>
      </c>
    </row>
    <row r="210" spans="13:31" ht="13.5" customHeight="1">
      <c r="M210" s="90">
        <v>5</v>
      </c>
      <c r="N210" s="91" t="s">
        <v>12</v>
      </c>
      <c r="O210" s="91" t="s">
        <v>3457</v>
      </c>
      <c r="P210" s="91" t="s">
        <v>3459</v>
      </c>
      <c r="Q210" s="91" t="s">
        <v>269</v>
      </c>
      <c r="R210" s="92">
        <v>0.221</v>
      </c>
      <c r="T210" s="144">
        <v>2</v>
      </c>
      <c r="U210" s="195">
        <v>2014</v>
      </c>
      <c r="V210" s="145" t="s">
        <v>21</v>
      </c>
      <c r="W210" s="145" t="s">
        <v>624</v>
      </c>
      <c r="X210" s="145" t="s">
        <v>3516</v>
      </c>
      <c r="Y210" s="146" t="str">
        <f t="shared" ref="Y210:Y248" si="13">T210&amp;U210&amp;V210&amp;W210&amp;X210</f>
        <v>22014暖房店舗用無し（一定速）</v>
      </c>
      <c r="Z210" s="148">
        <v>0.25</v>
      </c>
      <c r="AA210" s="148">
        <v>0.75</v>
      </c>
      <c r="AB210" s="149">
        <v>0.25</v>
      </c>
      <c r="AC210" s="149">
        <v>0.75</v>
      </c>
      <c r="AD210" s="147">
        <f>VLOOKUP(T210,'既存・導入予定 (4)'!$E$33:$S$44,13,0)</f>
        <v>0.52900000000000003</v>
      </c>
      <c r="AE210" s="75">
        <f t="shared" si="12"/>
        <v>0.88200000000000001</v>
      </c>
    </row>
    <row r="211" spans="13:31" ht="13.5" customHeight="1">
      <c r="M211" s="90">
        <v>5</v>
      </c>
      <c r="N211" s="91" t="s">
        <v>13</v>
      </c>
      <c r="O211" s="91" t="s">
        <v>3457</v>
      </c>
      <c r="P211" s="91" t="s">
        <v>3459</v>
      </c>
      <c r="Q211" s="91" t="s">
        <v>273</v>
      </c>
      <c r="R211" s="92">
        <v>0</v>
      </c>
      <c r="T211" s="144">
        <v>2</v>
      </c>
      <c r="U211" s="195">
        <v>2014</v>
      </c>
      <c r="V211" s="145" t="s">
        <v>21</v>
      </c>
      <c r="W211" s="145" t="s">
        <v>618</v>
      </c>
      <c r="X211" s="145" t="s">
        <v>3516</v>
      </c>
      <c r="Y211" s="146" t="str">
        <f t="shared" si="13"/>
        <v>22014暖房ビル用マルチ無し（一定速）</v>
      </c>
      <c r="Z211" s="148">
        <v>0.25</v>
      </c>
      <c r="AA211" s="148">
        <v>0.75</v>
      </c>
      <c r="AB211" s="149">
        <v>0.25</v>
      </c>
      <c r="AC211" s="149">
        <v>0.75</v>
      </c>
      <c r="AD211" s="147">
        <f>VLOOKUP(T211,'既存・導入予定 (4)'!$E$33:$S$44,13,0)</f>
        <v>0.52900000000000003</v>
      </c>
      <c r="AE211" s="75">
        <f t="shared" si="12"/>
        <v>0.88200000000000001</v>
      </c>
    </row>
    <row r="212" spans="13:31" ht="13.5" customHeight="1">
      <c r="M212" s="90">
        <v>6</v>
      </c>
      <c r="N212" s="91" t="s">
        <v>3456</v>
      </c>
      <c r="O212" s="91" t="s">
        <v>3457</v>
      </c>
      <c r="P212" s="91" t="s">
        <v>3459</v>
      </c>
      <c r="Q212" s="91" t="s">
        <v>277</v>
      </c>
      <c r="R212" s="92">
        <v>0</v>
      </c>
      <c r="T212" s="144">
        <v>2</v>
      </c>
      <c r="U212" s="195">
        <v>2014</v>
      </c>
      <c r="V212" s="145" t="s">
        <v>21</v>
      </c>
      <c r="W212" s="145" t="s">
        <v>619</v>
      </c>
      <c r="X212" s="145" t="s">
        <v>3516</v>
      </c>
      <c r="Y212" s="146" t="str">
        <f t="shared" si="13"/>
        <v>22014暖房設備用無し（一定速）</v>
      </c>
      <c r="Z212" s="148">
        <v>0.25</v>
      </c>
      <c r="AA212" s="148">
        <v>0.75</v>
      </c>
      <c r="AB212" s="149">
        <v>0.25</v>
      </c>
      <c r="AC212" s="149">
        <v>0.75</v>
      </c>
      <c r="AD212" s="147">
        <f>VLOOKUP(T212,'既存・導入予定 (4)'!$E$33:$S$44,13,0)</f>
        <v>0.52900000000000003</v>
      </c>
      <c r="AE212" s="75">
        <f t="shared" si="12"/>
        <v>0.88200000000000001</v>
      </c>
    </row>
    <row r="213" spans="13:31" ht="13.5" customHeight="1">
      <c r="M213" s="90">
        <v>6</v>
      </c>
      <c r="N213" s="91" t="s">
        <v>3</v>
      </c>
      <c r="O213" s="91" t="s">
        <v>3457</v>
      </c>
      <c r="P213" s="91" t="s">
        <v>3459</v>
      </c>
      <c r="Q213" s="91" t="s">
        <v>281</v>
      </c>
      <c r="R213" s="92">
        <v>0</v>
      </c>
      <c r="T213" s="152">
        <v>2</v>
      </c>
      <c r="U213" s="153">
        <v>2015</v>
      </c>
      <c r="V213" s="154" t="s">
        <v>20</v>
      </c>
      <c r="W213" s="154" t="s">
        <v>624</v>
      </c>
      <c r="X213" s="154" t="s">
        <v>3363</v>
      </c>
      <c r="Y213" s="155" t="str">
        <f t="shared" si="13"/>
        <v>22015冷房店舗用有り</v>
      </c>
      <c r="Z213" s="156">
        <v>-1.38</v>
      </c>
      <c r="AA213" s="156">
        <v>2.38</v>
      </c>
      <c r="AB213" s="157">
        <v>1.0581</v>
      </c>
      <c r="AC213" s="157">
        <v>1.7705</v>
      </c>
      <c r="AD213" s="160">
        <f>VLOOKUP(T213,'既存・導入予定 (4)'!$E$33:$S$44,13,0)</f>
        <v>0.52900000000000003</v>
      </c>
      <c r="AE213" s="161">
        <f t="shared" si="12"/>
        <v>1.649</v>
      </c>
    </row>
    <row r="214" spans="13:31" ht="13.5" customHeight="1">
      <c r="M214" s="90">
        <v>6</v>
      </c>
      <c r="N214" s="91" t="s">
        <v>4</v>
      </c>
      <c r="O214" s="91" t="s">
        <v>3457</v>
      </c>
      <c r="P214" s="91" t="s">
        <v>3459</v>
      </c>
      <c r="Q214" s="91" t="s">
        <v>285</v>
      </c>
      <c r="R214" s="92">
        <v>0</v>
      </c>
      <c r="T214" s="152">
        <v>2</v>
      </c>
      <c r="U214" s="153">
        <v>2015</v>
      </c>
      <c r="V214" s="154" t="s">
        <v>20</v>
      </c>
      <c r="W214" s="154" t="s">
        <v>618</v>
      </c>
      <c r="X214" s="154" t="s">
        <v>3363</v>
      </c>
      <c r="Y214" s="155" t="str">
        <f t="shared" si="13"/>
        <v>22015冷房ビル用マルチ有り</v>
      </c>
      <c r="Z214" s="156">
        <v>-1.5740000000000001</v>
      </c>
      <c r="AA214" s="156">
        <v>2.5739999999999998</v>
      </c>
      <c r="AB214" s="157">
        <v>1.0751999999999999</v>
      </c>
      <c r="AC214" s="157">
        <v>1.9117</v>
      </c>
      <c r="AD214" s="160">
        <f>VLOOKUP(T214,'既存・導入予定 (4)'!$E$33:$S$44,13,0)</f>
        <v>0.52900000000000003</v>
      </c>
      <c r="AE214" s="161">
        <f t="shared" si="12"/>
        <v>1.7410000000000001</v>
      </c>
    </row>
    <row r="215" spans="13:31" ht="13.5" customHeight="1">
      <c r="M215" s="90">
        <v>6</v>
      </c>
      <c r="N215" s="91" t="s">
        <v>5</v>
      </c>
      <c r="O215" s="91" t="s">
        <v>3457</v>
      </c>
      <c r="P215" s="91" t="s">
        <v>3459</v>
      </c>
      <c r="Q215" s="91" t="s">
        <v>289</v>
      </c>
      <c r="R215" s="92">
        <v>9.8000000000000004E-2</v>
      </c>
      <c r="T215" s="152">
        <v>2</v>
      </c>
      <c r="U215" s="153">
        <v>2015</v>
      </c>
      <c r="V215" s="154" t="s">
        <v>20</v>
      </c>
      <c r="W215" s="154" t="s">
        <v>619</v>
      </c>
      <c r="X215" s="154" t="s">
        <v>3363</v>
      </c>
      <c r="Y215" s="155" t="str">
        <f t="shared" si="13"/>
        <v>22015冷房設備用有り</v>
      </c>
      <c r="Z215" s="156">
        <v>-0.62</v>
      </c>
      <c r="AA215" s="156">
        <v>1.62</v>
      </c>
      <c r="AB215" s="157">
        <v>1.0472999999999999</v>
      </c>
      <c r="AC215" s="157">
        <v>1.2032</v>
      </c>
      <c r="AD215" s="160">
        <f>VLOOKUP(T215,'既存・導入予定 (4)'!$E$33:$S$44,13,0)</f>
        <v>0.52900000000000003</v>
      </c>
      <c r="AE215" s="161">
        <f t="shared" si="12"/>
        <v>1.292</v>
      </c>
    </row>
    <row r="216" spans="13:31" ht="13.5" customHeight="1">
      <c r="M216" s="90">
        <v>6</v>
      </c>
      <c r="N216" s="91" t="s">
        <v>6</v>
      </c>
      <c r="O216" s="91" t="s">
        <v>3457</v>
      </c>
      <c r="P216" s="91" t="s">
        <v>3459</v>
      </c>
      <c r="Q216" s="91" t="s">
        <v>293</v>
      </c>
      <c r="R216" s="92">
        <v>0</v>
      </c>
      <c r="T216" s="152">
        <v>2</v>
      </c>
      <c r="U216" s="153">
        <v>2015</v>
      </c>
      <c r="V216" s="154" t="s">
        <v>20</v>
      </c>
      <c r="W216" s="154" t="s">
        <v>624</v>
      </c>
      <c r="X216" s="154" t="s">
        <v>3516</v>
      </c>
      <c r="Y216" s="155" t="str">
        <f t="shared" si="13"/>
        <v>22015冷房店舗用無し（一定速）</v>
      </c>
      <c r="Z216" s="156">
        <v>0.25</v>
      </c>
      <c r="AA216" s="156">
        <v>0.75</v>
      </c>
      <c r="AB216" s="157">
        <v>0.25</v>
      </c>
      <c r="AC216" s="157">
        <v>0.75</v>
      </c>
      <c r="AD216" s="160">
        <f>VLOOKUP(T216,'既存・導入予定 (4)'!$E$33:$S$44,13,0)</f>
        <v>0.52900000000000003</v>
      </c>
      <c r="AE216" s="161">
        <f t="shared" si="12"/>
        <v>0.88200000000000001</v>
      </c>
    </row>
    <row r="217" spans="13:31" ht="13.5" customHeight="1">
      <c r="M217" s="90">
        <v>6</v>
      </c>
      <c r="N217" s="91" t="s">
        <v>7</v>
      </c>
      <c r="O217" s="91" t="s">
        <v>3457</v>
      </c>
      <c r="P217" s="91" t="s">
        <v>3459</v>
      </c>
      <c r="Q217" s="91" t="s">
        <v>297</v>
      </c>
      <c r="R217" s="92">
        <v>0</v>
      </c>
      <c r="T217" s="152">
        <v>2</v>
      </c>
      <c r="U217" s="153">
        <v>2015</v>
      </c>
      <c r="V217" s="154" t="s">
        <v>20</v>
      </c>
      <c r="W217" s="154" t="s">
        <v>618</v>
      </c>
      <c r="X217" s="154" t="s">
        <v>3516</v>
      </c>
      <c r="Y217" s="155" t="str">
        <f t="shared" si="13"/>
        <v>22015冷房ビル用マルチ無し（一定速）</v>
      </c>
      <c r="Z217" s="156">
        <v>0.25</v>
      </c>
      <c r="AA217" s="156">
        <v>0.75</v>
      </c>
      <c r="AB217" s="157">
        <v>0.25</v>
      </c>
      <c r="AC217" s="157">
        <v>0.75</v>
      </c>
      <c r="AD217" s="160">
        <f>VLOOKUP(T217,'既存・導入予定 (4)'!$E$33:$S$44,13,0)</f>
        <v>0.52900000000000003</v>
      </c>
      <c r="AE217" s="161">
        <f t="shared" si="12"/>
        <v>0.88200000000000001</v>
      </c>
    </row>
    <row r="218" spans="13:31" ht="13.5" customHeight="1">
      <c r="M218" s="90">
        <v>6</v>
      </c>
      <c r="N218" s="91" t="s">
        <v>8</v>
      </c>
      <c r="O218" s="91" t="s">
        <v>3457</v>
      </c>
      <c r="P218" s="91" t="s">
        <v>3459</v>
      </c>
      <c r="Q218" s="91" t="s">
        <v>301</v>
      </c>
      <c r="R218" s="92">
        <v>0</v>
      </c>
      <c r="T218" s="152">
        <v>2</v>
      </c>
      <c r="U218" s="153">
        <v>2015</v>
      </c>
      <c r="V218" s="154" t="s">
        <v>20</v>
      </c>
      <c r="W218" s="154" t="s">
        <v>619</v>
      </c>
      <c r="X218" s="154" t="s">
        <v>3516</v>
      </c>
      <c r="Y218" s="155" t="str">
        <f t="shared" si="13"/>
        <v>22015冷房設備用無し（一定速）</v>
      </c>
      <c r="Z218" s="156">
        <v>0.25</v>
      </c>
      <c r="AA218" s="156">
        <v>0.75</v>
      </c>
      <c r="AB218" s="157">
        <v>0.25</v>
      </c>
      <c r="AC218" s="157">
        <v>0.75</v>
      </c>
      <c r="AD218" s="160">
        <f>VLOOKUP(T218,'既存・導入予定 (4)'!$E$33:$S$44,13,0)</f>
        <v>0.52900000000000003</v>
      </c>
      <c r="AE218" s="161">
        <f t="shared" si="12"/>
        <v>0.88200000000000001</v>
      </c>
    </row>
    <row r="219" spans="13:31" ht="13.5" customHeight="1">
      <c r="M219" s="90">
        <v>6</v>
      </c>
      <c r="N219" s="91" t="s">
        <v>9</v>
      </c>
      <c r="O219" s="91" t="s">
        <v>3457</v>
      </c>
      <c r="P219" s="91" t="s">
        <v>3459</v>
      </c>
      <c r="Q219" s="91" t="s">
        <v>305</v>
      </c>
      <c r="R219" s="92">
        <v>6.2E-2</v>
      </c>
      <c r="T219" s="152">
        <v>2</v>
      </c>
      <c r="U219" s="153">
        <v>2015</v>
      </c>
      <c r="V219" s="154" t="s">
        <v>21</v>
      </c>
      <c r="W219" s="154" t="s">
        <v>624</v>
      </c>
      <c r="X219" s="154" t="s">
        <v>3363</v>
      </c>
      <c r="Y219" s="155" t="str">
        <f t="shared" si="13"/>
        <v>22015暖房店舗用有り</v>
      </c>
      <c r="Z219" s="156">
        <v>-0.97</v>
      </c>
      <c r="AA219" s="156">
        <v>1.97</v>
      </c>
      <c r="AB219" s="157">
        <v>1.0867</v>
      </c>
      <c r="AC219" s="157">
        <v>1.4558</v>
      </c>
      <c r="AD219" s="160">
        <f>VLOOKUP(T219,'既存・導入予定 (4)'!$E$33:$S$44,13,0)</f>
        <v>0.52900000000000003</v>
      </c>
      <c r="AE219" s="161">
        <f t="shared" si="12"/>
        <v>1.456</v>
      </c>
    </row>
    <row r="220" spans="13:31" ht="13.5" customHeight="1">
      <c r="M220" s="90">
        <v>6</v>
      </c>
      <c r="N220" s="91" t="s">
        <v>10</v>
      </c>
      <c r="O220" s="91" t="s">
        <v>3457</v>
      </c>
      <c r="P220" s="91" t="s">
        <v>3459</v>
      </c>
      <c r="Q220" s="91" t="s">
        <v>309</v>
      </c>
      <c r="R220" s="92">
        <v>0</v>
      </c>
      <c r="T220" s="152">
        <v>2</v>
      </c>
      <c r="U220" s="153">
        <v>2015</v>
      </c>
      <c r="V220" s="154" t="s">
        <v>21</v>
      </c>
      <c r="W220" s="154" t="s">
        <v>618</v>
      </c>
      <c r="X220" s="154" t="s">
        <v>3363</v>
      </c>
      <c r="Y220" s="155" t="str">
        <f t="shared" si="13"/>
        <v>22015暖房ビル用マルチ有り</v>
      </c>
      <c r="Z220" s="156">
        <v>-0.876</v>
      </c>
      <c r="AA220" s="156">
        <v>1.8759999999999999</v>
      </c>
      <c r="AB220" s="157">
        <v>1.0398000000000001</v>
      </c>
      <c r="AC220" s="157">
        <v>1.3971</v>
      </c>
      <c r="AD220" s="160">
        <f>VLOOKUP(T220,'既存・導入予定 (4)'!$E$33:$S$44,13,0)</f>
        <v>0.52900000000000003</v>
      </c>
      <c r="AE220" s="161">
        <f t="shared" si="12"/>
        <v>1.4119999999999999</v>
      </c>
    </row>
    <row r="221" spans="13:31" ht="13.5" customHeight="1">
      <c r="M221" s="90">
        <v>6</v>
      </c>
      <c r="N221" s="91" t="s">
        <v>11</v>
      </c>
      <c r="O221" s="91" t="s">
        <v>3457</v>
      </c>
      <c r="P221" s="91" t="s">
        <v>3459</v>
      </c>
      <c r="Q221" s="91" t="s">
        <v>313</v>
      </c>
      <c r="R221" s="92">
        <v>0.11600000000000001</v>
      </c>
      <c r="T221" s="152">
        <v>2</v>
      </c>
      <c r="U221" s="153">
        <v>2015</v>
      </c>
      <c r="V221" s="154" t="s">
        <v>21</v>
      </c>
      <c r="W221" s="154" t="s">
        <v>619</v>
      </c>
      <c r="X221" s="154" t="s">
        <v>3363</v>
      </c>
      <c r="Y221" s="155" t="str">
        <f t="shared" si="13"/>
        <v>22015暖房設備用有り</v>
      </c>
      <c r="Z221" s="156">
        <v>-0.59799999999999998</v>
      </c>
      <c r="AA221" s="156">
        <v>1.5980000000000001</v>
      </c>
      <c r="AB221" s="157">
        <v>1.0339</v>
      </c>
      <c r="AC221" s="157">
        <v>1.19</v>
      </c>
      <c r="AD221" s="160">
        <f>VLOOKUP(T221,'既存・導入予定 (4)'!$E$33:$S$44,13,0)</f>
        <v>0.52900000000000003</v>
      </c>
      <c r="AE221" s="161">
        <f t="shared" si="12"/>
        <v>1.2809999999999999</v>
      </c>
    </row>
    <row r="222" spans="13:31" ht="13.5" customHeight="1">
      <c r="M222" s="90">
        <v>6</v>
      </c>
      <c r="N222" s="91" t="s">
        <v>12</v>
      </c>
      <c r="O222" s="91" t="s">
        <v>3457</v>
      </c>
      <c r="P222" s="91" t="s">
        <v>3459</v>
      </c>
      <c r="Q222" s="91" t="s">
        <v>317</v>
      </c>
      <c r="R222" s="92">
        <v>0.182</v>
      </c>
      <c r="T222" s="152">
        <v>2</v>
      </c>
      <c r="U222" s="153">
        <v>2015</v>
      </c>
      <c r="V222" s="154" t="s">
        <v>21</v>
      </c>
      <c r="W222" s="154" t="s">
        <v>624</v>
      </c>
      <c r="X222" s="154" t="s">
        <v>3516</v>
      </c>
      <c r="Y222" s="155" t="str">
        <f t="shared" si="13"/>
        <v>22015暖房店舗用無し（一定速）</v>
      </c>
      <c r="Z222" s="156">
        <v>0.25</v>
      </c>
      <c r="AA222" s="156">
        <v>0.75</v>
      </c>
      <c r="AB222" s="157">
        <v>0.25</v>
      </c>
      <c r="AC222" s="157">
        <v>0.75</v>
      </c>
      <c r="AD222" s="160">
        <f>VLOOKUP(T222,'既存・導入予定 (4)'!$E$33:$S$44,13,0)</f>
        <v>0.52900000000000003</v>
      </c>
      <c r="AE222" s="161">
        <f t="shared" si="12"/>
        <v>0.88200000000000001</v>
      </c>
    </row>
    <row r="223" spans="13:31" ht="13.5" customHeight="1">
      <c r="M223" s="90">
        <v>6</v>
      </c>
      <c r="N223" s="91" t="s">
        <v>13</v>
      </c>
      <c r="O223" s="91" t="s">
        <v>3457</v>
      </c>
      <c r="P223" s="91" t="s">
        <v>3459</v>
      </c>
      <c r="Q223" s="91" t="s">
        <v>321</v>
      </c>
      <c r="R223" s="92">
        <v>0</v>
      </c>
      <c r="T223" s="152">
        <v>2</v>
      </c>
      <c r="U223" s="153">
        <v>2015</v>
      </c>
      <c r="V223" s="154" t="s">
        <v>21</v>
      </c>
      <c r="W223" s="154" t="s">
        <v>618</v>
      </c>
      <c r="X223" s="154" t="s">
        <v>3516</v>
      </c>
      <c r="Y223" s="155" t="str">
        <f t="shared" si="13"/>
        <v>22015暖房ビル用マルチ無し（一定速）</v>
      </c>
      <c r="Z223" s="156">
        <v>0.25</v>
      </c>
      <c r="AA223" s="156">
        <v>0.75</v>
      </c>
      <c r="AB223" s="157">
        <v>0.25</v>
      </c>
      <c r="AC223" s="157">
        <v>0.75</v>
      </c>
      <c r="AD223" s="160">
        <f>VLOOKUP(T223,'既存・導入予定 (4)'!$E$33:$S$44,13,0)</f>
        <v>0.52900000000000003</v>
      </c>
      <c r="AE223" s="161">
        <f t="shared" si="12"/>
        <v>0.88200000000000001</v>
      </c>
    </row>
    <row r="224" spans="13:31" ht="13.5" customHeight="1">
      <c r="M224" s="90">
        <v>7</v>
      </c>
      <c r="N224" s="91" t="s">
        <v>3456</v>
      </c>
      <c r="O224" s="91" t="s">
        <v>3457</v>
      </c>
      <c r="P224" s="91" t="s">
        <v>3459</v>
      </c>
      <c r="Q224" s="91" t="s">
        <v>325</v>
      </c>
      <c r="R224" s="92">
        <v>0</v>
      </c>
      <c r="T224" s="152">
        <v>2</v>
      </c>
      <c r="U224" s="153">
        <v>2015</v>
      </c>
      <c r="V224" s="154" t="s">
        <v>21</v>
      </c>
      <c r="W224" s="154" t="s">
        <v>619</v>
      </c>
      <c r="X224" s="154" t="s">
        <v>3516</v>
      </c>
      <c r="Y224" s="155" t="str">
        <f t="shared" si="13"/>
        <v>22015暖房設備用無し（一定速）</v>
      </c>
      <c r="Z224" s="156">
        <v>0.25</v>
      </c>
      <c r="AA224" s="156">
        <v>0.75</v>
      </c>
      <c r="AB224" s="157">
        <v>0.25</v>
      </c>
      <c r="AC224" s="157">
        <v>0.75</v>
      </c>
      <c r="AD224" s="160">
        <f>VLOOKUP(T224,'既存・導入予定 (4)'!$E$33:$S$44,13,0)</f>
        <v>0.52900000000000003</v>
      </c>
      <c r="AE224" s="161">
        <f t="shared" si="12"/>
        <v>0.88200000000000001</v>
      </c>
    </row>
    <row r="225" spans="13:31" ht="13.5" customHeight="1">
      <c r="M225" s="90">
        <v>7</v>
      </c>
      <c r="N225" s="91" t="s">
        <v>3</v>
      </c>
      <c r="O225" s="91" t="s">
        <v>3457</v>
      </c>
      <c r="P225" s="91" t="s">
        <v>3459</v>
      </c>
      <c r="Q225" s="91" t="s">
        <v>329</v>
      </c>
      <c r="R225" s="92">
        <v>0</v>
      </c>
      <c r="T225" s="152">
        <v>2</v>
      </c>
      <c r="U225" s="153">
        <v>2020</v>
      </c>
      <c r="V225" s="154" t="s">
        <v>626</v>
      </c>
      <c r="W225" s="154" t="s">
        <v>624</v>
      </c>
      <c r="X225" s="154" t="s">
        <v>3363</v>
      </c>
      <c r="Y225" s="155" t="str">
        <f t="shared" si="13"/>
        <v>22020冷房店舗用有り</v>
      </c>
      <c r="Z225" s="156">
        <v>-1.38</v>
      </c>
      <c r="AA225" s="156">
        <v>2.38</v>
      </c>
      <c r="AB225" s="157">
        <v>1.0581</v>
      </c>
      <c r="AC225" s="157">
        <v>1.7705</v>
      </c>
      <c r="AD225" s="160">
        <f>VLOOKUP(T225,'既存・導入予定 (4)'!$E$33:$S$44,13,0)</f>
        <v>0.52900000000000003</v>
      </c>
      <c r="AE225" s="161">
        <f t="shared" si="12"/>
        <v>1.649</v>
      </c>
    </row>
    <row r="226" spans="13:31" ht="13.5" customHeight="1">
      <c r="M226" s="90">
        <v>7</v>
      </c>
      <c r="N226" s="91" t="s">
        <v>4</v>
      </c>
      <c r="O226" s="91" t="s">
        <v>3457</v>
      </c>
      <c r="P226" s="91" t="s">
        <v>3459</v>
      </c>
      <c r="Q226" s="91" t="s">
        <v>333</v>
      </c>
      <c r="R226" s="92">
        <v>0</v>
      </c>
      <c r="T226" s="152">
        <v>2</v>
      </c>
      <c r="U226" s="153">
        <v>2020</v>
      </c>
      <c r="V226" s="154" t="s">
        <v>626</v>
      </c>
      <c r="W226" s="154" t="s">
        <v>618</v>
      </c>
      <c r="X226" s="154" t="s">
        <v>3363</v>
      </c>
      <c r="Y226" s="155" t="str">
        <f t="shared" si="13"/>
        <v>22020冷房ビル用マルチ有り</v>
      </c>
      <c r="Z226" s="156">
        <v>-1.68</v>
      </c>
      <c r="AA226" s="156">
        <v>2.68</v>
      </c>
      <c r="AB226" s="157">
        <v>1.0788</v>
      </c>
      <c r="AC226" s="157">
        <v>2.0053000000000001</v>
      </c>
      <c r="AD226" s="160">
        <f>VLOOKUP(T226,'既存・導入予定 (4)'!$E$33:$S$44,13,0)</f>
        <v>0.52900000000000003</v>
      </c>
      <c r="AE226" s="161">
        <f t="shared" si="12"/>
        <v>1.7909999999999999</v>
      </c>
    </row>
    <row r="227" spans="13:31" ht="13.5" customHeight="1">
      <c r="M227" s="90">
        <v>7</v>
      </c>
      <c r="N227" s="91" t="s">
        <v>5</v>
      </c>
      <c r="O227" s="91" t="s">
        <v>3457</v>
      </c>
      <c r="P227" s="91" t="s">
        <v>3459</v>
      </c>
      <c r="Q227" s="91" t="s">
        <v>337</v>
      </c>
      <c r="R227" s="92">
        <v>0</v>
      </c>
      <c r="T227" s="152">
        <v>2</v>
      </c>
      <c r="U227" s="153">
        <v>2020</v>
      </c>
      <c r="V227" s="154" t="s">
        <v>626</v>
      </c>
      <c r="W227" s="154" t="s">
        <v>619</v>
      </c>
      <c r="X227" s="154" t="s">
        <v>3363</v>
      </c>
      <c r="Y227" s="155" t="str">
        <f t="shared" si="13"/>
        <v>22020冷房設備用有り</v>
      </c>
      <c r="Z227" s="156">
        <v>-0.62</v>
      </c>
      <c r="AA227" s="156">
        <v>1.62</v>
      </c>
      <c r="AB227" s="157">
        <v>1.0472999999999999</v>
      </c>
      <c r="AC227" s="157">
        <v>1.2032</v>
      </c>
      <c r="AD227" s="160">
        <f>VLOOKUP(T227,'既存・導入予定 (4)'!$E$33:$S$44,13,0)</f>
        <v>0.52900000000000003</v>
      </c>
      <c r="AE227" s="161">
        <f t="shared" si="12"/>
        <v>1.292</v>
      </c>
    </row>
    <row r="228" spans="13:31" ht="13.5" customHeight="1">
      <c r="M228" s="90">
        <v>7</v>
      </c>
      <c r="N228" s="91" t="s">
        <v>6</v>
      </c>
      <c r="O228" s="91" t="s">
        <v>3457</v>
      </c>
      <c r="P228" s="91" t="s">
        <v>3459</v>
      </c>
      <c r="Q228" s="91" t="s">
        <v>341</v>
      </c>
      <c r="R228" s="92">
        <v>0</v>
      </c>
      <c r="T228" s="152">
        <v>2</v>
      </c>
      <c r="U228" s="153">
        <v>2020</v>
      </c>
      <c r="V228" s="154" t="s">
        <v>626</v>
      </c>
      <c r="W228" s="154" t="s">
        <v>624</v>
      </c>
      <c r="X228" s="154" t="s">
        <v>3516</v>
      </c>
      <c r="Y228" s="155" t="str">
        <f t="shared" si="13"/>
        <v>22020冷房店舗用無し（一定速）</v>
      </c>
      <c r="Z228" s="156">
        <v>0.25</v>
      </c>
      <c r="AA228" s="156">
        <v>0.75</v>
      </c>
      <c r="AB228" s="157">
        <v>0.25</v>
      </c>
      <c r="AC228" s="157">
        <v>0.75</v>
      </c>
      <c r="AD228" s="160">
        <f>VLOOKUP(T228,'既存・導入予定 (4)'!$E$33:$S$44,13,0)</f>
        <v>0.52900000000000003</v>
      </c>
      <c r="AE228" s="161">
        <f t="shared" si="12"/>
        <v>0.88200000000000001</v>
      </c>
    </row>
    <row r="229" spans="13:31" ht="13.5" customHeight="1">
      <c r="M229" s="90">
        <v>7</v>
      </c>
      <c r="N229" s="91" t="s">
        <v>7</v>
      </c>
      <c r="O229" s="91" t="s">
        <v>3457</v>
      </c>
      <c r="P229" s="91" t="s">
        <v>3459</v>
      </c>
      <c r="Q229" s="91" t="s">
        <v>345</v>
      </c>
      <c r="R229" s="92">
        <v>0</v>
      </c>
      <c r="T229" s="152">
        <v>2</v>
      </c>
      <c r="U229" s="153">
        <v>2020</v>
      </c>
      <c r="V229" s="154" t="s">
        <v>626</v>
      </c>
      <c r="W229" s="154" t="s">
        <v>618</v>
      </c>
      <c r="X229" s="154" t="s">
        <v>3516</v>
      </c>
      <c r="Y229" s="155" t="str">
        <f t="shared" si="13"/>
        <v>22020冷房ビル用マルチ無し（一定速）</v>
      </c>
      <c r="Z229" s="156">
        <v>0.25</v>
      </c>
      <c r="AA229" s="156">
        <v>0.75</v>
      </c>
      <c r="AB229" s="157">
        <v>0.25</v>
      </c>
      <c r="AC229" s="157">
        <v>0.75</v>
      </c>
      <c r="AD229" s="160">
        <f>VLOOKUP(T229,'既存・導入予定 (4)'!$E$33:$S$44,13,0)</f>
        <v>0.52900000000000003</v>
      </c>
      <c r="AE229" s="161">
        <f t="shared" si="12"/>
        <v>0.88200000000000001</v>
      </c>
    </row>
    <row r="230" spans="13:31" ht="13.5" customHeight="1">
      <c r="M230" s="90">
        <v>7</v>
      </c>
      <c r="N230" s="91" t="s">
        <v>8</v>
      </c>
      <c r="O230" s="91" t="s">
        <v>3457</v>
      </c>
      <c r="P230" s="91" t="s">
        <v>3459</v>
      </c>
      <c r="Q230" s="91" t="s">
        <v>349</v>
      </c>
      <c r="R230" s="92">
        <v>0</v>
      </c>
      <c r="T230" s="152">
        <v>2</v>
      </c>
      <c r="U230" s="153">
        <v>2020</v>
      </c>
      <c r="V230" s="154" t="s">
        <v>626</v>
      </c>
      <c r="W230" s="154" t="s">
        <v>619</v>
      </c>
      <c r="X230" s="154" t="s">
        <v>3516</v>
      </c>
      <c r="Y230" s="155" t="str">
        <f t="shared" si="13"/>
        <v>22020冷房設備用無し（一定速）</v>
      </c>
      <c r="Z230" s="156">
        <v>0.25</v>
      </c>
      <c r="AA230" s="156">
        <v>0.75</v>
      </c>
      <c r="AB230" s="157">
        <v>0.25</v>
      </c>
      <c r="AC230" s="157">
        <v>0.75</v>
      </c>
      <c r="AD230" s="160">
        <f>VLOOKUP(T230,'既存・導入予定 (4)'!$E$33:$S$44,13,0)</f>
        <v>0.52900000000000003</v>
      </c>
      <c r="AE230" s="161">
        <f t="shared" si="12"/>
        <v>0.88200000000000001</v>
      </c>
    </row>
    <row r="231" spans="13:31" ht="13.5" customHeight="1">
      <c r="M231" s="90">
        <v>7</v>
      </c>
      <c r="N231" s="91" t="s">
        <v>9</v>
      </c>
      <c r="O231" s="91" t="s">
        <v>3457</v>
      </c>
      <c r="P231" s="91" t="s">
        <v>3459</v>
      </c>
      <c r="Q231" s="91" t="s">
        <v>353</v>
      </c>
      <c r="R231" s="92">
        <v>0</v>
      </c>
      <c r="T231" s="152">
        <v>2</v>
      </c>
      <c r="U231" s="153">
        <v>2020</v>
      </c>
      <c r="V231" s="154" t="s">
        <v>627</v>
      </c>
      <c r="W231" s="154" t="s">
        <v>624</v>
      </c>
      <c r="X231" s="154" t="s">
        <v>3363</v>
      </c>
      <c r="Y231" s="155" t="str">
        <f t="shared" si="13"/>
        <v>22020暖房店舗用有り</v>
      </c>
      <c r="Z231" s="156">
        <v>-0.96</v>
      </c>
      <c r="AA231" s="156">
        <v>1.96</v>
      </c>
      <c r="AB231" s="157">
        <v>1.0862000000000001</v>
      </c>
      <c r="AC231" s="157">
        <v>1.4483999999999999</v>
      </c>
      <c r="AD231" s="160">
        <f>VLOOKUP(T231,'既存・導入予定 (4)'!$E$33:$S$44,13,0)</f>
        <v>0.52900000000000003</v>
      </c>
      <c r="AE231" s="161">
        <f t="shared" si="12"/>
        <v>1.452</v>
      </c>
    </row>
    <row r="232" spans="13:31" ht="13.5" customHeight="1">
      <c r="M232" s="90">
        <v>7</v>
      </c>
      <c r="N232" s="91" t="s">
        <v>10</v>
      </c>
      <c r="O232" s="91" t="s">
        <v>3457</v>
      </c>
      <c r="P232" s="91" t="s">
        <v>3459</v>
      </c>
      <c r="Q232" s="91" t="s">
        <v>357</v>
      </c>
      <c r="R232" s="92">
        <v>0</v>
      </c>
      <c r="T232" s="152">
        <v>2</v>
      </c>
      <c r="U232" s="153">
        <v>2020</v>
      </c>
      <c r="V232" s="154" t="s">
        <v>627</v>
      </c>
      <c r="W232" s="154" t="s">
        <v>618</v>
      </c>
      <c r="X232" s="154" t="s">
        <v>3363</v>
      </c>
      <c r="Y232" s="155" t="str">
        <f t="shared" si="13"/>
        <v>22020暖房ビル用マルチ有り</v>
      </c>
      <c r="Z232" s="156">
        <v>-1.1000000000000001</v>
      </c>
      <c r="AA232" s="156">
        <v>2.1</v>
      </c>
      <c r="AB232" s="157">
        <v>1.0416000000000001</v>
      </c>
      <c r="AC232" s="157">
        <v>1.4596</v>
      </c>
      <c r="AD232" s="160">
        <f>VLOOKUP(T232,'既存・導入予定 (4)'!$E$33:$S$44,13,0)</f>
        <v>0.52900000000000003</v>
      </c>
      <c r="AE232" s="161">
        <f t="shared" si="12"/>
        <v>1.518</v>
      </c>
    </row>
    <row r="233" spans="13:31" ht="13.5" customHeight="1">
      <c r="M233" s="90">
        <v>7</v>
      </c>
      <c r="N233" s="91" t="s">
        <v>11</v>
      </c>
      <c r="O233" s="91" t="s">
        <v>3457</v>
      </c>
      <c r="P233" s="91" t="s">
        <v>3459</v>
      </c>
      <c r="Q233" s="91" t="s">
        <v>361</v>
      </c>
      <c r="R233" s="92">
        <v>0</v>
      </c>
      <c r="T233" s="152">
        <v>2</v>
      </c>
      <c r="U233" s="153">
        <v>2020</v>
      </c>
      <c r="V233" s="154" t="s">
        <v>627</v>
      </c>
      <c r="W233" s="154" t="s">
        <v>619</v>
      </c>
      <c r="X233" s="154" t="s">
        <v>3363</v>
      </c>
      <c r="Y233" s="155" t="str">
        <f t="shared" si="13"/>
        <v>22020暖房設備用有り</v>
      </c>
      <c r="Z233" s="156">
        <v>-0.46</v>
      </c>
      <c r="AA233" s="156">
        <v>1.46</v>
      </c>
      <c r="AB233" s="157">
        <v>0.94</v>
      </c>
      <c r="AC233" s="157">
        <v>1.1100000000000001</v>
      </c>
      <c r="AD233" s="160">
        <f>VLOOKUP(T233,'既存・導入予定 (4)'!$E$33:$S$44,13,0)</f>
        <v>0.52900000000000003</v>
      </c>
      <c r="AE233" s="161">
        <f t="shared" si="12"/>
        <v>1.216</v>
      </c>
    </row>
    <row r="234" spans="13:31" ht="13.5" customHeight="1">
      <c r="M234" s="90">
        <v>7</v>
      </c>
      <c r="N234" s="91" t="s">
        <v>12</v>
      </c>
      <c r="O234" s="91" t="s">
        <v>3457</v>
      </c>
      <c r="P234" s="91" t="s">
        <v>3459</v>
      </c>
      <c r="Q234" s="91" t="s">
        <v>365</v>
      </c>
      <c r="R234" s="92">
        <v>0</v>
      </c>
      <c r="T234" s="152">
        <v>2</v>
      </c>
      <c r="U234" s="153">
        <v>2020</v>
      </c>
      <c r="V234" s="154" t="s">
        <v>627</v>
      </c>
      <c r="W234" s="154" t="s">
        <v>624</v>
      </c>
      <c r="X234" s="154" t="s">
        <v>3516</v>
      </c>
      <c r="Y234" s="155" t="str">
        <f t="shared" si="13"/>
        <v>22020暖房店舗用無し（一定速）</v>
      </c>
      <c r="Z234" s="156">
        <v>0.25</v>
      </c>
      <c r="AA234" s="156">
        <v>0.75</v>
      </c>
      <c r="AB234" s="157">
        <v>0.25</v>
      </c>
      <c r="AC234" s="157">
        <v>0.75</v>
      </c>
      <c r="AD234" s="160">
        <f>VLOOKUP(T234,'既存・導入予定 (4)'!$E$33:$S$44,13,0)</f>
        <v>0.52900000000000003</v>
      </c>
      <c r="AE234" s="161">
        <f t="shared" si="12"/>
        <v>0.88200000000000001</v>
      </c>
    </row>
    <row r="235" spans="13:31" ht="13.5" customHeight="1">
      <c r="M235" s="90">
        <v>7</v>
      </c>
      <c r="N235" s="91" t="s">
        <v>13</v>
      </c>
      <c r="O235" s="91" t="s">
        <v>3457</v>
      </c>
      <c r="P235" s="91" t="s">
        <v>3459</v>
      </c>
      <c r="Q235" s="91" t="s">
        <v>369</v>
      </c>
      <c r="R235" s="92">
        <v>0</v>
      </c>
      <c r="T235" s="152">
        <v>2</v>
      </c>
      <c r="U235" s="153">
        <v>2020</v>
      </c>
      <c r="V235" s="154" t="s">
        <v>627</v>
      </c>
      <c r="W235" s="154" t="s">
        <v>618</v>
      </c>
      <c r="X235" s="154" t="s">
        <v>3516</v>
      </c>
      <c r="Y235" s="155" t="str">
        <f t="shared" si="13"/>
        <v>22020暖房ビル用マルチ無し（一定速）</v>
      </c>
      <c r="Z235" s="156">
        <v>0.25</v>
      </c>
      <c r="AA235" s="156">
        <v>0.75</v>
      </c>
      <c r="AB235" s="157">
        <v>0.25</v>
      </c>
      <c r="AC235" s="157">
        <v>0.75</v>
      </c>
      <c r="AD235" s="160">
        <f>VLOOKUP(T235,'既存・導入予定 (4)'!$E$33:$S$44,13,0)</f>
        <v>0.52900000000000003</v>
      </c>
      <c r="AE235" s="161">
        <f t="shared" si="12"/>
        <v>0.88200000000000001</v>
      </c>
    </row>
    <row r="236" spans="13:31" ht="13.5" customHeight="1">
      <c r="M236" s="90">
        <v>8</v>
      </c>
      <c r="N236" s="91" t="s">
        <v>3456</v>
      </c>
      <c r="O236" s="91" t="s">
        <v>3457</v>
      </c>
      <c r="P236" s="91" t="s">
        <v>3459</v>
      </c>
      <c r="Q236" s="91" t="s">
        <v>373</v>
      </c>
      <c r="R236" s="92">
        <v>0</v>
      </c>
      <c r="T236" s="152">
        <v>2</v>
      </c>
      <c r="U236" s="154">
        <v>2020</v>
      </c>
      <c r="V236" s="154" t="s">
        <v>627</v>
      </c>
      <c r="W236" s="154" t="s">
        <v>619</v>
      </c>
      <c r="X236" s="154" t="s">
        <v>3516</v>
      </c>
      <c r="Y236" s="155" t="str">
        <f t="shared" si="13"/>
        <v>22020暖房設備用無し（一定速）</v>
      </c>
      <c r="Z236" s="156">
        <v>0.25</v>
      </c>
      <c r="AA236" s="156">
        <v>0.75</v>
      </c>
      <c r="AB236" s="157">
        <v>0.25</v>
      </c>
      <c r="AC236" s="157">
        <v>0.75</v>
      </c>
      <c r="AD236" s="160">
        <f>VLOOKUP(T236,'既存・導入予定 (4)'!$E$33:$S$44,13,0)</f>
        <v>0.52900000000000003</v>
      </c>
      <c r="AE236" s="161">
        <f t="shared" si="12"/>
        <v>0.88200000000000001</v>
      </c>
    </row>
    <row r="237" spans="13:31" ht="13.5" customHeight="1">
      <c r="M237" s="90">
        <v>8</v>
      </c>
      <c r="N237" s="91" t="s">
        <v>3</v>
      </c>
      <c r="O237" s="91" t="s">
        <v>3457</v>
      </c>
      <c r="P237" s="91" t="s">
        <v>3459</v>
      </c>
      <c r="Q237" s="91" t="s">
        <v>377</v>
      </c>
      <c r="R237" s="92">
        <v>0</v>
      </c>
      <c r="T237" s="144">
        <v>2</v>
      </c>
      <c r="U237" s="145">
        <v>2024</v>
      </c>
      <c r="V237" s="145" t="s">
        <v>626</v>
      </c>
      <c r="W237" s="145" t="s">
        <v>624</v>
      </c>
      <c r="X237" s="145" t="s">
        <v>3363</v>
      </c>
      <c r="Y237" s="146" t="str">
        <f t="shared" si="13"/>
        <v>22024冷房店舗用有り</v>
      </c>
      <c r="Z237" s="145">
        <v>-1.58</v>
      </c>
      <c r="AA237" s="145">
        <v>2.58</v>
      </c>
      <c r="AB237" s="145">
        <v>1.0629999999999999</v>
      </c>
      <c r="AC237" s="145">
        <v>1.9193</v>
      </c>
      <c r="AD237" s="147">
        <f>VLOOKUP(T237,'既存・導入予定 (4)'!$E$33:$S$44,13,0)</f>
        <v>0.52900000000000003</v>
      </c>
      <c r="AE237" s="75">
        <f t="shared" ref="AE237:AE248" si="14">ROUNDDOWN(IF(AD237&gt;=0.25,Z237*AD237+AA237,AB237*AD237+AC237),3)</f>
        <v>1.744</v>
      </c>
    </row>
    <row r="238" spans="13:31" ht="13.5" customHeight="1">
      <c r="M238" s="90">
        <v>8</v>
      </c>
      <c r="N238" s="91" t="s">
        <v>4</v>
      </c>
      <c r="O238" s="91" t="s">
        <v>3457</v>
      </c>
      <c r="P238" s="91" t="s">
        <v>3459</v>
      </c>
      <c r="Q238" s="91" t="s">
        <v>381</v>
      </c>
      <c r="R238" s="92">
        <v>0</v>
      </c>
      <c r="T238" s="144">
        <v>2</v>
      </c>
      <c r="U238" s="145">
        <v>2024</v>
      </c>
      <c r="V238" s="145" t="s">
        <v>626</v>
      </c>
      <c r="W238" s="145" t="s">
        <v>618</v>
      </c>
      <c r="X238" s="145" t="s">
        <v>3363</v>
      </c>
      <c r="Y238" s="146" t="str">
        <f t="shared" si="13"/>
        <v>22024冷房ビル用マルチ有り</v>
      </c>
      <c r="Z238" s="145">
        <v>-1.6</v>
      </c>
      <c r="AA238" s="145">
        <v>2.6</v>
      </c>
      <c r="AB238" s="145">
        <v>1.0759000000000001</v>
      </c>
      <c r="AC238" s="145">
        <v>1.931</v>
      </c>
      <c r="AD238" s="147">
        <f>VLOOKUP(T238,'既存・導入予定 (4)'!$E$33:$S$44,13,0)</f>
        <v>0.52900000000000003</v>
      </c>
      <c r="AE238" s="75">
        <f t="shared" si="14"/>
        <v>1.7529999999999999</v>
      </c>
    </row>
    <row r="239" spans="13:31" ht="14.25" customHeight="1">
      <c r="M239" s="90">
        <v>8</v>
      </c>
      <c r="N239" s="91" t="s">
        <v>5</v>
      </c>
      <c r="O239" s="91" t="s">
        <v>3457</v>
      </c>
      <c r="P239" s="91" t="s">
        <v>3459</v>
      </c>
      <c r="Q239" s="91" t="s">
        <v>385</v>
      </c>
      <c r="R239" s="92">
        <v>0</v>
      </c>
      <c r="T239" s="144">
        <v>2</v>
      </c>
      <c r="U239" s="145">
        <v>2024</v>
      </c>
      <c r="V239" s="145" t="s">
        <v>626</v>
      </c>
      <c r="W239" s="145" t="s">
        <v>619</v>
      </c>
      <c r="X239" s="145" t="s">
        <v>3363</v>
      </c>
      <c r="Y239" s="146" t="str">
        <f t="shared" si="13"/>
        <v>22024冷房設備用有り</v>
      </c>
      <c r="Z239" s="145">
        <v>-0.6</v>
      </c>
      <c r="AA239" s="145">
        <v>1.6</v>
      </c>
      <c r="AB239" s="145">
        <v>1.0467</v>
      </c>
      <c r="AC239" s="145">
        <v>1.1882999999999999</v>
      </c>
      <c r="AD239" s="147">
        <f>VLOOKUP(T239,'既存・導入予定 (4)'!$E$33:$S$44,13,0)</f>
        <v>0.52900000000000003</v>
      </c>
      <c r="AE239" s="75">
        <f t="shared" si="14"/>
        <v>1.282</v>
      </c>
    </row>
    <row r="240" spans="13:31" ht="13.5" customHeight="1">
      <c r="M240" s="90">
        <v>8</v>
      </c>
      <c r="N240" s="91" t="s">
        <v>6</v>
      </c>
      <c r="O240" s="91" t="s">
        <v>3457</v>
      </c>
      <c r="P240" s="91" t="s">
        <v>3459</v>
      </c>
      <c r="Q240" s="91" t="s">
        <v>389</v>
      </c>
      <c r="R240" s="92">
        <v>0</v>
      </c>
      <c r="T240" s="144">
        <v>2</v>
      </c>
      <c r="U240" s="145">
        <v>2024</v>
      </c>
      <c r="V240" s="145" t="s">
        <v>626</v>
      </c>
      <c r="W240" s="145" t="s">
        <v>624</v>
      </c>
      <c r="X240" s="145" t="s">
        <v>3516</v>
      </c>
      <c r="Y240" s="146" t="str">
        <f t="shared" si="13"/>
        <v>22024冷房店舗用無し（一定速）</v>
      </c>
      <c r="Z240" s="148">
        <v>0.25</v>
      </c>
      <c r="AA240" s="148">
        <v>0.75</v>
      </c>
      <c r="AB240" s="149">
        <v>0.25</v>
      </c>
      <c r="AC240" s="149">
        <v>0.75</v>
      </c>
      <c r="AD240" s="147">
        <f>VLOOKUP(T240,'既存・導入予定 (4)'!$E$33:$S$44,13,0)</f>
        <v>0.52900000000000003</v>
      </c>
      <c r="AE240" s="75">
        <f t="shared" si="14"/>
        <v>0.88200000000000001</v>
      </c>
    </row>
    <row r="241" spans="13:31" ht="13.5" customHeight="1">
      <c r="M241" s="90">
        <v>8</v>
      </c>
      <c r="N241" s="91" t="s">
        <v>7</v>
      </c>
      <c r="O241" s="91" t="s">
        <v>3457</v>
      </c>
      <c r="P241" s="91" t="s">
        <v>3459</v>
      </c>
      <c r="Q241" s="91" t="s">
        <v>393</v>
      </c>
      <c r="R241" s="92">
        <v>0</v>
      </c>
      <c r="T241" s="144">
        <v>2</v>
      </c>
      <c r="U241" s="145">
        <v>2024</v>
      </c>
      <c r="V241" s="145" t="s">
        <v>626</v>
      </c>
      <c r="W241" s="145" t="s">
        <v>618</v>
      </c>
      <c r="X241" s="145" t="s">
        <v>3516</v>
      </c>
      <c r="Y241" s="146" t="str">
        <f t="shared" si="13"/>
        <v>22024冷房ビル用マルチ無し（一定速）</v>
      </c>
      <c r="Z241" s="148">
        <v>0.25</v>
      </c>
      <c r="AA241" s="148">
        <v>0.75</v>
      </c>
      <c r="AB241" s="149">
        <v>0.25</v>
      </c>
      <c r="AC241" s="149">
        <v>0.75</v>
      </c>
      <c r="AD241" s="147">
        <f>VLOOKUP(T241,'既存・導入予定 (4)'!$E$33:$S$44,13,0)</f>
        <v>0.52900000000000003</v>
      </c>
      <c r="AE241" s="75">
        <f t="shared" si="14"/>
        <v>0.88200000000000001</v>
      </c>
    </row>
    <row r="242" spans="13:31" ht="13.5" customHeight="1">
      <c r="M242" s="90">
        <v>8</v>
      </c>
      <c r="N242" s="91" t="s">
        <v>8</v>
      </c>
      <c r="O242" s="91" t="s">
        <v>3457</v>
      </c>
      <c r="P242" s="91" t="s">
        <v>3459</v>
      </c>
      <c r="Q242" s="91" t="s">
        <v>397</v>
      </c>
      <c r="R242" s="92">
        <v>0</v>
      </c>
      <c r="T242" s="144">
        <v>2</v>
      </c>
      <c r="U242" s="145">
        <v>2024</v>
      </c>
      <c r="V242" s="145" t="s">
        <v>626</v>
      </c>
      <c r="W242" s="145" t="s">
        <v>619</v>
      </c>
      <c r="X242" s="145" t="s">
        <v>3516</v>
      </c>
      <c r="Y242" s="146" t="str">
        <f t="shared" si="13"/>
        <v>22024冷房設備用無し（一定速）</v>
      </c>
      <c r="Z242" s="148">
        <v>0.25</v>
      </c>
      <c r="AA242" s="148">
        <v>0.75</v>
      </c>
      <c r="AB242" s="149">
        <v>0.25</v>
      </c>
      <c r="AC242" s="149">
        <v>0.75</v>
      </c>
      <c r="AD242" s="147">
        <f>VLOOKUP(T242,'既存・導入予定 (4)'!$E$33:$S$44,13,0)</f>
        <v>0.52900000000000003</v>
      </c>
      <c r="AE242" s="75">
        <f t="shared" si="14"/>
        <v>0.88200000000000001</v>
      </c>
    </row>
    <row r="243" spans="13:31" ht="14.25" customHeight="1">
      <c r="M243" s="90">
        <v>8</v>
      </c>
      <c r="N243" s="91" t="s">
        <v>9</v>
      </c>
      <c r="O243" s="91" t="s">
        <v>3457</v>
      </c>
      <c r="P243" s="91" t="s">
        <v>3459</v>
      </c>
      <c r="Q243" s="91" t="s">
        <v>401</v>
      </c>
      <c r="R243" s="92">
        <v>0</v>
      </c>
      <c r="T243" s="144">
        <v>2</v>
      </c>
      <c r="U243" s="145">
        <v>2024</v>
      </c>
      <c r="V243" s="145" t="s">
        <v>627</v>
      </c>
      <c r="W243" s="145" t="s">
        <v>624</v>
      </c>
      <c r="X243" s="145" t="s">
        <v>3363</v>
      </c>
      <c r="Y243" s="146" t="str">
        <f t="shared" si="13"/>
        <v>22024暖房店舗用有り</v>
      </c>
      <c r="Z243" s="145">
        <v>-1.04</v>
      </c>
      <c r="AA243" s="145">
        <v>2.04</v>
      </c>
      <c r="AB243" s="145">
        <v>1.0898000000000001</v>
      </c>
      <c r="AC243" s="145">
        <v>1.5076000000000001</v>
      </c>
      <c r="AD243" s="147">
        <f>VLOOKUP(T243,'既存・導入予定 (4)'!$E$33:$S$44,13,0)</f>
        <v>0.52900000000000003</v>
      </c>
      <c r="AE243" s="75">
        <f t="shared" si="14"/>
        <v>1.4890000000000001</v>
      </c>
    </row>
    <row r="244" spans="13:31" ht="13.5" customHeight="1">
      <c r="M244" s="90">
        <v>8</v>
      </c>
      <c r="N244" s="91" t="s">
        <v>10</v>
      </c>
      <c r="O244" s="91" t="s">
        <v>3457</v>
      </c>
      <c r="P244" s="91" t="s">
        <v>3459</v>
      </c>
      <c r="Q244" s="91" t="s">
        <v>405</v>
      </c>
      <c r="R244" s="92">
        <v>0</v>
      </c>
      <c r="T244" s="144">
        <v>2</v>
      </c>
      <c r="U244" s="145">
        <v>2024</v>
      </c>
      <c r="V244" s="145" t="s">
        <v>627</v>
      </c>
      <c r="W244" s="145" t="s">
        <v>618</v>
      </c>
      <c r="X244" s="145" t="s">
        <v>3363</v>
      </c>
      <c r="Y244" s="146" t="str">
        <f t="shared" si="13"/>
        <v>22024暖房ビル用マルチ有り</v>
      </c>
      <c r="Z244" s="145">
        <v>-1.1399999999999999</v>
      </c>
      <c r="AA244" s="145">
        <v>2.14</v>
      </c>
      <c r="AB244" s="145">
        <v>1.0454000000000001</v>
      </c>
      <c r="AC244" s="145">
        <v>1.5936999999999999</v>
      </c>
      <c r="AD244" s="147">
        <f>VLOOKUP(T244,'既存・導入予定 (4)'!$E$33:$S$44,13,0)</f>
        <v>0.52900000000000003</v>
      </c>
      <c r="AE244" s="75">
        <f t="shared" si="14"/>
        <v>1.536</v>
      </c>
    </row>
    <row r="245" spans="13:31" ht="13.5" customHeight="1">
      <c r="M245" s="90">
        <v>8</v>
      </c>
      <c r="N245" s="91" t="s">
        <v>11</v>
      </c>
      <c r="O245" s="91" t="s">
        <v>3457</v>
      </c>
      <c r="P245" s="91" t="s">
        <v>3459</v>
      </c>
      <c r="Q245" s="91" t="s">
        <v>409</v>
      </c>
      <c r="R245" s="92">
        <v>0</v>
      </c>
      <c r="T245" s="144">
        <v>2</v>
      </c>
      <c r="U245" s="145">
        <v>2024</v>
      </c>
      <c r="V245" s="145" t="s">
        <v>627</v>
      </c>
      <c r="W245" s="145" t="s">
        <v>619</v>
      </c>
      <c r="X245" s="145" t="s">
        <v>3363</v>
      </c>
      <c r="Y245" s="146" t="str">
        <f t="shared" si="13"/>
        <v>22024暖房設備用有り</v>
      </c>
      <c r="Z245" s="145">
        <v>-0.57999999999999996</v>
      </c>
      <c r="AA245" s="145">
        <v>1.58</v>
      </c>
      <c r="AB245" s="145">
        <v>1.0335000000000001</v>
      </c>
      <c r="AC245" s="145">
        <v>1.1766000000000001</v>
      </c>
      <c r="AD245" s="147">
        <f>VLOOKUP(T245,'既存・導入予定 (4)'!$E$33:$S$44,13,0)</f>
        <v>0.52900000000000003</v>
      </c>
      <c r="AE245" s="75">
        <f t="shared" si="14"/>
        <v>1.2729999999999999</v>
      </c>
    </row>
    <row r="246" spans="13:31" ht="13.5" customHeight="1">
      <c r="M246" s="90">
        <v>8</v>
      </c>
      <c r="N246" s="91" t="s">
        <v>12</v>
      </c>
      <c r="O246" s="91" t="s">
        <v>3457</v>
      </c>
      <c r="P246" s="91" t="s">
        <v>3459</v>
      </c>
      <c r="Q246" s="91" t="s">
        <v>413</v>
      </c>
      <c r="R246" s="92">
        <v>0</v>
      </c>
      <c r="T246" s="144">
        <v>2</v>
      </c>
      <c r="U246" s="145">
        <v>2024</v>
      </c>
      <c r="V246" s="145" t="s">
        <v>627</v>
      </c>
      <c r="W246" s="145" t="s">
        <v>624</v>
      </c>
      <c r="X246" s="145" t="s">
        <v>3516</v>
      </c>
      <c r="Y246" s="146" t="str">
        <f t="shared" si="13"/>
        <v>22024暖房店舗用無し（一定速）</v>
      </c>
      <c r="Z246" s="148">
        <v>0.25</v>
      </c>
      <c r="AA246" s="148">
        <v>0.75</v>
      </c>
      <c r="AB246" s="149">
        <v>0.25</v>
      </c>
      <c r="AC246" s="149">
        <v>0.75</v>
      </c>
      <c r="AD246" s="147">
        <f>VLOOKUP(T246,'既存・導入予定 (4)'!$E$33:$S$44,13,0)</f>
        <v>0.52900000000000003</v>
      </c>
      <c r="AE246" s="75">
        <f t="shared" si="14"/>
        <v>0.88200000000000001</v>
      </c>
    </row>
    <row r="247" spans="13:31" ht="13.5" customHeight="1">
      <c r="M247" s="90">
        <v>8</v>
      </c>
      <c r="N247" s="91" t="s">
        <v>13</v>
      </c>
      <c r="O247" s="91" t="s">
        <v>3457</v>
      </c>
      <c r="P247" s="91" t="s">
        <v>3459</v>
      </c>
      <c r="Q247" s="91" t="s">
        <v>417</v>
      </c>
      <c r="R247" s="92">
        <v>0</v>
      </c>
      <c r="T247" s="144">
        <v>2</v>
      </c>
      <c r="U247" s="145">
        <v>2024</v>
      </c>
      <c r="V247" s="145" t="s">
        <v>627</v>
      </c>
      <c r="W247" s="145" t="s">
        <v>618</v>
      </c>
      <c r="X247" s="145" t="s">
        <v>3516</v>
      </c>
      <c r="Y247" s="146" t="str">
        <f t="shared" si="13"/>
        <v>22024暖房ビル用マルチ無し（一定速）</v>
      </c>
      <c r="Z247" s="148">
        <v>0.25</v>
      </c>
      <c r="AA247" s="148">
        <v>0.75</v>
      </c>
      <c r="AB247" s="149">
        <v>0.25</v>
      </c>
      <c r="AC247" s="149">
        <v>0.75</v>
      </c>
      <c r="AD247" s="147">
        <f>VLOOKUP(T247,'既存・導入予定 (4)'!$E$33:$S$44,13,0)</f>
        <v>0.52900000000000003</v>
      </c>
      <c r="AE247" s="75">
        <f t="shared" si="14"/>
        <v>0.88200000000000001</v>
      </c>
    </row>
    <row r="248" spans="13:31" ht="13.5" customHeight="1">
      <c r="M248" s="90">
        <v>9</v>
      </c>
      <c r="N248" s="91" t="s">
        <v>3456</v>
      </c>
      <c r="O248" s="91" t="s">
        <v>3457</v>
      </c>
      <c r="P248" s="91" t="s">
        <v>3459</v>
      </c>
      <c r="Q248" s="91" t="s">
        <v>421</v>
      </c>
      <c r="R248" s="92">
        <v>0</v>
      </c>
      <c r="T248" s="144">
        <v>2</v>
      </c>
      <c r="U248" s="145">
        <v>2024</v>
      </c>
      <c r="V248" s="145" t="s">
        <v>627</v>
      </c>
      <c r="W248" s="145" t="s">
        <v>619</v>
      </c>
      <c r="X248" s="145" t="s">
        <v>3516</v>
      </c>
      <c r="Y248" s="146" t="str">
        <f t="shared" si="13"/>
        <v>22024暖房設備用無し（一定速）</v>
      </c>
      <c r="Z248" s="148">
        <v>0.25</v>
      </c>
      <c r="AA248" s="148">
        <v>0.75</v>
      </c>
      <c r="AB248" s="149">
        <v>0.25</v>
      </c>
      <c r="AC248" s="149">
        <v>0.75</v>
      </c>
      <c r="AD248" s="147">
        <f>VLOOKUP(T248,'既存・導入予定 (4)'!$E$33:$S$44,13,0)</f>
        <v>0.52900000000000003</v>
      </c>
      <c r="AE248" s="75">
        <f t="shared" si="14"/>
        <v>0.88200000000000001</v>
      </c>
    </row>
    <row r="249" spans="13:31" ht="13.5" customHeight="1">
      <c r="M249" s="90">
        <v>9</v>
      </c>
      <c r="N249" s="91" t="s">
        <v>3</v>
      </c>
      <c r="O249" s="91" t="s">
        <v>3457</v>
      </c>
      <c r="P249" s="91" t="s">
        <v>3459</v>
      </c>
      <c r="Q249" s="91" t="s">
        <v>425</v>
      </c>
      <c r="R249" s="92">
        <v>0</v>
      </c>
      <c r="T249" s="152">
        <v>3</v>
      </c>
      <c r="U249" s="153">
        <v>1995</v>
      </c>
      <c r="V249" s="154" t="s">
        <v>20</v>
      </c>
      <c r="W249" s="154" t="s">
        <v>624</v>
      </c>
      <c r="X249" s="154" t="s">
        <v>3363</v>
      </c>
      <c r="Y249" s="155" t="str">
        <f t="shared" ref="Y249:Y296" si="15">T249&amp;U249&amp;V249&amp;W249&amp;X249</f>
        <v>31995冷房店舗用有り</v>
      </c>
      <c r="Z249" s="156">
        <v>0.32</v>
      </c>
      <c r="AA249" s="156">
        <v>0.68</v>
      </c>
      <c r="AB249" s="157">
        <v>1.0165999999999999</v>
      </c>
      <c r="AC249" s="157">
        <v>0.50590000000000002</v>
      </c>
      <c r="AD249" s="160">
        <f>VLOOKUP(T249,'既存・導入予定 (4)'!$E$33:$S$44,13,0)</f>
        <v>0.38900000000000001</v>
      </c>
      <c r="AE249" s="161">
        <f t="shared" ref="AE249:AE254" si="16">ROUNDDOWN(IF(AD249&gt;=0.25,Z249*AD249+AA249,AB249*AD249+AC249),3)</f>
        <v>0.80400000000000005</v>
      </c>
    </row>
    <row r="250" spans="13:31" ht="13.5" customHeight="1">
      <c r="M250" s="90">
        <v>9</v>
      </c>
      <c r="N250" s="91" t="s">
        <v>4</v>
      </c>
      <c r="O250" s="91" t="s">
        <v>3457</v>
      </c>
      <c r="P250" s="91" t="s">
        <v>3459</v>
      </c>
      <c r="Q250" s="91" t="s">
        <v>429</v>
      </c>
      <c r="R250" s="92">
        <v>0</v>
      </c>
      <c r="T250" s="152">
        <v>3</v>
      </c>
      <c r="U250" s="153">
        <v>1995</v>
      </c>
      <c r="V250" s="154" t="s">
        <v>20</v>
      </c>
      <c r="W250" s="154" t="s">
        <v>618</v>
      </c>
      <c r="X250" s="154" t="s">
        <v>3363</v>
      </c>
      <c r="Y250" s="155" t="str">
        <f t="shared" si="15"/>
        <v>31995冷房ビル用マルチ有り</v>
      </c>
      <c r="Z250" s="156">
        <v>-0.218</v>
      </c>
      <c r="AA250" s="156">
        <v>1.218</v>
      </c>
      <c r="AB250" s="157">
        <v>1.0356000000000001</v>
      </c>
      <c r="AC250" s="157">
        <v>0.90459999999999996</v>
      </c>
      <c r="AD250" s="160">
        <f>VLOOKUP(T250,'既存・導入予定 (4)'!$E$33:$S$44,13,0)</f>
        <v>0.38900000000000001</v>
      </c>
      <c r="AE250" s="161">
        <f t="shared" si="16"/>
        <v>1.133</v>
      </c>
    </row>
    <row r="251" spans="13:31" ht="13.5" customHeight="1">
      <c r="M251" s="90">
        <v>9</v>
      </c>
      <c r="N251" s="91" t="s">
        <v>5</v>
      </c>
      <c r="O251" s="91" t="s">
        <v>3457</v>
      </c>
      <c r="P251" s="91" t="s">
        <v>3459</v>
      </c>
      <c r="Q251" s="91" t="s">
        <v>433</v>
      </c>
      <c r="R251" s="92">
        <v>0</v>
      </c>
      <c r="T251" s="152">
        <v>3</v>
      </c>
      <c r="U251" s="153">
        <v>1995</v>
      </c>
      <c r="V251" s="154" t="s">
        <v>20</v>
      </c>
      <c r="W251" s="154" t="s">
        <v>619</v>
      </c>
      <c r="X251" s="154" t="s">
        <v>3363</v>
      </c>
      <c r="Y251" s="155" t="str">
        <f t="shared" si="15"/>
        <v>31995冷房設備用有り</v>
      </c>
      <c r="Z251" s="156">
        <v>0.25</v>
      </c>
      <c r="AA251" s="156">
        <v>0.75</v>
      </c>
      <c r="AB251" s="157">
        <v>1.0219</v>
      </c>
      <c r="AC251" s="157">
        <v>0.55700000000000005</v>
      </c>
      <c r="AD251" s="160">
        <f>VLOOKUP(T251,'既存・導入予定 (4)'!$E$33:$S$44,13,0)</f>
        <v>0.38900000000000001</v>
      </c>
      <c r="AE251" s="161">
        <f t="shared" si="16"/>
        <v>0.84699999999999998</v>
      </c>
    </row>
    <row r="252" spans="13:31" ht="13.5" customHeight="1">
      <c r="M252" s="90">
        <v>9</v>
      </c>
      <c r="N252" s="91" t="s">
        <v>6</v>
      </c>
      <c r="O252" s="91" t="s">
        <v>3457</v>
      </c>
      <c r="P252" s="91" t="s">
        <v>3459</v>
      </c>
      <c r="Q252" s="91" t="s">
        <v>437</v>
      </c>
      <c r="R252" s="92">
        <v>0</v>
      </c>
      <c r="T252" s="152">
        <v>3</v>
      </c>
      <c r="U252" s="153">
        <v>1995</v>
      </c>
      <c r="V252" s="154" t="s">
        <v>20</v>
      </c>
      <c r="W252" s="154" t="s">
        <v>624</v>
      </c>
      <c r="X252" s="154" t="s">
        <v>3516</v>
      </c>
      <c r="Y252" s="155" t="str">
        <f t="shared" si="15"/>
        <v>31995冷房店舗用無し（一定速）</v>
      </c>
      <c r="Z252" s="156">
        <v>0.26</v>
      </c>
      <c r="AA252" s="156">
        <v>0.74</v>
      </c>
      <c r="AB252" s="157">
        <v>0.26</v>
      </c>
      <c r="AC252" s="157">
        <v>0.74</v>
      </c>
      <c r="AD252" s="160">
        <f>VLOOKUP(T252,'既存・導入予定 (4)'!$E$33:$S$44,13,0)</f>
        <v>0.38900000000000001</v>
      </c>
      <c r="AE252" s="161">
        <f t="shared" si="16"/>
        <v>0.84099999999999997</v>
      </c>
    </row>
    <row r="253" spans="13:31" ht="13.5" customHeight="1">
      <c r="M253" s="90">
        <v>9</v>
      </c>
      <c r="N253" s="91" t="s">
        <v>7</v>
      </c>
      <c r="O253" s="91" t="s">
        <v>3457</v>
      </c>
      <c r="P253" s="91" t="s">
        <v>3459</v>
      </c>
      <c r="Q253" s="91" t="s">
        <v>441</v>
      </c>
      <c r="R253" s="92">
        <v>0</v>
      </c>
      <c r="T253" s="152">
        <v>3</v>
      </c>
      <c r="U253" s="153">
        <v>1995</v>
      </c>
      <c r="V253" s="154" t="s">
        <v>20</v>
      </c>
      <c r="W253" s="154" t="s">
        <v>618</v>
      </c>
      <c r="X253" s="154" t="s">
        <v>3516</v>
      </c>
      <c r="Y253" s="155" t="str">
        <f t="shared" si="15"/>
        <v>31995冷房ビル用マルチ無し（一定速）</v>
      </c>
      <c r="Z253" s="156">
        <v>0.26</v>
      </c>
      <c r="AA253" s="156">
        <v>0.74</v>
      </c>
      <c r="AB253" s="157">
        <v>0.26</v>
      </c>
      <c r="AC253" s="157">
        <v>0.74</v>
      </c>
      <c r="AD253" s="160">
        <f>VLOOKUP(T253,'既存・導入予定 (4)'!$E$33:$S$44,13,0)</f>
        <v>0.38900000000000001</v>
      </c>
      <c r="AE253" s="161">
        <f t="shared" si="16"/>
        <v>0.84099999999999997</v>
      </c>
    </row>
    <row r="254" spans="13:31" ht="13.5" customHeight="1">
      <c r="M254" s="90">
        <v>9</v>
      </c>
      <c r="N254" s="91" t="s">
        <v>8</v>
      </c>
      <c r="O254" s="91" t="s">
        <v>3457</v>
      </c>
      <c r="P254" s="91" t="s">
        <v>3459</v>
      </c>
      <c r="Q254" s="91" t="s">
        <v>445</v>
      </c>
      <c r="R254" s="92">
        <v>0</v>
      </c>
      <c r="T254" s="152">
        <v>3</v>
      </c>
      <c r="U254" s="153">
        <v>1995</v>
      </c>
      <c r="V254" s="154" t="s">
        <v>20</v>
      </c>
      <c r="W254" s="154" t="s">
        <v>619</v>
      </c>
      <c r="X254" s="154" t="s">
        <v>3516</v>
      </c>
      <c r="Y254" s="155" t="str">
        <f t="shared" si="15"/>
        <v>31995冷房設備用無し（一定速）</v>
      </c>
      <c r="Z254" s="156">
        <v>0.26</v>
      </c>
      <c r="AA254" s="156">
        <v>0.74</v>
      </c>
      <c r="AB254" s="157">
        <v>0.26</v>
      </c>
      <c r="AC254" s="157">
        <v>0.74</v>
      </c>
      <c r="AD254" s="160">
        <f>VLOOKUP(T254,'既存・導入予定 (4)'!$E$33:$S$44,13,0)</f>
        <v>0.38900000000000001</v>
      </c>
      <c r="AE254" s="161">
        <f t="shared" si="16"/>
        <v>0.84099999999999997</v>
      </c>
    </row>
    <row r="255" spans="13:31" ht="13.5" customHeight="1">
      <c r="M255" s="90">
        <v>9</v>
      </c>
      <c r="N255" s="91" t="s">
        <v>9</v>
      </c>
      <c r="O255" s="91" t="s">
        <v>3457</v>
      </c>
      <c r="P255" s="91" t="s">
        <v>3459</v>
      </c>
      <c r="Q255" s="91" t="s">
        <v>449</v>
      </c>
      <c r="R255" s="92">
        <v>0</v>
      </c>
      <c r="T255" s="152">
        <v>3</v>
      </c>
      <c r="U255" s="153">
        <v>1995</v>
      </c>
      <c r="V255" s="154" t="s">
        <v>21</v>
      </c>
      <c r="W255" s="154" t="s">
        <v>624</v>
      </c>
      <c r="X255" s="154" t="s">
        <v>3363</v>
      </c>
      <c r="Y255" s="155" t="str">
        <f t="shared" si="15"/>
        <v>31995暖房店舗用有り</v>
      </c>
      <c r="Z255" s="156">
        <v>0.374</v>
      </c>
      <c r="AA255" s="156">
        <v>0.626</v>
      </c>
      <c r="AB255" s="157">
        <v>1.0275000000000001</v>
      </c>
      <c r="AC255" s="157">
        <v>0.46260000000000001</v>
      </c>
      <c r="AD255" s="160">
        <f>VLOOKUP(T255,'既存・導入予定 (4)'!$E$33:$S$44,13,0)</f>
        <v>0.38900000000000001</v>
      </c>
      <c r="AE255" s="161">
        <f t="shared" ref="AE255:AE308" si="17">ROUNDDOWN(IF(AD255&gt;=0.25,Z255*AD255+AA255,AB255*AD255+AC255),3)</f>
        <v>0.77100000000000002</v>
      </c>
    </row>
    <row r="256" spans="13:31" ht="13.5" customHeight="1">
      <c r="M256" s="90">
        <v>9</v>
      </c>
      <c r="N256" s="91" t="s">
        <v>10</v>
      </c>
      <c r="O256" s="91" t="s">
        <v>3457</v>
      </c>
      <c r="P256" s="91" t="s">
        <v>3459</v>
      </c>
      <c r="Q256" s="91" t="s">
        <v>453</v>
      </c>
      <c r="R256" s="92">
        <v>0</v>
      </c>
      <c r="T256" s="152">
        <v>3</v>
      </c>
      <c r="U256" s="153">
        <v>1995</v>
      </c>
      <c r="V256" s="154" t="s">
        <v>21</v>
      </c>
      <c r="W256" s="154" t="s">
        <v>618</v>
      </c>
      <c r="X256" s="154" t="s">
        <v>3363</v>
      </c>
      <c r="Y256" s="155" t="str">
        <f t="shared" si="15"/>
        <v>31995暖房ビル用マルチ有り</v>
      </c>
      <c r="Z256" s="156">
        <v>-0.112</v>
      </c>
      <c r="AA256" s="156">
        <v>1.1120000000000001</v>
      </c>
      <c r="AB256" s="157">
        <v>1.0236000000000001</v>
      </c>
      <c r="AC256" s="157">
        <v>0.82809999999999995</v>
      </c>
      <c r="AD256" s="160">
        <f>VLOOKUP(T256,'既存・導入予定 (4)'!$E$33:$S$44,13,0)</f>
        <v>0.38900000000000001</v>
      </c>
      <c r="AE256" s="161">
        <f t="shared" si="17"/>
        <v>1.0680000000000001</v>
      </c>
    </row>
    <row r="257" spans="13:31" ht="13.5" customHeight="1">
      <c r="M257" s="90">
        <v>9</v>
      </c>
      <c r="N257" s="91" t="s">
        <v>11</v>
      </c>
      <c r="O257" s="91" t="s">
        <v>3457</v>
      </c>
      <c r="P257" s="91" t="s">
        <v>3459</v>
      </c>
      <c r="Q257" s="91" t="s">
        <v>457</v>
      </c>
      <c r="R257" s="92">
        <v>0.13</v>
      </c>
      <c r="T257" s="152">
        <v>3</v>
      </c>
      <c r="U257" s="153">
        <v>1995</v>
      </c>
      <c r="V257" s="154" t="s">
        <v>21</v>
      </c>
      <c r="W257" s="154" t="s">
        <v>619</v>
      </c>
      <c r="X257" s="154" t="s">
        <v>3363</v>
      </c>
      <c r="Y257" s="155" t="str">
        <f t="shared" si="15"/>
        <v>31995暖房設備用有り</v>
      </c>
      <c r="Z257" s="156">
        <v>0.25</v>
      </c>
      <c r="AA257" s="156">
        <v>0.75</v>
      </c>
      <c r="AB257" s="157">
        <v>1.0159</v>
      </c>
      <c r="AC257" s="157">
        <v>0.5585</v>
      </c>
      <c r="AD257" s="160">
        <f>VLOOKUP(T257,'既存・導入予定 (4)'!$E$33:$S$44,13,0)</f>
        <v>0.38900000000000001</v>
      </c>
      <c r="AE257" s="161">
        <f t="shared" si="17"/>
        <v>0.84699999999999998</v>
      </c>
    </row>
    <row r="258" spans="13:31" ht="13.5" customHeight="1">
      <c r="M258" s="90">
        <v>9</v>
      </c>
      <c r="N258" s="91" t="s">
        <v>12</v>
      </c>
      <c r="O258" s="91" t="s">
        <v>3457</v>
      </c>
      <c r="P258" s="91" t="s">
        <v>3459</v>
      </c>
      <c r="Q258" s="91" t="s">
        <v>461</v>
      </c>
      <c r="R258" s="92">
        <v>6.7000000000000004E-2</v>
      </c>
      <c r="T258" s="152">
        <v>3</v>
      </c>
      <c r="U258" s="153">
        <v>1995</v>
      </c>
      <c r="V258" s="154" t="s">
        <v>21</v>
      </c>
      <c r="W258" s="154" t="s">
        <v>624</v>
      </c>
      <c r="X258" s="154" t="s">
        <v>3516</v>
      </c>
      <c r="Y258" s="155" t="str">
        <f t="shared" si="15"/>
        <v>31995暖房店舗用無し（一定速）</v>
      </c>
      <c r="Z258" s="156">
        <v>0.26</v>
      </c>
      <c r="AA258" s="156">
        <v>0.74</v>
      </c>
      <c r="AB258" s="157">
        <v>0.26</v>
      </c>
      <c r="AC258" s="157">
        <v>0.74</v>
      </c>
      <c r="AD258" s="160">
        <f>VLOOKUP(T258,'既存・導入予定 (4)'!$E$33:$S$44,13,0)</f>
        <v>0.38900000000000001</v>
      </c>
      <c r="AE258" s="161">
        <f t="shared" si="17"/>
        <v>0.84099999999999997</v>
      </c>
    </row>
    <row r="259" spans="13:31" ht="13.5" customHeight="1">
      <c r="M259" s="90">
        <v>9</v>
      </c>
      <c r="N259" s="91" t="s">
        <v>13</v>
      </c>
      <c r="O259" s="91" t="s">
        <v>3457</v>
      </c>
      <c r="P259" s="91" t="s">
        <v>3459</v>
      </c>
      <c r="Q259" s="91" t="s">
        <v>465</v>
      </c>
      <c r="R259" s="92">
        <v>0</v>
      </c>
      <c r="T259" s="152">
        <v>3</v>
      </c>
      <c r="U259" s="153">
        <v>1995</v>
      </c>
      <c r="V259" s="154" t="s">
        <v>21</v>
      </c>
      <c r="W259" s="154" t="s">
        <v>618</v>
      </c>
      <c r="X259" s="154" t="s">
        <v>3516</v>
      </c>
      <c r="Y259" s="155" t="str">
        <f t="shared" si="15"/>
        <v>31995暖房ビル用マルチ無し（一定速）</v>
      </c>
      <c r="Z259" s="156">
        <v>0.26</v>
      </c>
      <c r="AA259" s="156">
        <v>0.74</v>
      </c>
      <c r="AB259" s="157">
        <v>0.26</v>
      </c>
      <c r="AC259" s="157">
        <v>0.74</v>
      </c>
      <c r="AD259" s="160">
        <f>VLOOKUP(T259,'既存・導入予定 (4)'!$E$33:$S$44,13,0)</f>
        <v>0.38900000000000001</v>
      </c>
      <c r="AE259" s="161">
        <f t="shared" si="17"/>
        <v>0.84099999999999997</v>
      </c>
    </row>
    <row r="260" spans="13:31" ht="13.5" customHeight="1">
      <c r="M260" s="90">
        <v>10</v>
      </c>
      <c r="N260" s="91" t="s">
        <v>3456</v>
      </c>
      <c r="O260" s="91" t="s">
        <v>3457</v>
      </c>
      <c r="P260" s="91" t="s">
        <v>3459</v>
      </c>
      <c r="Q260" s="91" t="s">
        <v>469</v>
      </c>
      <c r="R260" s="92">
        <v>6.2E-2</v>
      </c>
      <c r="T260" s="152">
        <v>3</v>
      </c>
      <c r="U260" s="153">
        <v>1995</v>
      </c>
      <c r="V260" s="154" t="s">
        <v>21</v>
      </c>
      <c r="W260" s="154" t="s">
        <v>619</v>
      </c>
      <c r="X260" s="154" t="s">
        <v>3516</v>
      </c>
      <c r="Y260" s="155" t="str">
        <f t="shared" si="15"/>
        <v>31995暖房設備用無し（一定速）</v>
      </c>
      <c r="Z260" s="156">
        <v>0.26</v>
      </c>
      <c r="AA260" s="156">
        <v>0.74</v>
      </c>
      <c r="AB260" s="157">
        <v>0.26</v>
      </c>
      <c r="AC260" s="157">
        <v>0.74</v>
      </c>
      <c r="AD260" s="160">
        <f>VLOOKUP(T260,'既存・導入予定 (4)'!$E$33:$S$44,13,0)</f>
        <v>0.38900000000000001</v>
      </c>
      <c r="AE260" s="161">
        <f t="shared" si="17"/>
        <v>0.84099999999999997</v>
      </c>
    </row>
    <row r="261" spans="13:31" ht="13.5" customHeight="1">
      <c r="M261" s="90">
        <v>10</v>
      </c>
      <c r="N261" s="91" t="s">
        <v>3</v>
      </c>
      <c r="O261" s="91" t="s">
        <v>3457</v>
      </c>
      <c r="P261" s="91" t="s">
        <v>3459</v>
      </c>
      <c r="Q261" s="91" t="s">
        <v>473</v>
      </c>
      <c r="R261" s="92">
        <v>0</v>
      </c>
      <c r="T261" s="152">
        <v>3</v>
      </c>
      <c r="U261" s="153">
        <v>2005</v>
      </c>
      <c r="V261" s="154" t="s">
        <v>20</v>
      </c>
      <c r="W261" s="154" t="s">
        <v>624</v>
      </c>
      <c r="X261" s="154" t="s">
        <v>3363</v>
      </c>
      <c r="Y261" s="155" t="str">
        <f t="shared" si="15"/>
        <v>32005冷房店舗用有り</v>
      </c>
      <c r="Z261" s="156">
        <v>-0.86599999999999999</v>
      </c>
      <c r="AA261" s="156">
        <v>1.8660000000000001</v>
      </c>
      <c r="AB261" s="157">
        <v>1.0455000000000001</v>
      </c>
      <c r="AC261" s="157">
        <v>1.3880999999999999</v>
      </c>
      <c r="AD261" s="160">
        <f>VLOOKUP(T261,'既存・導入予定 (4)'!$E$33:$S$44,13,0)</f>
        <v>0.38900000000000001</v>
      </c>
      <c r="AE261" s="161">
        <f t="shared" si="17"/>
        <v>1.5289999999999999</v>
      </c>
    </row>
    <row r="262" spans="13:31" ht="13.5" customHeight="1">
      <c r="M262" s="90">
        <v>10</v>
      </c>
      <c r="N262" s="91" t="s">
        <v>4</v>
      </c>
      <c r="O262" s="91" t="s">
        <v>3457</v>
      </c>
      <c r="P262" s="91" t="s">
        <v>3459</v>
      </c>
      <c r="Q262" s="91" t="s">
        <v>477</v>
      </c>
      <c r="R262" s="92">
        <v>8.1000000000000003E-2</v>
      </c>
      <c r="T262" s="152">
        <v>3</v>
      </c>
      <c r="U262" s="153">
        <v>2005</v>
      </c>
      <c r="V262" s="154" t="s">
        <v>20</v>
      </c>
      <c r="W262" s="154" t="s">
        <v>618</v>
      </c>
      <c r="X262" s="154" t="s">
        <v>3363</v>
      </c>
      <c r="Y262" s="155" t="str">
        <f t="shared" si="15"/>
        <v>32005冷房ビル用マルチ有り</v>
      </c>
      <c r="Z262" s="156">
        <v>-0.68200000000000005</v>
      </c>
      <c r="AA262" s="156">
        <v>1.6819999999999999</v>
      </c>
      <c r="AB262" s="157">
        <v>1.0490999999999999</v>
      </c>
      <c r="AC262" s="157">
        <v>1.2492000000000001</v>
      </c>
      <c r="AD262" s="160">
        <f>VLOOKUP(T262,'既存・導入予定 (4)'!$E$33:$S$44,13,0)</f>
        <v>0.38900000000000001</v>
      </c>
      <c r="AE262" s="161">
        <f t="shared" si="17"/>
        <v>1.4159999999999999</v>
      </c>
    </row>
    <row r="263" spans="13:31" ht="13.5" customHeight="1">
      <c r="M263" s="90">
        <v>10</v>
      </c>
      <c r="N263" s="91" t="s">
        <v>5</v>
      </c>
      <c r="O263" s="91" t="s">
        <v>3457</v>
      </c>
      <c r="P263" s="91" t="s">
        <v>3459</v>
      </c>
      <c r="Q263" s="91" t="s">
        <v>481</v>
      </c>
      <c r="R263" s="92">
        <v>0.13900000000000001</v>
      </c>
      <c r="T263" s="152">
        <v>3</v>
      </c>
      <c r="U263" s="153">
        <v>2005</v>
      </c>
      <c r="V263" s="154" t="s">
        <v>20</v>
      </c>
      <c r="W263" s="154" t="s">
        <v>619</v>
      </c>
      <c r="X263" s="154" t="s">
        <v>3363</v>
      </c>
      <c r="Y263" s="155" t="str">
        <f t="shared" si="15"/>
        <v>32005冷房設備用有り</v>
      </c>
      <c r="Z263" s="156">
        <v>-0.114</v>
      </c>
      <c r="AA263" s="156">
        <v>1.1140000000000001</v>
      </c>
      <c r="AB263" s="157">
        <v>1.0325</v>
      </c>
      <c r="AC263" s="157">
        <v>0.82740000000000002</v>
      </c>
      <c r="AD263" s="160">
        <f>VLOOKUP(T263,'既存・導入予定 (4)'!$E$33:$S$44,13,0)</f>
        <v>0.38900000000000001</v>
      </c>
      <c r="AE263" s="161">
        <f t="shared" si="17"/>
        <v>1.069</v>
      </c>
    </row>
    <row r="264" spans="13:31" ht="13.5" customHeight="1">
      <c r="M264" s="90">
        <v>10</v>
      </c>
      <c r="N264" s="91" t="s">
        <v>6</v>
      </c>
      <c r="O264" s="91" t="s">
        <v>3457</v>
      </c>
      <c r="P264" s="91" t="s">
        <v>3459</v>
      </c>
      <c r="Q264" s="91" t="s">
        <v>485</v>
      </c>
      <c r="R264" s="92">
        <v>7.6999999999999999E-2</v>
      </c>
      <c r="T264" s="152">
        <v>3</v>
      </c>
      <c r="U264" s="153">
        <v>2005</v>
      </c>
      <c r="V264" s="154" t="s">
        <v>20</v>
      </c>
      <c r="W264" s="154" t="s">
        <v>624</v>
      </c>
      <c r="X264" s="154" t="s">
        <v>3516</v>
      </c>
      <c r="Y264" s="155" t="str">
        <f t="shared" si="15"/>
        <v>32005冷房店舗用無し（一定速）</v>
      </c>
      <c r="Z264" s="156">
        <v>0.25</v>
      </c>
      <c r="AA264" s="156">
        <v>0.75</v>
      </c>
      <c r="AB264" s="157">
        <v>0.25</v>
      </c>
      <c r="AC264" s="157">
        <v>0.75</v>
      </c>
      <c r="AD264" s="160">
        <f>VLOOKUP(T264,'既存・導入予定 (4)'!$E$33:$S$44,13,0)</f>
        <v>0.38900000000000001</v>
      </c>
      <c r="AE264" s="161">
        <f t="shared" si="17"/>
        <v>0.84699999999999998</v>
      </c>
    </row>
    <row r="265" spans="13:31" ht="13.5" customHeight="1">
      <c r="M265" s="90">
        <v>10</v>
      </c>
      <c r="N265" s="91" t="s">
        <v>7</v>
      </c>
      <c r="O265" s="91" t="s">
        <v>3457</v>
      </c>
      <c r="P265" s="91" t="s">
        <v>3459</v>
      </c>
      <c r="Q265" s="91" t="s">
        <v>489</v>
      </c>
      <c r="R265" s="92">
        <v>0.10299999999999999</v>
      </c>
      <c r="T265" s="152">
        <v>3</v>
      </c>
      <c r="U265" s="153">
        <v>2005</v>
      </c>
      <c r="V265" s="154" t="s">
        <v>20</v>
      </c>
      <c r="W265" s="154" t="s">
        <v>618</v>
      </c>
      <c r="X265" s="154" t="s">
        <v>3516</v>
      </c>
      <c r="Y265" s="155" t="str">
        <f t="shared" si="15"/>
        <v>32005冷房ビル用マルチ無し（一定速）</v>
      </c>
      <c r="Z265" s="156">
        <v>0.25</v>
      </c>
      <c r="AA265" s="156">
        <v>0.75</v>
      </c>
      <c r="AB265" s="157">
        <v>0.25</v>
      </c>
      <c r="AC265" s="157">
        <v>0.75</v>
      </c>
      <c r="AD265" s="160">
        <f>VLOOKUP(T265,'既存・導入予定 (4)'!$E$33:$S$44,13,0)</f>
        <v>0.38900000000000001</v>
      </c>
      <c r="AE265" s="161">
        <f t="shared" si="17"/>
        <v>0.84699999999999998</v>
      </c>
    </row>
    <row r="266" spans="13:31" ht="13.5" customHeight="1">
      <c r="M266" s="90">
        <v>10</v>
      </c>
      <c r="N266" s="91" t="s">
        <v>8</v>
      </c>
      <c r="O266" s="91" t="s">
        <v>3457</v>
      </c>
      <c r="P266" s="91" t="s">
        <v>3459</v>
      </c>
      <c r="Q266" s="91" t="s">
        <v>493</v>
      </c>
      <c r="R266" s="92">
        <v>0.124</v>
      </c>
      <c r="T266" s="152">
        <v>3</v>
      </c>
      <c r="U266" s="153">
        <v>2005</v>
      </c>
      <c r="V266" s="154" t="s">
        <v>20</v>
      </c>
      <c r="W266" s="154" t="s">
        <v>619</v>
      </c>
      <c r="X266" s="154" t="s">
        <v>3516</v>
      </c>
      <c r="Y266" s="155" t="str">
        <f t="shared" si="15"/>
        <v>32005冷房設備用無し（一定速）</v>
      </c>
      <c r="Z266" s="156">
        <v>0.25</v>
      </c>
      <c r="AA266" s="156">
        <v>0.75</v>
      </c>
      <c r="AB266" s="157">
        <v>0.25</v>
      </c>
      <c r="AC266" s="157">
        <v>0.75</v>
      </c>
      <c r="AD266" s="160">
        <f>VLOOKUP(T266,'既存・導入予定 (4)'!$E$33:$S$44,13,0)</f>
        <v>0.38900000000000001</v>
      </c>
      <c r="AE266" s="161">
        <f t="shared" si="17"/>
        <v>0.84699999999999998</v>
      </c>
    </row>
    <row r="267" spans="13:31" ht="13.5" customHeight="1">
      <c r="M267" s="90">
        <v>10</v>
      </c>
      <c r="N267" s="91" t="s">
        <v>9</v>
      </c>
      <c r="O267" s="91" t="s">
        <v>3457</v>
      </c>
      <c r="P267" s="91" t="s">
        <v>3459</v>
      </c>
      <c r="Q267" s="91" t="s">
        <v>497</v>
      </c>
      <c r="R267" s="92">
        <v>0.13300000000000001</v>
      </c>
      <c r="T267" s="152">
        <v>3</v>
      </c>
      <c r="U267" s="153">
        <v>2005</v>
      </c>
      <c r="V267" s="154" t="s">
        <v>21</v>
      </c>
      <c r="W267" s="154" t="s">
        <v>624</v>
      </c>
      <c r="X267" s="154" t="s">
        <v>3363</v>
      </c>
      <c r="Y267" s="155" t="str">
        <f t="shared" si="15"/>
        <v>32005暖房店舗用有り</v>
      </c>
      <c r="Z267" s="156">
        <v>-0.65</v>
      </c>
      <c r="AA267" s="156">
        <v>1.65</v>
      </c>
      <c r="AB267" s="157">
        <v>1.0726</v>
      </c>
      <c r="AC267" s="157">
        <v>1.2194</v>
      </c>
      <c r="AD267" s="160">
        <f>VLOOKUP(T267,'既存・導入予定 (4)'!$E$33:$S$44,13,0)</f>
        <v>0.38900000000000001</v>
      </c>
      <c r="AE267" s="161">
        <f t="shared" si="17"/>
        <v>1.397</v>
      </c>
    </row>
    <row r="268" spans="13:31" ht="13.5" customHeight="1">
      <c r="M268" s="90">
        <v>10</v>
      </c>
      <c r="N268" s="91" t="s">
        <v>10</v>
      </c>
      <c r="O268" s="91" t="s">
        <v>3457</v>
      </c>
      <c r="P268" s="91" t="s">
        <v>3459</v>
      </c>
      <c r="Q268" s="91" t="s">
        <v>501</v>
      </c>
      <c r="R268" s="92">
        <v>0.14799999999999999</v>
      </c>
      <c r="T268" s="152">
        <v>3</v>
      </c>
      <c r="U268" s="153">
        <v>2005</v>
      </c>
      <c r="V268" s="154" t="s">
        <v>21</v>
      </c>
      <c r="W268" s="154" t="s">
        <v>618</v>
      </c>
      <c r="X268" s="154" t="s">
        <v>3363</v>
      </c>
      <c r="Y268" s="155" t="str">
        <f t="shared" si="15"/>
        <v>32005暖房ビル用マルチ有り</v>
      </c>
      <c r="Z268" s="156">
        <v>-0.56000000000000005</v>
      </c>
      <c r="AA268" s="156">
        <v>1.56</v>
      </c>
      <c r="AB268" s="157">
        <v>1.0330999999999999</v>
      </c>
      <c r="AC268" s="157">
        <v>1.1617</v>
      </c>
      <c r="AD268" s="160">
        <f>VLOOKUP(T268,'既存・導入予定 (4)'!$E$33:$S$44,13,0)</f>
        <v>0.38900000000000001</v>
      </c>
      <c r="AE268" s="161">
        <f t="shared" si="17"/>
        <v>1.3420000000000001</v>
      </c>
    </row>
    <row r="269" spans="13:31" ht="13.5" customHeight="1">
      <c r="M269" s="90">
        <v>10</v>
      </c>
      <c r="N269" s="91" t="s">
        <v>11</v>
      </c>
      <c r="O269" s="91" t="s">
        <v>3457</v>
      </c>
      <c r="P269" s="91" t="s">
        <v>3459</v>
      </c>
      <c r="Q269" s="91" t="s">
        <v>505</v>
      </c>
      <c r="R269" s="92">
        <v>0.23699999999999999</v>
      </c>
      <c r="T269" s="152">
        <v>3</v>
      </c>
      <c r="U269" s="153">
        <v>2005</v>
      </c>
      <c r="V269" s="154" t="s">
        <v>21</v>
      </c>
      <c r="W269" s="154" t="s">
        <v>619</v>
      </c>
      <c r="X269" s="154" t="s">
        <v>3363</v>
      </c>
      <c r="Y269" s="155" t="str">
        <f t="shared" si="15"/>
        <v>32005暖房設備用有り</v>
      </c>
      <c r="Z269" s="156">
        <v>-0.126</v>
      </c>
      <c r="AA269" s="156">
        <v>1.1259999999999999</v>
      </c>
      <c r="AB269" s="157">
        <v>1.0239</v>
      </c>
      <c r="AC269" s="157">
        <v>0.83850000000000002</v>
      </c>
      <c r="AD269" s="160">
        <f>VLOOKUP(T269,'既存・導入予定 (4)'!$E$33:$S$44,13,0)</f>
        <v>0.38900000000000001</v>
      </c>
      <c r="AE269" s="161">
        <f t="shared" si="17"/>
        <v>1.0760000000000001</v>
      </c>
    </row>
    <row r="270" spans="13:31" ht="13.5" customHeight="1">
      <c r="M270" s="90">
        <v>10</v>
      </c>
      <c r="N270" s="91" t="s">
        <v>12</v>
      </c>
      <c r="O270" s="91" t="s">
        <v>3457</v>
      </c>
      <c r="P270" s="91" t="s">
        <v>3459</v>
      </c>
      <c r="Q270" s="91" t="s">
        <v>509</v>
      </c>
      <c r="R270" s="92">
        <v>0.25700000000000001</v>
      </c>
      <c r="T270" s="152">
        <v>3</v>
      </c>
      <c r="U270" s="153">
        <v>2005</v>
      </c>
      <c r="V270" s="154" t="s">
        <v>21</v>
      </c>
      <c r="W270" s="154" t="s">
        <v>624</v>
      </c>
      <c r="X270" s="154" t="s">
        <v>3516</v>
      </c>
      <c r="Y270" s="155" t="str">
        <f t="shared" si="15"/>
        <v>32005暖房店舗用無し（一定速）</v>
      </c>
      <c r="Z270" s="156">
        <v>0.25</v>
      </c>
      <c r="AA270" s="156">
        <v>0.75</v>
      </c>
      <c r="AB270" s="157">
        <v>0.25</v>
      </c>
      <c r="AC270" s="157">
        <v>0.75</v>
      </c>
      <c r="AD270" s="160">
        <f>VLOOKUP(T270,'既存・導入予定 (4)'!$E$33:$S$44,13,0)</f>
        <v>0.38900000000000001</v>
      </c>
      <c r="AE270" s="161">
        <f t="shared" si="17"/>
        <v>0.84699999999999998</v>
      </c>
    </row>
    <row r="271" spans="13:31" ht="13.5" customHeight="1">
      <c r="M271" s="90">
        <v>10</v>
      </c>
      <c r="N271" s="91" t="s">
        <v>13</v>
      </c>
      <c r="O271" s="91" t="s">
        <v>3457</v>
      </c>
      <c r="P271" s="91" t="s">
        <v>3459</v>
      </c>
      <c r="Q271" s="91" t="s">
        <v>513</v>
      </c>
      <c r="R271" s="92">
        <v>0</v>
      </c>
      <c r="T271" s="152">
        <v>3</v>
      </c>
      <c r="U271" s="153">
        <v>2005</v>
      </c>
      <c r="V271" s="154" t="s">
        <v>21</v>
      </c>
      <c r="W271" s="154" t="s">
        <v>618</v>
      </c>
      <c r="X271" s="154" t="s">
        <v>3516</v>
      </c>
      <c r="Y271" s="155" t="str">
        <f t="shared" si="15"/>
        <v>32005暖房ビル用マルチ無し（一定速）</v>
      </c>
      <c r="Z271" s="156">
        <v>0.25</v>
      </c>
      <c r="AA271" s="156">
        <v>0.75</v>
      </c>
      <c r="AB271" s="157">
        <v>0.25</v>
      </c>
      <c r="AC271" s="157">
        <v>0.75</v>
      </c>
      <c r="AD271" s="160">
        <f>VLOOKUP(T271,'既存・導入予定 (4)'!$E$33:$S$44,13,0)</f>
        <v>0.38900000000000001</v>
      </c>
      <c r="AE271" s="161">
        <f t="shared" si="17"/>
        <v>0.84699999999999998</v>
      </c>
    </row>
    <row r="272" spans="13:31" ht="13.5" customHeight="1">
      <c r="M272" s="90">
        <v>11</v>
      </c>
      <c r="N272" s="91" t="s">
        <v>3456</v>
      </c>
      <c r="O272" s="91" t="s">
        <v>3457</v>
      </c>
      <c r="P272" s="91" t="s">
        <v>3459</v>
      </c>
      <c r="Q272" s="91" t="s">
        <v>517</v>
      </c>
      <c r="R272" s="92">
        <v>0.17100000000000001</v>
      </c>
      <c r="T272" s="152">
        <v>3</v>
      </c>
      <c r="U272" s="153">
        <v>2005</v>
      </c>
      <c r="V272" s="154" t="s">
        <v>21</v>
      </c>
      <c r="W272" s="154" t="s">
        <v>619</v>
      </c>
      <c r="X272" s="154" t="s">
        <v>3516</v>
      </c>
      <c r="Y272" s="155" t="str">
        <f t="shared" si="15"/>
        <v>32005暖房設備用無し（一定速）</v>
      </c>
      <c r="Z272" s="156">
        <v>0.25</v>
      </c>
      <c r="AA272" s="156">
        <v>0.75</v>
      </c>
      <c r="AB272" s="157">
        <v>0.25</v>
      </c>
      <c r="AC272" s="157">
        <v>0.75</v>
      </c>
      <c r="AD272" s="160">
        <f>VLOOKUP(T272,'既存・導入予定 (4)'!$E$33:$S$44,13,0)</f>
        <v>0.38900000000000001</v>
      </c>
      <c r="AE272" s="161">
        <f t="shared" si="17"/>
        <v>0.84699999999999998</v>
      </c>
    </row>
    <row r="273" spans="13:31" ht="13.5" customHeight="1">
      <c r="M273" s="90">
        <v>11</v>
      </c>
      <c r="N273" s="91" t="s">
        <v>3</v>
      </c>
      <c r="O273" s="91" t="s">
        <v>3457</v>
      </c>
      <c r="P273" s="91" t="s">
        <v>3459</v>
      </c>
      <c r="Q273" s="91" t="s">
        <v>521</v>
      </c>
      <c r="R273" s="92">
        <v>0.20300000000000001</v>
      </c>
      <c r="T273" s="152">
        <v>3</v>
      </c>
      <c r="U273" s="153">
        <v>2010</v>
      </c>
      <c r="V273" s="154" t="s">
        <v>20</v>
      </c>
      <c r="W273" s="154" t="s">
        <v>624</v>
      </c>
      <c r="X273" s="154" t="s">
        <v>3363</v>
      </c>
      <c r="Y273" s="155" t="str">
        <f t="shared" si="15"/>
        <v>32010冷房店舗用有り</v>
      </c>
      <c r="Z273" s="156">
        <v>-1.1000000000000001</v>
      </c>
      <c r="AA273" s="156">
        <v>2.1</v>
      </c>
      <c r="AB273" s="157">
        <v>1.0511999999999999</v>
      </c>
      <c r="AC273" s="157">
        <v>1.5622</v>
      </c>
      <c r="AD273" s="160">
        <f>VLOOKUP(T273,'既存・導入予定 (4)'!$E$33:$S$44,13,0)</f>
        <v>0.38900000000000001</v>
      </c>
      <c r="AE273" s="161">
        <f t="shared" si="17"/>
        <v>1.6719999999999999</v>
      </c>
    </row>
    <row r="274" spans="13:31" ht="13.5" customHeight="1">
      <c r="M274" s="90">
        <v>11</v>
      </c>
      <c r="N274" s="91" t="s">
        <v>4</v>
      </c>
      <c r="O274" s="91" t="s">
        <v>3457</v>
      </c>
      <c r="P274" s="91" t="s">
        <v>3459</v>
      </c>
      <c r="Q274" s="91" t="s">
        <v>525</v>
      </c>
      <c r="R274" s="92">
        <v>0.183</v>
      </c>
      <c r="T274" s="152">
        <v>3</v>
      </c>
      <c r="U274" s="153">
        <v>2010</v>
      </c>
      <c r="V274" s="154" t="s">
        <v>20</v>
      </c>
      <c r="W274" s="154" t="s">
        <v>618</v>
      </c>
      <c r="X274" s="154" t="s">
        <v>3363</v>
      </c>
      <c r="Y274" s="155" t="str">
        <f t="shared" si="15"/>
        <v>32010冷房ビル用マルチ有り</v>
      </c>
      <c r="Z274" s="156">
        <v>-0.88</v>
      </c>
      <c r="AA274" s="156">
        <v>1.88</v>
      </c>
      <c r="AB274" s="157">
        <v>1.0548999999999999</v>
      </c>
      <c r="AC274" s="157">
        <v>1.3963000000000001</v>
      </c>
      <c r="AD274" s="160">
        <f>VLOOKUP(T274,'既存・導入予定 (4)'!$E$33:$S$44,13,0)</f>
        <v>0.38900000000000001</v>
      </c>
      <c r="AE274" s="161">
        <f t="shared" si="17"/>
        <v>1.5369999999999999</v>
      </c>
    </row>
    <row r="275" spans="13:31" ht="13.5" customHeight="1">
      <c r="M275" s="90">
        <v>11</v>
      </c>
      <c r="N275" s="91" t="s">
        <v>5</v>
      </c>
      <c r="O275" s="91" t="s">
        <v>3457</v>
      </c>
      <c r="P275" s="91" t="s">
        <v>3459</v>
      </c>
      <c r="Q275" s="91" t="s">
        <v>529</v>
      </c>
      <c r="R275" s="92">
        <v>0.27200000000000002</v>
      </c>
      <c r="T275" s="152">
        <v>3</v>
      </c>
      <c r="U275" s="153">
        <v>2010</v>
      </c>
      <c r="V275" s="154" t="s">
        <v>20</v>
      </c>
      <c r="W275" s="154" t="s">
        <v>619</v>
      </c>
      <c r="X275" s="154" t="s">
        <v>3363</v>
      </c>
      <c r="Y275" s="155" t="str">
        <f t="shared" si="15"/>
        <v>32010冷房設備用有り</v>
      </c>
      <c r="Z275" s="156">
        <v>-0.26</v>
      </c>
      <c r="AA275" s="156">
        <v>1.26</v>
      </c>
      <c r="AB275" s="157">
        <v>1.1929000000000001</v>
      </c>
      <c r="AC275" s="157">
        <v>0.89680000000000004</v>
      </c>
      <c r="AD275" s="160">
        <f>VLOOKUP(T275,'既存・導入予定 (4)'!$E$33:$S$44,13,0)</f>
        <v>0.38900000000000001</v>
      </c>
      <c r="AE275" s="161">
        <f t="shared" si="17"/>
        <v>1.1579999999999999</v>
      </c>
    </row>
    <row r="276" spans="13:31" ht="13.5" customHeight="1">
      <c r="M276" s="90">
        <v>11</v>
      </c>
      <c r="N276" s="91" t="s">
        <v>6</v>
      </c>
      <c r="O276" s="91" t="s">
        <v>3457</v>
      </c>
      <c r="P276" s="91" t="s">
        <v>3459</v>
      </c>
      <c r="Q276" s="91" t="s">
        <v>533</v>
      </c>
      <c r="R276" s="92">
        <v>0.22500000000000001</v>
      </c>
      <c r="T276" s="152">
        <v>3</v>
      </c>
      <c r="U276" s="153">
        <v>2010</v>
      </c>
      <c r="V276" s="154" t="s">
        <v>20</v>
      </c>
      <c r="W276" s="154" t="s">
        <v>624</v>
      </c>
      <c r="X276" s="154" t="s">
        <v>3516</v>
      </c>
      <c r="Y276" s="155" t="str">
        <f t="shared" si="15"/>
        <v>32010冷房店舗用無し（一定速）</v>
      </c>
      <c r="Z276" s="156">
        <v>0.25</v>
      </c>
      <c r="AA276" s="156">
        <v>0.75</v>
      </c>
      <c r="AB276" s="157">
        <v>0.25</v>
      </c>
      <c r="AC276" s="157">
        <v>0.75</v>
      </c>
      <c r="AD276" s="160">
        <f>VLOOKUP(T276,'既存・導入予定 (4)'!$E$33:$S$44,13,0)</f>
        <v>0.38900000000000001</v>
      </c>
      <c r="AE276" s="161">
        <f t="shared" si="17"/>
        <v>0.84699999999999998</v>
      </c>
    </row>
    <row r="277" spans="13:31" ht="13.5" customHeight="1">
      <c r="M277" s="90">
        <v>11</v>
      </c>
      <c r="N277" s="91" t="s">
        <v>7</v>
      </c>
      <c r="O277" s="91" t="s">
        <v>3457</v>
      </c>
      <c r="P277" s="91" t="s">
        <v>3459</v>
      </c>
      <c r="Q277" s="91" t="s">
        <v>537</v>
      </c>
      <c r="R277" s="92">
        <v>0.215</v>
      </c>
      <c r="T277" s="152">
        <v>3</v>
      </c>
      <c r="U277" s="153">
        <v>2010</v>
      </c>
      <c r="V277" s="154" t="s">
        <v>20</v>
      </c>
      <c r="W277" s="154" t="s">
        <v>618</v>
      </c>
      <c r="X277" s="154" t="s">
        <v>3516</v>
      </c>
      <c r="Y277" s="155" t="str">
        <f t="shared" si="15"/>
        <v>32010冷房ビル用マルチ無し（一定速）</v>
      </c>
      <c r="Z277" s="156">
        <v>0.25</v>
      </c>
      <c r="AA277" s="156">
        <v>0.75</v>
      </c>
      <c r="AB277" s="157">
        <v>0.25</v>
      </c>
      <c r="AC277" s="157">
        <v>0.75</v>
      </c>
      <c r="AD277" s="160">
        <f>VLOOKUP(T277,'既存・導入予定 (4)'!$E$33:$S$44,13,0)</f>
        <v>0.38900000000000001</v>
      </c>
      <c r="AE277" s="161">
        <f t="shared" si="17"/>
        <v>0.84699999999999998</v>
      </c>
    </row>
    <row r="278" spans="13:31" ht="13.5" customHeight="1">
      <c r="M278" s="90">
        <v>11</v>
      </c>
      <c r="N278" s="91" t="s">
        <v>8</v>
      </c>
      <c r="O278" s="91" t="s">
        <v>3457</v>
      </c>
      <c r="P278" s="91" t="s">
        <v>3459</v>
      </c>
      <c r="Q278" s="91" t="s">
        <v>541</v>
      </c>
      <c r="R278" s="92">
        <v>0.20699999999999999</v>
      </c>
      <c r="T278" s="152">
        <v>3</v>
      </c>
      <c r="U278" s="153">
        <v>2010</v>
      </c>
      <c r="V278" s="154" t="s">
        <v>20</v>
      </c>
      <c r="W278" s="154" t="s">
        <v>619</v>
      </c>
      <c r="X278" s="154" t="s">
        <v>3516</v>
      </c>
      <c r="Y278" s="155" t="str">
        <f t="shared" si="15"/>
        <v>32010冷房設備用無し（一定速）</v>
      </c>
      <c r="Z278" s="156">
        <v>0.25</v>
      </c>
      <c r="AA278" s="156">
        <v>0.75</v>
      </c>
      <c r="AB278" s="157">
        <v>0.25</v>
      </c>
      <c r="AC278" s="157">
        <v>0.75</v>
      </c>
      <c r="AD278" s="160">
        <f>VLOOKUP(T278,'既存・導入予定 (4)'!$E$33:$S$44,13,0)</f>
        <v>0.38900000000000001</v>
      </c>
      <c r="AE278" s="161">
        <f t="shared" si="17"/>
        <v>0.84699999999999998</v>
      </c>
    </row>
    <row r="279" spans="13:31" ht="13.5" customHeight="1">
      <c r="M279" s="90">
        <v>11</v>
      </c>
      <c r="N279" s="91" t="s">
        <v>9</v>
      </c>
      <c r="O279" s="91" t="s">
        <v>3457</v>
      </c>
      <c r="P279" s="91" t="s">
        <v>3459</v>
      </c>
      <c r="Q279" s="91" t="s">
        <v>545</v>
      </c>
      <c r="R279" s="92">
        <v>0.29099999999999998</v>
      </c>
      <c r="T279" s="152">
        <v>3</v>
      </c>
      <c r="U279" s="153">
        <v>2010</v>
      </c>
      <c r="V279" s="154" t="s">
        <v>21</v>
      </c>
      <c r="W279" s="154" t="s">
        <v>624</v>
      </c>
      <c r="X279" s="154" t="s">
        <v>3363</v>
      </c>
      <c r="Y279" s="155" t="str">
        <f t="shared" si="15"/>
        <v>32010暖房店舗用有り</v>
      </c>
      <c r="Z279" s="156">
        <v>-0.72</v>
      </c>
      <c r="AA279" s="156">
        <v>1.72</v>
      </c>
      <c r="AB279" s="157">
        <v>1.0757000000000001</v>
      </c>
      <c r="AC279" s="157">
        <v>1.2710999999999999</v>
      </c>
      <c r="AD279" s="160">
        <f>VLOOKUP(T279,'既存・導入予定 (4)'!$E$33:$S$44,13,0)</f>
        <v>0.38900000000000001</v>
      </c>
      <c r="AE279" s="161">
        <f t="shared" si="17"/>
        <v>1.4390000000000001</v>
      </c>
    </row>
    <row r="280" spans="13:31" ht="13.5" customHeight="1">
      <c r="M280" s="90">
        <v>11</v>
      </c>
      <c r="N280" s="91" t="s">
        <v>10</v>
      </c>
      <c r="O280" s="91" t="s">
        <v>3457</v>
      </c>
      <c r="P280" s="91" t="s">
        <v>3459</v>
      </c>
      <c r="Q280" s="91" t="s">
        <v>549</v>
      </c>
      <c r="R280" s="92">
        <v>0.245</v>
      </c>
      <c r="T280" s="152">
        <v>3</v>
      </c>
      <c r="U280" s="153">
        <v>2010</v>
      </c>
      <c r="V280" s="154" t="s">
        <v>21</v>
      </c>
      <c r="W280" s="154" t="s">
        <v>618</v>
      </c>
      <c r="X280" s="154" t="s">
        <v>3363</v>
      </c>
      <c r="Y280" s="155" t="str">
        <f t="shared" si="15"/>
        <v>32010暖房ビル用マルチ有り</v>
      </c>
      <c r="Z280" s="156">
        <v>-0.7</v>
      </c>
      <c r="AA280" s="156">
        <v>1.7</v>
      </c>
      <c r="AB280" s="157">
        <v>1.036</v>
      </c>
      <c r="AC280" s="157">
        <v>1.266</v>
      </c>
      <c r="AD280" s="160">
        <f>VLOOKUP(T280,'既存・導入予定 (4)'!$E$33:$S$44,13,0)</f>
        <v>0.38900000000000001</v>
      </c>
      <c r="AE280" s="161">
        <f t="shared" si="17"/>
        <v>1.427</v>
      </c>
    </row>
    <row r="281" spans="13:31" ht="13.5" customHeight="1">
      <c r="M281" s="90">
        <v>11</v>
      </c>
      <c r="N281" s="91" t="s">
        <v>11</v>
      </c>
      <c r="O281" s="91" t="s">
        <v>3457</v>
      </c>
      <c r="P281" s="91" t="s">
        <v>3459</v>
      </c>
      <c r="Q281" s="91" t="s">
        <v>553</v>
      </c>
      <c r="R281" s="92">
        <v>0.51300000000000001</v>
      </c>
      <c r="T281" s="152">
        <v>3</v>
      </c>
      <c r="U281" s="153">
        <v>2010</v>
      </c>
      <c r="V281" s="154" t="s">
        <v>21</v>
      </c>
      <c r="W281" s="154" t="s">
        <v>619</v>
      </c>
      <c r="X281" s="154" t="s">
        <v>3363</v>
      </c>
      <c r="Y281" s="155" t="str">
        <f t="shared" si="15"/>
        <v>32010暖房設備用有り</v>
      </c>
      <c r="Z281" s="156">
        <v>-0.26</v>
      </c>
      <c r="AA281" s="156">
        <v>1.26</v>
      </c>
      <c r="AB281" s="157">
        <v>0.82779999999999998</v>
      </c>
      <c r="AC281" s="157">
        <v>0.98809999999999998</v>
      </c>
      <c r="AD281" s="160">
        <f>VLOOKUP(T281,'既存・導入予定 (4)'!$E$33:$S$44,13,0)</f>
        <v>0.38900000000000001</v>
      </c>
      <c r="AE281" s="161">
        <f t="shared" si="17"/>
        <v>1.1579999999999999</v>
      </c>
    </row>
    <row r="282" spans="13:31" ht="13.5" customHeight="1">
      <c r="M282" s="90">
        <v>11</v>
      </c>
      <c r="N282" s="91" t="s">
        <v>12</v>
      </c>
      <c r="O282" s="91" t="s">
        <v>3457</v>
      </c>
      <c r="P282" s="91" t="s">
        <v>3459</v>
      </c>
      <c r="Q282" s="91" t="s">
        <v>557</v>
      </c>
      <c r="R282" s="92">
        <v>0.57899999999999996</v>
      </c>
      <c r="T282" s="152">
        <v>3</v>
      </c>
      <c r="U282" s="153">
        <v>2010</v>
      </c>
      <c r="V282" s="154" t="s">
        <v>21</v>
      </c>
      <c r="W282" s="154" t="s">
        <v>624</v>
      </c>
      <c r="X282" s="154" t="s">
        <v>3516</v>
      </c>
      <c r="Y282" s="155" t="str">
        <f t="shared" si="15"/>
        <v>32010暖房店舗用無し（一定速）</v>
      </c>
      <c r="Z282" s="156">
        <v>0.25</v>
      </c>
      <c r="AA282" s="156">
        <v>0.75</v>
      </c>
      <c r="AB282" s="157">
        <v>0.25</v>
      </c>
      <c r="AC282" s="157">
        <v>0.75</v>
      </c>
      <c r="AD282" s="160">
        <f>VLOOKUP(T282,'既存・導入予定 (4)'!$E$33:$S$44,13,0)</f>
        <v>0.38900000000000001</v>
      </c>
      <c r="AE282" s="161">
        <f t="shared" si="17"/>
        <v>0.84699999999999998</v>
      </c>
    </row>
    <row r="283" spans="13:31" ht="13.5" customHeight="1">
      <c r="M283" s="90">
        <v>11</v>
      </c>
      <c r="N283" s="91" t="s">
        <v>13</v>
      </c>
      <c r="O283" s="91" t="s">
        <v>3457</v>
      </c>
      <c r="P283" s="91" t="s">
        <v>3459</v>
      </c>
      <c r="Q283" s="91" t="s">
        <v>561</v>
      </c>
      <c r="R283" s="92">
        <v>0.14099999999999999</v>
      </c>
      <c r="T283" s="152">
        <v>3</v>
      </c>
      <c r="U283" s="153">
        <v>2010</v>
      </c>
      <c r="V283" s="154" t="s">
        <v>21</v>
      </c>
      <c r="W283" s="154" t="s">
        <v>618</v>
      </c>
      <c r="X283" s="154" t="s">
        <v>3516</v>
      </c>
      <c r="Y283" s="155" t="str">
        <f t="shared" si="15"/>
        <v>32010暖房ビル用マルチ無し（一定速）</v>
      </c>
      <c r="Z283" s="156">
        <v>0.25</v>
      </c>
      <c r="AA283" s="156">
        <v>0.75</v>
      </c>
      <c r="AB283" s="157">
        <v>0.25</v>
      </c>
      <c r="AC283" s="157">
        <v>0.75</v>
      </c>
      <c r="AD283" s="160">
        <f>VLOOKUP(T283,'既存・導入予定 (4)'!$E$33:$S$44,13,0)</f>
        <v>0.38900000000000001</v>
      </c>
      <c r="AE283" s="161">
        <f t="shared" si="17"/>
        <v>0.84699999999999998</v>
      </c>
    </row>
    <row r="284" spans="13:31" ht="13.5" customHeight="1">
      <c r="M284" s="90">
        <v>12</v>
      </c>
      <c r="N284" s="91" t="s">
        <v>3456</v>
      </c>
      <c r="O284" s="91" t="s">
        <v>3457</v>
      </c>
      <c r="P284" s="91" t="s">
        <v>3459</v>
      </c>
      <c r="Q284" s="91" t="s">
        <v>565</v>
      </c>
      <c r="R284" s="92">
        <v>0.312</v>
      </c>
      <c r="T284" s="152">
        <v>3</v>
      </c>
      <c r="U284" s="153">
        <v>2010</v>
      </c>
      <c r="V284" s="154" t="s">
        <v>21</v>
      </c>
      <c r="W284" s="154" t="s">
        <v>619</v>
      </c>
      <c r="X284" s="154" t="s">
        <v>3516</v>
      </c>
      <c r="Y284" s="155" t="str">
        <f t="shared" si="15"/>
        <v>32010暖房設備用無し（一定速）</v>
      </c>
      <c r="Z284" s="156">
        <v>0.25</v>
      </c>
      <c r="AA284" s="156">
        <v>0.75</v>
      </c>
      <c r="AB284" s="157">
        <v>0.25</v>
      </c>
      <c r="AC284" s="157">
        <v>0.75</v>
      </c>
      <c r="AD284" s="160">
        <f>VLOOKUP(T284,'既存・導入予定 (4)'!$E$33:$S$44,13,0)</f>
        <v>0.38900000000000001</v>
      </c>
      <c r="AE284" s="161">
        <f t="shared" si="17"/>
        <v>0.84699999999999998</v>
      </c>
    </row>
    <row r="285" spans="13:31" ht="13.5" customHeight="1">
      <c r="M285" s="90">
        <v>12</v>
      </c>
      <c r="N285" s="91" t="s">
        <v>3</v>
      </c>
      <c r="O285" s="91" t="s">
        <v>3457</v>
      </c>
      <c r="P285" s="91" t="s">
        <v>3459</v>
      </c>
      <c r="Q285" s="91" t="s">
        <v>569</v>
      </c>
      <c r="R285" s="92">
        <v>0.32800000000000001</v>
      </c>
      <c r="T285" s="144">
        <v>3</v>
      </c>
      <c r="U285" s="195">
        <v>2011</v>
      </c>
      <c r="V285" s="145" t="s">
        <v>20</v>
      </c>
      <c r="W285" s="145" t="s">
        <v>624</v>
      </c>
      <c r="X285" s="145" t="s">
        <v>3363</v>
      </c>
      <c r="Y285" s="146" t="str">
        <f t="shared" si="15"/>
        <v>32011冷房店舗用有り</v>
      </c>
      <c r="Z285" s="148">
        <v>-1.1200000000000001</v>
      </c>
      <c r="AA285" s="148">
        <v>2.12</v>
      </c>
      <c r="AB285" s="149">
        <v>1.0517000000000001</v>
      </c>
      <c r="AC285" s="149">
        <v>1.5770999999999999</v>
      </c>
      <c r="AD285" s="147">
        <f>VLOOKUP(T285,'既存・導入予定 (4)'!$E$33:$S$44,13,0)</f>
        <v>0.38900000000000001</v>
      </c>
      <c r="AE285" s="75">
        <f t="shared" si="17"/>
        <v>1.6839999999999999</v>
      </c>
    </row>
    <row r="286" spans="13:31" ht="13.5" customHeight="1">
      <c r="M286" s="90">
        <v>12</v>
      </c>
      <c r="N286" s="91" t="s">
        <v>4</v>
      </c>
      <c r="O286" s="91" t="s">
        <v>3457</v>
      </c>
      <c r="P286" s="91" t="s">
        <v>3459</v>
      </c>
      <c r="Q286" s="91" t="s">
        <v>573</v>
      </c>
      <c r="R286" s="92">
        <v>0.39800000000000002</v>
      </c>
      <c r="T286" s="144">
        <v>3</v>
      </c>
      <c r="U286" s="195">
        <v>2011</v>
      </c>
      <c r="V286" s="145" t="s">
        <v>20</v>
      </c>
      <c r="W286" s="145" t="s">
        <v>618</v>
      </c>
      <c r="X286" s="145" t="s">
        <v>3363</v>
      </c>
      <c r="Y286" s="146" t="str">
        <f t="shared" si="15"/>
        <v>32011冷房ビル用マルチ有り</v>
      </c>
      <c r="Z286" s="148">
        <v>-1</v>
      </c>
      <c r="AA286" s="148">
        <v>2</v>
      </c>
      <c r="AB286" s="149">
        <v>1.0584</v>
      </c>
      <c r="AC286" s="149">
        <v>1.4854000000000001</v>
      </c>
      <c r="AD286" s="147">
        <f>VLOOKUP(T286,'既存・導入予定 (4)'!$E$33:$S$44,13,0)</f>
        <v>0.38900000000000001</v>
      </c>
      <c r="AE286" s="75">
        <f t="shared" si="17"/>
        <v>1.611</v>
      </c>
    </row>
    <row r="287" spans="13:31" ht="14.25" customHeight="1">
      <c r="M287" s="90">
        <v>12</v>
      </c>
      <c r="N287" s="91" t="s">
        <v>5</v>
      </c>
      <c r="O287" s="91" t="s">
        <v>3457</v>
      </c>
      <c r="P287" s="91" t="s">
        <v>3459</v>
      </c>
      <c r="Q287" s="91" t="s">
        <v>577</v>
      </c>
      <c r="R287" s="92">
        <v>0.59299999999999997</v>
      </c>
      <c r="T287" s="144">
        <v>3</v>
      </c>
      <c r="U287" s="195">
        <v>2011</v>
      </c>
      <c r="V287" s="145" t="s">
        <v>20</v>
      </c>
      <c r="W287" s="145" t="s">
        <v>619</v>
      </c>
      <c r="X287" s="145" t="s">
        <v>3363</v>
      </c>
      <c r="Y287" s="146" t="str">
        <f t="shared" si="15"/>
        <v>32011冷房設備用有り</v>
      </c>
      <c r="Z287" s="148">
        <v>-0.22</v>
      </c>
      <c r="AA287" s="148">
        <v>1.22</v>
      </c>
      <c r="AB287" s="149">
        <v>1.0356000000000001</v>
      </c>
      <c r="AC287" s="149">
        <v>0.90610000000000002</v>
      </c>
      <c r="AD287" s="147">
        <f>VLOOKUP(T287,'既存・導入予定 (4)'!$E$33:$S$44,13,0)</f>
        <v>0.38900000000000001</v>
      </c>
      <c r="AE287" s="75">
        <f t="shared" si="17"/>
        <v>1.1339999999999999</v>
      </c>
    </row>
    <row r="288" spans="13:31" ht="13.5" customHeight="1">
      <c r="M288" s="90">
        <v>12</v>
      </c>
      <c r="N288" s="91" t="s">
        <v>6</v>
      </c>
      <c r="O288" s="91" t="s">
        <v>3457</v>
      </c>
      <c r="P288" s="91" t="s">
        <v>3459</v>
      </c>
      <c r="Q288" s="91" t="s">
        <v>581</v>
      </c>
      <c r="R288" s="92">
        <v>0.32200000000000001</v>
      </c>
      <c r="T288" s="144">
        <v>3</v>
      </c>
      <c r="U288" s="195">
        <v>2011</v>
      </c>
      <c r="V288" s="145" t="s">
        <v>20</v>
      </c>
      <c r="W288" s="145" t="s">
        <v>624</v>
      </c>
      <c r="X288" s="145" t="s">
        <v>3516</v>
      </c>
      <c r="Y288" s="146" t="str">
        <f t="shared" si="15"/>
        <v>32011冷房店舗用無し（一定速）</v>
      </c>
      <c r="Z288" s="148">
        <v>0.25</v>
      </c>
      <c r="AA288" s="148">
        <v>0.75</v>
      </c>
      <c r="AB288" s="149">
        <v>0.25</v>
      </c>
      <c r="AC288" s="149">
        <v>0.75</v>
      </c>
      <c r="AD288" s="147">
        <f>VLOOKUP(T288,'既存・導入予定 (4)'!$E$33:$S$44,13,0)</f>
        <v>0.38900000000000001</v>
      </c>
      <c r="AE288" s="75">
        <f t="shared" si="17"/>
        <v>0.84699999999999998</v>
      </c>
    </row>
    <row r="289" spans="13:31" ht="13.5" customHeight="1">
      <c r="M289" s="90">
        <v>12</v>
      </c>
      <c r="N289" s="91" t="s">
        <v>7</v>
      </c>
      <c r="O289" s="91" t="s">
        <v>3457</v>
      </c>
      <c r="P289" s="91" t="s">
        <v>3459</v>
      </c>
      <c r="Q289" s="91" t="s">
        <v>585</v>
      </c>
      <c r="R289" s="92">
        <v>0.34399999999999997</v>
      </c>
      <c r="T289" s="144">
        <v>3</v>
      </c>
      <c r="U289" s="195">
        <v>2011</v>
      </c>
      <c r="V289" s="145" t="s">
        <v>20</v>
      </c>
      <c r="W289" s="145" t="s">
        <v>618</v>
      </c>
      <c r="X289" s="145" t="s">
        <v>3516</v>
      </c>
      <c r="Y289" s="146" t="str">
        <f t="shared" si="15"/>
        <v>32011冷房ビル用マルチ無し（一定速）</v>
      </c>
      <c r="Z289" s="148">
        <v>0.25</v>
      </c>
      <c r="AA289" s="148">
        <v>0.75</v>
      </c>
      <c r="AB289" s="149">
        <v>0.25</v>
      </c>
      <c r="AC289" s="149">
        <v>0.75</v>
      </c>
      <c r="AD289" s="147">
        <f>VLOOKUP(T289,'既存・導入予定 (4)'!$E$33:$S$44,13,0)</f>
        <v>0.38900000000000001</v>
      </c>
      <c r="AE289" s="75">
        <f t="shared" si="17"/>
        <v>0.84699999999999998</v>
      </c>
    </row>
    <row r="290" spans="13:31" ht="13.5" customHeight="1">
      <c r="M290" s="90">
        <v>12</v>
      </c>
      <c r="N290" s="91" t="s">
        <v>8</v>
      </c>
      <c r="O290" s="91" t="s">
        <v>3457</v>
      </c>
      <c r="P290" s="91" t="s">
        <v>3459</v>
      </c>
      <c r="Q290" s="91" t="s">
        <v>589</v>
      </c>
      <c r="R290" s="92">
        <v>0.33600000000000002</v>
      </c>
      <c r="T290" s="144">
        <v>3</v>
      </c>
      <c r="U290" s="195">
        <v>2011</v>
      </c>
      <c r="V290" s="145" t="s">
        <v>20</v>
      </c>
      <c r="W290" s="145" t="s">
        <v>619</v>
      </c>
      <c r="X290" s="145" t="s">
        <v>3516</v>
      </c>
      <c r="Y290" s="146" t="str">
        <f t="shared" si="15"/>
        <v>32011冷房設備用無し（一定速）</v>
      </c>
      <c r="Z290" s="148">
        <v>0.25</v>
      </c>
      <c r="AA290" s="148">
        <v>0.75</v>
      </c>
      <c r="AB290" s="149">
        <v>0.25</v>
      </c>
      <c r="AC290" s="149">
        <v>0.75</v>
      </c>
      <c r="AD290" s="147">
        <f>VLOOKUP(T290,'既存・導入予定 (4)'!$E$33:$S$44,13,0)</f>
        <v>0.38900000000000001</v>
      </c>
      <c r="AE290" s="75">
        <f t="shared" si="17"/>
        <v>0.84699999999999998</v>
      </c>
    </row>
    <row r="291" spans="13:31" ht="14.25" customHeight="1">
      <c r="M291" s="90">
        <v>12</v>
      </c>
      <c r="N291" s="91" t="s">
        <v>9</v>
      </c>
      <c r="O291" s="91" t="s">
        <v>3457</v>
      </c>
      <c r="P291" s="91" t="s">
        <v>3459</v>
      </c>
      <c r="Q291" s="91" t="s">
        <v>593</v>
      </c>
      <c r="R291" s="92">
        <v>0.51200000000000001</v>
      </c>
      <c r="T291" s="144">
        <v>3</v>
      </c>
      <c r="U291" s="195">
        <v>2011</v>
      </c>
      <c r="V291" s="145" t="s">
        <v>21</v>
      </c>
      <c r="W291" s="145" t="s">
        <v>624</v>
      </c>
      <c r="X291" s="145" t="s">
        <v>3363</v>
      </c>
      <c r="Y291" s="146" t="str">
        <f t="shared" si="15"/>
        <v>32011暖房店舗用有り</v>
      </c>
      <c r="Z291" s="148">
        <v>-0.76</v>
      </c>
      <c r="AA291" s="148">
        <v>1.76</v>
      </c>
      <c r="AB291" s="149">
        <v>1.0773999999999999</v>
      </c>
      <c r="AC291" s="149">
        <v>1.3006</v>
      </c>
      <c r="AD291" s="147">
        <f>VLOOKUP(T291,'既存・導入予定 (4)'!$E$33:$S$44,13,0)</f>
        <v>0.38900000000000001</v>
      </c>
      <c r="AE291" s="75">
        <f t="shared" si="17"/>
        <v>1.464</v>
      </c>
    </row>
    <row r="292" spans="13:31" ht="13.5" customHeight="1">
      <c r="M292" s="90">
        <v>12</v>
      </c>
      <c r="N292" s="91" t="s">
        <v>10</v>
      </c>
      <c r="O292" s="91" t="s">
        <v>3457</v>
      </c>
      <c r="P292" s="91" t="s">
        <v>3459</v>
      </c>
      <c r="Q292" s="91" t="s">
        <v>597</v>
      </c>
      <c r="R292" s="92">
        <v>0.45</v>
      </c>
      <c r="T292" s="144">
        <v>3</v>
      </c>
      <c r="U292" s="195">
        <v>2011</v>
      </c>
      <c r="V292" s="145" t="s">
        <v>21</v>
      </c>
      <c r="W292" s="145" t="s">
        <v>618</v>
      </c>
      <c r="X292" s="145" t="s">
        <v>3363</v>
      </c>
      <c r="Y292" s="146" t="str">
        <f t="shared" si="15"/>
        <v>32011暖房ビル用マルチ有り</v>
      </c>
      <c r="Z292" s="148">
        <v>-0.78</v>
      </c>
      <c r="AA292" s="148">
        <v>1.78</v>
      </c>
      <c r="AB292" s="149">
        <v>1.0377000000000001</v>
      </c>
      <c r="AC292" s="149">
        <v>1.3255999999999999</v>
      </c>
      <c r="AD292" s="147">
        <f>VLOOKUP(T292,'既存・導入予定 (4)'!$E$33:$S$44,13,0)</f>
        <v>0.38900000000000001</v>
      </c>
      <c r="AE292" s="75">
        <f t="shared" si="17"/>
        <v>1.476</v>
      </c>
    </row>
    <row r="293" spans="13:31" ht="13.5" customHeight="1">
      <c r="M293" s="90">
        <v>12</v>
      </c>
      <c r="N293" s="91" t="s">
        <v>11</v>
      </c>
      <c r="O293" s="91" t="s">
        <v>3457</v>
      </c>
      <c r="P293" s="91" t="s">
        <v>3459</v>
      </c>
      <c r="Q293" s="91" t="s">
        <v>601</v>
      </c>
      <c r="R293" s="92">
        <v>0.78600000000000003</v>
      </c>
      <c r="T293" s="144">
        <v>3</v>
      </c>
      <c r="U293" s="195">
        <v>2011</v>
      </c>
      <c r="V293" s="145" t="s">
        <v>21</v>
      </c>
      <c r="W293" s="145" t="s">
        <v>619</v>
      </c>
      <c r="X293" s="145" t="s">
        <v>3363</v>
      </c>
      <c r="Y293" s="146" t="str">
        <f t="shared" si="15"/>
        <v>32011暖房設備用有り</v>
      </c>
      <c r="Z293" s="148">
        <v>-0.26</v>
      </c>
      <c r="AA293" s="148">
        <v>1.26</v>
      </c>
      <c r="AB293" s="149">
        <v>1.0266999999999999</v>
      </c>
      <c r="AC293" s="149">
        <v>0.93830000000000002</v>
      </c>
      <c r="AD293" s="147">
        <f>VLOOKUP(T293,'既存・導入予定 (4)'!$E$33:$S$44,13,0)</f>
        <v>0.38900000000000001</v>
      </c>
      <c r="AE293" s="75">
        <f t="shared" si="17"/>
        <v>1.1579999999999999</v>
      </c>
    </row>
    <row r="294" spans="13:31" ht="13.5" customHeight="1">
      <c r="M294" s="90">
        <v>12</v>
      </c>
      <c r="N294" s="91" t="s">
        <v>12</v>
      </c>
      <c r="O294" s="91" t="s">
        <v>3457</v>
      </c>
      <c r="P294" s="91" t="s">
        <v>3459</v>
      </c>
      <c r="Q294" s="91" t="s">
        <v>605</v>
      </c>
      <c r="R294" s="92">
        <v>0.92800000000000005</v>
      </c>
      <c r="T294" s="144">
        <v>3</v>
      </c>
      <c r="U294" s="195">
        <v>2011</v>
      </c>
      <c r="V294" s="145" t="s">
        <v>21</v>
      </c>
      <c r="W294" s="145" t="s">
        <v>624</v>
      </c>
      <c r="X294" s="145" t="s">
        <v>3516</v>
      </c>
      <c r="Y294" s="146" t="str">
        <f t="shared" si="15"/>
        <v>32011暖房店舗用無し（一定速）</v>
      </c>
      <c r="Z294" s="148">
        <v>0.25</v>
      </c>
      <c r="AA294" s="148">
        <v>0.75</v>
      </c>
      <c r="AB294" s="149">
        <v>0.25</v>
      </c>
      <c r="AC294" s="149">
        <v>0.75</v>
      </c>
      <c r="AD294" s="147">
        <f>VLOOKUP(T294,'既存・導入予定 (4)'!$E$33:$S$44,13,0)</f>
        <v>0.38900000000000001</v>
      </c>
      <c r="AE294" s="75">
        <f t="shared" si="17"/>
        <v>0.84699999999999998</v>
      </c>
    </row>
    <row r="295" spans="13:31" ht="13.5" customHeight="1">
      <c r="M295" s="90">
        <v>12</v>
      </c>
      <c r="N295" s="91" t="s">
        <v>13</v>
      </c>
      <c r="O295" s="91" t="s">
        <v>3457</v>
      </c>
      <c r="P295" s="91" t="s">
        <v>3459</v>
      </c>
      <c r="Q295" s="91" t="s">
        <v>609</v>
      </c>
      <c r="R295" s="92">
        <v>0.27600000000000002</v>
      </c>
      <c r="T295" s="144">
        <v>3</v>
      </c>
      <c r="U295" s="195">
        <v>2011</v>
      </c>
      <c r="V295" s="145" t="s">
        <v>21</v>
      </c>
      <c r="W295" s="145" t="s">
        <v>618</v>
      </c>
      <c r="X295" s="145" t="s">
        <v>3516</v>
      </c>
      <c r="Y295" s="146" t="str">
        <f t="shared" si="15"/>
        <v>32011暖房ビル用マルチ無し（一定速）</v>
      </c>
      <c r="Z295" s="148">
        <v>0.25</v>
      </c>
      <c r="AA295" s="148">
        <v>0.75</v>
      </c>
      <c r="AB295" s="149">
        <v>0.25</v>
      </c>
      <c r="AC295" s="149">
        <v>0.75</v>
      </c>
      <c r="AD295" s="147">
        <f>VLOOKUP(T295,'既存・導入予定 (4)'!$E$33:$S$44,13,0)</f>
        <v>0.38900000000000001</v>
      </c>
      <c r="AE295" s="75">
        <f t="shared" si="17"/>
        <v>0.84699999999999998</v>
      </c>
    </row>
    <row r="296" spans="13:31" ht="13.5" customHeight="1">
      <c r="M296" s="90">
        <v>1</v>
      </c>
      <c r="N296" s="91" t="s">
        <v>3456</v>
      </c>
      <c r="O296" s="91" t="s">
        <v>3460</v>
      </c>
      <c r="P296" s="91" t="s">
        <v>3458</v>
      </c>
      <c r="Q296" s="91" t="s">
        <v>38</v>
      </c>
      <c r="R296" s="92">
        <v>0</v>
      </c>
      <c r="T296" s="144">
        <v>3</v>
      </c>
      <c r="U296" s="145">
        <v>2011</v>
      </c>
      <c r="V296" s="145" t="s">
        <v>21</v>
      </c>
      <c r="W296" s="145" t="s">
        <v>619</v>
      </c>
      <c r="X296" s="145" t="s">
        <v>3516</v>
      </c>
      <c r="Y296" s="146" t="str">
        <f t="shared" si="15"/>
        <v>32011暖房設備用無し（一定速）</v>
      </c>
      <c r="Z296" s="148">
        <v>0.25</v>
      </c>
      <c r="AA296" s="148">
        <v>0.75</v>
      </c>
      <c r="AB296" s="149">
        <v>0.25</v>
      </c>
      <c r="AC296" s="149">
        <v>0.75</v>
      </c>
      <c r="AD296" s="147">
        <f>VLOOKUP(T296,'既存・導入予定 (4)'!$E$33:$S$44,13,0)</f>
        <v>0.38900000000000001</v>
      </c>
      <c r="AE296" s="75">
        <f t="shared" si="17"/>
        <v>0.84699999999999998</v>
      </c>
    </row>
    <row r="297" spans="13:31" ht="13.5" customHeight="1">
      <c r="M297" s="90">
        <v>1</v>
      </c>
      <c r="N297" s="91" t="s">
        <v>3</v>
      </c>
      <c r="O297" s="91" t="s">
        <v>3460</v>
      </c>
      <c r="P297" s="91" t="s">
        <v>3458</v>
      </c>
      <c r="Q297" s="91" t="s">
        <v>42</v>
      </c>
      <c r="R297" s="92">
        <v>0</v>
      </c>
      <c r="T297" s="144">
        <v>3</v>
      </c>
      <c r="U297" s="145">
        <v>2012</v>
      </c>
      <c r="V297" s="145" t="s">
        <v>20</v>
      </c>
      <c r="W297" s="145" t="s">
        <v>624</v>
      </c>
      <c r="X297" s="145" t="s">
        <v>3363</v>
      </c>
      <c r="Y297" s="146" t="str">
        <f t="shared" ref="Y297:Y308" si="18">T297&amp;U297&amp;V297&amp;W297&amp;X297</f>
        <v>32012冷房店舗用有り</v>
      </c>
      <c r="Z297" s="145">
        <v>-1.36</v>
      </c>
      <c r="AA297" s="145">
        <v>2.36</v>
      </c>
      <c r="AB297" s="145">
        <v>1.0576000000000001</v>
      </c>
      <c r="AC297" s="145">
        <v>1.7556</v>
      </c>
      <c r="AD297" s="147">
        <f>VLOOKUP(T297,'既存・導入予定 (4)'!$E$33:$S$44,13,0)</f>
        <v>0.38900000000000001</v>
      </c>
      <c r="AE297" s="75">
        <f t="shared" si="17"/>
        <v>1.83</v>
      </c>
    </row>
    <row r="298" spans="13:31" ht="13.5" customHeight="1">
      <c r="M298" s="90">
        <v>1</v>
      </c>
      <c r="N298" s="91" t="s">
        <v>4</v>
      </c>
      <c r="O298" s="91" t="s">
        <v>3460</v>
      </c>
      <c r="P298" s="91" t="s">
        <v>3458</v>
      </c>
      <c r="Q298" s="91" t="s">
        <v>46</v>
      </c>
      <c r="R298" s="92">
        <v>0</v>
      </c>
      <c r="T298" s="144">
        <v>3</v>
      </c>
      <c r="U298" s="145">
        <v>2012</v>
      </c>
      <c r="V298" s="145" t="s">
        <v>20</v>
      </c>
      <c r="W298" s="145" t="s">
        <v>618</v>
      </c>
      <c r="X298" s="145" t="s">
        <v>3363</v>
      </c>
      <c r="Y298" s="146" t="str">
        <f t="shared" si="18"/>
        <v>32012冷房ビル用マルチ有り</v>
      </c>
      <c r="Z298" s="145">
        <v>-1.1399999999999999</v>
      </c>
      <c r="AA298" s="145">
        <v>2.14</v>
      </c>
      <c r="AB298" s="145">
        <v>1.0625</v>
      </c>
      <c r="AC298" s="145">
        <v>1.5893999999999999</v>
      </c>
      <c r="AD298" s="147">
        <f>VLOOKUP(T298,'既存・導入予定 (4)'!$E$33:$S$44,13,0)</f>
        <v>0.38900000000000001</v>
      </c>
      <c r="AE298" s="75">
        <f t="shared" si="17"/>
        <v>1.696</v>
      </c>
    </row>
    <row r="299" spans="13:31" ht="13.5" customHeight="1">
      <c r="M299" s="90">
        <v>1</v>
      </c>
      <c r="N299" s="91" t="s">
        <v>5</v>
      </c>
      <c r="O299" s="91" t="s">
        <v>3460</v>
      </c>
      <c r="P299" s="91" t="s">
        <v>3458</v>
      </c>
      <c r="Q299" s="91" t="s">
        <v>50</v>
      </c>
      <c r="R299" s="92">
        <v>0</v>
      </c>
      <c r="T299" s="144">
        <v>3</v>
      </c>
      <c r="U299" s="145">
        <v>2012</v>
      </c>
      <c r="V299" s="145" t="s">
        <v>20</v>
      </c>
      <c r="W299" s="145" t="s">
        <v>619</v>
      </c>
      <c r="X299" s="145" t="s">
        <v>3363</v>
      </c>
      <c r="Y299" s="146" t="str">
        <f t="shared" si="18"/>
        <v>32012冷房設備用有り</v>
      </c>
      <c r="Z299" s="145">
        <v>-0.26</v>
      </c>
      <c r="AA299" s="145">
        <v>1.26</v>
      </c>
      <c r="AB299" s="145">
        <v>1.0367999999999999</v>
      </c>
      <c r="AC299" s="145">
        <v>0.93579999999999997</v>
      </c>
      <c r="AD299" s="147">
        <f>VLOOKUP(T299,'既存・導入予定 (4)'!$E$33:$S$44,13,0)</f>
        <v>0.38900000000000001</v>
      </c>
      <c r="AE299" s="75">
        <f t="shared" si="17"/>
        <v>1.1579999999999999</v>
      </c>
    </row>
    <row r="300" spans="13:31" ht="13.5" customHeight="1">
      <c r="M300" s="90">
        <v>1</v>
      </c>
      <c r="N300" s="91" t="s">
        <v>6</v>
      </c>
      <c r="O300" s="91" t="s">
        <v>3460</v>
      </c>
      <c r="P300" s="91" t="s">
        <v>3458</v>
      </c>
      <c r="Q300" s="91" t="s">
        <v>54</v>
      </c>
      <c r="R300" s="92">
        <v>0</v>
      </c>
      <c r="T300" s="144">
        <v>3</v>
      </c>
      <c r="U300" s="145">
        <v>2012</v>
      </c>
      <c r="V300" s="145" t="s">
        <v>20</v>
      </c>
      <c r="W300" s="145" t="s">
        <v>624</v>
      </c>
      <c r="X300" s="145" t="s">
        <v>3516</v>
      </c>
      <c r="Y300" s="146" t="str">
        <f t="shared" si="18"/>
        <v>32012冷房店舗用無し（一定速）</v>
      </c>
      <c r="Z300" s="148">
        <v>0.25</v>
      </c>
      <c r="AA300" s="148">
        <v>0.75</v>
      </c>
      <c r="AB300" s="149">
        <v>0.25</v>
      </c>
      <c r="AC300" s="149">
        <v>0.75</v>
      </c>
      <c r="AD300" s="147">
        <f>VLOOKUP(T300,'既存・導入予定 (4)'!$E$33:$S$44,13,0)</f>
        <v>0.38900000000000001</v>
      </c>
      <c r="AE300" s="75">
        <f t="shared" si="17"/>
        <v>0.84699999999999998</v>
      </c>
    </row>
    <row r="301" spans="13:31" ht="13.5" customHeight="1">
      <c r="M301" s="90">
        <v>1</v>
      </c>
      <c r="N301" s="91" t="s">
        <v>7</v>
      </c>
      <c r="O301" s="91" t="s">
        <v>3460</v>
      </c>
      <c r="P301" s="91" t="s">
        <v>3458</v>
      </c>
      <c r="Q301" s="91" t="s">
        <v>58</v>
      </c>
      <c r="R301" s="92">
        <v>0</v>
      </c>
      <c r="T301" s="144">
        <v>3</v>
      </c>
      <c r="U301" s="145">
        <v>2012</v>
      </c>
      <c r="V301" s="145" t="s">
        <v>20</v>
      </c>
      <c r="W301" s="145" t="s">
        <v>618</v>
      </c>
      <c r="X301" s="145" t="s">
        <v>3516</v>
      </c>
      <c r="Y301" s="146" t="str">
        <f t="shared" si="18"/>
        <v>32012冷房ビル用マルチ無し（一定速）</v>
      </c>
      <c r="Z301" s="148">
        <v>0.25</v>
      </c>
      <c r="AA301" s="148">
        <v>0.75</v>
      </c>
      <c r="AB301" s="149">
        <v>0.25</v>
      </c>
      <c r="AC301" s="149">
        <v>0.75</v>
      </c>
      <c r="AD301" s="147">
        <f>VLOOKUP(T301,'既存・導入予定 (4)'!$E$33:$S$44,13,0)</f>
        <v>0.38900000000000001</v>
      </c>
      <c r="AE301" s="75">
        <f t="shared" si="17"/>
        <v>0.84699999999999998</v>
      </c>
    </row>
    <row r="302" spans="13:31" ht="13.5" customHeight="1">
      <c r="M302" s="90">
        <v>1</v>
      </c>
      <c r="N302" s="91" t="s">
        <v>8</v>
      </c>
      <c r="O302" s="91" t="s">
        <v>3460</v>
      </c>
      <c r="P302" s="91" t="s">
        <v>3458</v>
      </c>
      <c r="Q302" s="91" t="s">
        <v>62</v>
      </c>
      <c r="R302" s="92">
        <v>0</v>
      </c>
      <c r="T302" s="144">
        <v>3</v>
      </c>
      <c r="U302" s="145">
        <v>2012</v>
      </c>
      <c r="V302" s="145" t="s">
        <v>20</v>
      </c>
      <c r="W302" s="145" t="s">
        <v>619</v>
      </c>
      <c r="X302" s="145" t="s">
        <v>3516</v>
      </c>
      <c r="Y302" s="146" t="str">
        <f t="shared" si="18"/>
        <v>32012冷房設備用無し（一定速）</v>
      </c>
      <c r="Z302" s="148">
        <v>0.25</v>
      </c>
      <c r="AA302" s="148">
        <v>0.75</v>
      </c>
      <c r="AB302" s="149">
        <v>0.25</v>
      </c>
      <c r="AC302" s="149">
        <v>0.75</v>
      </c>
      <c r="AD302" s="147">
        <f>VLOOKUP(T302,'既存・導入予定 (4)'!$E$33:$S$44,13,0)</f>
        <v>0.38900000000000001</v>
      </c>
      <c r="AE302" s="75">
        <f t="shared" si="17"/>
        <v>0.84699999999999998</v>
      </c>
    </row>
    <row r="303" spans="13:31" ht="13.5" customHeight="1">
      <c r="M303" s="90">
        <v>1</v>
      </c>
      <c r="N303" s="91" t="s">
        <v>9</v>
      </c>
      <c r="O303" s="91" t="s">
        <v>3460</v>
      </c>
      <c r="P303" s="91" t="s">
        <v>3458</v>
      </c>
      <c r="Q303" s="91" t="s">
        <v>66</v>
      </c>
      <c r="R303" s="92">
        <v>0</v>
      </c>
      <c r="T303" s="144">
        <v>3</v>
      </c>
      <c r="U303" s="145">
        <v>2012</v>
      </c>
      <c r="V303" s="145" t="s">
        <v>21</v>
      </c>
      <c r="W303" s="145" t="s">
        <v>624</v>
      </c>
      <c r="X303" s="145" t="s">
        <v>3363</v>
      </c>
      <c r="Y303" s="146" t="str">
        <f t="shared" si="18"/>
        <v>32012暖房店舗用有り</v>
      </c>
      <c r="Z303" s="145">
        <v>-0.82</v>
      </c>
      <c r="AA303" s="145">
        <v>1.82</v>
      </c>
      <c r="AB303" s="145">
        <v>1.0801000000000001</v>
      </c>
      <c r="AC303" s="145">
        <v>1.345</v>
      </c>
      <c r="AD303" s="147">
        <f>VLOOKUP(T303,'既存・導入予定 (4)'!$E$33:$S$44,13,0)</f>
        <v>0.38900000000000001</v>
      </c>
      <c r="AE303" s="75">
        <f t="shared" si="17"/>
        <v>1.5009999999999999</v>
      </c>
    </row>
    <row r="304" spans="13:31" ht="13.5" customHeight="1">
      <c r="M304" s="90">
        <v>1</v>
      </c>
      <c r="N304" s="91" t="s">
        <v>10</v>
      </c>
      <c r="O304" s="91" t="s">
        <v>3460</v>
      </c>
      <c r="P304" s="91" t="s">
        <v>3458</v>
      </c>
      <c r="Q304" s="91" t="s">
        <v>70</v>
      </c>
      <c r="R304" s="92">
        <v>0</v>
      </c>
      <c r="T304" s="144">
        <v>3</v>
      </c>
      <c r="U304" s="145">
        <v>2012</v>
      </c>
      <c r="V304" s="145" t="s">
        <v>21</v>
      </c>
      <c r="W304" s="145" t="s">
        <v>618</v>
      </c>
      <c r="X304" s="145" t="s">
        <v>3363</v>
      </c>
      <c r="Y304" s="146" t="str">
        <f t="shared" si="18"/>
        <v>32012暖房ビル用マルチ有り</v>
      </c>
      <c r="Z304" s="145">
        <v>-0.98</v>
      </c>
      <c r="AA304" s="145">
        <v>1.98</v>
      </c>
      <c r="AB304" s="145">
        <v>1.042</v>
      </c>
      <c r="AC304" s="145">
        <v>1.4744999999999999</v>
      </c>
      <c r="AD304" s="147">
        <f>VLOOKUP(T304,'既存・導入予定 (4)'!$E$33:$S$44,13,0)</f>
        <v>0.38900000000000001</v>
      </c>
      <c r="AE304" s="75">
        <f t="shared" si="17"/>
        <v>1.5980000000000001</v>
      </c>
    </row>
    <row r="305" spans="13:31" ht="13.5" customHeight="1">
      <c r="M305" s="90">
        <v>1</v>
      </c>
      <c r="N305" s="91" t="s">
        <v>11</v>
      </c>
      <c r="O305" s="91" t="s">
        <v>3460</v>
      </c>
      <c r="P305" s="91" t="s">
        <v>3458</v>
      </c>
      <c r="Q305" s="91" t="s">
        <v>74</v>
      </c>
      <c r="R305" s="92">
        <v>0</v>
      </c>
      <c r="T305" s="144">
        <v>3</v>
      </c>
      <c r="U305" s="145">
        <v>2012</v>
      </c>
      <c r="V305" s="145" t="s">
        <v>21</v>
      </c>
      <c r="W305" s="145" t="s">
        <v>619</v>
      </c>
      <c r="X305" s="145" t="s">
        <v>3363</v>
      </c>
      <c r="Y305" s="146" t="str">
        <f t="shared" si="18"/>
        <v>32012暖房設備用有り</v>
      </c>
      <c r="Z305" s="145">
        <v>-0.26</v>
      </c>
      <c r="AA305" s="145">
        <v>1.26</v>
      </c>
      <c r="AB305" s="145">
        <v>1.0266999999999999</v>
      </c>
      <c r="AC305" s="145">
        <v>0.93830000000000002</v>
      </c>
      <c r="AD305" s="147">
        <f>VLOOKUP(T305,'既存・導入予定 (4)'!$E$33:$S$44,13,0)</f>
        <v>0.38900000000000001</v>
      </c>
      <c r="AE305" s="75">
        <f t="shared" si="17"/>
        <v>1.1579999999999999</v>
      </c>
    </row>
    <row r="306" spans="13:31" ht="13.5" customHeight="1">
      <c r="M306" s="90">
        <v>1</v>
      </c>
      <c r="N306" s="91" t="s">
        <v>12</v>
      </c>
      <c r="O306" s="91" t="s">
        <v>3460</v>
      </c>
      <c r="P306" s="91" t="s">
        <v>3458</v>
      </c>
      <c r="Q306" s="91" t="s">
        <v>78</v>
      </c>
      <c r="R306" s="92">
        <v>0</v>
      </c>
      <c r="T306" s="144">
        <v>3</v>
      </c>
      <c r="U306" s="145">
        <v>2012</v>
      </c>
      <c r="V306" s="145" t="s">
        <v>21</v>
      </c>
      <c r="W306" s="145" t="s">
        <v>624</v>
      </c>
      <c r="X306" s="145" t="s">
        <v>3516</v>
      </c>
      <c r="Y306" s="146" t="str">
        <f t="shared" si="18"/>
        <v>32012暖房店舗用無し（一定速）</v>
      </c>
      <c r="Z306" s="148">
        <v>0.25</v>
      </c>
      <c r="AA306" s="148">
        <v>0.75</v>
      </c>
      <c r="AB306" s="149">
        <v>0.25</v>
      </c>
      <c r="AC306" s="149">
        <v>0.75</v>
      </c>
      <c r="AD306" s="147">
        <f>VLOOKUP(T306,'既存・導入予定 (4)'!$E$33:$S$44,13,0)</f>
        <v>0.38900000000000001</v>
      </c>
      <c r="AE306" s="75">
        <f t="shared" si="17"/>
        <v>0.84699999999999998</v>
      </c>
    </row>
    <row r="307" spans="13:31" ht="13.5" customHeight="1">
      <c r="M307" s="90">
        <v>1</v>
      </c>
      <c r="N307" s="91" t="s">
        <v>13</v>
      </c>
      <c r="O307" s="91" t="s">
        <v>3460</v>
      </c>
      <c r="P307" s="91" t="s">
        <v>3458</v>
      </c>
      <c r="Q307" s="91" t="s">
        <v>82</v>
      </c>
      <c r="R307" s="92">
        <v>5.8000000000000003E-2</v>
      </c>
      <c r="T307" s="144">
        <v>3</v>
      </c>
      <c r="U307" s="145">
        <v>2012</v>
      </c>
      <c r="V307" s="145" t="s">
        <v>21</v>
      </c>
      <c r="W307" s="145" t="s">
        <v>618</v>
      </c>
      <c r="X307" s="145" t="s">
        <v>3516</v>
      </c>
      <c r="Y307" s="146" t="str">
        <f t="shared" si="18"/>
        <v>32012暖房ビル用マルチ無し（一定速）</v>
      </c>
      <c r="Z307" s="148">
        <v>0.25</v>
      </c>
      <c r="AA307" s="148">
        <v>0.75</v>
      </c>
      <c r="AB307" s="149">
        <v>0.25</v>
      </c>
      <c r="AC307" s="149">
        <v>0.75</v>
      </c>
      <c r="AD307" s="147">
        <f>VLOOKUP(T307,'既存・導入予定 (4)'!$E$33:$S$44,13,0)</f>
        <v>0.38900000000000001</v>
      </c>
      <c r="AE307" s="75">
        <f t="shared" si="17"/>
        <v>0.84699999999999998</v>
      </c>
    </row>
    <row r="308" spans="13:31" ht="13.5" customHeight="1">
      <c r="M308" s="90">
        <v>2</v>
      </c>
      <c r="N308" s="91" t="s">
        <v>3456</v>
      </c>
      <c r="O308" s="91" t="s">
        <v>3460</v>
      </c>
      <c r="P308" s="91" t="s">
        <v>3458</v>
      </c>
      <c r="Q308" s="91" t="s">
        <v>86</v>
      </c>
      <c r="R308" s="92">
        <v>0</v>
      </c>
      <c r="T308" s="144">
        <v>3</v>
      </c>
      <c r="U308" s="145">
        <v>2012</v>
      </c>
      <c r="V308" s="145" t="s">
        <v>21</v>
      </c>
      <c r="W308" s="145" t="s">
        <v>619</v>
      </c>
      <c r="X308" s="145" t="s">
        <v>3516</v>
      </c>
      <c r="Y308" s="146" t="str">
        <f t="shared" si="18"/>
        <v>32012暖房設備用無し（一定速）</v>
      </c>
      <c r="Z308" s="148">
        <v>0.25</v>
      </c>
      <c r="AA308" s="148">
        <v>0.75</v>
      </c>
      <c r="AB308" s="149">
        <v>0.25</v>
      </c>
      <c r="AC308" s="149">
        <v>0.75</v>
      </c>
      <c r="AD308" s="147">
        <f>VLOOKUP(T308,'既存・導入予定 (4)'!$E$33:$S$44,13,0)</f>
        <v>0.38900000000000001</v>
      </c>
      <c r="AE308" s="75">
        <f t="shared" si="17"/>
        <v>0.84699999999999998</v>
      </c>
    </row>
    <row r="309" spans="13:31" ht="13.5" customHeight="1">
      <c r="M309" s="90">
        <v>2</v>
      </c>
      <c r="N309" s="91" t="s">
        <v>3</v>
      </c>
      <c r="O309" s="91" t="s">
        <v>3460</v>
      </c>
      <c r="P309" s="91" t="s">
        <v>3458</v>
      </c>
      <c r="Q309" s="91" t="s">
        <v>90</v>
      </c>
      <c r="R309" s="92">
        <v>0</v>
      </c>
      <c r="T309" s="144">
        <v>3</v>
      </c>
      <c r="U309" s="195">
        <v>2013</v>
      </c>
      <c r="V309" s="145" t="s">
        <v>20</v>
      </c>
      <c r="W309" s="145" t="s">
        <v>624</v>
      </c>
      <c r="X309" s="145" t="s">
        <v>3363</v>
      </c>
      <c r="Y309" s="146" t="str">
        <f t="shared" ref="Y309:Y321" si="19">T309&amp;U309&amp;V309&amp;W309&amp;X309</f>
        <v>32013冷房店舗用有り</v>
      </c>
      <c r="Z309" s="148">
        <v>-1.5</v>
      </c>
      <c r="AA309" s="148">
        <v>2.5</v>
      </c>
      <c r="AB309" s="149">
        <v>1.0609999999999999</v>
      </c>
      <c r="AC309" s="149">
        <v>1.8597999999999999</v>
      </c>
      <c r="AD309" s="147">
        <f>VLOOKUP(T309,'既存・導入予定 (4)'!$E$33:$S$44,13,0)</f>
        <v>0.38900000000000001</v>
      </c>
      <c r="AE309" s="75">
        <f t="shared" ref="AE309:AE354" si="20">ROUNDDOWN(IF(AD309&gt;=0.25,Z309*AD309+AA309,AB309*AD309+AC309),3)</f>
        <v>1.9159999999999999</v>
      </c>
    </row>
    <row r="310" spans="13:31" ht="13.5" customHeight="1">
      <c r="M310" s="90">
        <v>2</v>
      </c>
      <c r="N310" s="91" t="s">
        <v>4</v>
      </c>
      <c r="O310" s="91" t="s">
        <v>3460</v>
      </c>
      <c r="P310" s="91" t="s">
        <v>3458</v>
      </c>
      <c r="Q310" s="91" t="s">
        <v>94</v>
      </c>
      <c r="R310" s="92">
        <v>0</v>
      </c>
      <c r="T310" s="144">
        <v>3</v>
      </c>
      <c r="U310" s="195">
        <v>2013</v>
      </c>
      <c r="V310" s="145" t="s">
        <v>20</v>
      </c>
      <c r="W310" s="145" t="s">
        <v>618</v>
      </c>
      <c r="X310" s="145" t="s">
        <v>3363</v>
      </c>
      <c r="Y310" s="146" t="str">
        <f t="shared" si="19"/>
        <v>32013冷房ビル用マルチ有り</v>
      </c>
      <c r="Z310" s="148">
        <v>-1.1399999999999999</v>
      </c>
      <c r="AA310" s="148">
        <v>2.14</v>
      </c>
      <c r="AB310" s="149">
        <v>1.0625</v>
      </c>
      <c r="AC310" s="149">
        <v>1.5893999999999999</v>
      </c>
      <c r="AD310" s="147">
        <f>VLOOKUP(T310,'既存・導入予定 (4)'!$E$33:$S$44,13,0)</f>
        <v>0.38900000000000001</v>
      </c>
      <c r="AE310" s="75">
        <f t="shared" si="20"/>
        <v>1.696</v>
      </c>
    </row>
    <row r="311" spans="13:31" ht="13.5" customHeight="1">
      <c r="M311" s="90">
        <v>2</v>
      </c>
      <c r="N311" s="91" t="s">
        <v>5</v>
      </c>
      <c r="O311" s="91" t="s">
        <v>3460</v>
      </c>
      <c r="P311" s="91" t="s">
        <v>3458</v>
      </c>
      <c r="Q311" s="91" t="s">
        <v>98</v>
      </c>
      <c r="R311" s="92">
        <v>0</v>
      </c>
      <c r="T311" s="144">
        <v>3</v>
      </c>
      <c r="U311" s="195">
        <v>2013</v>
      </c>
      <c r="V311" s="145" t="s">
        <v>20</v>
      </c>
      <c r="W311" s="145" t="s">
        <v>619</v>
      </c>
      <c r="X311" s="145" t="s">
        <v>3363</v>
      </c>
      <c r="Y311" s="146" t="str">
        <f t="shared" si="19"/>
        <v>32013冷房設備用有り</v>
      </c>
      <c r="Z311" s="148">
        <v>-0.26</v>
      </c>
      <c r="AA311" s="148">
        <v>1.26</v>
      </c>
      <c r="AB311" s="149">
        <v>1.0367999999999999</v>
      </c>
      <c r="AC311" s="149">
        <v>0.93579999999999997</v>
      </c>
      <c r="AD311" s="147">
        <f>VLOOKUP(T311,'既存・導入予定 (4)'!$E$33:$S$44,13,0)</f>
        <v>0.38900000000000001</v>
      </c>
      <c r="AE311" s="75">
        <f t="shared" si="20"/>
        <v>1.1579999999999999</v>
      </c>
    </row>
    <row r="312" spans="13:31" ht="13.5" customHeight="1">
      <c r="M312" s="90">
        <v>2</v>
      </c>
      <c r="N312" s="91" t="s">
        <v>6</v>
      </c>
      <c r="O312" s="91" t="s">
        <v>3460</v>
      </c>
      <c r="P312" s="91" t="s">
        <v>3458</v>
      </c>
      <c r="Q312" s="91" t="s">
        <v>102</v>
      </c>
      <c r="R312" s="92">
        <v>0</v>
      </c>
      <c r="T312" s="144">
        <v>3</v>
      </c>
      <c r="U312" s="195">
        <v>2013</v>
      </c>
      <c r="V312" s="145" t="s">
        <v>20</v>
      </c>
      <c r="W312" s="145" t="s">
        <v>624</v>
      </c>
      <c r="X312" s="145" t="s">
        <v>3516</v>
      </c>
      <c r="Y312" s="146" t="str">
        <f t="shared" si="19"/>
        <v>32013冷房店舗用無し（一定速）</v>
      </c>
      <c r="Z312" s="148">
        <v>0.25</v>
      </c>
      <c r="AA312" s="148">
        <v>0.75</v>
      </c>
      <c r="AB312" s="149">
        <v>0.25</v>
      </c>
      <c r="AC312" s="149">
        <v>0.75</v>
      </c>
      <c r="AD312" s="147">
        <f>VLOOKUP(T312,'既存・導入予定 (4)'!$E$33:$S$44,13,0)</f>
        <v>0.38900000000000001</v>
      </c>
      <c r="AE312" s="75">
        <f t="shared" si="20"/>
        <v>0.84699999999999998</v>
      </c>
    </row>
    <row r="313" spans="13:31" ht="13.5" customHeight="1">
      <c r="M313" s="90">
        <v>2</v>
      </c>
      <c r="N313" s="91" t="s">
        <v>7</v>
      </c>
      <c r="O313" s="91" t="s">
        <v>3460</v>
      </c>
      <c r="P313" s="91" t="s">
        <v>3458</v>
      </c>
      <c r="Q313" s="91" t="s">
        <v>106</v>
      </c>
      <c r="R313" s="92">
        <v>0</v>
      </c>
      <c r="T313" s="144">
        <v>3</v>
      </c>
      <c r="U313" s="195">
        <v>2013</v>
      </c>
      <c r="V313" s="145" t="s">
        <v>20</v>
      </c>
      <c r="W313" s="145" t="s">
        <v>618</v>
      </c>
      <c r="X313" s="145" t="s">
        <v>3516</v>
      </c>
      <c r="Y313" s="146" t="str">
        <f t="shared" si="19"/>
        <v>32013冷房ビル用マルチ無し（一定速）</v>
      </c>
      <c r="Z313" s="148">
        <v>0.25</v>
      </c>
      <c r="AA313" s="148">
        <v>0.75</v>
      </c>
      <c r="AB313" s="149">
        <v>0.25</v>
      </c>
      <c r="AC313" s="149">
        <v>0.75</v>
      </c>
      <c r="AD313" s="147">
        <f>VLOOKUP(T313,'既存・導入予定 (4)'!$E$33:$S$44,13,0)</f>
        <v>0.38900000000000001</v>
      </c>
      <c r="AE313" s="75">
        <f t="shared" si="20"/>
        <v>0.84699999999999998</v>
      </c>
    </row>
    <row r="314" spans="13:31" ht="13.5" customHeight="1">
      <c r="M314" s="90">
        <v>2</v>
      </c>
      <c r="N314" s="91" t="s">
        <v>8</v>
      </c>
      <c r="O314" s="91" t="s">
        <v>3460</v>
      </c>
      <c r="P314" s="91" t="s">
        <v>3458</v>
      </c>
      <c r="Q314" s="91" t="s">
        <v>110</v>
      </c>
      <c r="R314" s="92">
        <v>0</v>
      </c>
      <c r="T314" s="144">
        <v>3</v>
      </c>
      <c r="U314" s="195">
        <v>2013</v>
      </c>
      <c r="V314" s="145" t="s">
        <v>20</v>
      </c>
      <c r="W314" s="145" t="s">
        <v>619</v>
      </c>
      <c r="X314" s="145" t="s">
        <v>3516</v>
      </c>
      <c r="Y314" s="146" t="str">
        <f t="shared" si="19"/>
        <v>32013冷房設備用無し（一定速）</v>
      </c>
      <c r="Z314" s="148">
        <v>0.25</v>
      </c>
      <c r="AA314" s="148">
        <v>0.75</v>
      </c>
      <c r="AB314" s="149">
        <v>0.25</v>
      </c>
      <c r="AC314" s="149">
        <v>0.75</v>
      </c>
      <c r="AD314" s="147">
        <f>VLOOKUP(T314,'既存・導入予定 (4)'!$E$33:$S$44,13,0)</f>
        <v>0.38900000000000001</v>
      </c>
      <c r="AE314" s="75">
        <f t="shared" si="20"/>
        <v>0.84699999999999998</v>
      </c>
    </row>
    <row r="315" spans="13:31" ht="13.5" customHeight="1">
      <c r="M315" s="90">
        <v>2</v>
      </c>
      <c r="N315" s="91" t="s">
        <v>9</v>
      </c>
      <c r="O315" s="91" t="s">
        <v>3460</v>
      </c>
      <c r="P315" s="91" t="s">
        <v>3458</v>
      </c>
      <c r="Q315" s="91" t="s">
        <v>114</v>
      </c>
      <c r="R315" s="92">
        <v>0</v>
      </c>
      <c r="T315" s="144">
        <v>3</v>
      </c>
      <c r="U315" s="195">
        <v>2013</v>
      </c>
      <c r="V315" s="145" t="s">
        <v>21</v>
      </c>
      <c r="W315" s="145" t="s">
        <v>624</v>
      </c>
      <c r="X315" s="145" t="s">
        <v>3363</v>
      </c>
      <c r="Y315" s="146" t="str">
        <f t="shared" si="19"/>
        <v>32013暖房店舗用有り</v>
      </c>
      <c r="Z315" s="148">
        <v>-0.94</v>
      </c>
      <c r="AA315" s="148">
        <v>1.94</v>
      </c>
      <c r="AB315" s="149">
        <v>1.0853999999999999</v>
      </c>
      <c r="AC315" s="149">
        <v>1.4337</v>
      </c>
      <c r="AD315" s="147">
        <f>VLOOKUP(T315,'既存・導入予定 (4)'!$E$33:$S$44,13,0)</f>
        <v>0.38900000000000001</v>
      </c>
      <c r="AE315" s="75">
        <f t="shared" si="20"/>
        <v>1.5740000000000001</v>
      </c>
    </row>
    <row r="316" spans="13:31" ht="13.5" customHeight="1">
      <c r="M316" s="90">
        <v>2</v>
      </c>
      <c r="N316" s="91" t="s">
        <v>10</v>
      </c>
      <c r="O316" s="91" t="s">
        <v>3460</v>
      </c>
      <c r="P316" s="91" t="s">
        <v>3458</v>
      </c>
      <c r="Q316" s="91" t="s">
        <v>118</v>
      </c>
      <c r="R316" s="92">
        <v>0</v>
      </c>
      <c r="T316" s="144">
        <v>3</v>
      </c>
      <c r="U316" s="195">
        <v>2013</v>
      </c>
      <c r="V316" s="145" t="s">
        <v>21</v>
      </c>
      <c r="W316" s="145" t="s">
        <v>618</v>
      </c>
      <c r="X316" s="145" t="s">
        <v>3363</v>
      </c>
      <c r="Y316" s="146" t="str">
        <f t="shared" si="19"/>
        <v>32013暖房ビル用マルチ有り</v>
      </c>
      <c r="Z316" s="148">
        <v>-0.98</v>
      </c>
      <c r="AA316" s="148">
        <v>1.98</v>
      </c>
      <c r="AB316" s="149">
        <v>1.042</v>
      </c>
      <c r="AC316" s="149">
        <v>1.4744999999999999</v>
      </c>
      <c r="AD316" s="147">
        <f>VLOOKUP(T316,'既存・導入予定 (4)'!$E$33:$S$44,13,0)</f>
        <v>0.38900000000000001</v>
      </c>
      <c r="AE316" s="75">
        <f t="shared" si="20"/>
        <v>1.5980000000000001</v>
      </c>
    </row>
    <row r="317" spans="13:31" ht="13.5" customHeight="1">
      <c r="M317" s="90">
        <v>2</v>
      </c>
      <c r="N317" s="91" t="s">
        <v>11</v>
      </c>
      <c r="O317" s="91" t="s">
        <v>3460</v>
      </c>
      <c r="P317" s="91" t="s">
        <v>3458</v>
      </c>
      <c r="Q317" s="91" t="s">
        <v>122</v>
      </c>
      <c r="R317" s="92">
        <v>0</v>
      </c>
      <c r="T317" s="144">
        <v>3</v>
      </c>
      <c r="U317" s="195">
        <v>2013</v>
      </c>
      <c r="V317" s="145" t="s">
        <v>21</v>
      </c>
      <c r="W317" s="145" t="s">
        <v>619</v>
      </c>
      <c r="X317" s="145" t="s">
        <v>3363</v>
      </c>
      <c r="Y317" s="146" t="str">
        <f t="shared" si="19"/>
        <v>32013暖房設備用有り</v>
      </c>
      <c r="Z317" s="148">
        <v>-0.32</v>
      </c>
      <c r="AA317" s="148">
        <v>1.32</v>
      </c>
      <c r="AB317" s="149">
        <v>1.028</v>
      </c>
      <c r="AC317" s="149">
        <v>0.98299999999999998</v>
      </c>
      <c r="AD317" s="147">
        <f>VLOOKUP(T317,'既存・導入予定 (4)'!$E$33:$S$44,13,0)</f>
        <v>0.38900000000000001</v>
      </c>
      <c r="AE317" s="75">
        <f t="shared" si="20"/>
        <v>1.1950000000000001</v>
      </c>
    </row>
    <row r="318" spans="13:31" ht="13.5" customHeight="1">
      <c r="M318" s="90">
        <v>2</v>
      </c>
      <c r="N318" s="91" t="s">
        <v>12</v>
      </c>
      <c r="O318" s="91" t="s">
        <v>3460</v>
      </c>
      <c r="P318" s="91" t="s">
        <v>3458</v>
      </c>
      <c r="Q318" s="91" t="s">
        <v>126</v>
      </c>
      <c r="R318" s="92">
        <v>0</v>
      </c>
      <c r="T318" s="144">
        <v>3</v>
      </c>
      <c r="U318" s="195">
        <v>2013</v>
      </c>
      <c r="V318" s="145" t="s">
        <v>21</v>
      </c>
      <c r="W318" s="145" t="s">
        <v>624</v>
      </c>
      <c r="X318" s="145" t="s">
        <v>3516</v>
      </c>
      <c r="Y318" s="146" t="str">
        <f t="shared" si="19"/>
        <v>32013暖房店舗用無し（一定速）</v>
      </c>
      <c r="Z318" s="148">
        <v>0.25</v>
      </c>
      <c r="AA318" s="148">
        <v>0.75</v>
      </c>
      <c r="AB318" s="149">
        <v>0.25</v>
      </c>
      <c r="AC318" s="149">
        <v>0.75</v>
      </c>
      <c r="AD318" s="147">
        <f>VLOOKUP(T318,'既存・導入予定 (4)'!$E$33:$S$44,13,0)</f>
        <v>0.38900000000000001</v>
      </c>
      <c r="AE318" s="75">
        <f t="shared" si="20"/>
        <v>0.84699999999999998</v>
      </c>
    </row>
    <row r="319" spans="13:31" ht="13.5" customHeight="1">
      <c r="M319" s="90">
        <v>2</v>
      </c>
      <c r="N319" s="91" t="s">
        <v>13</v>
      </c>
      <c r="O319" s="91" t="s">
        <v>3460</v>
      </c>
      <c r="P319" s="91" t="s">
        <v>3458</v>
      </c>
      <c r="Q319" s="91" t="s">
        <v>130</v>
      </c>
      <c r="R319" s="92">
        <v>0</v>
      </c>
      <c r="T319" s="144">
        <v>3</v>
      </c>
      <c r="U319" s="195">
        <v>2013</v>
      </c>
      <c r="V319" s="145" t="s">
        <v>21</v>
      </c>
      <c r="W319" s="145" t="s">
        <v>618</v>
      </c>
      <c r="X319" s="145" t="s">
        <v>3516</v>
      </c>
      <c r="Y319" s="146" t="str">
        <f t="shared" si="19"/>
        <v>32013暖房ビル用マルチ無し（一定速）</v>
      </c>
      <c r="Z319" s="148">
        <v>0.25</v>
      </c>
      <c r="AA319" s="148">
        <v>0.75</v>
      </c>
      <c r="AB319" s="149">
        <v>0.25</v>
      </c>
      <c r="AC319" s="149">
        <v>0.75</v>
      </c>
      <c r="AD319" s="147">
        <f>VLOOKUP(T319,'既存・導入予定 (4)'!$E$33:$S$44,13,0)</f>
        <v>0.38900000000000001</v>
      </c>
      <c r="AE319" s="75">
        <f t="shared" si="20"/>
        <v>0.84699999999999998</v>
      </c>
    </row>
    <row r="320" spans="13:31" ht="13.5" customHeight="1">
      <c r="M320" s="90">
        <v>3</v>
      </c>
      <c r="N320" s="91" t="s">
        <v>3456</v>
      </c>
      <c r="O320" s="91" t="s">
        <v>3460</v>
      </c>
      <c r="P320" s="91" t="s">
        <v>3458</v>
      </c>
      <c r="Q320" s="91" t="s">
        <v>134</v>
      </c>
      <c r="R320" s="92">
        <v>0.188</v>
      </c>
      <c r="T320" s="144">
        <v>3</v>
      </c>
      <c r="U320" s="195">
        <v>2013</v>
      </c>
      <c r="V320" s="145" t="s">
        <v>21</v>
      </c>
      <c r="W320" s="145" t="s">
        <v>619</v>
      </c>
      <c r="X320" s="145" t="s">
        <v>3516</v>
      </c>
      <c r="Y320" s="146" t="str">
        <f t="shared" si="19"/>
        <v>32013暖房設備用無し（一定速）</v>
      </c>
      <c r="Z320" s="148">
        <v>0.25</v>
      </c>
      <c r="AA320" s="148">
        <v>0.75</v>
      </c>
      <c r="AB320" s="149">
        <v>0.25</v>
      </c>
      <c r="AC320" s="149">
        <v>0.75</v>
      </c>
      <c r="AD320" s="147">
        <f>VLOOKUP(T320,'既存・導入予定 (4)'!$E$33:$S$44,13,0)</f>
        <v>0.38900000000000001</v>
      </c>
      <c r="AE320" s="75">
        <f t="shared" si="20"/>
        <v>0.84699999999999998</v>
      </c>
    </row>
    <row r="321" spans="13:31" ht="13.5" customHeight="1">
      <c r="M321" s="90">
        <v>3</v>
      </c>
      <c r="N321" s="91" t="s">
        <v>3</v>
      </c>
      <c r="O321" s="91" t="s">
        <v>3460</v>
      </c>
      <c r="P321" s="91" t="s">
        <v>3458</v>
      </c>
      <c r="Q321" s="91" t="s">
        <v>138</v>
      </c>
      <c r="R321" s="92">
        <v>6.6000000000000003E-2</v>
      </c>
      <c r="T321" s="144">
        <v>3</v>
      </c>
      <c r="U321" s="195">
        <v>2014</v>
      </c>
      <c r="V321" s="145" t="s">
        <v>20</v>
      </c>
      <c r="W321" s="145" t="s">
        <v>624</v>
      </c>
      <c r="X321" s="145" t="s">
        <v>3363</v>
      </c>
      <c r="Y321" s="146" t="str">
        <f t="shared" si="19"/>
        <v>32014冷房店舗用有り</v>
      </c>
      <c r="Z321" s="148">
        <v>-1.46</v>
      </c>
      <c r="AA321" s="148">
        <v>2.46</v>
      </c>
      <c r="AB321" s="149">
        <v>1.06</v>
      </c>
      <c r="AC321" s="149">
        <v>1.83</v>
      </c>
      <c r="AD321" s="147">
        <f>VLOOKUP(T321,'既存・導入予定 (4)'!$E$33:$S$44,13,0)</f>
        <v>0.38900000000000001</v>
      </c>
      <c r="AE321" s="75">
        <f t="shared" si="20"/>
        <v>1.8919999999999999</v>
      </c>
    </row>
    <row r="322" spans="13:31" ht="13.5" customHeight="1">
      <c r="M322" s="90">
        <v>3</v>
      </c>
      <c r="N322" s="91" t="s">
        <v>4</v>
      </c>
      <c r="O322" s="91" t="s">
        <v>3460</v>
      </c>
      <c r="P322" s="91" t="s">
        <v>3458</v>
      </c>
      <c r="Q322" s="91" t="s">
        <v>142</v>
      </c>
      <c r="R322" s="92">
        <v>7.4999999999999997E-2</v>
      </c>
      <c r="T322" s="144">
        <v>3</v>
      </c>
      <c r="U322" s="195">
        <v>2014</v>
      </c>
      <c r="V322" s="145" t="s">
        <v>20</v>
      </c>
      <c r="W322" s="145" t="s">
        <v>618</v>
      </c>
      <c r="X322" s="145" t="s">
        <v>3363</v>
      </c>
      <c r="Y322" s="146" t="str">
        <f t="shared" ref="Y322:Y368" si="21">T322&amp;U322&amp;V322&amp;W322&amp;X322</f>
        <v>32014冷房ビル用マルチ有り</v>
      </c>
      <c r="Z322" s="148">
        <v>-1.52</v>
      </c>
      <c r="AA322" s="148">
        <v>2.52</v>
      </c>
      <c r="AB322" s="149">
        <v>1.0736000000000001</v>
      </c>
      <c r="AC322" s="149">
        <v>1.8715999999999999</v>
      </c>
      <c r="AD322" s="147">
        <f>VLOOKUP(T322,'既存・導入予定 (4)'!$E$33:$S$44,13,0)</f>
        <v>0.38900000000000001</v>
      </c>
      <c r="AE322" s="75">
        <f t="shared" si="20"/>
        <v>1.9279999999999999</v>
      </c>
    </row>
    <row r="323" spans="13:31" ht="13.5" customHeight="1">
      <c r="M323" s="90">
        <v>3</v>
      </c>
      <c r="N323" s="91" t="s">
        <v>5</v>
      </c>
      <c r="O323" s="91" t="s">
        <v>3460</v>
      </c>
      <c r="P323" s="91" t="s">
        <v>3458</v>
      </c>
      <c r="Q323" s="91" t="s">
        <v>146</v>
      </c>
      <c r="R323" s="92">
        <v>9.8000000000000004E-2</v>
      </c>
      <c r="T323" s="144">
        <v>3</v>
      </c>
      <c r="U323" s="195">
        <v>2014</v>
      </c>
      <c r="V323" s="145" t="s">
        <v>20</v>
      </c>
      <c r="W323" s="145" t="s">
        <v>619</v>
      </c>
      <c r="X323" s="145" t="s">
        <v>3363</v>
      </c>
      <c r="Y323" s="146" t="str">
        <f t="shared" si="21"/>
        <v>32014冷房設備用有り</v>
      </c>
      <c r="Z323" s="148">
        <v>-0.32</v>
      </c>
      <c r="AA323" s="148">
        <v>1.32</v>
      </c>
      <c r="AB323" s="149">
        <v>1.0385</v>
      </c>
      <c r="AC323" s="149">
        <v>0.98040000000000005</v>
      </c>
      <c r="AD323" s="147">
        <f>VLOOKUP(T323,'既存・導入予定 (4)'!$E$33:$S$44,13,0)</f>
        <v>0.38900000000000001</v>
      </c>
      <c r="AE323" s="75">
        <f t="shared" si="20"/>
        <v>1.1950000000000001</v>
      </c>
    </row>
    <row r="324" spans="13:31" ht="13.5" customHeight="1">
      <c r="M324" s="90">
        <v>3</v>
      </c>
      <c r="N324" s="91" t="s">
        <v>6</v>
      </c>
      <c r="O324" s="91" t="s">
        <v>3460</v>
      </c>
      <c r="P324" s="91" t="s">
        <v>3458</v>
      </c>
      <c r="Q324" s="91" t="s">
        <v>150</v>
      </c>
      <c r="R324" s="92">
        <v>6.6000000000000003E-2</v>
      </c>
      <c r="T324" s="144">
        <v>3</v>
      </c>
      <c r="U324" s="195">
        <v>2014</v>
      </c>
      <c r="V324" s="145" t="s">
        <v>20</v>
      </c>
      <c r="W324" s="145" t="s">
        <v>624</v>
      </c>
      <c r="X324" s="145" t="s">
        <v>3516</v>
      </c>
      <c r="Y324" s="146" t="str">
        <f t="shared" si="21"/>
        <v>32014冷房店舗用無し（一定速）</v>
      </c>
      <c r="Z324" s="148">
        <v>0.25</v>
      </c>
      <c r="AA324" s="148">
        <v>0.75</v>
      </c>
      <c r="AB324" s="149">
        <v>0.25</v>
      </c>
      <c r="AC324" s="149">
        <v>0.75</v>
      </c>
      <c r="AD324" s="147">
        <f>VLOOKUP(T324,'既存・導入予定 (4)'!$E$33:$S$44,13,0)</f>
        <v>0.38900000000000001</v>
      </c>
      <c r="AE324" s="75">
        <f t="shared" si="20"/>
        <v>0.84699999999999998</v>
      </c>
    </row>
    <row r="325" spans="13:31" ht="13.5" customHeight="1">
      <c r="M325" s="90">
        <v>3</v>
      </c>
      <c r="N325" s="91" t="s">
        <v>7</v>
      </c>
      <c r="O325" s="91" t="s">
        <v>3460</v>
      </c>
      <c r="P325" s="91" t="s">
        <v>3458</v>
      </c>
      <c r="Q325" s="91" t="s">
        <v>154</v>
      </c>
      <c r="R325" s="92">
        <v>5.8000000000000003E-2</v>
      </c>
      <c r="T325" s="144">
        <v>3</v>
      </c>
      <c r="U325" s="195">
        <v>2014</v>
      </c>
      <c r="V325" s="145" t="s">
        <v>20</v>
      </c>
      <c r="W325" s="145" t="s">
        <v>618</v>
      </c>
      <c r="X325" s="145" t="s">
        <v>3516</v>
      </c>
      <c r="Y325" s="146" t="str">
        <f t="shared" si="21"/>
        <v>32014冷房ビル用マルチ無し（一定速）</v>
      </c>
      <c r="Z325" s="148">
        <v>0.25</v>
      </c>
      <c r="AA325" s="148">
        <v>0.75</v>
      </c>
      <c r="AB325" s="149">
        <v>0.25</v>
      </c>
      <c r="AC325" s="149">
        <v>0.75</v>
      </c>
      <c r="AD325" s="147">
        <f>VLOOKUP(T325,'既存・導入予定 (4)'!$E$33:$S$44,13,0)</f>
        <v>0.38900000000000001</v>
      </c>
      <c r="AE325" s="75">
        <f t="shared" si="20"/>
        <v>0.84699999999999998</v>
      </c>
    </row>
    <row r="326" spans="13:31" ht="13.5" customHeight="1">
      <c r="M326" s="90">
        <v>3</v>
      </c>
      <c r="N326" s="91" t="s">
        <v>8</v>
      </c>
      <c r="O326" s="91" t="s">
        <v>3460</v>
      </c>
      <c r="P326" s="91" t="s">
        <v>3458</v>
      </c>
      <c r="Q326" s="91" t="s">
        <v>158</v>
      </c>
      <c r="R326" s="92">
        <v>5.8000000000000003E-2</v>
      </c>
      <c r="T326" s="144">
        <v>3</v>
      </c>
      <c r="U326" s="195">
        <v>2014</v>
      </c>
      <c r="V326" s="145" t="s">
        <v>20</v>
      </c>
      <c r="W326" s="145" t="s">
        <v>619</v>
      </c>
      <c r="X326" s="145" t="s">
        <v>3516</v>
      </c>
      <c r="Y326" s="146" t="str">
        <f t="shared" si="21"/>
        <v>32014冷房設備用無し（一定速）</v>
      </c>
      <c r="Z326" s="148">
        <v>0.25</v>
      </c>
      <c r="AA326" s="148">
        <v>0.75</v>
      </c>
      <c r="AB326" s="149">
        <v>0.25</v>
      </c>
      <c r="AC326" s="149">
        <v>0.75</v>
      </c>
      <c r="AD326" s="147">
        <f>VLOOKUP(T326,'既存・導入予定 (4)'!$E$33:$S$44,13,0)</f>
        <v>0.38900000000000001</v>
      </c>
      <c r="AE326" s="75">
        <f t="shared" si="20"/>
        <v>0.84699999999999998</v>
      </c>
    </row>
    <row r="327" spans="13:31" ht="13.5" customHeight="1">
      <c r="M327" s="90">
        <v>3</v>
      </c>
      <c r="N327" s="91" t="s">
        <v>9</v>
      </c>
      <c r="O327" s="91" t="s">
        <v>3460</v>
      </c>
      <c r="P327" s="91" t="s">
        <v>3458</v>
      </c>
      <c r="Q327" s="91" t="s">
        <v>162</v>
      </c>
      <c r="R327" s="92">
        <v>8.7999999999999995E-2</v>
      </c>
      <c r="T327" s="144">
        <v>3</v>
      </c>
      <c r="U327" s="195">
        <v>2014</v>
      </c>
      <c r="V327" s="145" t="s">
        <v>21</v>
      </c>
      <c r="W327" s="145" t="s">
        <v>624</v>
      </c>
      <c r="X327" s="145" t="s">
        <v>3363</v>
      </c>
      <c r="Y327" s="146" t="str">
        <f t="shared" si="21"/>
        <v>32014暖房店舗用有り</v>
      </c>
      <c r="Z327" s="148">
        <v>-0.94</v>
      </c>
      <c r="AA327" s="148">
        <v>1.94</v>
      </c>
      <c r="AB327" s="149">
        <v>1.0853999999999999</v>
      </c>
      <c r="AC327" s="149">
        <v>1.4337</v>
      </c>
      <c r="AD327" s="147">
        <f>VLOOKUP(T327,'既存・導入予定 (4)'!$E$33:$S$44,13,0)</f>
        <v>0.38900000000000001</v>
      </c>
      <c r="AE327" s="75">
        <f t="shared" si="20"/>
        <v>1.5740000000000001</v>
      </c>
    </row>
    <row r="328" spans="13:31" ht="13.5" customHeight="1">
      <c r="M328" s="90">
        <v>3</v>
      </c>
      <c r="N328" s="91" t="s">
        <v>10</v>
      </c>
      <c r="O328" s="91" t="s">
        <v>3460</v>
      </c>
      <c r="P328" s="91" t="s">
        <v>3458</v>
      </c>
      <c r="Q328" s="91" t="s">
        <v>166</v>
      </c>
      <c r="R328" s="92">
        <v>5.8000000000000003E-2</v>
      </c>
      <c r="T328" s="144">
        <v>3</v>
      </c>
      <c r="U328" s="195">
        <v>2014</v>
      </c>
      <c r="V328" s="145" t="s">
        <v>21</v>
      </c>
      <c r="W328" s="145" t="s">
        <v>618</v>
      </c>
      <c r="X328" s="145" t="s">
        <v>3363</v>
      </c>
      <c r="Y328" s="146" t="str">
        <f t="shared" si="21"/>
        <v>32014暖房ビル用マルチ有り</v>
      </c>
      <c r="Z328" s="148">
        <v>-0.96</v>
      </c>
      <c r="AA328" s="148">
        <v>1.96</v>
      </c>
      <c r="AB328" s="149">
        <v>1.0416000000000001</v>
      </c>
      <c r="AC328" s="149">
        <v>1.4596</v>
      </c>
      <c r="AD328" s="147">
        <f>VLOOKUP(T328,'既存・導入予定 (4)'!$E$33:$S$44,13,0)</f>
        <v>0.38900000000000001</v>
      </c>
      <c r="AE328" s="75">
        <f t="shared" si="20"/>
        <v>1.5860000000000001</v>
      </c>
    </row>
    <row r="329" spans="13:31" ht="13.5" customHeight="1">
      <c r="M329" s="90">
        <v>3</v>
      </c>
      <c r="N329" s="91" t="s">
        <v>11</v>
      </c>
      <c r="O329" s="91" t="s">
        <v>3460</v>
      </c>
      <c r="P329" s="91" t="s">
        <v>3458</v>
      </c>
      <c r="Q329" s="91" t="s">
        <v>170</v>
      </c>
      <c r="R329" s="92">
        <v>0</v>
      </c>
      <c r="T329" s="144">
        <v>3</v>
      </c>
      <c r="U329" s="195">
        <v>2014</v>
      </c>
      <c r="V329" s="145" t="s">
        <v>21</v>
      </c>
      <c r="W329" s="145" t="s">
        <v>619</v>
      </c>
      <c r="X329" s="145" t="s">
        <v>3363</v>
      </c>
      <c r="Y329" s="146" t="str">
        <f t="shared" si="21"/>
        <v>32014暖房設備用有り</v>
      </c>
      <c r="Z329" s="148">
        <v>-0.36</v>
      </c>
      <c r="AA329" s="148">
        <v>1.36</v>
      </c>
      <c r="AB329" s="149">
        <v>1.0287999999999999</v>
      </c>
      <c r="AC329" s="149">
        <v>1.0127999999999999</v>
      </c>
      <c r="AD329" s="147">
        <f>VLOOKUP(T329,'既存・導入予定 (4)'!$E$33:$S$44,13,0)</f>
        <v>0.38900000000000001</v>
      </c>
      <c r="AE329" s="75">
        <f t="shared" si="20"/>
        <v>1.2190000000000001</v>
      </c>
    </row>
    <row r="330" spans="13:31" ht="13.5" customHeight="1">
      <c r="M330" s="90">
        <v>3</v>
      </c>
      <c r="N330" s="91" t="s">
        <v>12</v>
      </c>
      <c r="O330" s="91" t="s">
        <v>3460</v>
      </c>
      <c r="P330" s="91" t="s">
        <v>3458</v>
      </c>
      <c r="Q330" s="91" t="s">
        <v>174</v>
      </c>
      <c r="R330" s="92">
        <v>0</v>
      </c>
      <c r="T330" s="144">
        <v>3</v>
      </c>
      <c r="U330" s="195">
        <v>2014</v>
      </c>
      <c r="V330" s="145" t="s">
        <v>21</v>
      </c>
      <c r="W330" s="145" t="s">
        <v>624</v>
      </c>
      <c r="X330" s="145" t="s">
        <v>3516</v>
      </c>
      <c r="Y330" s="146" t="str">
        <f t="shared" si="21"/>
        <v>32014暖房店舗用無し（一定速）</v>
      </c>
      <c r="Z330" s="148">
        <v>0.25</v>
      </c>
      <c r="AA330" s="148">
        <v>0.75</v>
      </c>
      <c r="AB330" s="149">
        <v>0.25</v>
      </c>
      <c r="AC330" s="149">
        <v>0.75</v>
      </c>
      <c r="AD330" s="147">
        <f>VLOOKUP(T330,'既存・導入予定 (4)'!$E$33:$S$44,13,0)</f>
        <v>0.38900000000000001</v>
      </c>
      <c r="AE330" s="75">
        <f t="shared" si="20"/>
        <v>0.84699999999999998</v>
      </c>
    </row>
    <row r="331" spans="13:31" ht="13.5" customHeight="1">
      <c r="M331" s="90">
        <v>3</v>
      </c>
      <c r="N331" s="91" t="s">
        <v>13</v>
      </c>
      <c r="O331" s="91" t="s">
        <v>3460</v>
      </c>
      <c r="P331" s="91" t="s">
        <v>3458</v>
      </c>
      <c r="Q331" s="91" t="s">
        <v>178</v>
      </c>
      <c r="R331" s="92">
        <v>0.151</v>
      </c>
      <c r="T331" s="144">
        <v>3</v>
      </c>
      <c r="U331" s="195">
        <v>2014</v>
      </c>
      <c r="V331" s="145" t="s">
        <v>21</v>
      </c>
      <c r="W331" s="145" t="s">
        <v>618</v>
      </c>
      <c r="X331" s="145" t="s">
        <v>3516</v>
      </c>
      <c r="Y331" s="146" t="str">
        <f t="shared" si="21"/>
        <v>32014暖房ビル用マルチ無し（一定速）</v>
      </c>
      <c r="Z331" s="148">
        <v>0.25</v>
      </c>
      <c r="AA331" s="148">
        <v>0.75</v>
      </c>
      <c r="AB331" s="149">
        <v>0.25</v>
      </c>
      <c r="AC331" s="149">
        <v>0.75</v>
      </c>
      <c r="AD331" s="147">
        <f>VLOOKUP(T331,'既存・導入予定 (4)'!$E$33:$S$44,13,0)</f>
        <v>0.38900000000000001</v>
      </c>
      <c r="AE331" s="75">
        <f t="shared" si="20"/>
        <v>0.84699999999999998</v>
      </c>
    </row>
    <row r="332" spans="13:31" ht="13.5" customHeight="1">
      <c r="M332" s="90">
        <v>4</v>
      </c>
      <c r="N332" s="91" t="s">
        <v>3456</v>
      </c>
      <c r="O332" s="91" t="s">
        <v>3460</v>
      </c>
      <c r="P332" s="91" t="s">
        <v>3458</v>
      </c>
      <c r="Q332" s="91" t="s">
        <v>182</v>
      </c>
      <c r="R332" s="92">
        <v>0.16</v>
      </c>
      <c r="T332" s="144">
        <v>3</v>
      </c>
      <c r="U332" s="195">
        <v>2014</v>
      </c>
      <c r="V332" s="145" t="s">
        <v>21</v>
      </c>
      <c r="W332" s="145" t="s">
        <v>619</v>
      </c>
      <c r="X332" s="145" t="s">
        <v>3516</v>
      </c>
      <c r="Y332" s="146" t="str">
        <f t="shared" si="21"/>
        <v>32014暖房設備用無し（一定速）</v>
      </c>
      <c r="Z332" s="148">
        <v>0.25</v>
      </c>
      <c r="AA332" s="148">
        <v>0.75</v>
      </c>
      <c r="AB332" s="149">
        <v>0.25</v>
      </c>
      <c r="AC332" s="149">
        <v>0.75</v>
      </c>
      <c r="AD332" s="147">
        <f>VLOOKUP(T332,'既存・導入予定 (4)'!$E$33:$S$44,13,0)</f>
        <v>0.38900000000000001</v>
      </c>
      <c r="AE332" s="75">
        <f t="shared" si="20"/>
        <v>0.84699999999999998</v>
      </c>
    </row>
    <row r="333" spans="13:31" ht="13.5" customHeight="1">
      <c r="M333" s="90">
        <v>4</v>
      </c>
      <c r="N333" s="91" t="s">
        <v>3</v>
      </c>
      <c r="O333" s="91" t="s">
        <v>3460</v>
      </c>
      <c r="P333" s="91" t="s">
        <v>3458</v>
      </c>
      <c r="Q333" s="91" t="s">
        <v>186</v>
      </c>
      <c r="R333" s="92">
        <v>0.17799999999999999</v>
      </c>
      <c r="T333" s="152">
        <v>3</v>
      </c>
      <c r="U333" s="153">
        <v>2015</v>
      </c>
      <c r="V333" s="154" t="s">
        <v>20</v>
      </c>
      <c r="W333" s="154" t="s">
        <v>624</v>
      </c>
      <c r="X333" s="154" t="s">
        <v>3363</v>
      </c>
      <c r="Y333" s="155" t="str">
        <f t="shared" si="21"/>
        <v>32015冷房店舗用有り</v>
      </c>
      <c r="Z333" s="156">
        <v>-1.38</v>
      </c>
      <c r="AA333" s="156">
        <v>2.38</v>
      </c>
      <c r="AB333" s="157">
        <v>1.0581</v>
      </c>
      <c r="AC333" s="157">
        <v>1.7705</v>
      </c>
      <c r="AD333" s="160">
        <f>VLOOKUP(T333,'既存・導入予定 (4)'!$E$33:$S$44,13,0)</f>
        <v>0.38900000000000001</v>
      </c>
      <c r="AE333" s="161">
        <f t="shared" si="20"/>
        <v>1.843</v>
      </c>
    </row>
    <row r="334" spans="13:31" ht="13.5" customHeight="1">
      <c r="M334" s="90">
        <v>4</v>
      </c>
      <c r="N334" s="91" t="s">
        <v>4</v>
      </c>
      <c r="O334" s="91" t="s">
        <v>3460</v>
      </c>
      <c r="P334" s="91" t="s">
        <v>3458</v>
      </c>
      <c r="Q334" s="91" t="s">
        <v>190</v>
      </c>
      <c r="R334" s="92">
        <v>0.192</v>
      </c>
      <c r="T334" s="152">
        <v>3</v>
      </c>
      <c r="U334" s="153">
        <v>2015</v>
      </c>
      <c r="V334" s="154" t="s">
        <v>20</v>
      </c>
      <c r="W334" s="154" t="s">
        <v>618</v>
      </c>
      <c r="X334" s="154" t="s">
        <v>3363</v>
      </c>
      <c r="Y334" s="155" t="str">
        <f t="shared" si="21"/>
        <v>32015冷房ビル用マルチ有り</v>
      </c>
      <c r="Z334" s="156">
        <v>-1.5740000000000001</v>
      </c>
      <c r="AA334" s="156">
        <v>2.5739999999999998</v>
      </c>
      <c r="AB334" s="157">
        <v>1.0751999999999999</v>
      </c>
      <c r="AC334" s="157">
        <v>1.9117</v>
      </c>
      <c r="AD334" s="160">
        <f>VLOOKUP(T334,'既存・導入予定 (4)'!$E$33:$S$44,13,0)</f>
        <v>0.38900000000000001</v>
      </c>
      <c r="AE334" s="161">
        <f t="shared" si="20"/>
        <v>1.9610000000000001</v>
      </c>
    </row>
    <row r="335" spans="13:31" ht="14.25" customHeight="1">
      <c r="M335" s="90">
        <v>4</v>
      </c>
      <c r="N335" s="91" t="s">
        <v>5</v>
      </c>
      <c r="O335" s="91" t="s">
        <v>3460</v>
      </c>
      <c r="P335" s="91" t="s">
        <v>3458</v>
      </c>
      <c r="Q335" s="91" t="s">
        <v>194</v>
      </c>
      <c r="R335" s="92">
        <v>0.186</v>
      </c>
      <c r="T335" s="152">
        <v>3</v>
      </c>
      <c r="U335" s="153">
        <v>2015</v>
      </c>
      <c r="V335" s="154" t="s">
        <v>20</v>
      </c>
      <c r="W335" s="154" t="s">
        <v>619</v>
      </c>
      <c r="X335" s="154" t="s">
        <v>3363</v>
      </c>
      <c r="Y335" s="155" t="str">
        <f t="shared" si="21"/>
        <v>32015冷房設備用有り</v>
      </c>
      <c r="Z335" s="156">
        <v>-0.62</v>
      </c>
      <c r="AA335" s="156">
        <v>1.62</v>
      </c>
      <c r="AB335" s="157">
        <v>1.0472999999999999</v>
      </c>
      <c r="AC335" s="157">
        <v>1.2032</v>
      </c>
      <c r="AD335" s="160">
        <f>VLOOKUP(T335,'既存・導入予定 (4)'!$E$33:$S$44,13,0)</f>
        <v>0.38900000000000001</v>
      </c>
      <c r="AE335" s="161">
        <f t="shared" si="20"/>
        <v>1.3779999999999999</v>
      </c>
    </row>
    <row r="336" spans="13:31" ht="13.5" customHeight="1">
      <c r="M336" s="90">
        <v>4</v>
      </c>
      <c r="N336" s="91" t="s">
        <v>6</v>
      </c>
      <c r="O336" s="91" t="s">
        <v>3460</v>
      </c>
      <c r="P336" s="91" t="s">
        <v>3458</v>
      </c>
      <c r="Q336" s="91" t="s">
        <v>198</v>
      </c>
      <c r="R336" s="92">
        <v>0.153</v>
      </c>
      <c r="T336" s="152">
        <v>3</v>
      </c>
      <c r="U336" s="153">
        <v>2015</v>
      </c>
      <c r="V336" s="154" t="s">
        <v>20</v>
      </c>
      <c r="W336" s="154" t="s">
        <v>624</v>
      </c>
      <c r="X336" s="154" t="s">
        <v>3516</v>
      </c>
      <c r="Y336" s="155" t="str">
        <f t="shared" si="21"/>
        <v>32015冷房店舗用無し（一定速）</v>
      </c>
      <c r="Z336" s="156">
        <v>0.25</v>
      </c>
      <c r="AA336" s="156">
        <v>0.75</v>
      </c>
      <c r="AB336" s="157">
        <v>0.25</v>
      </c>
      <c r="AC336" s="157">
        <v>0.75</v>
      </c>
      <c r="AD336" s="160">
        <f>VLOOKUP(T336,'既存・導入予定 (4)'!$E$33:$S$44,13,0)</f>
        <v>0.38900000000000001</v>
      </c>
      <c r="AE336" s="161">
        <f t="shared" si="20"/>
        <v>0.84699999999999998</v>
      </c>
    </row>
    <row r="337" spans="13:31" ht="13.5" customHeight="1">
      <c r="M337" s="90">
        <v>4</v>
      </c>
      <c r="N337" s="91" t="s">
        <v>7</v>
      </c>
      <c r="O337" s="91" t="s">
        <v>3460</v>
      </c>
      <c r="P337" s="91" t="s">
        <v>3458</v>
      </c>
      <c r="Q337" s="91" t="s">
        <v>202</v>
      </c>
      <c r="R337" s="92">
        <v>0.14299999999999999</v>
      </c>
      <c r="T337" s="152">
        <v>3</v>
      </c>
      <c r="U337" s="153">
        <v>2015</v>
      </c>
      <c r="V337" s="154" t="s">
        <v>20</v>
      </c>
      <c r="W337" s="154" t="s">
        <v>618</v>
      </c>
      <c r="X337" s="154" t="s">
        <v>3516</v>
      </c>
      <c r="Y337" s="155" t="str">
        <f t="shared" si="21"/>
        <v>32015冷房ビル用マルチ無し（一定速）</v>
      </c>
      <c r="Z337" s="156">
        <v>0.25</v>
      </c>
      <c r="AA337" s="156">
        <v>0.75</v>
      </c>
      <c r="AB337" s="157">
        <v>0.25</v>
      </c>
      <c r="AC337" s="157">
        <v>0.75</v>
      </c>
      <c r="AD337" s="160">
        <f>VLOOKUP(T337,'既存・導入予定 (4)'!$E$33:$S$44,13,0)</f>
        <v>0.38900000000000001</v>
      </c>
      <c r="AE337" s="161">
        <f t="shared" si="20"/>
        <v>0.84699999999999998</v>
      </c>
    </row>
    <row r="338" spans="13:31" ht="13.5" customHeight="1">
      <c r="M338" s="90">
        <v>4</v>
      </c>
      <c r="N338" s="91" t="s">
        <v>8</v>
      </c>
      <c r="O338" s="91" t="s">
        <v>3460</v>
      </c>
      <c r="P338" s="91" t="s">
        <v>3458</v>
      </c>
      <c r="Q338" s="91" t="s">
        <v>206</v>
      </c>
      <c r="R338" s="92">
        <v>0.193</v>
      </c>
      <c r="T338" s="152">
        <v>3</v>
      </c>
      <c r="U338" s="153">
        <v>2015</v>
      </c>
      <c r="V338" s="154" t="s">
        <v>20</v>
      </c>
      <c r="W338" s="154" t="s">
        <v>619</v>
      </c>
      <c r="X338" s="154" t="s">
        <v>3516</v>
      </c>
      <c r="Y338" s="155" t="str">
        <f t="shared" si="21"/>
        <v>32015冷房設備用無し（一定速）</v>
      </c>
      <c r="Z338" s="156">
        <v>0.25</v>
      </c>
      <c r="AA338" s="156">
        <v>0.75</v>
      </c>
      <c r="AB338" s="157">
        <v>0.25</v>
      </c>
      <c r="AC338" s="157">
        <v>0.75</v>
      </c>
      <c r="AD338" s="160">
        <f>VLOOKUP(T338,'既存・導入予定 (4)'!$E$33:$S$44,13,0)</f>
        <v>0.38900000000000001</v>
      </c>
      <c r="AE338" s="161">
        <f t="shared" si="20"/>
        <v>0.84699999999999998</v>
      </c>
    </row>
    <row r="339" spans="13:31" ht="14.25" customHeight="1">
      <c r="M339" s="90">
        <v>4</v>
      </c>
      <c r="N339" s="91" t="s">
        <v>9</v>
      </c>
      <c r="O339" s="91" t="s">
        <v>3460</v>
      </c>
      <c r="P339" s="91" t="s">
        <v>3458</v>
      </c>
      <c r="Q339" s="91" t="s">
        <v>210</v>
      </c>
      <c r="R339" s="92">
        <v>0.14000000000000001</v>
      </c>
      <c r="T339" s="152">
        <v>3</v>
      </c>
      <c r="U339" s="153">
        <v>2015</v>
      </c>
      <c r="V339" s="154" t="s">
        <v>21</v>
      </c>
      <c r="W339" s="154" t="s">
        <v>624</v>
      </c>
      <c r="X339" s="154" t="s">
        <v>3363</v>
      </c>
      <c r="Y339" s="155" t="str">
        <f t="shared" si="21"/>
        <v>32015暖房店舗用有り</v>
      </c>
      <c r="Z339" s="156">
        <v>-0.97</v>
      </c>
      <c r="AA339" s="156">
        <v>1.97</v>
      </c>
      <c r="AB339" s="157">
        <v>1.0867</v>
      </c>
      <c r="AC339" s="157">
        <v>1.4558</v>
      </c>
      <c r="AD339" s="160">
        <f>VLOOKUP(T339,'既存・導入予定 (4)'!$E$33:$S$44,13,0)</f>
        <v>0.38900000000000001</v>
      </c>
      <c r="AE339" s="161">
        <f t="shared" si="20"/>
        <v>1.5920000000000001</v>
      </c>
    </row>
    <row r="340" spans="13:31" ht="13.5" customHeight="1">
      <c r="M340" s="90">
        <v>4</v>
      </c>
      <c r="N340" s="91" t="s">
        <v>10</v>
      </c>
      <c r="O340" s="91" t="s">
        <v>3460</v>
      </c>
      <c r="P340" s="91" t="s">
        <v>3458</v>
      </c>
      <c r="Q340" s="91" t="s">
        <v>214</v>
      </c>
      <c r="R340" s="92">
        <v>0.16400000000000001</v>
      </c>
      <c r="T340" s="152">
        <v>3</v>
      </c>
      <c r="U340" s="153">
        <v>2015</v>
      </c>
      <c r="V340" s="154" t="s">
        <v>21</v>
      </c>
      <c r="W340" s="154" t="s">
        <v>618</v>
      </c>
      <c r="X340" s="154" t="s">
        <v>3363</v>
      </c>
      <c r="Y340" s="155" t="str">
        <f t="shared" si="21"/>
        <v>32015暖房ビル用マルチ有り</v>
      </c>
      <c r="Z340" s="156">
        <v>-0.876</v>
      </c>
      <c r="AA340" s="156">
        <v>1.8759999999999999</v>
      </c>
      <c r="AB340" s="157">
        <v>1.0398000000000001</v>
      </c>
      <c r="AC340" s="157">
        <v>1.3971</v>
      </c>
      <c r="AD340" s="160">
        <f>VLOOKUP(T340,'既存・導入予定 (4)'!$E$33:$S$44,13,0)</f>
        <v>0.38900000000000001</v>
      </c>
      <c r="AE340" s="161">
        <f t="shared" si="20"/>
        <v>1.5349999999999999</v>
      </c>
    </row>
    <row r="341" spans="13:31" ht="13.5" customHeight="1">
      <c r="M341" s="90">
        <v>4</v>
      </c>
      <c r="N341" s="91" t="s">
        <v>11</v>
      </c>
      <c r="O341" s="91" t="s">
        <v>3460</v>
      </c>
      <c r="P341" s="91" t="s">
        <v>3458</v>
      </c>
      <c r="Q341" s="91" t="s">
        <v>218</v>
      </c>
      <c r="R341" s="92">
        <v>0.184</v>
      </c>
      <c r="T341" s="152">
        <v>3</v>
      </c>
      <c r="U341" s="153">
        <v>2015</v>
      </c>
      <c r="V341" s="154" t="s">
        <v>21</v>
      </c>
      <c r="W341" s="154" t="s">
        <v>619</v>
      </c>
      <c r="X341" s="154" t="s">
        <v>3363</v>
      </c>
      <c r="Y341" s="155" t="str">
        <f t="shared" si="21"/>
        <v>32015暖房設備用有り</v>
      </c>
      <c r="Z341" s="156">
        <v>-0.59799999999999998</v>
      </c>
      <c r="AA341" s="156">
        <v>1.5980000000000001</v>
      </c>
      <c r="AB341" s="157">
        <v>1.0339</v>
      </c>
      <c r="AC341" s="157">
        <v>1.19</v>
      </c>
      <c r="AD341" s="160">
        <f>VLOOKUP(T341,'既存・導入予定 (4)'!$E$33:$S$44,13,0)</f>
        <v>0.38900000000000001</v>
      </c>
      <c r="AE341" s="161">
        <f t="shared" si="20"/>
        <v>1.365</v>
      </c>
    </row>
    <row r="342" spans="13:31" ht="13.5" customHeight="1">
      <c r="M342" s="90">
        <v>4</v>
      </c>
      <c r="N342" s="91" t="s">
        <v>12</v>
      </c>
      <c r="O342" s="91" t="s">
        <v>3460</v>
      </c>
      <c r="P342" s="91" t="s">
        <v>3458</v>
      </c>
      <c r="Q342" s="91" t="s">
        <v>222</v>
      </c>
      <c r="R342" s="92">
        <v>0.184</v>
      </c>
      <c r="T342" s="152">
        <v>3</v>
      </c>
      <c r="U342" s="153">
        <v>2015</v>
      </c>
      <c r="V342" s="154" t="s">
        <v>21</v>
      </c>
      <c r="W342" s="154" t="s">
        <v>624</v>
      </c>
      <c r="X342" s="154" t="s">
        <v>3516</v>
      </c>
      <c r="Y342" s="155" t="str">
        <f t="shared" si="21"/>
        <v>32015暖房店舗用無し（一定速）</v>
      </c>
      <c r="Z342" s="156">
        <v>0.25</v>
      </c>
      <c r="AA342" s="156">
        <v>0.75</v>
      </c>
      <c r="AB342" s="157">
        <v>0.25</v>
      </c>
      <c r="AC342" s="157">
        <v>0.75</v>
      </c>
      <c r="AD342" s="160">
        <f>VLOOKUP(T342,'既存・導入予定 (4)'!$E$33:$S$44,13,0)</f>
        <v>0.38900000000000001</v>
      </c>
      <c r="AE342" s="161">
        <f t="shared" si="20"/>
        <v>0.84699999999999998</v>
      </c>
    </row>
    <row r="343" spans="13:31" ht="13.5" customHeight="1">
      <c r="M343" s="90">
        <v>4</v>
      </c>
      <c r="N343" s="91" t="s">
        <v>13</v>
      </c>
      <c r="O343" s="91" t="s">
        <v>3460</v>
      </c>
      <c r="P343" s="91" t="s">
        <v>3458</v>
      </c>
      <c r="Q343" s="91" t="s">
        <v>226</v>
      </c>
      <c r="R343" s="92">
        <v>0.187</v>
      </c>
      <c r="T343" s="152">
        <v>3</v>
      </c>
      <c r="U343" s="153">
        <v>2015</v>
      </c>
      <c r="V343" s="154" t="s">
        <v>21</v>
      </c>
      <c r="W343" s="154" t="s">
        <v>618</v>
      </c>
      <c r="X343" s="154" t="s">
        <v>3516</v>
      </c>
      <c r="Y343" s="155" t="str">
        <f t="shared" si="21"/>
        <v>32015暖房ビル用マルチ無し（一定速）</v>
      </c>
      <c r="Z343" s="156">
        <v>0.25</v>
      </c>
      <c r="AA343" s="156">
        <v>0.75</v>
      </c>
      <c r="AB343" s="157">
        <v>0.25</v>
      </c>
      <c r="AC343" s="157">
        <v>0.75</v>
      </c>
      <c r="AD343" s="160">
        <f>VLOOKUP(T343,'既存・導入予定 (4)'!$E$33:$S$44,13,0)</f>
        <v>0.38900000000000001</v>
      </c>
      <c r="AE343" s="161">
        <f t="shared" si="20"/>
        <v>0.84699999999999998</v>
      </c>
    </row>
    <row r="344" spans="13:31" ht="13.5" customHeight="1">
      <c r="M344" s="90">
        <v>5</v>
      </c>
      <c r="N344" s="91" t="s">
        <v>3456</v>
      </c>
      <c r="O344" s="91" t="s">
        <v>3460</v>
      </c>
      <c r="P344" s="91" t="s">
        <v>3458</v>
      </c>
      <c r="Q344" s="91" t="s">
        <v>230</v>
      </c>
      <c r="R344" s="92">
        <v>0.25700000000000001</v>
      </c>
      <c r="T344" s="152">
        <v>3</v>
      </c>
      <c r="U344" s="153">
        <v>2015</v>
      </c>
      <c r="V344" s="154" t="s">
        <v>21</v>
      </c>
      <c r="W344" s="154" t="s">
        <v>619</v>
      </c>
      <c r="X344" s="154" t="s">
        <v>3516</v>
      </c>
      <c r="Y344" s="155" t="str">
        <f t="shared" si="21"/>
        <v>32015暖房設備用無し（一定速）</v>
      </c>
      <c r="Z344" s="156">
        <v>0.25</v>
      </c>
      <c r="AA344" s="156">
        <v>0.75</v>
      </c>
      <c r="AB344" s="157">
        <v>0.25</v>
      </c>
      <c r="AC344" s="157">
        <v>0.75</v>
      </c>
      <c r="AD344" s="160">
        <f>VLOOKUP(T344,'既存・導入予定 (4)'!$E$33:$S$44,13,0)</f>
        <v>0.38900000000000001</v>
      </c>
      <c r="AE344" s="161">
        <f t="shared" si="20"/>
        <v>0.84699999999999998</v>
      </c>
    </row>
    <row r="345" spans="13:31" ht="13.5" customHeight="1">
      <c r="M345" s="90">
        <v>5</v>
      </c>
      <c r="N345" s="91" t="s">
        <v>3</v>
      </c>
      <c r="O345" s="91" t="s">
        <v>3460</v>
      </c>
      <c r="P345" s="91" t="s">
        <v>3458</v>
      </c>
      <c r="Q345" s="91" t="s">
        <v>234</v>
      </c>
      <c r="R345" s="92">
        <v>0.30299999999999999</v>
      </c>
      <c r="T345" s="152">
        <v>3</v>
      </c>
      <c r="U345" s="153">
        <v>2020</v>
      </c>
      <c r="V345" s="154" t="s">
        <v>626</v>
      </c>
      <c r="W345" s="154" t="s">
        <v>624</v>
      </c>
      <c r="X345" s="154" t="s">
        <v>3363</v>
      </c>
      <c r="Y345" s="155" t="str">
        <f t="shared" si="21"/>
        <v>32020冷房店舗用有り</v>
      </c>
      <c r="Z345" s="156">
        <v>-1.38</v>
      </c>
      <c r="AA345" s="156">
        <v>2.38</v>
      </c>
      <c r="AB345" s="157">
        <v>1.0581</v>
      </c>
      <c r="AC345" s="157">
        <v>1.7705</v>
      </c>
      <c r="AD345" s="160">
        <f>VLOOKUP(T345,'既存・導入予定 (4)'!$E$33:$S$44,13,0)</f>
        <v>0.38900000000000001</v>
      </c>
      <c r="AE345" s="161">
        <f t="shared" si="20"/>
        <v>1.843</v>
      </c>
    </row>
    <row r="346" spans="13:31" ht="13.5" customHeight="1">
      <c r="M346" s="90">
        <v>5</v>
      </c>
      <c r="N346" s="91" t="s">
        <v>4</v>
      </c>
      <c r="O346" s="91" t="s">
        <v>3460</v>
      </c>
      <c r="P346" s="91" t="s">
        <v>3458</v>
      </c>
      <c r="Q346" s="91" t="s">
        <v>238</v>
      </c>
      <c r="R346" s="92">
        <v>0.27500000000000002</v>
      </c>
      <c r="T346" s="152">
        <v>3</v>
      </c>
      <c r="U346" s="153">
        <v>2020</v>
      </c>
      <c r="V346" s="154" t="s">
        <v>626</v>
      </c>
      <c r="W346" s="154" t="s">
        <v>618</v>
      </c>
      <c r="X346" s="154" t="s">
        <v>3363</v>
      </c>
      <c r="Y346" s="155" t="str">
        <f t="shared" si="21"/>
        <v>32020冷房ビル用マルチ有り</v>
      </c>
      <c r="Z346" s="156">
        <v>-1.68</v>
      </c>
      <c r="AA346" s="156">
        <v>2.68</v>
      </c>
      <c r="AB346" s="157">
        <v>1.0788</v>
      </c>
      <c r="AC346" s="157">
        <v>2.0053000000000001</v>
      </c>
      <c r="AD346" s="160">
        <f>VLOOKUP(T346,'既存・導入予定 (4)'!$E$33:$S$44,13,0)</f>
        <v>0.38900000000000001</v>
      </c>
      <c r="AE346" s="161">
        <f t="shared" si="20"/>
        <v>2.0259999999999998</v>
      </c>
    </row>
    <row r="347" spans="13:31" ht="13.5" customHeight="1">
      <c r="M347" s="90">
        <v>5</v>
      </c>
      <c r="N347" s="91" t="s">
        <v>5</v>
      </c>
      <c r="O347" s="91" t="s">
        <v>3460</v>
      </c>
      <c r="P347" s="91" t="s">
        <v>3458</v>
      </c>
      <c r="Q347" s="91" t="s">
        <v>242</v>
      </c>
      <c r="R347" s="92">
        <v>0.16900000000000001</v>
      </c>
      <c r="T347" s="152">
        <v>3</v>
      </c>
      <c r="U347" s="153">
        <v>2020</v>
      </c>
      <c r="V347" s="154" t="s">
        <v>626</v>
      </c>
      <c r="W347" s="154" t="s">
        <v>619</v>
      </c>
      <c r="X347" s="154" t="s">
        <v>3363</v>
      </c>
      <c r="Y347" s="155" t="str">
        <f t="shared" si="21"/>
        <v>32020冷房設備用有り</v>
      </c>
      <c r="Z347" s="156">
        <v>-0.62</v>
      </c>
      <c r="AA347" s="156">
        <v>1.62</v>
      </c>
      <c r="AB347" s="157">
        <v>1.0472999999999999</v>
      </c>
      <c r="AC347" s="157">
        <v>1.2032</v>
      </c>
      <c r="AD347" s="160">
        <f>VLOOKUP(T347,'既存・導入予定 (4)'!$E$33:$S$44,13,0)</f>
        <v>0.38900000000000001</v>
      </c>
      <c r="AE347" s="161">
        <f t="shared" si="20"/>
        <v>1.3779999999999999</v>
      </c>
    </row>
    <row r="348" spans="13:31" ht="13.5" customHeight="1">
      <c r="M348" s="90">
        <v>5</v>
      </c>
      <c r="N348" s="91" t="s">
        <v>6</v>
      </c>
      <c r="O348" s="91" t="s">
        <v>3460</v>
      </c>
      <c r="P348" s="91" t="s">
        <v>3458</v>
      </c>
      <c r="Q348" s="91" t="s">
        <v>246</v>
      </c>
      <c r="R348" s="92">
        <v>0.248</v>
      </c>
      <c r="T348" s="152">
        <v>3</v>
      </c>
      <c r="U348" s="153">
        <v>2020</v>
      </c>
      <c r="V348" s="154" t="s">
        <v>626</v>
      </c>
      <c r="W348" s="154" t="s">
        <v>624</v>
      </c>
      <c r="X348" s="154" t="s">
        <v>3516</v>
      </c>
      <c r="Y348" s="155" t="str">
        <f t="shared" si="21"/>
        <v>32020冷房店舗用無し（一定速）</v>
      </c>
      <c r="Z348" s="156">
        <v>0.25</v>
      </c>
      <c r="AA348" s="156">
        <v>0.75</v>
      </c>
      <c r="AB348" s="157">
        <v>0.25</v>
      </c>
      <c r="AC348" s="157">
        <v>0.75</v>
      </c>
      <c r="AD348" s="160">
        <f>VLOOKUP(T348,'既存・導入予定 (4)'!$E$33:$S$44,13,0)</f>
        <v>0.38900000000000001</v>
      </c>
      <c r="AE348" s="161">
        <f t="shared" si="20"/>
        <v>0.84699999999999998</v>
      </c>
    </row>
    <row r="349" spans="13:31" ht="13.5" customHeight="1">
      <c r="M349" s="90">
        <v>5</v>
      </c>
      <c r="N349" s="91" t="s">
        <v>7</v>
      </c>
      <c r="O349" s="91" t="s">
        <v>3460</v>
      </c>
      <c r="P349" s="91" t="s">
        <v>3458</v>
      </c>
      <c r="Q349" s="91" t="s">
        <v>250</v>
      </c>
      <c r="R349" s="92">
        <v>0.28999999999999998</v>
      </c>
      <c r="T349" s="152">
        <v>3</v>
      </c>
      <c r="U349" s="153">
        <v>2020</v>
      </c>
      <c r="V349" s="154" t="s">
        <v>626</v>
      </c>
      <c r="W349" s="154" t="s">
        <v>618</v>
      </c>
      <c r="X349" s="154" t="s">
        <v>3516</v>
      </c>
      <c r="Y349" s="155" t="str">
        <f t="shared" si="21"/>
        <v>32020冷房ビル用マルチ無し（一定速）</v>
      </c>
      <c r="Z349" s="156">
        <v>0.25</v>
      </c>
      <c r="AA349" s="156">
        <v>0.75</v>
      </c>
      <c r="AB349" s="157">
        <v>0.25</v>
      </c>
      <c r="AC349" s="157">
        <v>0.75</v>
      </c>
      <c r="AD349" s="160">
        <f>VLOOKUP(T349,'既存・導入予定 (4)'!$E$33:$S$44,13,0)</f>
        <v>0.38900000000000001</v>
      </c>
      <c r="AE349" s="161">
        <f t="shared" si="20"/>
        <v>0.84699999999999998</v>
      </c>
    </row>
    <row r="350" spans="13:31" ht="13.5" customHeight="1">
      <c r="M350" s="90">
        <v>5</v>
      </c>
      <c r="N350" s="91" t="s">
        <v>8</v>
      </c>
      <c r="O350" s="91" t="s">
        <v>3460</v>
      </c>
      <c r="P350" s="91" t="s">
        <v>3458</v>
      </c>
      <c r="Q350" s="91" t="s">
        <v>254</v>
      </c>
      <c r="R350" s="92">
        <v>0.27500000000000002</v>
      </c>
      <c r="T350" s="152">
        <v>3</v>
      </c>
      <c r="U350" s="153">
        <v>2020</v>
      </c>
      <c r="V350" s="154" t="s">
        <v>626</v>
      </c>
      <c r="W350" s="154" t="s">
        <v>619</v>
      </c>
      <c r="X350" s="154" t="s">
        <v>3516</v>
      </c>
      <c r="Y350" s="155" t="str">
        <f t="shared" si="21"/>
        <v>32020冷房設備用無し（一定速）</v>
      </c>
      <c r="Z350" s="156">
        <v>0.25</v>
      </c>
      <c r="AA350" s="156">
        <v>0.75</v>
      </c>
      <c r="AB350" s="157">
        <v>0.25</v>
      </c>
      <c r="AC350" s="157">
        <v>0.75</v>
      </c>
      <c r="AD350" s="160">
        <f>VLOOKUP(T350,'既存・導入予定 (4)'!$E$33:$S$44,13,0)</f>
        <v>0.38900000000000001</v>
      </c>
      <c r="AE350" s="161">
        <f t="shared" si="20"/>
        <v>0.84699999999999998</v>
      </c>
    </row>
    <row r="351" spans="13:31" ht="13.5" customHeight="1">
      <c r="M351" s="90">
        <v>5</v>
      </c>
      <c r="N351" s="91" t="s">
        <v>9</v>
      </c>
      <c r="O351" s="91" t="s">
        <v>3460</v>
      </c>
      <c r="P351" s="91" t="s">
        <v>3458</v>
      </c>
      <c r="Q351" s="91" t="s">
        <v>258</v>
      </c>
      <c r="R351" s="92">
        <v>0.26100000000000001</v>
      </c>
      <c r="T351" s="152">
        <v>3</v>
      </c>
      <c r="U351" s="153">
        <v>2020</v>
      </c>
      <c r="V351" s="154" t="s">
        <v>627</v>
      </c>
      <c r="W351" s="154" t="s">
        <v>624</v>
      </c>
      <c r="X351" s="154" t="s">
        <v>3363</v>
      </c>
      <c r="Y351" s="155" t="str">
        <f t="shared" si="21"/>
        <v>32020暖房店舗用有り</v>
      </c>
      <c r="Z351" s="156">
        <v>-0.96</v>
      </c>
      <c r="AA351" s="156">
        <v>1.96</v>
      </c>
      <c r="AB351" s="157">
        <v>1.0862000000000001</v>
      </c>
      <c r="AC351" s="157">
        <v>1.4483999999999999</v>
      </c>
      <c r="AD351" s="160">
        <f>VLOOKUP(T351,'既存・導入予定 (4)'!$E$33:$S$44,13,0)</f>
        <v>0.38900000000000001</v>
      </c>
      <c r="AE351" s="161">
        <f t="shared" si="20"/>
        <v>1.5860000000000001</v>
      </c>
    </row>
    <row r="352" spans="13:31" ht="13.5" customHeight="1">
      <c r="M352" s="90">
        <v>5</v>
      </c>
      <c r="N352" s="91" t="s">
        <v>10</v>
      </c>
      <c r="O352" s="91" t="s">
        <v>3460</v>
      </c>
      <c r="P352" s="91" t="s">
        <v>3458</v>
      </c>
      <c r="Q352" s="91" t="s">
        <v>262</v>
      </c>
      <c r="R352" s="92">
        <v>0.26800000000000002</v>
      </c>
      <c r="T352" s="152">
        <v>3</v>
      </c>
      <c r="U352" s="153">
        <v>2020</v>
      </c>
      <c r="V352" s="154" t="s">
        <v>627</v>
      </c>
      <c r="W352" s="154" t="s">
        <v>618</v>
      </c>
      <c r="X352" s="154" t="s">
        <v>3363</v>
      </c>
      <c r="Y352" s="155" t="str">
        <f t="shared" si="21"/>
        <v>32020暖房ビル用マルチ有り</v>
      </c>
      <c r="Z352" s="156">
        <v>-1.1000000000000001</v>
      </c>
      <c r="AA352" s="156">
        <v>2.1</v>
      </c>
      <c r="AB352" s="157">
        <v>1.0416000000000001</v>
      </c>
      <c r="AC352" s="157">
        <v>1.4596</v>
      </c>
      <c r="AD352" s="160">
        <f>VLOOKUP(T352,'既存・導入予定 (4)'!$E$33:$S$44,13,0)</f>
        <v>0.38900000000000001</v>
      </c>
      <c r="AE352" s="161">
        <f t="shared" si="20"/>
        <v>1.6719999999999999</v>
      </c>
    </row>
    <row r="353" spans="13:31" ht="13.5" customHeight="1">
      <c r="M353" s="90">
        <v>5</v>
      </c>
      <c r="N353" s="91" t="s">
        <v>11</v>
      </c>
      <c r="O353" s="91" t="s">
        <v>3460</v>
      </c>
      <c r="P353" s="91" t="s">
        <v>3458</v>
      </c>
      <c r="Q353" s="91" t="s">
        <v>266</v>
      </c>
      <c r="R353" s="92">
        <v>0.20499999999999999</v>
      </c>
      <c r="T353" s="152">
        <v>3</v>
      </c>
      <c r="U353" s="153">
        <v>2020</v>
      </c>
      <c r="V353" s="154" t="s">
        <v>627</v>
      </c>
      <c r="W353" s="154" t="s">
        <v>619</v>
      </c>
      <c r="X353" s="154" t="s">
        <v>3363</v>
      </c>
      <c r="Y353" s="155" t="str">
        <f t="shared" si="21"/>
        <v>32020暖房設備用有り</v>
      </c>
      <c r="Z353" s="156">
        <v>-0.46</v>
      </c>
      <c r="AA353" s="156">
        <v>1.46</v>
      </c>
      <c r="AB353" s="157">
        <v>0.94</v>
      </c>
      <c r="AC353" s="157">
        <v>1.1100000000000001</v>
      </c>
      <c r="AD353" s="160">
        <f>VLOOKUP(T353,'既存・導入予定 (4)'!$E$33:$S$44,13,0)</f>
        <v>0.38900000000000001</v>
      </c>
      <c r="AE353" s="161">
        <f t="shared" si="20"/>
        <v>1.2809999999999999</v>
      </c>
    </row>
    <row r="354" spans="13:31" ht="13.5" customHeight="1">
      <c r="M354" s="90">
        <v>5</v>
      </c>
      <c r="N354" s="91" t="s">
        <v>12</v>
      </c>
      <c r="O354" s="91" t="s">
        <v>3460</v>
      </c>
      <c r="P354" s="91" t="s">
        <v>3458</v>
      </c>
      <c r="Q354" s="91" t="s">
        <v>270</v>
      </c>
      <c r="R354" s="92">
        <v>9.5000000000000001E-2</v>
      </c>
      <c r="T354" s="152">
        <v>3</v>
      </c>
      <c r="U354" s="153">
        <v>2020</v>
      </c>
      <c r="V354" s="154" t="s">
        <v>627</v>
      </c>
      <c r="W354" s="154" t="s">
        <v>624</v>
      </c>
      <c r="X354" s="154" t="s">
        <v>3516</v>
      </c>
      <c r="Y354" s="155" t="str">
        <f t="shared" si="21"/>
        <v>32020暖房店舗用無し（一定速）</v>
      </c>
      <c r="Z354" s="156">
        <v>0.25</v>
      </c>
      <c r="AA354" s="156">
        <v>0.75</v>
      </c>
      <c r="AB354" s="157">
        <v>0.25</v>
      </c>
      <c r="AC354" s="157">
        <v>0.75</v>
      </c>
      <c r="AD354" s="160">
        <f>VLOOKUP(T354,'既存・導入予定 (4)'!$E$33:$S$44,13,0)</f>
        <v>0.38900000000000001</v>
      </c>
      <c r="AE354" s="161">
        <f t="shared" si="20"/>
        <v>0.84699999999999998</v>
      </c>
    </row>
    <row r="355" spans="13:31" ht="13.5" customHeight="1">
      <c r="M355" s="90">
        <v>5</v>
      </c>
      <c r="N355" s="91" t="s">
        <v>13</v>
      </c>
      <c r="O355" s="91" t="s">
        <v>3460</v>
      </c>
      <c r="P355" s="91" t="s">
        <v>3458</v>
      </c>
      <c r="Q355" s="91" t="s">
        <v>274</v>
      </c>
      <c r="R355" s="92">
        <v>0.30399999999999999</v>
      </c>
      <c r="T355" s="152">
        <v>3</v>
      </c>
      <c r="U355" s="153">
        <v>2020</v>
      </c>
      <c r="V355" s="154" t="s">
        <v>627</v>
      </c>
      <c r="W355" s="154" t="s">
        <v>618</v>
      </c>
      <c r="X355" s="154" t="s">
        <v>3516</v>
      </c>
      <c r="Y355" s="155" t="str">
        <f t="shared" si="21"/>
        <v>32020暖房ビル用マルチ無し（一定速）</v>
      </c>
      <c r="Z355" s="156">
        <v>0.25</v>
      </c>
      <c r="AA355" s="156">
        <v>0.75</v>
      </c>
      <c r="AB355" s="157">
        <v>0.25</v>
      </c>
      <c r="AC355" s="157">
        <v>0.75</v>
      </c>
      <c r="AD355" s="160">
        <f>VLOOKUP(T355,'既存・導入予定 (4)'!$E$33:$S$44,13,0)</f>
        <v>0.38900000000000001</v>
      </c>
      <c r="AE355" s="161">
        <f t="shared" ref="AE355:AE368" si="22">ROUNDDOWN(IF(AD355&gt;=0.25,Z355*AD355+AA355,AB355*AD355+AC355),3)</f>
        <v>0.84699999999999998</v>
      </c>
    </row>
    <row r="356" spans="13:31" ht="13.5" customHeight="1">
      <c r="M356" s="90">
        <v>6</v>
      </c>
      <c r="N356" s="91" t="s">
        <v>3456</v>
      </c>
      <c r="O356" s="91" t="s">
        <v>3460</v>
      </c>
      <c r="P356" s="91" t="s">
        <v>3458</v>
      </c>
      <c r="Q356" s="91" t="s">
        <v>278</v>
      </c>
      <c r="R356" s="92">
        <v>0.317</v>
      </c>
      <c r="T356" s="152">
        <v>3</v>
      </c>
      <c r="U356" s="154">
        <v>2020</v>
      </c>
      <c r="V356" s="154" t="s">
        <v>627</v>
      </c>
      <c r="W356" s="154" t="s">
        <v>619</v>
      </c>
      <c r="X356" s="154" t="s">
        <v>3516</v>
      </c>
      <c r="Y356" s="155" t="str">
        <f t="shared" si="21"/>
        <v>32020暖房設備用無し（一定速）</v>
      </c>
      <c r="Z356" s="156">
        <v>0.25</v>
      </c>
      <c r="AA356" s="156">
        <v>0.75</v>
      </c>
      <c r="AB356" s="157">
        <v>0.25</v>
      </c>
      <c r="AC356" s="157">
        <v>0.75</v>
      </c>
      <c r="AD356" s="160">
        <f>VLOOKUP(T356,'既存・導入予定 (4)'!$E$33:$S$44,13,0)</f>
        <v>0.38900000000000001</v>
      </c>
      <c r="AE356" s="161">
        <f t="shared" si="22"/>
        <v>0.84699999999999998</v>
      </c>
    </row>
    <row r="357" spans="13:31" ht="13.5" customHeight="1">
      <c r="M357" s="90">
        <v>6</v>
      </c>
      <c r="N357" s="91" t="s">
        <v>3</v>
      </c>
      <c r="O357" s="91" t="s">
        <v>3460</v>
      </c>
      <c r="P357" s="91" t="s">
        <v>3458</v>
      </c>
      <c r="Q357" s="91" t="s">
        <v>282</v>
      </c>
      <c r="R357" s="92">
        <v>0.41499999999999998</v>
      </c>
      <c r="T357" s="144">
        <v>3</v>
      </c>
      <c r="U357" s="145">
        <v>2024</v>
      </c>
      <c r="V357" s="145" t="s">
        <v>626</v>
      </c>
      <c r="W357" s="145" t="s">
        <v>624</v>
      </c>
      <c r="X357" s="145" t="s">
        <v>3363</v>
      </c>
      <c r="Y357" s="146" t="str">
        <f t="shared" si="21"/>
        <v>32024冷房店舗用有り</v>
      </c>
      <c r="Z357" s="145">
        <v>-1.58</v>
      </c>
      <c r="AA357" s="145">
        <v>2.58</v>
      </c>
      <c r="AB357" s="145">
        <v>1.0629999999999999</v>
      </c>
      <c r="AC357" s="145">
        <v>1.9193</v>
      </c>
      <c r="AD357" s="147">
        <f>VLOOKUP(T357,'既存・導入予定 (4)'!$E$33:$S$44,13,0)</f>
        <v>0.38900000000000001</v>
      </c>
      <c r="AE357" s="75">
        <f t="shared" si="22"/>
        <v>1.9650000000000001</v>
      </c>
    </row>
    <row r="358" spans="13:31" ht="13.5" customHeight="1">
      <c r="M358" s="90">
        <v>6</v>
      </c>
      <c r="N358" s="91" t="s">
        <v>4</v>
      </c>
      <c r="O358" s="91" t="s">
        <v>3460</v>
      </c>
      <c r="P358" s="91" t="s">
        <v>3458</v>
      </c>
      <c r="Q358" s="91" t="s">
        <v>286</v>
      </c>
      <c r="R358" s="92">
        <v>0.38200000000000001</v>
      </c>
      <c r="T358" s="144">
        <v>3</v>
      </c>
      <c r="U358" s="145">
        <v>2024</v>
      </c>
      <c r="V358" s="145" t="s">
        <v>626</v>
      </c>
      <c r="W358" s="145" t="s">
        <v>618</v>
      </c>
      <c r="X358" s="145" t="s">
        <v>3363</v>
      </c>
      <c r="Y358" s="146" t="str">
        <f t="shared" si="21"/>
        <v>32024冷房ビル用マルチ有り</v>
      </c>
      <c r="Z358" s="145">
        <v>-1.6</v>
      </c>
      <c r="AA358" s="145">
        <v>2.6</v>
      </c>
      <c r="AB358" s="145">
        <v>1.0759000000000001</v>
      </c>
      <c r="AC358" s="145">
        <v>1.931</v>
      </c>
      <c r="AD358" s="147">
        <f>VLOOKUP(T358,'既存・導入予定 (4)'!$E$33:$S$44,13,0)</f>
        <v>0.38900000000000001</v>
      </c>
      <c r="AE358" s="75">
        <f t="shared" si="22"/>
        <v>1.9770000000000001</v>
      </c>
    </row>
    <row r="359" spans="13:31" ht="13.5" customHeight="1">
      <c r="M359" s="90">
        <v>6</v>
      </c>
      <c r="N359" s="91" t="s">
        <v>5</v>
      </c>
      <c r="O359" s="91" t="s">
        <v>3460</v>
      </c>
      <c r="P359" s="91" t="s">
        <v>3458</v>
      </c>
      <c r="Q359" s="91" t="s">
        <v>290</v>
      </c>
      <c r="R359" s="92">
        <v>0.23799999999999999</v>
      </c>
      <c r="T359" s="144">
        <v>3</v>
      </c>
      <c r="U359" s="145">
        <v>2024</v>
      </c>
      <c r="V359" s="145" t="s">
        <v>626</v>
      </c>
      <c r="W359" s="145" t="s">
        <v>619</v>
      </c>
      <c r="X359" s="145" t="s">
        <v>3363</v>
      </c>
      <c r="Y359" s="146" t="str">
        <f t="shared" si="21"/>
        <v>32024冷房設備用有り</v>
      </c>
      <c r="Z359" s="145">
        <v>-0.6</v>
      </c>
      <c r="AA359" s="145">
        <v>1.6</v>
      </c>
      <c r="AB359" s="145">
        <v>1.0467</v>
      </c>
      <c r="AC359" s="145">
        <v>1.1882999999999999</v>
      </c>
      <c r="AD359" s="147">
        <f>VLOOKUP(T359,'既存・導入予定 (4)'!$E$33:$S$44,13,0)</f>
        <v>0.38900000000000001</v>
      </c>
      <c r="AE359" s="75">
        <f t="shared" si="22"/>
        <v>1.3660000000000001</v>
      </c>
    </row>
    <row r="360" spans="13:31" ht="13.5" customHeight="1">
      <c r="M360" s="90">
        <v>6</v>
      </c>
      <c r="N360" s="91" t="s">
        <v>6</v>
      </c>
      <c r="O360" s="91" t="s">
        <v>3460</v>
      </c>
      <c r="P360" s="91" t="s">
        <v>3458</v>
      </c>
      <c r="Q360" s="91" t="s">
        <v>294</v>
      </c>
      <c r="R360" s="92">
        <v>0.375</v>
      </c>
      <c r="T360" s="144">
        <v>3</v>
      </c>
      <c r="U360" s="145">
        <v>2024</v>
      </c>
      <c r="V360" s="145" t="s">
        <v>626</v>
      </c>
      <c r="W360" s="145" t="s">
        <v>624</v>
      </c>
      <c r="X360" s="145" t="s">
        <v>3516</v>
      </c>
      <c r="Y360" s="146" t="str">
        <f t="shared" si="21"/>
        <v>32024冷房店舗用無し（一定速）</v>
      </c>
      <c r="Z360" s="148">
        <v>0.25</v>
      </c>
      <c r="AA360" s="148">
        <v>0.75</v>
      </c>
      <c r="AB360" s="149">
        <v>0.25</v>
      </c>
      <c r="AC360" s="149">
        <v>0.75</v>
      </c>
      <c r="AD360" s="147">
        <f>VLOOKUP(T360,'既存・導入予定 (4)'!$E$33:$S$44,13,0)</f>
        <v>0.38900000000000001</v>
      </c>
      <c r="AE360" s="75">
        <f t="shared" si="22"/>
        <v>0.84699999999999998</v>
      </c>
    </row>
    <row r="361" spans="13:31" ht="13.5" customHeight="1">
      <c r="M361" s="90">
        <v>6</v>
      </c>
      <c r="N361" s="91" t="s">
        <v>7</v>
      </c>
      <c r="O361" s="91" t="s">
        <v>3460</v>
      </c>
      <c r="P361" s="91" t="s">
        <v>3458</v>
      </c>
      <c r="Q361" s="91" t="s">
        <v>298</v>
      </c>
      <c r="R361" s="92">
        <v>0.40200000000000002</v>
      </c>
      <c r="T361" s="144">
        <v>3</v>
      </c>
      <c r="U361" s="145">
        <v>2024</v>
      </c>
      <c r="V361" s="145" t="s">
        <v>626</v>
      </c>
      <c r="W361" s="145" t="s">
        <v>618</v>
      </c>
      <c r="X361" s="145" t="s">
        <v>3516</v>
      </c>
      <c r="Y361" s="146" t="str">
        <f t="shared" si="21"/>
        <v>32024冷房ビル用マルチ無し（一定速）</v>
      </c>
      <c r="Z361" s="148">
        <v>0.25</v>
      </c>
      <c r="AA361" s="148">
        <v>0.75</v>
      </c>
      <c r="AB361" s="149">
        <v>0.25</v>
      </c>
      <c r="AC361" s="149">
        <v>0.75</v>
      </c>
      <c r="AD361" s="147">
        <f>VLOOKUP(T361,'既存・導入予定 (4)'!$E$33:$S$44,13,0)</f>
        <v>0.38900000000000001</v>
      </c>
      <c r="AE361" s="75">
        <f t="shared" si="22"/>
        <v>0.84699999999999998</v>
      </c>
    </row>
    <row r="362" spans="13:31" ht="13.5" customHeight="1">
      <c r="M362" s="90">
        <v>6</v>
      </c>
      <c r="N362" s="91" t="s">
        <v>8</v>
      </c>
      <c r="O362" s="91" t="s">
        <v>3460</v>
      </c>
      <c r="P362" s="91" t="s">
        <v>3458</v>
      </c>
      <c r="Q362" s="91" t="s">
        <v>302</v>
      </c>
      <c r="R362" s="92">
        <v>0.38500000000000001</v>
      </c>
      <c r="T362" s="144">
        <v>3</v>
      </c>
      <c r="U362" s="145">
        <v>2024</v>
      </c>
      <c r="V362" s="145" t="s">
        <v>626</v>
      </c>
      <c r="W362" s="145" t="s">
        <v>619</v>
      </c>
      <c r="X362" s="145" t="s">
        <v>3516</v>
      </c>
      <c r="Y362" s="146" t="str">
        <f t="shared" si="21"/>
        <v>32024冷房設備用無し（一定速）</v>
      </c>
      <c r="Z362" s="148">
        <v>0.25</v>
      </c>
      <c r="AA362" s="148">
        <v>0.75</v>
      </c>
      <c r="AB362" s="149">
        <v>0.25</v>
      </c>
      <c r="AC362" s="149">
        <v>0.75</v>
      </c>
      <c r="AD362" s="147">
        <f>VLOOKUP(T362,'既存・導入予定 (4)'!$E$33:$S$44,13,0)</f>
        <v>0.38900000000000001</v>
      </c>
      <c r="AE362" s="75">
        <f t="shared" si="22"/>
        <v>0.84699999999999998</v>
      </c>
    </row>
    <row r="363" spans="13:31" ht="13.5" customHeight="1">
      <c r="M363" s="90">
        <v>6</v>
      </c>
      <c r="N363" s="91" t="s">
        <v>9</v>
      </c>
      <c r="O363" s="91" t="s">
        <v>3460</v>
      </c>
      <c r="P363" s="91" t="s">
        <v>3458</v>
      </c>
      <c r="Q363" s="91" t="s">
        <v>306</v>
      </c>
      <c r="R363" s="92">
        <v>0.29399999999999998</v>
      </c>
      <c r="T363" s="144">
        <v>3</v>
      </c>
      <c r="U363" s="145">
        <v>2024</v>
      </c>
      <c r="V363" s="145" t="s">
        <v>627</v>
      </c>
      <c r="W363" s="145" t="s">
        <v>624</v>
      </c>
      <c r="X363" s="145" t="s">
        <v>3363</v>
      </c>
      <c r="Y363" s="146" t="str">
        <f t="shared" si="21"/>
        <v>32024暖房店舗用有り</v>
      </c>
      <c r="Z363" s="145">
        <v>-1.04</v>
      </c>
      <c r="AA363" s="145">
        <v>2.04</v>
      </c>
      <c r="AB363" s="145">
        <v>1.0898000000000001</v>
      </c>
      <c r="AC363" s="145">
        <v>1.5076000000000001</v>
      </c>
      <c r="AD363" s="147">
        <f>VLOOKUP(T363,'既存・導入予定 (4)'!$E$33:$S$44,13,0)</f>
        <v>0.38900000000000001</v>
      </c>
      <c r="AE363" s="75">
        <f t="shared" si="22"/>
        <v>1.635</v>
      </c>
    </row>
    <row r="364" spans="13:31" ht="13.5" customHeight="1">
      <c r="M364" s="90">
        <v>6</v>
      </c>
      <c r="N364" s="91" t="s">
        <v>10</v>
      </c>
      <c r="O364" s="91" t="s">
        <v>3460</v>
      </c>
      <c r="P364" s="91" t="s">
        <v>3458</v>
      </c>
      <c r="Q364" s="91" t="s">
        <v>310</v>
      </c>
      <c r="R364" s="92">
        <v>0.378</v>
      </c>
      <c r="T364" s="144">
        <v>3</v>
      </c>
      <c r="U364" s="145">
        <v>2024</v>
      </c>
      <c r="V364" s="145" t="s">
        <v>627</v>
      </c>
      <c r="W364" s="145" t="s">
        <v>618</v>
      </c>
      <c r="X364" s="145" t="s">
        <v>3363</v>
      </c>
      <c r="Y364" s="146" t="str">
        <f t="shared" si="21"/>
        <v>32024暖房ビル用マルチ有り</v>
      </c>
      <c r="Z364" s="145">
        <v>-1.1399999999999999</v>
      </c>
      <c r="AA364" s="145">
        <v>2.14</v>
      </c>
      <c r="AB364" s="145">
        <v>1.0454000000000001</v>
      </c>
      <c r="AC364" s="145">
        <v>1.5936999999999999</v>
      </c>
      <c r="AD364" s="147">
        <f>VLOOKUP(T364,'既存・導入予定 (4)'!$E$33:$S$44,13,0)</f>
        <v>0.38900000000000001</v>
      </c>
      <c r="AE364" s="75">
        <f t="shared" si="22"/>
        <v>1.696</v>
      </c>
    </row>
    <row r="365" spans="13:31" ht="13.5" customHeight="1">
      <c r="M365" s="90">
        <v>6</v>
      </c>
      <c r="N365" s="91" t="s">
        <v>11</v>
      </c>
      <c r="O365" s="91" t="s">
        <v>3460</v>
      </c>
      <c r="P365" s="91" t="s">
        <v>3458</v>
      </c>
      <c r="Q365" s="91" t="s">
        <v>314</v>
      </c>
      <c r="R365" s="92">
        <v>0.27900000000000003</v>
      </c>
      <c r="T365" s="144">
        <v>3</v>
      </c>
      <c r="U365" s="145">
        <v>2024</v>
      </c>
      <c r="V365" s="145" t="s">
        <v>627</v>
      </c>
      <c r="W365" s="145" t="s">
        <v>619</v>
      </c>
      <c r="X365" s="145" t="s">
        <v>3363</v>
      </c>
      <c r="Y365" s="146" t="str">
        <f t="shared" si="21"/>
        <v>32024暖房設備用有り</v>
      </c>
      <c r="Z365" s="145">
        <v>-0.57999999999999996</v>
      </c>
      <c r="AA365" s="145">
        <v>1.58</v>
      </c>
      <c r="AB365" s="145">
        <v>1.0335000000000001</v>
      </c>
      <c r="AC365" s="145">
        <v>1.1766000000000001</v>
      </c>
      <c r="AD365" s="147">
        <f>VLOOKUP(T365,'既存・導入予定 (4)'!$E$33:$S$44,13,0)</f>
        <v>0.38900000000000001</v>
      </c>
      <c r="AE365" s="75">
        <f t="shared" si="22"/>
        <v>1.3540000000000001</v>
      </c>
    </row>
    <row r="366" spans="13:31" ht="13.5" customHeight="1">
      <c r="M366" s="90">
        <v>6</v>
      </c>
      <c r="N366" s="91" t="s">
        <v>12</v>
      </c>
      <c r="O366" s="91" t="s">
        <v>3460</v>
      </c>
      <c r="P366" s="91" t="s">
        <v>3458</v>
      </c>
      <c r="Q366" s="91" t="s">
        <v>318</v>
      </c>
      <c r="R366" s="92">
        <v>0.249</v>
      </c>
      <c r="T366" s="144">
        <v>3</v>
      </c>
      <c r="U366" s="145">
        <v>2024</v>
      </c>
      <c r="V366" s="145" t="s">
        <v>627</v>
      </c>
      <c r="W366" s="145" t="s">
        <v>624</v>
      </c>
      <c r="X366" s="145" t="s">
        <v>3516</v>
      </c>
      <c r="Y366" s="146" t="str">
        <f t="shared" si="21"/>
        <v>32024暖房店舗用無し（一定速）</v>
      </c>
      <c r="Z366" s="148">
        <v>0.25</v>
      </c>
      <c r="AA366" s="148">
        <v>0.75</v>
      </c>
      <c r="AB366" s="149">
        <v>0.25</v>
      </c>
      <c r="AC366" s="149">
        <v>0.75</v>
      </c>
      <c r="AD366" s="147">
        <f>VLOOKUP(T366,'既存・導入予定 (4)'!$E$33:$S$44,13,0)</f>
        <v>0.38900000000000001</v>
      </c>
      <c r="AE366" s="75">
        <f t="shared" si="22"/>
        <v>0.84699999999999998</v>
      </c>
    </row>
    <row r="367" spans="13:31" ht="13.5" customHeight="1">
      <c r="M367" s="90">
        <v>6</v>
      </c>
      <c r="N367" s="91" t="s">
        <v>13</v>
      </c>
      <c r="O367" s="91" t="s">
        <v>3460</v>
      </c>
      <c r="P367" s="91" t="s">
        <v>3458</v>
      </c>
      <c r="Q367" s="91" t="s">
        <v>322</v>
      </c>
      <c r="R367" s="92">
        <v>0.41699999999999998</v>
      </c>
      <c r="T367" s="144">
        <v>3</v>
      </c>
      <c r="U367" s="145">
        <v>2024</v>
      </c>
      <c r="V367" s="145" t="s">
        <v>627</v>
      </c>
      <c r="W367" s="145" t="s">
        <v>618</v>
      </c>
      <c r="X367" s="145" t="s">
        <v>3516</v>
      </c>
      <c r="Y367" s="146" t="str">
        <f t="shared" si="21"/>
        <v>32024暖房ビル用マルチ無し（一定速）</v>
      </c>
      <c r="Z367" s="148">
        <v>0.25</v>
      </c>
      <c r="AA367" s="148">
        <v>0.75</v>
      </c>
      <c r="AB367" s="149">
        <v>0.25</v>
      </c>
      <c r="AC367" s="149">
        <v>0.75</v>
      </c>
      <c r="AD367" s="147">
        <f>VLOOKUP(T367,'既存・導入予定 (4)'!$E$33:$S$44,13,0)</f>
        <v>0.38900000000000001</v>
      </c>
      <c r="AE367" s="75">
        <f t="shared" si="22"/>
        <v>0.84699999999999998</v>
      </c>
    </row>
    <row r="368" spans="13:31" ht="13.5" customHeight="1">
      <c r="M368" s="90">
        <v>7</v>
      </c>
      <c r="N368" s="91" t="s">
        <v>3456</v>
      </c>
      <c r="O368" s="91" t="s">
        <v>3460</v>
      </c>
      <c r="P368" s="91" t="s">
        <v>3458</v>
      </c>
      <c r="Q368" s="91" t="s">
        <v>326</v>
      </c>
      <c r="R368" s="92">
        <v>0.57299999999999995</v>
      </c>
      <c r="T368" s="144">
        <v>3</v>
      </c>
      <c r="U368" s="145">
        <v>2024</v>
      </c>
      <c r="V368" s="145" t="s">
        <v>627</v>
      </c>
      <c r="W368" s="145" t="s">
        <v>619</v>
      </c>
      <c r="X368" s="145" t="s">
        <v>3516</v>
      </c>
      <c r="Y368" s="146" t="str">
        <f t="shared" si="21"/>
        <v>32024暖房設備用無し（一定速）</v>
      </c>
      <c r="Z368" s="148">
        <v>0.25</v>
      </c>
      <c r="AA368" s="148">
        <v>0.75</v>
      </c>
      <c r="AB368" s="149">
        <v>0.25</v>
      </c>
      <c r="AC368" s="149">
        <v>0.75</v>
      </c>
      <c r="AD368" s="147">
        <f>VLOOKUP(T368,'既存・導入予定 (4)'!$E$33:$S$44,13,0)</f>
        <v>0.38900000000000001</v>
      </c>
      <c r="AE368" s="75">
        <f t="shared" si="22"/>
        <v>0.84699999999999998</v>
      </c>
    </row>
    <row r="369" spans="13:31" ht="13.5" customHeight="1">
      <c r="M369" s="90">
        <v>7</v>
      </c>
      <c r="N369" s="91" t="s">
        <v>3</v>
      </c>
      <c r="O369" s="91" t="s">
        <v>3460</v>
      </c>
      <c r="P369" s="91" t="s">
        <v>3458</v>
      </c>
      <c r="Q369" s="91" t="s">
        <v>330</v>
      </c>
      <c r="R369" s="92">
        <v>0.65600000000000003</v>
      </c>
      <c r="T369" s="152">
        <v>4</v>
      </c>
      <c r="U369" s="153">
        <v>1995</v>
      </c>
      <c r="V369" s="154" t="s">
        <v>20</v>
      </c>
      <c r="W369" s="154" t="s">
        <v>624</v>
      </c>
      <c r="X369" s="154" t="s">
        <v>3363</v>
      </c>
      <c r="Y369" s="155" t="str">
        <f t="shared" ref="Y369:Y416" si="23">T369&amp;U369&amp;V369&amp;W369&amp;X369</f>
        <v>41995冷房店舗用有り</v>
      </c>
      <c r="Z369" s="156">
        <v>0.32</v>
      </c>
      <c r="AA369" s="156">
        <v>0.68</v>
      </c>
      <c r="AB369" s="157">
        <v>1.0165999999999999</v>
      </c>
      <c r="AC369" s="157">
        <v>0.50590000000000002</v>
      </c>
      <c r="AD369" s="160">
        <f>VLOOKUP(T369,'既存・導入予定 (4)'!$E$33:$S$44,13,0)</f>
        <v>0.14699999999999999</v>
      </c>
      <c r="AE369" s="161">
        <f t="shared" ref="AE369:AE416" si="24">ROUNDDOWN(IF(AD369&gt;=0.25,Z369*AD369+AA369,AB369*AD369+AC369),3)</f>
        <v>0.65500000000000003</v>
      </c>
    </row>
    <row r="370" spans="13:31" ht="13.5" customHeight="1">
      <c r="M370" s="90">
        <v>7</v>
      </c>
      <c r="N370" s="91" t="s">
        <v>4</v>
      </c>
      <c r="O370" s="91" t="s">
        <v>3460</v>
      </c>
      <c r="P370" s="91" t="s">
        <v>3458</v>
      </c>
      <c r="Q370" s="91" t="s">
        <v>334</v>
      </c>
      <c r="R370" s="92">
        <v>0.61899999999999999</v>
      </c>
      <c r="T370" s="152">
        <v>4</v>
      </c>
      <c r="U370" s="153">
        <v>1995</v>
      </c>
      <c r="V370" s="154" t="s">
        <v>20</v>
      </c>
      <c r="W370" s="154" t="s">
        <v>618</v>
      </c>
      <c r="X370" s="154" t="s">
        <v>3363</v>
      </c>
      <c r="Y370" s="155" t="str">
        <f t="shared" si="23"/>
        <v>41995冷房ビル用マルチ有り</v>
      </c>
      <c r="Z370" s="156">
        <v>-0.218</v>
      </c>
      <c r="AA370" s="156">
        <v>1.218</v>
      </c>
      <c r="AB370" s="157">
        <v>1.0356000000000001</v>
      </c>
      <c r="AC370" s="157">
        <v>0.90459999999999996</v>
      </c>
      <c r="AD370" s="160">
        <f>VLOOKUP(T370,'既存・導入予定 (4)'!$E$33:$S$44,13,0)</f>
        <v>0.14699999999999999</v>
      </c>
      <c r="AE370" s="161">
        <f t="shared" si="24"/>
        <v>1.056</v>
      </c>
    </row>
    <row r="371" spans="13:31" ht="13.5" customHeight="1">
      <c r="M371" s="90">
        <v>7</v>
      </c>
      <c r="N371" s="91" t="s">
        <v>5</v>
      </c>
      <c r="O371" s="91" t="s">
        <v>3460</v>
      </c>
      <c r="P371" s="91" t="s">
        <v>3458</v>
      </c>
      <c r="Q371" s="91" t="s">
        <v>338</v>
      </c>
      <c r="R371" s="92">
        <v>0.41099999999999998</v>
      </c>
      <c r="T371" s="152">
        <v>4</v>
      </c>
      <c r="U371" s="153">
        <v>1995</v>
      </c>
      <c r="V371" s="154" t="s">
        <v>20</v>
      </c>
      <c r="W371" s="154" t="s">
        <v>619</v>
      </c>
      <c r="X371" s="154" t="s">
        <v>3363</v>
      </c>
      <c r="Y371" s="155" t="str">
        <f t="shared" si="23"/>
        <v>41995冷房設備用有り</v>
      </c>
      <c r="Z371" s="156">
        <v>0.25</v>
      </c>
      <c r="AA371" s="156">
        <v>0.75</v>
      </c>
      <c r="AB371" s="157">
        <v>1.0219</v>
      </c>
      <c r="AC371" s="157">
        <v>0.55700000000000005</v>
      </c>
      <c r="AD371" s="160">
        <f>VLOOKUP(T371,'既存・導入予定 (4)'!$E$33:$S$44,13,0)</f>
        <v>0.14699999999999999</v>
      </c>
      <c r="AE371" s="161">
        <f t="shared" si="24"/>
        <v>0.70699999999999996</v>
      </c>
    </row>
    <row r="372" spans="13:31" ht="13.5" customHeight="1">
      <c r="M372" s="90">
        <v>7</v>
      </c>
      <c r="N372" s="91" t="s">
        <v>6</v>
      </c>
      <c r="O372" s="91" t="s">
        <v>3460</v>
      </c>
      <c r="P372" s="91" t="s">
        <v>3458</v>
      </c>
      <c r="Q372" s="91" t="s">
        <v>342</v>
      </c>
      <c r="R372" s="92">
        <v>0.63500000000000001</v>
      </c>
      <c r="T372" s="152">
        <v>4</v>
      </c>
      <c r="U372" s="153">
        <v>1995</v>
      </c>
      <c r="V372" s="154" t="s">
        <v>20</v>
      </c>
      <c r="W372" s="154" t="s">
        <v>624</v>
      </c>
      <c r="X372" s="154" t="s">
        <v>3516</v>
      </c>
      <c r="Y372" s="155" t="str">
        <f t="shared" si="23"/>
        <v>41995冷房店舗用無し（一定速）</v>
      </c>
      <c r="Z372" s="156">
        <v>0.26</v>
      </c>
      <c r="AA372" s="156">
        <v>0.74</v>
      </c>
      <c r="AB372" s="157">
        <v>0.26</v>
      </c>
      <c r="AC372" s="157">
        <v>0.74</v>
      </c>
      <c r="AD372" s="160">
        <f>VLOOKUP(T372,'既存・導入予定 (4)'!$E$33:$S$44,13,0)</f>
        <v>0.14699999999999999</v>
      </c>
      <c r="AE372" s="161">
        <f t="shared" si="24"/>
        <v>0.77800000000000002</v>
      </c>
    </row>
    <row r="373" spans="13:31" ht="13.5" customHeight="1">
      <c r="M373" s="90">
        <v>7</v>
      </c>
      <c r="N373" s="91" t="s">
        <v>7</v>
      </c>
      <c r="O373" s="91" t="s">
        <v>3460</v>
      </c>
      <c r="P373" s="91" t="s">
        <v>3458</v>
      </c>
      <c r="Q373" s="91" t="s">
        <v>346</v>
      </c>
      <c r="R373" s="92">
        <v>0.64300000000000002</v>
      </c>
      <c r="T373" s="152">
        <v>4</v>
      </c>
      <c r="U373" s="153">
        <v>1995</v>
      </c>
      <c r="V373" s="154" t="s">
        <v>20</v>
      </c>
      <c r="W373" s="154" t="s">
        <v>618</v>
      </c>
      <c r="X373" s="154" t="s">
        <v>3516</v>
      </c>
      <c r="Y373" s="155" t="str">
        <f t="shared" si="23"/>
        <v>41995冷房ビル用マルチ無し（一定速）</v>
      </c>
      <c r="Z373" s="156">
        <v>0.26</v>
      </c>
      <c r="AA373" s="156">
        <v>0.74</v>
      </c>
      <c r="AB373" s="157">
        <v>0.26</v>
      </c>
      <c r="AC373" s="157">
        <v>0.74</v>
      </c>
      <c r="AD373" s="160">
        <f>VLOOKUP(T373,'既存・導入予定 (4)'!$E$33:$S$44,13,0)</f>
        <v>0.14699999999999999</v>
      </c>
      <c r="AE373" s="161">
        <f t="shared" si="24"/>
        <v>0.77800000000000002</v>
      </c>
    </row>
    <row r="374" spans="13:31" ht="13.5" customHeight="1">
      <c r="M374" s="90">
        <v>7</v>
      </c>
      <c r="N374" s="91" t="s">
        <v>8</v>
      </c>
      <c r="O374" s="91" t="s">
        <v>3460</v>
      </c>
      <c r="P374" s="91" t="s">
        <v>3458</v>
      </c>
      <c r="Q374" s="91" t="s">
        <v>350</v>
      </c>
      <c r="R374" s="92">
        <v>0.66600000000000004</v>
      </c>
      <c r="T374" s="152">
        <v>4</v>
      </c>
      <c r="U374" s="153">
        <v>1995</v>
      </c>
      <c r="V374" s="154" t="s">
        <v>20</v>
      </c>
      <c r="W374" s="154" t="s">
        <v>619</v>
      </c>
      <c r="X374" s="154" t="s">
        <v>3516</v>
      </c>
      <c r="Y374" s="155" t="str">
        <f t="shared" si="23"/>
        <v>41995冷房設備用無し（一定速）</v>
      </c>
      <c r="Z374" s="156">
        <v>0.26</v>
      </c>
      <c r="AA374" s="156">
        <v>0.74</v>
      </c>
      <c r="AB374" s="157">
        <v>0.26</v>
      </c>
      <c r="AC374" s="157">
        <v>0.74</v>
      </c>
      <c r="AD374" s="160">
        <f>VLOOKUP(T374,'既存・導入予定 (4)'!$E$33:$S$44,13,0)</f>
        <v>0.14699999999999999</v>
      </c>
      <c r="AE374" s="161">
        <f t="shared" si="24"/>
        <v>0.77800000000000002</v>
      </c>
    </row>
    <row r="375" spans="13:31" ht="13.5" customHeight="1">
      <c r="M375" s="90">
        <v>7</v>
      </c>
      <c r="N375" s="91" t="s">
        <v>9</v>
      </c>
      <c r="O375" s="91" t="s">
        <v>3460</v>
      </c>
      <c r="P375" s="91" t="s">
        <v>3458</v>
      </c>
      <c r="Q375" s="91" t="s">
        <v>354</v>
      </c>
      <c r="R375" s="92">
        <v>0.51800000000000002</v>
      </c>
      <c r="T375" s="152">
        <v>4</v>
      </c>
      <c r="U375" s="153">
        <v>1995</v>
      </c>
      <c r="V375" s="154" t="s">
        <v>21</v>
      </c>
      <c r="W375" s="154" t="s">
        <v>624</v>
      </c>
      <c r="X375" s="154" t="s">
        <v>3363</v>
      </c>
      <c r="Y375" s="155" t="str">
        <f t="shared" si="23"/>
        <v>41995暖房店舗用有り</v>
      </c>
      <c r="Z375" s="156">
        <v>0.374</v>
      </c>
      <c r="AA375" s="156">
        <v>0.626</v>
      </c>
      <c r="AB375" s="157">
        <v>1.0275000000000001</v>
      </c>
      <c r="AC375" s="157">
        <v>0.46260000000000001</v>
      </c>
      <c r="AD375" s="160">
        <f>VLOOKUP(T375,'既存・導入予定 (4)'!$E$33:$S$44,13,0)</f>
        <v>0.14699999999999999</v>
      </c>
      <c r="AE375" s="161">
        <f t="shared" si="24"/>
        <v>0.61299999999999999</v>
      </c>
    </row>
    <row r="376" spans="13:31" ht="13.5" customHeight="1">
      <c r="M376" s="90">
        <v>7</v>
      </c>
      <c r="N376" s="91" t="s">
        <v>10</v>
      </c>
      <c r="O376" s="91" t="s">
        <v>3460</v>
      </c>
      <c r="P376" s="91" t="s">
        <v>3458</v>
      </c>
      <c r="Q376" s="91" t="s">
        <v>358</v>
      </c>
      <c r="R376" s="92">
        <v>0.58699999999999997</v>
      </c>
      <c r="T376" s="152">
        <v>4</v>
      </c>
      <c r="U376" s="153">
        <v>1995</v>
      </c>
      <c r="V376" s="154" t="s">
        <v>21</v>
      </c>
      <c r="W376" s="154" t="s">
        <v>618</v>
      </c>
      <c r="X376" s="154" t="s">
        <v>3363</v>
      </c>
      <c r="Y376" s="155" t="str">
        <f t="shared" si="23"/>
        <v>41995暖房ビル用マルチ有り</v>
      </c>
      <c r="Z376" s="156">
        <v>-0.112</v>
      </c>
      <c r="AA376" s="156">
        <v>1.1120000000000001</v>
      </c>
      <c r="AB376" s="157">
        <v>1.0236000000000001</v>
      </c>
      <c r="AC376" s="157">
        <v>0.82809999999999995</v>
      </c>
      <c r="AD376" s="160">
        <f>VLOOKUP(T376,'既存・導入予定 (4)'!$E$33:$S$44,13,0)</f>
        <v>0.14699999999999999</v>
      </c>
      <c r="AE376" s="161">
        <f t="shared" si="24"/>
        <v>0.97799999999999998</v>
      </c>
    </row>
    <row r="377" spans="13:31" ht="13.5" customHeight="1">
      <c r="M377" s="90">
        <v>7</v>
      </c>
      <c r="N377" s="91" t="s">
        <v>11</v>
      </c>
      <c r="O377" s="91" t="s">
        <v>3460</v>
      </c>
      <c r="P377" s="91" t="s">
        <v>3458</v>
      </c>
      <c r="Q377" s="91" t="s">
        <v>362</v>
      </c>
      <c r="R377" s="92">
        <v>0.38600000000000001</v>
      </c>
      <c r="T377" s="152">
        <v>4</v>
      </c>
      <c r="U377" s="153">
        <v>1995</v>
      </c>
      <c r="V377" s="154" t="s">
        <v>21</v>
      </c>
      <c r="W377" s="154" t="s">
        <v>619</v>
      </c>
      <c r="X377" s="154" t="s">
        <v>3363</v>
      </c>
      <c r="Y377" s="155" t="str">
        <f t="shared" si="23"/>
        <v>41995暖房設備用有り</v>
      </c>
      <c r="Z377" s="156">
        <v>0.25</v>
      </c>
      <c r="AA377" s="156">
        <v>0.75</v>
      </c>
      <c r="AB377" s="157">
        <v>1.0159</v>
      </c>
      <c r="AC377" s="157">
        <v>0.5585</v>
      </c>
      <c r="AD377" s="160">
        <f>VLOOKUP(T377,'既存・導入予定 (4)'!$E$33:$S$44,13,0)</f>
        <v>0.14699999999999999</v>
      </c>
      <c r="AE377" s="161">
        <f t="shared" si="24"/>
        <v>0.70699999999999996</v>
      </c>
    </row>
    <row r="378" spans="13:31" ht="13.5" customHeight="1">
      <c r="M378" s="90">
        <v>7</v>
      </c>
      <c r="N378" s="91" t="s">
        <v>12</v>
      </c>
      <c r="O378" s="91" t="s">
        <v>3460</v>
      </c>
      <c r="P378" s="91" t="s">
        <v>3458</v>
      </c>
      <c r="Q378" s="91" t="s">
        <v>366</v>
      </c>
      <c r="R378" s="92">
        <v>0.28899999999999998</v>
      </c>
      <c r="T378" s="152">
        <v>4</v>
      </c>
      <c r="U378" s="153">
        <v>1995</v>
      </c>
      <c r="V378" s="154" t="s">
        <v>21</v>
      </c>
      <c r="W378" s="154" t="s">
        <v>624</v>
      </c>
      <c r="X378" s="154" t="s">
        <v>3516</v>
      </c>
      <c r="Y378" s="155" t="str">
        <f t="shared" si="23"/>
        <v>41995暖房店舗用無し（一定速）</v>
      </c>
      <c r="Z378" s="156">
        <v>0.26</v>
      </c>
      <c r="AA378" s="156">
        <v>0.74</v>
      </c>
      <c r="AB378" s="157">
        <v>0.26</v>
      </c>
      <c r="AC378" s="157">
        <v>0.74</v>
      </c>
      <c r="AD378" s="160">
        <f>VLOOKUP(T378,'既存・導入予定 (4)'!$E$33:$S$44,13,0)</f>
        <v>0.14699999999999999</v>
      </c>
      <c r="AE378" s="161">
        <f t="shared" si="24"/>
        <v>0.77800000000000002</v>
      </c>
    </row>
    <row r="379" spans="13:31" ht="13.5" customHeight="1">
      <c r="M379" s="90">
        <v>7</v>
      </c>
      <c r="N379" s="91" t="s">
        <v>13</v>
      </c>
      <c r="O379" s="91" t="s">
        <v>3460</v>
      </c>
      <c r="P379" s="91" t="s">
        <v>3458</v>
      </c>
      <c r="Q379" s="91" t="s">
        <v>370</v>
      </c>
      <c r="R379" s="92">
        <v>0.66600000000000004</v>
      </c>
      <c r="T379" s="152">
        <v>4</v>
      </c>
      <c r="U379" s="153">
        <v>1995</v>
      </c>
      <c r="V379" s="154" t="s">
        <v>21</v>
      </c>
      <c r="W379" s="154" t="s">
        <v>618</v>
      </c>
      <c r="X379" s="154" t="s">
        <v>3516</v>
      </c>
      <c r="Y379" s="155" t="str">
        <f t="shared" si="23"/>
        <v>41995暖房ビル用マルチ無し（一定速）</v>
      </c>
      <c r="Z379" s="156">
        <v>0.26</v>
      </c>
      <c r="AA379" s="156">
        <v>0.74</v>
      </c>
      <c r="AB379" s="157">
        <v>0.26</v>
      </c>
      <c r="AC379" s="157">
        <v>0.74</v>
      </c>
      <c r="AD379" s="160">
        <f>VLOOKUP(T379,'既存・導入予定 (4)'!$E$33:$S$44,13,0)</f>
        <v>0.14699999999999999</v>
      </c>
      <c r="AE379" s="161">
        <f t="shared" si="24"/>
        <v>0.77800000000000002</v>
      </c>
    </row>
    <row r="380" spans="13:31" ht="13.5" customHeight="1">
      <c r="M380" s="90">
        <v>8</v>
      </c>
      <c r="N380" s="91" t="s">
        <v>3456</v>
      </c>
      <c r="O380" s="91" t="s">
        <v>3460</v>
      </c>
      <c r="P380" s="91" t="s">
        <v>3458</v>
      </c>
      <c r="Q380" s="91" t="s">
        <v>374</v>
      </c>
      <c r="R380" s="92">
        <v>0.61499999999999999</v>
      </c>
      <c r="T380" s="152">
        <v>4</v>
      </c>
      <c r="U380" s="153">
        <v>1995</v>
      </c>
      <c r="V380" s="154" t="s">
        <v>21</v>
      </c>
      <c r="W380" s="154" t="s">
        <v>619</v>
      </c>
      <c r="X380" s="154" t="s">
        <v>3516</v>
      </c>
      <c r="Y380" s="155" t="str">
        <f t="shared" si="23"/>
        <v>41995暖房設備用無し（一定速）</v>
      </c>
      <c r="Z380" s="156">
        <v>0.26</v>
      </c>
      <c r="AA380" s="156">
        <v>0.74</v>
      </c>
      <c r="AB380" s="157">
        <v>0.26</v>
      </c>
      <c r="AC380" s="157">
        <v>0.74</v>
      </c>
      <c r="AD380" s="160">
        <f>VLOOKUP(T380,'既存・導入予定 (4)'!$E$33:$S$44,13,0)</f>
        <v>0.14699999999999999</v>
      </c>
      <c r="AE380" s="161">
        <f t="shared" si="24"/>
        <v>0.77800000000000002</v>
      </c>
    </row>
    <row r="381" spans="13:31" ht="13.5" customHeight="1">
      <c r="M381" s="90">
        <v>8</v>
      </c>
      <c r="N381" s="91" t="s">
        <v>3</v>
      </c>
      <c r="O381" s="91" t="s">
        <v>3460</v>
      </c>
      <c r="P381" s="91" t="s">
        <v>3458</v>
      </c>
      <c r="Q381" s="91" t="s">
        <v>378</v>
      </c>
      <c r="R381" s="92">
        <v>0.72199999999999998</v>
      </c>
      <c r="T381" s="152">
        <v>4</v>
      </c>
      <c r="U381" s="153">
        <v>2005</v>
      </c>
      <c r="V381" s="154" t="s">
        <v>20</v>
      </c>
      <c r="W381" s="154" t="s">
        <v>624</v>
      </c>
      <c r="X381" s="154" t="s">
        <v>3363</v>
      </c>
      <c r="Y381" s="155" t="str">
        <f t="shared" si="23"/>
        <v>42005冷房店舗用有り</v>
      </c>
      <c r="Z381" s="156">
        <v>-0.86599999999999999</v>
      </c>
      <c r="AA381" s="156">
        <v>1.8660000000000001</v>
      </c>
      <c r="AB381" s="157">
        <v>1.0455000000000001</v>
      </c>
      <c r="AC381" s="157">
        <v>1.3880999999999999</v>
      </c>
      <c r="AD381" s="160">
        <f>VLOOKUP(T381,'既存・導入予定 (4)'!$E$33:$S$44,13,0)</f>
        <v>0.14699999999999999</v>
      </c>
      <c r="AE381" s="161">
        <f t="shared" si="24"/>
        <v>1.5409999999999999</v>
      </c>
    </row>
    <row r="382" spans="13:31" ht="13.5" customHeight="1">
      <c r="M382" s="90">
        <v>8</v>
      </c>
      <c r="N382" s="91" t="s">
        <v>4</v>
      </c>
      <c r="O382" s="91" t="s">
        <v>3460</v>
      </c>
      <c r="P382" s="91" t="s">
        <v>3458</v>
      </c>
      <c r="Q382" s="91" t="s">
        <v>382</v>
      </c>
      <c r="R382" s="92">
        <v>0.67300000000000004</v>
      </c>
      <c r="T382" s="152">
        <v>4</v>
      </c>
      <c r="U382" s="153">
        <v>2005</v>
      </c>
      <c r="V382" s="154" t="s">
        <v>20</v>
      </c>
      <c r="W382" s="154" t="s">
        <v>618</v>
      </c>
      <c r="X382" s="154" t="s">
        <v>3363</v>
      </c>
      <c r="Y382" s="155" t="str">
        <f t="shared" si="23"/>
        <v>42005冷房ビル用マルチ有り</v>
      </c>
      <c r="Z382" s="156">
        <v>-0.68200000000000005</v>
      </c>
      <c r="AA382" s="156">
        <v>1.6819999999999999</v>
      </c>
      <c r="AB382" s="157">
        <v>1.0490999999999999</v>
      </c>
      <c r="AC382" s="157">
        <v>1.2492000000000001</v>
      </c>
      <c r="AD382" s="160">
        <f>VLOOKUP(T382,'既存・導入予定 (4)'!$E$33:$S$44,13,0)</f>
        <v>0.14699999999999999</v>
      </c>
      <c r="AE382" s="161">
        <f t="shared" si="24"/>
        <v>1.403</v>
      </c>
    </row>
    <row r="383" spans="13:31" ht="14.25" customHeight="1">
      <c r="M383" s="90">
        <v>8</v>
      </c>
      <c r="N383" s="91" t="s">
        <v>5</v>
      </c>
      <c r="O383" s="91" t="s">
        <v>3460</v>
      </c>
      <c r="P383" s="91" t="s">
        <v>3458</v>
      </c>
      <c r="Q383" s="91" t="s">
        <v>386</v>
      </c>
      <c r="R383" s="92">
        <v>0.435</v>
      </c>
      <c r="T383" s="152">
        <v>4</v>
      </c>
      <c r="U383" s="153">
        <v>2005</v>
      </c>
      <c r="V383" s="154" t="s">
        <v>20</v>
      </c>
      <c r="W383" s="154" t="s">
        <v>619</v>
      </c>
      <c r="X383" s="154" t="s">
        <v>3363</v>
      </c>
      <c r="Y383" s="155" t="str">
        <f t="shared" si="23"/>
        <v>42005冷房設備用有り</v>
      </c>
      <c r="Z383" s="156">
        <v>-0.114</v>
      </c>
      <c r="AA383" s="156">
        <v>1.1140000000000001</v>
      </c>
      <c r="AB383" s="157">
        <v>1.0325</v>
      </c>
      <c r="AC383" s="157">
        <v>0.82740000000000002</v>
      </c>
      <c r="AD383" s="160">
        <f>VLOOKUP(T383,'既存・導入予定 (4)'!$E$33:$S$44,13,0)</f>
        <v>0.14699999999999999</v>
      </c>
      <c r="AE383" s="161">
        <f t="shared" si="24"/>
        <v>0.97899999999999998</v>
      </c>
    </row>
    <row r="384" spans="13:31" ht="13.5" customHeight="1">
      <c r="M384" s="90">
        <v>8</v>
      </c>
      <c r="N384" s="91" t="s">
        <v>6</v>
      </c>
      <c r="O384" s="91" t="s">
        <v>3460</v>
      </c>
      <c r="P384" s="91" t="s">
        <v>3458</v>
      </c>
      <c r="Q384" s="91" t="s">
        <v>390</v>
      </c>
      <c r="R384" s="92">
        <v>0.68600000000000005</v>
      </c>
      <c r="T384" s="152">
        <v>4</v>
      </c>
      <c r="U384" s="153">
        <v>2005</v>
      </c>
      <c r="V384" s="154" t="s">
        <v>20</v>
      </c>
      <c r="W384" s="154" t="s">
        <v>624</v>
      </c>
      <c r="X384" s="154" t="s">
        <v>3516</v>
      </c>
      <c r="Y384" s="155" t="str">
        <f t="shared" si="23"/>
        <v>42005冷房店舗用無し（一定速）</v>
      </c>
      <c r="Z384" s="156">
        <v>0.25</v>
      </c>
      <c r="AA384" s="156">
        <v>0.75</v>
      </c>
      <c r="AB384" s="157">
        <v>0.25</v>
      </c>
      <c r="AC384" s="157">
        <v>0.75</v>
      </c>
      <c r="AD384" s="160">
        <f>VLOOKUP(T384,'既存・導入予定 (4)'!$E$33:$S$44,13,0)</f>
        <v>0.14699999999999999</v>
      </c>
      <c r="AE384" s="161">
        <f t="shared" si="24"/>
        <v>0.78600000000000003</v>
      </c>
    </row>
    <row r="385" spans="13:31" ht="13.5" customHeight="1">
      <c r="M385" s="90">
        <v>8</v>
      </c>
      <c r="N385" s="91" t="s">
        <v>7</v>
      </c>
      <c r="O385" s="91" t="s">
        <v>3460</v>
      </c>
      <c r="P385" s="91" t="s">
        <v>3458</v>
      </c>
      <c r="Q385" s="91" t="s">
        <v>394</v>
      </c>
      <c r="R385" s="92">
        <v>0.71899999999999997</v>
      </c>
      <c r="T385" s="152">
        <v>4</v>
      </c>
      <c r="U385" s="153">
        <v>2005</v>
      </c>
      <c r="V385" s="154" t="s">
        <v>20</v>
      </c>
      <c r="W385" s="154" t="s">
        <v>618</v>
      </c>
      <c r="X385" s="154" t="s">
        <v>3516</v>
      </c>
      <c r="Y385" s="155" t="str">
        <f t="shared" si="23"/>
        <v>42005冷房ビル用マルチ無し（一定速）</v>
      </c>
      <c r="Z385" s="156">
        <v>0.25</v>
      </c>
      <c r="AA385" s="156">
        <v>0.75</v>
      </c>
      <c r="AB385" s="157">
        <v>0.25</v>
      </c>
      <c r="AC385" s="157">
        <v>0.75</v>
      </c>
      <c r="AD385" s="160">
        <f>VLOOKUP(T385,'既存・導入予定 (4)'!$E$33:$S$44,13,0)</f>
        <v>0.14699999999999999</v>
      </c>
      <c r="AE385" s="161">
        <f t="shared" si="24"/>
        <v>0.78600000000000003</v>
      </c>
    </row>
    <row r="386" spans="13:31" ht="13.5" customHeight="1">
      <c r="M386" s="90">
        <v>8</v>
      </c>
      <c r="N386" s="91" t="s">
        <v>8</v>
      </c>
      <c r="O386" s="91" t="s">
        <v>3460</v>
      </c>
      <c r="P386" s="91" t="s">
        <v>3458</v>
      </c>
      <c r="Q386" s="91" t="s">
        <v>398</v>
      </c>
      <c r="R386" s="92">
        <v>0.70699999999999996</v>
      </c>
      <c r="T386" s="152">
        <v>4</v>
      </c>
      <c r="U386" s="153">
        <v>2005</v>
      </c>
      <c r="V386" s="154" t="s">
        <v>20</v>
      </c>
      <c r="W386" s="154" t="s">
        <v>619</v>
      </c>
      <c r="X386" s="154" t="s">
        <v>3516</v>
      </c>
      <c r="Y386" s="155" t="str">
        <f t="shared" si="23"/>
        <v>42005冷房設備用無し（一定速）</v>
      </c>
      <c r="Z386" s="156">
        <v>0.25</v>
      </c>
      <c r="AA386" s="156">
        <v>0.75</v>
      </c>
      <c r="AB386" s="157">
        <v>0.25</v>
      </c>
      <c r="AC386" s="157">
        <v>0.75</v>
      </c>
      <c r="AD386" s="160">
        <f>VLOOKUP(T386,'既存・導入予定 (4)'!$E$33:$S$44,13,0)</f>
        <v>0.14699999999999999</v>
      </c>
      <c r="AE386" s="161">
        <f t="shared" si="24"/>
        <v>0.78600000000000003</v>
      </c>
    </row>
    <row r="387" spans="13:31" ht="14.25" customHeight="1">
      <c r="M387" s="90">
        <v>8</v>
      </c>
      <c r="N387" s="91" t="s">
        <v>9</v>
      </c>
      <c r="O387" s="91" t="s">
        <v>3460</v>
      </c>
      <c r="P387" s="91" t="s">
        <v>3458</v>
      </c>
      <c r="Q387" s="91" t="s">
        <v>402</v>
      </c>
      <c r="R387" s="92">
        <v>0.59199999999999997</v>
      </c>
      <c r="T387" s="152">
        <v>4</v>
      </c>
      <c r="U387" s="153">
        <v>2005</v>
      </c>
      <c r="V387" s="154" t="s">
        <v>21</v>
      </c>
      <c r="W387" s="154" t="s">
        <v>624</v>
      </c>
      <c r="X387" s="154" t="s">
        <v>3363</v>
      </c>
      <c r="Y387" s="155" t="str">
        <f t="shared" si="23"/>
        <v>42005暖房店舗用有り</v>
      </c>
      <c r="Z387" s="156">
        <v>-0.65</v>
      </c>
      <c r="AA387" s="156">
        <v>1.65</v>
      </c>
      <c r="AB387" s="157">
        <v>1.0726</v>
      </c>
      <c r="AC387" s="157">
        <v>1.2194</v>
      </c>
      <c r="AD387" s="160">
        <f>VLOOKUP(T387,'既存・導入予定 (4)'!$E$33:$S$44,13,0)</f>
        <v>0.14699999999999999</v>
      </c>
      <c r="AE387" s="161">
        <f t="shared" si="24"/>
        <v>1.377</v>
      </c>
    </row>
    <row r="388" spans="13:31" ht="13.5" customHeight="1">
      <c r="M388" s="90">
        <v>8</v>
      </c>
      <c r="N388" s="91" t="s">
        <v>10</v>
      </c>
      <c r="O388" s="91" t="s">
        <v>3460</v>
      </c>
      <c r="P388" s="91" t="s">
        <v>3458</v>
      </c>
      <c r="Q388" s="91" t="s">
        <v>406</v>
      </c>
      <c r="R388" s="92">
        <v>0.626</v>
      </c>
      <c r="T388" s="152">
        <v>4</v>
      </c>
      <c r="U388" s="153">
        <v>2005</v>
      </c>
      <c r="V388" s="154" t="s">
        <v>21</v>
      </c>
      <c r="W388" s="154" t="s">
        <v>618</v>
      </c>
      <c r="X388" s="154" t="s">
        <v>3363</v>
      </c>
      <c r="Y388" s="155" t="str">
        <f t="shared" si="23"/>
        <v>42005暖房ビル用マルチ有り</v>
      </c>
      <c r="Z388" s="156">
        <v>-0.56000000000000005</v>
      </c>
      <c r="AA388" s="156">
        <v>1.56</v>
      </c>
      <c r="AB388" s="157">
        <v>1.0330999999999999</v>
      </c>
      <c r="AC388" s="157">
        <v>1.1617</v>
      </c>
      <c r="AD388" s="160">
        <f>VLOOKUP(T388,'既存・導入予定 (4)'!$E$33:$S$44,13,0)</f>
        <v>0.14699999999999999</v>
      </c>
      <c r="AE388" s="161">
        <f t="shared" si="24"/>
        <v>1.3129999999999999</v>
      </c>
    </row>
    <row r="389" spans="13:31" ht="13.5" customHeight="1">
      <c r="M389" s="90">
        <v>8</v>
      </c>
      <c r="N389" s="91" t="s">
        <v>11</v>
      </c>
      <c r="O389" s="91" t="s">
        <v>3460</v>
      </c>
      <c r="P389" s="91" t="s">
        <v>3458</v>
      </c>
      <c r="Q389" s="91" t="s">
        <v>410</v>
      </c>
      <c r="R389" s="92">
        <v>0.41799999999999998</v>
      </c>
      <c r="T389" s="152">
        <v>4</v>
      </c>
      <c r="U389" s="153">
        <v>2005</v>
      </c>
      <c r="V389" s="154" t="s">
        <v>21</v>
      </c>
      <c r="W389" s="154" t="s">
        <v>619</v>
      </c>
      <c r="X389" s="154" t="s">
        <v>3363</v>
      </c>
      <c r="Y389" s="155" t="str">
        <f t="shared" si="23"/>
        <v>42005暖房設備用有り</v>
      </c>
      <c r="Z389" s="156">
        <v>-0.126</v>
      </c>
      <c r="AA389" s="156">
        <v>1.1259999999999999</v>
      </c>
      <c r="AB389" s="157">
        <v>1.0239</v>
      </c>
      <c r="AC389" s="157">
        <v>0.83850000000000002</v>
      </c>
      <c r="AD389" s="160">
        <f>VLOOKUP(T389,'既存・導入予定 (4)'!$E$33:$S$44,13,0)</f>
        <v>0.14699999999999999</v>
      </c>
      <c r="AE389" s="161">
        <f t="shared" si="24"/>
        <v>0.98899999999999999</v>
      </c>
    </row>
    <row r="390" spans="13:31" ht="13.5" customHeight="1">
      <c r="M390" s="90">
        <v>8</v>
      </c>
      <c r="N390" s="91" t="s">
        <v>12</v>
      </c>
      <c r="O390" s="91" t="s">
        <v>3460</v>
      </c>
      <c r="P390" s="91" t="s">
        <v>3458</v>
      </c>
      <c r="Q390" s="91" t="s">
        <v>414</v>
      </c>
      <c r="R390" s="92">
        <v>0.307</v>
      </c>
      <c r="T390" s="152">
        <v>4</v>
      </c>
      <c r="U390" s="153">
        <v>2005</v>
      </c>
      <c r="V390" s="154" t="s">
        <v>21</v>
      </c>
      <c r="W390" s="154" t="s">
        <v>624</v>
      </c>
      <c r="X390" s="154" t="s">
        <v>3516</v>
      </c>
      <c r="Y390" s="155" t="str">
        <f t="shared" si="23"/>
        <v>42005暖房店舗用無し（一定速）</v>
      </c>
      <c r="Z390" s="156">
        <v>0.25</v>
      </c>
      <c r="AA390" s="156">
        <v>0.75</v>
      </c>
      <c r="AB390" s="157">
        <v>0.25</v>
      </c>
      <c r="AC390" s="157">
        <v>0.75</v>
      </c>
      <c r="AD390" s="160">
        <f>VLOOKUP(T390,'既存・導入予定 (4)'!$E$33:$S$44,13,0)</f>
        <v>0.14699999999999999</v>
      </c>
      <c r="AE390" s="161">
        <f t="shared" si="24"/>
        <v>0.78600000000000003</v>
      </c>
    </row>
    <row r="391" spans="13:31" ht="13.5" customHeight="1">
      <c r="M391" s="90">
        <v>8</v>
      </c>
      <c r="N391" s="91" t="s">
        <v>13</v>
      </c>
      <c r="O391" s="91" t="s">
        <v>3460</v>
      </c>
      <c r="P391" s="91" t="s">
        <v>3458</v>
      </c>
      <c r="Q391" s="91" t="s">
        <v>418</v>
      </c>
      <c r="R391" s="92">
        <v>0.70399999999999996</v>
      </c>
      <c r="T391" s="152">
        <v>4</v>
      </c>
      <c r="U391" s="153">
        <v>2005</v>
      </c>
      <c r="V391" s="154" t="s">
        <v>21</v>
      </c>
      <c r="W391" s="154" t="s">
        <v>618</v>
      </c>
      <c r="X391" s="154" t="s">
        <v>3516</v>
      </c>
      <c r="Y391" s="155" t="str">
        <f t="shared" si="23"/>
        <v>42005暖房ビル用マルチ無し（一定速）</v>
      </c>
      <c r="Z391" s="156">
        <v>0.25</v>
      </c>
      <c r="AA391" s="156">
        <v>0.75</v>
      </c>
      <c r="AB391" s="157">
        <v>0.25</v>
      </c>
      <c r="AC391" s="157">
        <v>0.75</v>
      </c>
      <c r="AD391" s="160">
        <f>VLOOKUP(T391,'既存・導入予定 (4)'!$E$33:$S$44,13,0)</f>
        <v>0.14699999999999999</v>
      </c>
      <c r="AE391" s="161">
        <f t="shared" si="24"/>
        <v>0.78600000000000003</v>
      </c>
    </row>
    <row r="392" spans="13:31" ht="13.5" customHeight="1">
      <c r="M392" s="90">
        <v>9</v>
      </c>
      <c r="N392" s="91" t="s">
        <v>3456</v>
      </c>
      <c r="O392" s="91" t="s">
        <v>3460</v>
      </c>
      <c r="P392" s="91" t="s">
        <v>3458</v>
      </c>
      <c r="Q392" s="91" t="s">
        <v>422</v>
      </c>
      <c r="R392" s="92">
        <v>0.48399999999999999</v>
      </c>
      <c r="T392" s="152">
        <v>4</v>
      </c>
      <c r="U392" s="153">
        <v>2005</v>
      </c>
      <c r="V392" s="154" t="s">
        <v>21</v>
      </c>
      <c r="W392" s="154" t="s">
        <v>619</v>
      </c>
      <c r="X392" s="154" t="s">
        <v>3516</v>
      </c>
      <c r="Y392" s="155" t="str">
        <f t="shared" si="23"/>
        <v>42005暖房設備用無し（一定速）</v>
      </c>
      <c r="Z392" s="156">
        <v>0.25</v>
      </c>
      <c r="AA392" s="156">
        <v>0.75</v>
      </c>
      <c r="AB392" s="157">
        <v>0.25</v>
      </c>
      <c r="AC392" s="157">
        <v>0.75</v>
      </c>
      <c r="AD392" s="160">
        <f>VLOOKUP(T392,'既存・導入予定 (4)'!$E$33:$S$44,13,0)</f>
        <v>0.14699999999999999</v>
      </c>
      <c r="AE392" s="161">
        <f t="shared" si="24"/>
        <v>0.78600000000000003</v>
      </c>
    </row>
    <row r="393" spans="13:31" ht="13.5" customHeight="1">
      <c r="M393" s="90">
        <v>9</v>
      </c>
      <c r="N393" s="91" t="s">
        <v>3</v>
      </c>
      <c r="O393" s="91" t="s">
        <v>3460</v>
      </c>
      <c r="P393" s="91" t="s">
        <v>3458</v>
      </c>
      <c r="Q393" s="91" t="s">
        <v>426</v>
      </c>
      <c r="R393" s="92">
        <v>0.54300000000000004</v>
      </c>
      <c r="T393" s="152">
        <v>4</v>
      </c>
      <c r="U393" s="153">
        <v>2010</v>
      </c>
      <c r="V393" s="154" t="s">
        <v>20</v>
      </c>
      <c r="W393" s="154" t="s">
        <v>624</v>
      </c>
      <c r="X393" s="154" t="s">
        <v>3363</v>
      </c>
      <c r="Y393" s="155" t="str">
        <f t="shared" si="23"/>
        <v>42010冷房店舗用有り</v>
      </c>
      <c r="Z393" s="156">
        <v>-1.1000000000000001</v>
      </c>
      <c r="AA393" s="156">
        <v>2.1</v>
      </c>
      <c r="AB393" s="157">
        <v>1.0511999999999999</v>
      </c>
      <c r="AC393" s="157">
        <v>1.5622</v>
      </c>
      <c r="AD393" s="160">
        <f>VLOOKUP(T393,'既存・導入予定 (4)'!$E$33:$S$44,13,0)</f>
        <v>0.14699999999999999</v>
      </c>
      <c r="AE393" s="161">
        <f t="shared" si="24"/>
        <v>1.716</v>
      </c>
    </row>
    <row r="394" spans="13:31" ht="13.5" customHeight="1">
      <c r="M394" s="90">
        <v>9</v>
      </c>
      <c r="N394" s="91" t="s">
        <v>4</v>
      </c>
      <c r="O394" s="91" t="s">
        <v>3460</v>
      </c>
      <c r="P394" s="91" t="s">
        <v>3458</v>
      </c>
      <c r="Q394" s="91" t="s">
        <v>430</v>
      </c>
      <c r="R394" s="92">
        <v>0.46300000000000002</v>
      </c>
      <c r="T394" s="152">
        <v>4</v>
      </c>
      <c r="U394" s="153">
        <v>2010</v>
      </c>
      <c r="V394" s="154" t="s">
        <v>20</v>
      </c>
      <c r="W394" s="154" t="s">
        <v>618</v>
      </c>
      <c r="X394" s="154" t="s">
        <v>3363</v>
      </c>
      <c r="Y394" s="155" t="str">
        <f t="shared" si="23"/>
        <v>42010冷房ビル用マルチ有り</v>
      </c>
      <c r="Z394" s="156">
        <v>-0.88</v>
      </c>
      <c r="AA394" s="156">
        <v>1.88</v>
      </c>
      <c r="AB394" s="157">
        <v>1.0548999999999999</v>
      </c>
      <c r="AC394" s="157">
        <v>1.3963000000000001</v>
      </c>
      <c r="AD394" s="160">
        <f>VLOOKUP(T394,'既存・導入予定 (4)'!$E$33:$S$44,13,0)</f>
        <v>0.14699999999999999</v>
      </c>
      <c r="AE394" s="161">
        <f t="shared" si="24"/>
        <v>1.5509999999999999</v>
      </c>
    </row>
    <row r="395" spans="13:31" ht="13.5" customHeight="1">
      <c r="M395" s="90">
        <v>9</v>
      </c>
      <c r="N395" s="91" t="s">
        <v>5</v>
      </c>
      <c r="O395" s="91" t="s">
        <v>3460</v>
      </c>
      <c r="P395" s="91" t="s">
        <v>3458</v>
      </c>
      <c r="Q395" s="91" t="s">
        <v>434</v>
      </c>
      <c r="R395" s="92">
        <v>0.27700000000000002</v>
      </c>
      <c r="T395" s="152">
        <v>4</v>
      </c>
      <c r="U395" s="153">
        <v>2010</v>
      </c>
      <c r="V395" s="154" t="s">
        <v>20</v>
      </c>
      <c r="W395" s="154" t="s">
        <v>619</v>
      </c>
      <c r="X395" s="154" t="s">
        <v>3363</v>
      </c>
      <c r="Y395" s="155" t="str">
        <f t="shared" si="23"/>
        <v>42010冷房設備用有り</v>
      </c>
      <c r="Z395" s="156">
        <v>-0.26</v>
      </c>
      <c r="AA395" s="156">
        <v>1.26</v>
      </c>
      <c r="AB395" s="157">
        <v>1.1929000000000001</v>
      </c>
      <c r="AC395" s="157">
        <v>0.89680000000000004</v>
      </c>
      <c r="AD395" s="160">
        <f>VLOOKUP(T395,'既存・導入予定 (4)'!$E$33:$S$44,13,0)</f>
        <v>0.14699999999999999</v>
      </c>
      <c r="AE395" s="161">
        <f t="shared" si="24"/>
        <v>1.0720000000000001</v>
      </c>
    </row>
    <row r="396" spans="13:31" ht="13.5" customHeight="1">
      <c r="M396" s="90">
        <v>9</v>
      </c>
      <c r="N396" s="91" t="s">
        <v>6</v>
      </c>
      <c r="O396" s="91" t="s">
        <v>3460</v>
      </c>
      <c r="P396" s="91" t="s">
        <v>3458</v>
      </c>
      <c r="Q396" s="91" t="s">
        <v>438</v>
      </c>
      <c r="R396" s="92">
        <v>0.46300000000000002</v>
      </c>
      <c r="T396" s="152">
        <v>4</v>
      </c>
      <c r="U396" s="153">
        <v>2010</v>
      </c>
      <c r="V396" s="154" t="s">
        <v>20</v>
      </c>
      <c r="W396" s="154" t="s">
        <v>624</v>
      </c>
      <c r="X396" s="154" t="s">
        <v>3516</v>
      </c>
      <c r="Y396" s="155" t="str">
        <f t="shared" si="23"/>
        <v>42010冷房店舗用無し（一定速）</v>
      </c>
      <c r="Z396" s="156">
        <v>0.25</v>
      </c>
      <c r="AA396" s="156">
        <v>0.75</v>
      </c>
      <c r="AB396" s="157">
        <v>0.25</v>
      </c>
      <c r="AC396" s="157">
        <v>0.75</v>
      </c>
      <c r="AD396" s="160">
        <f>VLOOKUP(T396,'既存・導入予定 (4)'!$E$33:$S$44,13,0)</f>
        <v>0.14699999999999999</v>
      </c>
      <c r="AE396" s="161">
        <f t="shared" si="24"/>
        <v>0.78600000000000003</v>
      </c>
    </row>
    <row r="397" spans="13:31" ht="13.5" customHeight="1">
      <c r="M397" s="90">
        <v>9</v>
      </c>
      <c r="N397" s="91" t="s">
        <v>7</v>
      </c>
      <c r="O397" s="91" t="s">
        <v>3460</v>
      </c>
      <c r="P397" s="91" t="s">
        <v>3458</v>
      </c>
      <c r="Q397" s="91" t="s">
        <v>442</v>
      </c>
      <c r="R397" s="92">
        <v>0.48499999999999999</v>
      </c>
      <c r="T397" s="152">
        <v>4</v>
      </c>
      <c r="U397" s="153">
        <v>2010</v>
      </c>
      <c r="V397" s="154" t="s">
        <v>20</v>
      </c>
      <c r="W397" s="154" t="s">
        <v>618</v>
      </c>
      <c r="X397" s="154" t="s">
        <v>3516</v>
      </c>
      <c r="Y397" s="155" t="str">
        <f t="shared" si="23"/>
        <v>42010冷房ビル用マルチ無し（一定速）</v>
      </c>
      <c r="Z397" s="156">
        <v>0.25</v>
      </c>
      <c r="AA397" s="156">
        <v>0.75</v>
      </c>
      <c r="AB397" s="157">
        <v>0.25</v>
      </c>
      <c r="AC397" s="157">
        <v>0.75</v>
      </c>
      <c r="AD397" s="160">
        <f>VLOOKUP(T397,'既存・導入予定 (4)'!$E$33:$S$44,13,0)</f>
        <v>0.14699999999999999</v>
      </c>
      <c r="AE397" s="161">
        <f t="shared" si="24"/>
        <v>0.78600000000000003</v>
      </c>
    </row>
    <row r="398" spans="13:31" ht="13.5" customHeight="1">
      <c r="M398" s="90">
        <v>9</v>
      </c>
      <c r="N398" s="91" t="s">
        <v>8</v>
      </c>
      <c r="O398" s="91" t="s">
        <v>3460</v>
      </c>
      <c r="P398" s="91" t="s">
        <v>3458</v>
      </c>
      <c r="Q398" s="91" t="s">
        <v>446</v>
      </c>
      <c r="R398" s="92">
        <v>0.48599999999999999</v>
      </c>
      <c r="T398" s="152">
        <v>4</v>
      </c>
      <c r="U398" s="153">
        <v>2010</v>
      </c>
      <c r="V398" s="154" t="s">
        <v>20</v>
      </c>
      <c r="W398" s="154" t="s">
        <v>619</v>
      </c>
      <c r="X398" s="154" t="s">
        <v>3516</v>
      </c>
      <c r="Y398" s="155" t="str">
        <f t="shared" si="23"/>
        <v>42010冷房設備用無し（一定速）</v>
      </c>
      <c r="Z398" s="156">
        <v>0.25</v>
      </c>
      <c r="AA398" s="156">
        <v>0.75</v>
      </c>
      <c r="AB398" s="157">
        <v>0.25</v>
      </c>
      <c r="AC398" s="157">
        <v>0.75</v>
      </c>
      <c r="AD398" s="160">
        <f>VLOOKUP(T398,'既存・導入予定 (4)'!$E$33:$S$44,13,0)</f>
        <v>0.14699999999999999</v>
      </c>
      <c r="AE398" s="161">
        <f t="shared" si="24"/>
        <v>0.78600000000000003</v>
      </c>
    </row>
    <row r="399" spans="13:31" ht="13.5" customHeight="1">
      <c r="M399" s="90">
        <v>9</v>
      </c>
      <c r="N399" s="91" t="s">
        <v>9</v>
      </c>
      <c r="O399" s="91" t="s">
        <v>3460</v>
      </c>
      <c r="P399" s="91" t="s">
        <v>3458</v>
      </c>
      <c r="Q399" s="91" t="s">
        <v>450</v>
      </c>
      <c r="R399" s="92">
        <v>0.34100000000000003</v>
      </c>
      <c r="T399" s="152">
        <v>4</v>
      </c>
      <c r="U399" s="153">
        <v>2010</v>
      </c>
      <c r="V399" s="154" t="s">
        <v>21</v>
      </c>
      <c r="W399" s="154" t="s">
        <v>624</v>
      </c>
      <c r="X399" s="154" t="s">
        <v>3363</v>
      </c>
      <c r="Y399" s="155" t="str">
        <f t="shared" si="23"/>
        <v>42010暖房店舗用有り</v>
      </c>
      <c r="Z399" s="156">
        <v>-0.72</v>
      </c>
      <c r="AA399" s="156">
        <v>1.72</v>
      </c>
      <c r="AB399" s="157">
        <v>1.0757000000000001</v>
      </c>
      <c r="AC399" s="157">
        <v>1.2710999999999999</v>
      </c>
      <c r="AD399" s="160">
        <f>VLOOKUP(T399,'既存・導入予定 (4)'!$E$33:$S$44,13,0)</f>
        <v>0.14699999999999999</v>
      </c>
      <c r="AE399" s="161">
        <f t="shared" si="24"/>
        <v>1.429</v>
      </c>
    </row>
    <row r="400" spans="13:31" ht="13.5" customHeight="1">
      <c r="M400" s="90">
        <v>9</v>
      </c>
      <c r="N400" s="91" t="s">
        <v>10</v>
      </c>
      <c r="O400" s="91" t="s">
        <v>3460</v>
      </c>
      <c r="P400" s="91" t="s">
        <v>3458</v>
      </c>
      <c r="Q400" s="91" t="s">
        <v>454</v>
      </c>
      <c r="R400" s="92">
        <v>0.436</v>
      </c>
      <c r="T400" s="152">
        <v>4</v>
      </c>
      <c r="U400" s="153">
        <v>2010</v>
      </c>
      <c r="V400" s="154" t="s">
        <v>21</v>
      </c>
      <c r="W400" s="154" t="s">
        <v>618</v>
      </c>
      <c r="X400" s="154" t="s">
        <v>3363</v>
      </c>
      <c r="Y400" s="155" t="str">
        <f t="shared" si="23"/>
        <v>42010暖房ビル用マルチ有り</v>
      </c>
      <c r="Z400" s="156">
        <v>-0.7</v>
      </c>
      <c r="AA400" s="156">
        <v>1.7</v>
      </c>
      <c r="AB400" s="157">
        <v>1.036</v>
      </c>
      <c r="AC400" s="157">
        <v>1.266</v>
      </c>
      <c r="AD400" s="160">
        <f>VLOOKUP(T400,'既存・導入予定 (4)'!$E$33:$S$44,13,0)</f>
        <v>0.14699999999999999</v>
      </c>
      <c r="AE400" s="161">
        <f t="shared" si="24"/>
        <v>1.4179999999999999</v>
      </c>
    </row>
    <row r="401" spans="13:31" ht="13.5" customHeight="1">
      <c r="M401" s="90">
        <v>9</v>
      </c>
      <c r="N401" s="91" t="s">
        <v>11</v>
      </c>
      <c r="O401" s="91" t="s">
        <v>3460</v>
      </c>
      <c r="P401" s="91" t="s">
        <v>3458</v>
      </c>
      <c r="Q401" s="91" t="s">
        <v>458</v>
      </c>
      <c r="R401" s="92">
        <v>0.26400000000000001</v>
      </c>
      <c r="T401" s="152">
        <v>4</v>
      </c>
      <c r="U401" s="153">
        <v>2010</v>
      </c>
      <c r="V401" s="154" t="s">
        <v>21</v>
      </c>
      <c r="W401" s="154" t="s">
        <v>619</v>
      </c>
      <c r="X401" s="154" t="s">
        <v>3363</v>
      </c>
      <c r="Y401" s="155" t="str">
        <f t="shared" si="23"/>
        <v>42010暖房設備用有り</v>
      </c>
      <c r="Z401" s="156">
        <v>-0.26</v>
      </c>
      <c r="AA401" s="156">
        <v>1.26</v>
      </c>
      <c r="AB401" s="157">
        <v>0.82779999999999998</v>
      </c>
      <c r="AC401" s="157">
        <v>0.98809999999999998</v>
      </c>
      <c r="AD401" s="160">
        <f>VLOOKUP(T401,'既存・導入予定 (4)'!$E$33:$S$44,13,0)</f>
        <v>0.14699999999999999</v>
      </c>
      <c r="AE401" s="161">
        <f t="shared" si="24"/>
        <v>1.109</v>
      </c>
    </row>
    <row r="402" spans="13:31" ht="13.5" customHeight="1">
      <c r="M402" s="90">
        <v>9</v>
      </c>
      <c r="N402" s="91" t="s">
        <v>12</v>
      </c>
      <c r="O402" s="91" t="s">
        <v>3460</v>
      </c>
      <c r="P402" s="91" t="s">
        <v>3458</v>
      </c>
      <c r="Q402" s="91" t="s">
        <v>462</v>
      </c>
      <c r="R402" s="92">
        <v>0.17299999999999999</v>
      </c>
      <c r="T402" s="152">
        <v>4</v>
      </c>
      <c r="U402" s="153">
        <v>2010</v>
      </c>
      <c r="V402" s="154" t="s">
        <v>21</v>
      </c>
      <c r="W402" s="154" t="s">
        <v>624</v>
      </c>
      <c r="X402" s="154" t="s">
        <v>3516</v>
      </c>
      <c r="Y402" s="155" t="str">
        <f t="shared" si="23"/>
        <v>42010暖房店舗用無し（一定速）</v>
      </c>
      <c r="Z402" s="156">
        <v>0.25</v>
      </c>
      <c r="AA402" s="156">
        <v>0.75</v>
      </c>
      <c r="AB402" s="157">
        <v>0.25</v>
      </c>
      <c r="AC402" s="157">
        <v>0.75</v>
      </c>
      <c r="AD402" s="160">
        <f>VLOOKUP(T402,'既存・導入予定 (4)'!$E$33:$S$44,13,0)</f>
        <v>0.14699999999999999</v>
      </c>
      <c r="AE402" s="161">
        <f t="shared" si="24"/>
        <v>0.78600000000000003</v>
      </c>
    </row>
    <row r="403" spans="13:31" ht="13.5" customHeight="1">
      <c r="M403" s="90">
        <v>9</v>
      </c>
      <c r="N403" s="91" t="s">
        <v>13</v>
      </c>
      <c r="O403" s="91" t="s">
        <v>3460</v>
      </c>
      <c r="P403" s="91" t="s">
        <v>3458</v>
      </c>
      <c r="Q403" s="91" t="s">
        <v>466</v>
      </c>
      <c r="R403" s="92">
        <v>0.57499999999999996</v>
      </c>
      <c r="T403" s="152">
        <v>4</v>
      </c>
      <c r="U403" s="153">
        <v>2010</v>
      </c>
      <c r="V403" s="154" t="s">
        <v>21</v>
      </c>
      <c r="W403" s="154" t="s">
        <v>618</v>
      </c>
      <c r="X403" s="154" t="s">
        <v>3516</v>
      </c>
      <c r="Y403" s="155" t="str">
        <f t="shared" si="23"/>
        <v>42010暖房ビル用マルチ無し（一定速）</v>
      </c>
      <c r="Z403" s="156">
        <v>0.25</v>
      </c>
      <c r="AA403" s="156">
        <v>0.75</v>
      </c>
      <c r="AB403" s="157">
        <v>0.25</v>
      </c>
      <c r="AC403" s="157">
        <v>0.75</v>
      </c>
      <c r="AD403" s="160">
        <f>VLOOKUP(T403,'既存・導入予定 (4)'!$E$33:$S$44,13,0)</f>
        <v>0.14699999999999999</v>
      </c>
      <c r="AE403" s="161">
        <f t="shared" si="24"/>
        <v>0.78600000000000003</v>
      </c>
    </row>
    <row r="404" spans="13:31" ht="13.5" customHeight="1">
      <c r="M404" s="90">
        <v>10</v>
      </c>
      <c r="N404" s="91" t="s">
        <v>3456</v>
      </c>
      <c r="O404" s="91" t="s">
        <v>3460</v>
      </c>
      <c r="P404" s="91" t="s">
        <v>3458</v>
      </c>
      <c r="Q404" s="91" t="s">
        <v>470</v>
      </c>
      <c r="R404" s="92">
        <v>0.23499999999999999</v>
      </c>
      <c r="T404" s="152">
        <v>4</v>
      </c>
      <c r="U404" s="153">
        <v>2010</v>
      </c>
      <c r="V404" s="154" t="s">
        <v>21</v>
      </c>
      <c r="W404" s="154" t="s">
        <v>619</v>
      </c>
      <c r="X404" s="154" t="s">
        <v>3516</v>
      </c>
      <c r="Y404" s="155" t="str">
        <f t="shared" si="23"/>
        <v>42010暖房設備用無し（一定速）</v>
      </c>
      <c r="Z404" s="156">
        <v>0.25</v>
      </c>
      <c r="AA404" s="156">
        <v>0.75</v>
      </c>
      <c r="AB404" s="157">
        <v>0.25</v>
      </c>
      <c r="AC404" s="157">
        <v>0.75</v>
      </c>
      <c r="AD404" s="160">
        <f>VLOOKUP(T404,'既存・導入予定 (4)'!$E$33:$S$44,13,0)</f>
        <v>0.14699999999999999</v>
      </c>
      <c r="AE404" s="161">
        <f t="shared" si="24"/>
        <v>0.78600000000000003</v>
      </c>
    </row>
    <row r="405" spans="13:31" ht="13.5" customHeight="1">
      <c r="M405" s="90">
        <v>10</v>
      </c>
      <c r="N405" s="91" t="s">
        <v>3</v>
      </c>
      <c r="O405" s="91" t="s">
        <v>3460</v>
      </c>
      <c r="P405" s="91" t="s">
        <v>3458</v>
      </c>
      <c r="Q405" s="91" t="s">
        <v>474</v>
      </c>
      <c r="R405" s="92">
        <v>0.223</v>
      </c>
      <c r="T405" s="144">
        <v>4</v>
      </c>
      <c r="U405" s="195">
        <v>2011</v>
      </c>
      <c r="V405" s="145" t="s">
        <v>20</v>
      </c>
      <c r="W405" s="145" t="s">
        <v>624</v>
      </c>
      <c r="X405" s="145" t="s">
        <v>3363</v>
      </c>
      <c r="Y405" s="146" t="str">
        <f t="shared" si="23"/>
        <v>42011冷房店舗用有り</v>
      </c>
      <c r="Z405" s="148">
        <v>-1.1200000000000001</v>
      </c>
      <c r="AA405" s="148">
        <v>2.12</v>
      </c>
      <c r="AB405" s="149">
        <v>1.0517000000000001</v>
      </c>
      <c r="AC405" s="149">
        <v>1.5770999999999999</v>
      </c>
      <c r="AD405" s="147">
        <f>VLOOKUP(T405,'既存・導入予定 (4)'!$E$33:$S$44,13,0)</f>
        <v>0.14699999999999999</v>
      </c>
      <c r="AE405" s="75">
        <f t="shared" si="24"/>
        <v>1.7310000000000001</v>
      </c>
    </row>
    <row r="406" spans="13:31" ht="13.5" customHeight="1">
      <c r="M406" s="90">
        <v>10</v>
      </c>
      <c r="N406" s="91" t="s">
        <v>4</v>
      </c>
      <c r="O406" s="91" t="s">
        <v>3460</v>
      </c>
      <c r="P406" s="91" t="s">
        <v>3458</v>
      </c>
      <c r="Q406" s="91" t="s">
        <v>478</v>
      </c>
      <c r="R406" s="92">
        <v>0.251</v>
      </c>
      <c r="T406" s="144">
        <v>4</v>
      </c>
      <c r="U406" s="195">
        <v>2011</v>
      </c>
      <c r="V406" s="145" t="s">
        <v>20</v>
      </c>
      <c r="W406" s="145" t="s">
        <v>618</v>
      </c>
      <c r="X406" s="145" t="s">
        <v>3363</v>
      </c>
      <c r="Y406" s="146" t="str">
        <f t="shared" si="23"/>
        <v>42011冷房ビル用マルチ有り</v>
      </c>
      <c r="Z406" s="148">
        <v>-1</v>
      </c>
      <c r="AA406" s="148">
        <v>2</v>
      </c>
      <c r="AB406" s="149">
        <v>1.0584</v>
      </c>
      <c r="AC406" s="149">
        <v>1.4854000000000001</v>
      </c>
      <c r="AD406" s="147">
        <f>VLOOKUP(T406,'既存・導入予定 (4)'!$E$33:$S$44,13,0)</f>
        <v>0.14699999999999999</v>
      </c>
      <c r="AE406" s="75">
        <f t="shared" si="24"/>
        <v>1.64</v>
      </c>
    </row>
    <row r="407" spans="13:31" ht="13.5" customHeight="1">
      <c r="M407" s="90">
        <v>10</v>
      </c>
      <c r="N407" s="91" t="s">
        <v>5</v>
      </c>
      <c r="O407" s="91" t="s">
        <v>3460</v>
      </c>
      <c r="P407" s="91" t="s">
        <v>3458</v>
      </c>
      <c r="Q407" s="91" t="s">
        <v>482</v>
      </c>
      <c r="R407" s="92">
        <v>0.13</v>
      </c>
      <c r="T407" s="144">
        <v>4</v>
      </c>
      <c r="U407" s="195">
        <v>2011</v>
      </c>
      <c r="V407" s="145" t="s">
        <v>20</v>
      </c>
      <c r="W407" s="145" t="s">
        <v>619</v>
      </c>
      <c r="X407" s="145" t="s">
        <v>3363</v>
      </c>
      <c r="Y407" s="146" t="str">
        <f t="shared" si="23"/>
        <v>42011冷房設備用有り</v>
      </c>
      <c r="Z407" s="148">
        <v>-0.22</v>
      </c>
      <c r="AA407" s="148">
        <v>1.22</v>
      </c>
      <c r="AB407" s="149">
        <v>1.0356000000000001</v>
      </c>
      <c r="AC407" s="149">
        <v>0.90610000000000002</v>
      </c>
      <c r="AD407" s="147">
        <f>VLOOKUP(T407,'既存・導入予定 (4)'!$E$33:$S$44,13,0)</f>
        <v>0.14699999999999999</v>
      </c>
      <c r="AE407" s="75">
        <f t="shared" si="24"/>
        <v>1.0580000000000001</v>
      </c>
    </row>
    <row r="408" spans="13:31" ht="13.5" customHeight="1">
      <c r="M408" s="90">
        <v>10</v>
      </c>
      <c r="N408" s="91" t="s">
        <v>6</v>
      </c>
      <c r="O408" s="91" t="s">
        <v>3460</v>
      </c>
      <c r="P408" s="91" t="s">
        <v>3458</v>
      </c>
      <c r="Q408" s="91" t="s">
        <v>486</v>
      </c>
      <c r="R408" s="92">
        <v>0.22500000000000001</v>
      </c>
      <c r="T408" s="144">
        <v>4</v>
      </c>
      <c r="U408" s="195">
        <v>2011</v>
      </c>
      <c r="V408" s="145" t="s">
        <v>20</v>
      </c>
      <c r="W408" s="145" t="s">
        <v>624</v>
      </c>
      <c r="X408" s="145" t="s">
        <v>3516</v>
      </c>
      <c r="Y408" s="146" t="str">
        <f t="shared" si="23"/>
        <v>42011冷房店舗用無し（一定速）</v>
      </c>
      <c r="Z408" s="148">
        <v>0.25</v>
      </c>
      <c r="AA408" s="148">
        <v>0.75</v>
      </c>
      <c r="AB408" s="149">
        <v>0.25</v>
      </c>
      <c r="AC408" s="149">
        <v>0.75</v>
      </c>
      <c r="AD408" s="147">
        <f>VLOOKUP(T408,'既存・導入予定 (4)'!$E$33:$S$44,13,0)</f>
        <v>0.14699999999999999</v>
      </c>
      <c r="AE408" s="75">
        <f t="shared" si="24"/>
        <v>0.78600000000000003</v>
      </c>
    </row>
    <row r="409" spans="13:31" ht="13.5" customHeight="1">
      <c r="M409" s="90">
        <v>10</v>
      </c>
      <c r="N409" s="91" t="s">
        <v>7</v>
      </c>
      <c r="O409" s="91" t="s">
        <v>3460</v>
      </c>
      <c r="P409" s="91" t="s">
        <v>3458</v>
      </c>
      <c r="Q409" s="91" t="s">
        <v>490</v>
      </c>
      <c r="R409" s="92">
        <v>0.23400000000000001</v>
      </c>
      <c r="T409" s="144">
        <v>4</v>
      </c>
      <c r="U409" s="195">
        <v>2011</v>
      </c>
      <c r="V409" s="145" t="s">
        <v>20</v>
      </c>
      <c r="W409" s="145" t="s">
        <v>618</v>
      </c>
      <c r="X409" s="145" t="s">
        <v>3516</v>
      </c>
      <c r="Y409" s="146" t="str">
        <f t="shared" si="23"/>
        <v>42011冷房ビル用マルチ無し（一定速）</v>
      </c>
      <c r="Z409" s="148">
        <v>0.25</v>
      </c>
      <c r="AA409" s="148">
        <v>0.75</v>
      </c>
      <c r="AB409" s="149">
        <v>0.25</v>
      </c>
      <c r="AC409" s="149">
        <v>0.75</v>
      </c>
      <c r="AD409" s="147">
        <f>VLOOKUP(T409,'既存・導入予定 (4)'!$E$33:$S$44,13,0)</f>
        <v>0.14699999999999999</v>
      </c>
      <c r="AE409" s="75">
        <f t="shared" si="24"/>
        <v>0.78600000000000003</v>
      </c>
    </row>
    <row r="410" spans="13:31" ht="13.5" customHeight="1">
      <c r="M410" s="90">
        <v>10</v>
      </c>
      <c r="N410" s="91" t="s">
        <v>8</v>
      </c>
      <c r="O410" s="91" t="s">
        <v>3460</v>
      </c>
      <c r="P410" s="91" t="s">
        <v>3458</v>
      </c>
      <c r="Q410" s="91" t="s">
        <v>494</v>
      </c>
      <c r="R410" s="92">
        <v>0.185</v>
      </c>
      <c r="T410" s="144">
        <v>4</v>
      </c>
      <c r="U410" s="195">
        <v>2011</v>
      </c>
      <c r="V410" s="145" t="s">
        <v>20</v>
      </c>
      <c r="W410" s="145" t="s">
        <v>619</v>
      </c>
      <c r="X410" s="145" t="s">
        <v>3516</v>
      </c>
      <c r="Y410" s="146" t="str">
        <f t="shared" si="23"/>
        <v>42011冷房設備用無し（一定速）</v>
      </c>
      <c r="Z410" s="148">
        <v>0.25</v>
      </c>
      <c r="AA410" s="148">
        <v>0.75</v>
      </c>
      <c r="AB410" s="149">
        <v>0.25</v>
      </c>
      <c r="AC410" s="149">
        <v>0.75</v>
      </c>
      <c r="AD410" s="147">
        <f>VLOOKUP(T410,'既存・導入予定 (4)'!$E$33:$S$44,13,0)</f>
        <v>0.14699999999999999</v>
      </c>
      <c r="AE410" s="75">
        <f t="shared" si="24"/>
        <v>0.78600000000000003</v>
      </c>
    </row>
    <row r="411" spans="13:31" ht="13.5" customHeight="1">
      <c r="M411" s="90">
        <v>10</v>
      </c>
      <c r="N411" s="91" t="s">
        <v>9</v>
      </c>
      <c r="O411" s="91" t="s">
        <v>3460</v>
      </c>
      <c r="P411" s="91" t="s">
        <v>3458</v>
      </c>
      <c r="Q411" s="91" t="s">
        <v>498</v>
      </c>
      <c r="R411" s="92">
        <v>0.185</v>
      </c>
      <c r="T411" s="144">
        <v>4</v>
      </c>
      <c r="U411" s="195">
        <v>2011</v>
      </c>
      <c r="V411" s="145" t="s">
        <v>21</v>
      </c>
      <c r="W411" s="145" t="s">
        <v>624</v>
      </c>
      <c r="X411" s="145" t="s">
        <v>3363</v>
      </c>
      <c r="Y411" s="146" t="str">
        <f t="shared" si="23"/>
        <v>42011暖房店舗用有り</v>
      </c>
      <c r="Z411" s="148">
        <v>-0.76</v>
      </c>
      <c r="AA411" s="148">
        <v>1.76</v>
      </c>
      <c r="AB411" s="149">
        <v>1.0773999999999999</v>
      </c>
      <c r="AC411" s="149">
        <v>1.3006</v>
      </c>
      <c r="AD411" s="147">
        <f>VLOOKUP(T411,'既存・導入予定 (4)'!$E$33:$S$44,13,0)</f>
        <v>0.14699999999999999</v>
      </c>
      <c r="AE411" s="75">
        <f t="shared" si="24"/>
        <v>1.458</v>
      </c>
    </row>
    <row r="412" spans="13:31" ht="13.5" customHeight="1">
      <c r="M412" s="90">
        <v>10</v>
      </c>
      <c r="N412" s="91" t="s">
        <v>10</v>
      </c>
      <c r="O412" s="91" t="s">
        <v>3460</v>
      </c>
      <c r="P412" s="91" t="s">
        <v>3458</v>
      </c>
      <c r="Q412" s="91" t="s">
        <v>502</v>
      </c>
      <c r="R412" s="92">
        <v>0.21</v>
      </c>
      <c r="T412" s="144">
        <v>4</v>
      </c>
      <c r="U412" s="195">
        <v>2011</v>
      </c>
      <c r="V412" s="145" t="s">
        <v>21</v>
      </c>
      <c r="W412" s="145" t="s">
        <v>618</v>
      </c>
      <c r="X412" s="145" t="s">
        <v>3363</v>
      </c>
      <c r="Y412" s="146" t="str">
        <f t="shared" si="23"/>
        <v>42011暖房ビル用マルチ有り</v>
      </c>
      <c r="Z412" s="148">
        <v>-0.78</v>
      </c>
      <c r="AA412" s="148">
        <v>1.78</v>
      </c>
      <c r="AB412" s="149">
        <v>1.0377000000000001</v>
      </c>
      <c r="AC412" s="149">
        <v>1.3255999999999999</v>
      </c>
      <c r="AD412" s="147">
        <f>VLOOKUP(T412,'既存・導入予定 (4)'!$E$33:$S$44,13,0)</f>
        <v>0.14699999999999999</v>
      </c>
      <c r="AE412" s="75">
        <f t="shared" si="24"/>
        <v>1.478</v>
      </c>
    </row>
    <row r="413" spans="13:31" ht="13.5" customHeight="1">
      <c r="M413" s="90">
        <v>10</v>
      </c>
      <c r="N413" s="91" t="s">
        <v>11</v>
      </c>
      <c r="O413" s="91" t="s">
        <v>3460</v>
      </c>
      <c r="P413" s="91" t="s">
        <v>3458</v>
      </c>
      <c r="Q413" s="91" t="s">
        <v>506</v>
      </c>
      <c r="R413" s="92">
        <v>0.105</v>
      </c>
      <c r="T413" s="144">
        <v>4</v>
      </c>
      <c r="U413" s="195">
        <v>2011</v>
      </c>
      <c r="V413" s="145" t="s">
        <v>21</v>
      </c>
      <c r="W413" s="145" t="s">
        <v>619</v>
      </c>
      <c r="X413" s="145" t="s">
        <v>3363</v>
      </c>
      <c r="Y413" s="146" t="str">
        <f t="shared" si="23"/>
        <v>42011暖房設備用有り</v>
      </c>
      <c r="Z413" s="148">
        <v>-0.26</v>
      </c>
      <c r="AA413" s="148">
        <v>1.26</v>
      </c>
      <c r="AB413" s="149">
        <v>1.0266999999999999</v>
      </c>
      <c r="AC413" s="149">
        <v>0.93830000000000002</v>
      </c>
      <c r="AD413" s="147">
        <f>VLOOKUP(T413,'既存・導入予定 (4)'!$E$33:$S$44,13,0)</f>
        <v>0.14699999999999999</v>
      </c>
      <c r="AE413" s="75">
        <f t="shared" si="24"/>
        <v>1.089</v>
      </c>
    </row>
    <row r="414" spans="13:31" ht="13.5" customHeight="1">
      <c r="M414" s="90">
        <v>10</v>
      </c>
      <c r="N414" s="91" t="s">
        <v>12</v>
      </c>
      <c r="O414" s="91" t="s">
        <v>3460</v>
      </c>
      <c r="P414" s="91" t="s">
        <v>3458</v>
      </c>
      <c r="Q414" s="91" t="s">
        <v>510</v>
      </c>
      <c r="R414" s="92">
        <v>0.08</v>
      </c>
      <c r="T414" s="144">
        <v>4</v>
      </c>
      <c r="U414" s="195">
        <v>2011</v>
      </c>
      <c r="V414" s="145" t="s">
        <v>21</v>
      </c>
      <c r="W414" s="145" t="s">
        <v>624</v>
      </c>
      <c r="X414" s="145" t="s">
        <v>3516</v>
      </c>
      <c r="Y414" s="146" t="str">
        <f t="shared" si="23"/>
        <v>42011暖房店舗用無し（一定速）</v>
      </c>
      <c r="Z414" s="148">
        <v>0.25</v>
      </c>
      <c r="AA414" s="148">
        <v>0.75</v>
      </c>
      <c r="AB414" s="149">
        <v>0.25</v>
      </c>
      <c r="AC414" s="149">
        <v>0.75</v>
      </c>
      <c r="AD414" s="147">
        <f>VLOOKUP(T414,'既存・導入予定 (4)'!$E$33:$S$44,13,0)</f>
        <v>0.14699999999999999</v>
      </c>
      <c r="AE414" s="75">
        <f t="shared" si="24"/>
        <v>0.78600000000000003</v>
      </c>
    </row>
    <row r="415" spans="13:31" ht="13.5" customHeight="1">
      <c r="M415" s="90">
        <v>10</v>
      </c>
      <c r="N415" s="91" t="s">
        <v>13</v>
      </c>
      <c r="O415" s="91" t="s">
        <v>3460</v>
      </c>
      <c r="P415" s="91" t="s">
        <v>3458</v>
      </c>
      <c r="Q415" s="91" t="s">
        <v>514</v>
      </c>
      <c r="R415" s="92">
        <v>0.29699999999999999</v>
      </c>
      <c r="T415" s="144">
        <v>4</v>
      </c>
      <c r="U415" s="195">
        <v>2011</v>
      </c>
      <c r="V415" s="145" t="s">
        <v>21</v>
      </c>
      <c r="W415" s="145" t="s">
        <v>618</v>
      </c>
      <c r="X415" s="145" t="s">
        <v>3516</v>
      </c>
      <c r="Y415" s="146" t="str">
        <f t="shared" si="23"/>
        <v>42011暖房ビル用マルチ無し（一定速）</v>
      </c>
      <c r="Z415" s="148">
        <v>0.25</v>
      </c>
      <c r="AA415" s="148">
        <v>0.75</v>
      </c>
      <c r="AB415" s="149">
        <v>0.25</v>
      </c>
      <c r="AC415" s="149">
        <v>0.75</v>
      </c>
      <c r="AD415" s="147">
        <f>VLOOKUP(T415,'既存・導入予定 (4)'!$E$33:$S$44,13,0)</f>
        <v>0.14699999999999999</v>
      </c>
      <c r="AE415" s="75">
        <f t="shared" si="24"/>
        <v>0.78600000000000003</v>
      </c>
    </row>
    <row r="416" spans="13:31" ht="13.5" customHeight="1">
      <c r="M416" s="90">
        <v>11</v>
      </c>
      <c r="N416" s="91" t="s">
        <v>3456</v>
      </c>
      <c r="O416" s="91" t="s">
        <v>3460</v>
      </c>
      <c r="P416" s="91" t="s">
        <v>3458</v>
      </c>
      <c r="Q416" s="91" t="s">
        <v>518</v>
      </c>
      <c r="R416" s="92">
        <v>0.13600000000000001</v>
      </c>
      <c r="T416" s="144">
        <v>4</v>
      </c>
      <c r="U416" s="145">
        <v>2011</v>
      </c>
      <c r="V416" s="145" t="s">
        <v>21</v>
      </c>
      <c r="W416" s="145" t="s">
        <v>619</v>
      </c>
      <c r="X416" s="145" t="s">
        <v>3516</v>
      </c>
      <c r="Y416" s="146" t="str">
        <f t="shared" si="23"/>
        <v>42011暖房設備用無し（一定速）</v>
      </c>
      <c r="Z416" s="148">
        <v>0.25</v>
      </c>
      <c r="AA416" s="148">
        <v>0.75</v>
      </c>
      <c r="AB416" s="149">
        <v>0.25</v>
      </c>
      <c r="AC416" s="149">
        <v>0.75</v>
      </c>
      <c r="AD416" s="147">
        <f>VLOOKUP(T416,'既存・導入予定 (4)'!$E$33:$S$44,13,0)</f>
        <v>0.14699999999999999</v>
      </c>
      <c r="AE416" s="75">
        <f t="shared" si="24"/>
        <v>0.78600000000000003</v>
      </c>
    </row>
    <row r="417" spans="13:31" ht="13.5" customHeight="1">
      <c r="M417" s="90">
        <v>11</v>
      </c>
      <c r="N417" s="91" t="s">
        <v>3</v>
      </c>
      <c r="O417" s="91" t="s">
        <v>3460</v>
      </c>
      <c r="P417" s="91" t="s">
        <v>3458</v>
      </c>
      <c r="Q417" s="91" t="s">
        <v>522</v>
      </c>
      <c r="R417" s="92">
        <v>0.14799999999999999</v>
      </c>
      <c r="T417" s="144">
        <v>4</v>
      </c>
      <c r="U417" s="145">
        <v>2012</v>
      </c>
      <c r="V417" s="145" t="s">
        <v>20</v>
      </c>
      <c r="W417" s="145" t="s">
        <v>624</v>
      </c>
      <c r="X417" s="145" t="s">
        <v>3363</v>
      </c>
      <c r="Y417" s="146" t="str">
        <f t="shared" ref="Y417:Y428" si="25">T417&amp;U417&amp;V417&amp;W417&amp;X417</f>
        <v>42012冷房店舗用有り</v>
      </c>
      <c r="Z417" s="145">
        <v>-1.36</v>
      </c>
      <c r="AA417" s="145">
        <v>2.36</v>
      </c>
      <c r="AB417" s="145">
        <v>1.0576000000000001</v>
      </c>
      <c r="AC417" s="145">
        <v>1.7556</v>
      </c>
      <c r="AD417" s="147">
        <f>VLOOKUP(T417,'既存・導入予定 (4)'!$E$33:$S$44,13,0)</f>
        <v>0.14699999999999999</v>
      </c>
      <c r="AE417" s="75">
        <f t="shared" ref="AE417:AE428" si="26">ROUNDDOWN(IF(AD417&gt;=0.25,Z417*AD417+AA417,AB417*AD417+AC417),3)</f>
        <v>1.911</v>
      </c>
    </row>
    <row r="418" spans="13:31" ht="13.5" customHeight="1">
      <c r="M418" s="90">
        <v>11</v>
      </c>
      <c r="N418" s="91" t="s">
        <v>4</v>
      </c>
      <c r="O418" s="91" t="s">
        <v>3460</v>
      </c>
      <c r="P418" s="91" t="s">
        <v>3458</v>
      </c>
      <c r="Q418" s="91" t="s">
        <v>526</v>
      </c>
      <c r="R418" s="92">
        <v>9.5000000000000001E-2</v>
      </c>
      <c r="T418" s="144">
        <v>4</v>
      </c>
      <c r="U418" s="145">
        <v>2012</v>
      </c>
      <c r="V418" s="145" t="s">
        <v>20</v>
      </c>
      <c r="W418" s="145" t="s">
        <v>618</v>
      </c>
      <c r="X418" s="145" t="s">
        <v>3363</v>
      </c>
      <c r="Y418" s="146" t="str">
        <f t="shared" si="25"/>
        <v>42012冷房ビル用マルチ有り</v>
      </c>
      <c r="Z418" s="145">
        <v>-1.1399999999999999</v>
      </c>
      <c r="AA418" s="145">
        <v>2.14</v>
      </c>
      <c r="AB418" s="145">
        <v>1.0625</v>
      </c>
      <c r="AC418" s="145">
        <v>1.5893999999999999</v>
      </c>
      <c r="AD418" s="147">
        <f>VLOOKUP(T418,'既存・導入予定 (4)'!$E$33:$S$44,13,0)</f>
        <v>0.14699999999999999</v>
      </c>
      <c r="AE418" s="75">
        <f t="shared" si="26"/>
        <v>1.7450000000000001</v>
      </c>
    </row>
    <row r="419" spans="13:31" ht="13.5" customHeight="1">
      <c r="M419" s="90">
        <v>11</v>
      </c>
      <c r="N419" s="91" t="s">
        <v>5</v>
      </c>
      <c r="O419" s="91" t="s">
        <v>3460</v>
      </c>
      <c r="P419" s="91" t="s">
        <v>3458</v>
      </c>
      <c r="Q419" s="91" t="s">
        <v>530</v>
      </c>
      <c r="R419" s="92">
        <v>5.8000000000000003E-2</v>
      </c>
      <c r="T419" s="144">
        <v>4</v>
      </c>
      <c r="U419" s="145">
        <v>2012</v>
      </c>
      <c r="V419" s="145" t="s">
        <v>20</v>
      </c>
      <c r="W419" s="145" t="s">
        <v>619</v>
      </c>
      <c r="X419" s="145" t="s">
        <v>3363</v>
      </c>
      <c r="Y419" s="146" t="str">
        <f t="shared" si="25"/>
        <v>42012冷房設備用有り</v>
      </c>
      <c r="Z419" s="145">
        <v>-0.26</v>
      </c>
      <c r="AA419" s="145">
        <v>1.26</v>
      </c>
      <c r="AB419" s="145">
        <v>1.0367999999999999</v>
      </c>
      <c r="AC419" s="145">
        <v>0.93579999999999997</v>
      </c>
      <c r="AD419" s="147">
        <f>VLOOKUP(T419,'既存・導入予定 (4)'!$E$33:$S$44,13,0)</f>
        <v>0.14699999999999999</v>
      </c>
      <c r="AE419" s="75">
        <f t="shared" si="26"/>
        <v>1.0880000000000001</v>
      </c>
    </row>
    <row r="420" spans="13:31" ht="13.5" customHeight="1">
      <c r="M420" s="90">
        <v>11</v>
      </c>
      <c r="N420" s="91" t="s">
        <v>6</v>
      </c>
      <c r="O420" s="91" t="s">
        <v>3460</v>
      </c>
      <c r="P420" s="91" t="s">
        <v>3458</v>
      </c>
      <c r="Q420" s="91" t="s">
        <v>534</v>
      </c>
      <c r="R420" s="92">
        <v>0.126</v>
      </c>
      <c r="T420" s="144">
        <v>4</v>
      </c>
      <c r="U420" s="145">
        <v>2012</v>
      </c>
      <c r="V420" s="145" t="s">
        <v>20</v>
      </c>
      <c r="W420" s="145" t="s">
        <v>624</v>
      </c>
      <c r="X420" s="145" t="s">
        <v>3516</v>
      </c>
      <c r="Y420" s="146" t="str">
        <f t="shared" si="25"/>
        <v>42012冷房店舗用無し（一定速）</v>
      </c>
      <c r="Z420" s="148">
        <v>0.25</v>
      </c>
      <c r="AA420" s="148">
        <v>0.75</v>
      </c>
      <c r="AB420" s="149">
        <v>0.25</v>
      </c>
      <c r="AC420" s="149">
        <v>0.75</v>
      </c>
      <c r="AD420" s="147">
        <f>VLOOKUP(T420,'既存・導入予定 (4)'!$E$33:$S$44,13,0)</f>
        <v>0.14699999999999999</v>
      </c>
      <c r="AE420" s="75">
        <f t="shared" si="26"/>
        <v>0.78600000000000003</v>
      </c>
    </row>
    <row r="421" spans="13:31" ht="13.5" customHeight="1">
      <c r="M421" s="90">
        <v>11</v>
      </c>
      <c r="N421" s="91" t="s">
        <v>7</v>
      </c>
      <c r="O421" s="91" t="s">
        <v>3460</v>
      </c>
      <c r="P421" s="91" t="s">
        <v>3458</v>
      </c>
      <c r="Q421" s="91" t="s">
        <v>538</v>
      </c>
      <c r="R421" s="92">
        <v>0.11</v>
      </c>
      <c r="T421" s="144">
        <v>4</v>
      </c>
      <c r="U421" s="145">
        <v>2012</v>
      </c>
      <c r="V421" s="145" t="s">
        <v>20</v>
      </c>
      <c r="W421" s="145" t="s">
        <v>618</v>
      </c>
      <c r="X421" s="145" t="s">
        <v>3516</v>
      </c>
      <c r="Y421" s="146" t="str">
        <f t="shared" si="25"/>
        <v>42012冷房ビル用マルチ無し（一定速）</v>
      </c>
      <c r="Z421" s="148">
        <v>0.25</v>
      </c>
      <c r="AA421" s="148">
        <v>0.75</v>
      </c>
      <c r="AB421" s="149">
        <v>0.25</v>
      </c>
      <c r="AC421" s="149">
        <v>0.75</v>
      </c>
      <c r="AD421" s="147">
        <f>VLOOKUP(T421,'既存・導入予定 (4)'!$E$33:$S$44,13,0)</f>
        <v>0.14699999999999999</v>
      </c>
      <c r="AE421" s="75">
        <f t="shared" si="26"/>
        <v>0.78600000000000003</v>
      </c>
    </row>
    <row r="422" spans="13:31" ht="13.5" customHeight="1">
      <c r="M422" s="90">
        <v>11</v>
      </c>
      <c r="N422" s="91" t="s">
        <v>8</v>
      </c>
      <c r="O422" s="91" t="s">
        <v>3460</v>
      </c>
      <c r="P422" s="91" t="s">
        <v>3458</v>
      </c>
      <c r="Q422" s="91" t="s">
        <v>542</v>
      </c>
      <c r="R422" s="92">
        <v>0.109</v>
      </c>
      <c r="T422" s="144">
        <v>4</v>
      </c>
      <c r="U422" s="145">
        <v>2012</v>
      </c>
      <c r="V422" s="145" t="s">
        <v>20</v>
      </c>
      <c r="W422" s="145" t="s">
        <v>619</v>
      </c>
      <c r="X422" s="145" t="s">
        <v>3516</v>
      </c>
      <c r="Y422" s="146" t="str">
        <f t="shared" si="25"/>
        <v>42012冷房設備用無し（一定速）</v>
      </c>
      <c r="Z422" s="148">
        <v>0.25</v>
      </c>
      <c r="AA422" s="148">
        <v>0.75</v>
      </c>
      <c r="AB422" s="149">
        <v>0.25</v>
      </c>
      <c r="AC422" s="149">
        <v>0.75</v>
      </c>
      <c r="AD422" s="147">
        <f>VLOOKUP(T422,'既存・導入予定 (4)'!$E$33:$S$44,13,0)</f>
        <v>0.14699999999999999</v>
      </c>
      <c r="AE422" s="75">
        <f t="shared" si="26"/>
        <v>0.78600000000000003</v>
      </c>
    </row>
    <row r="423" spans="13:31" ht="13.5" customHeight="1">
      <c r="M423" s="90">
        <v>11</v>
      </c>
      <c r="N423" s="91" t="s">
        <v>9</v>
      </c>
      <c r="O423" s="91" t="s">
        <v>3460</v>
      </c>
      <c r="P423" s="91" t="s">
        <v>3458</v>
      </c>
      <c r="Q423" s="91" t="s">
        <v>546</v>
      </c>
      <c r="R423" s="92">
        <v>0.104</v>
      </c>
      <c r="T423" s="144">
        <v>4</v>
      </c>
      <c r="U423" s="145">
        <v>2012</v>
      </c>
      <c r="V423" s="145" t="s">
        <v>21</v>
      </c>
      <c r="W423" s="145" t="s">
        <v>624</v>
      </c>
      <c r="X423" s="145" t="s">
        <v>3363</v>
      </c>
      <c r="Y423" s="146" t="str">
        <f t="shared" si="25"/>
        <v>42012暖房店舗用有り</v>
      </c>
      <c r="Z423" s="145">
        <v>-0.82</v>
      </c>
      <c r="AA423" s="145">
        <v>1.82</v>
      </c>
      <c r="AB423" s="145">
        <v>1.0801000000000001</v>
      </c>
      <c r="AC423" s="145">
        <v>1.345</v>
      </c>
      <c r="AD423" s="147">
        <f>VLOOKUP(T423,'既存・導入予定 (4)'!$E$33:$S$44,13,0)</f>
        <v>0.14699999999999999</v>
      </c>
      <c r="AE423" s="75">
        <f t="shared" si="26"/>
        <v>1.5029999999999999</v>
      </c>
    </row>
    <row r="424" spans="13:31" ht="13.5" customHeight="1">
      <c r="M424" s="90">
        <v>11</v>
      </c>
      <c r="N424" s="91" t="s">
        <v>10</v>
      </c>
      <c r="O424" s="91" t="s">
        <v>3460</v>
      </c>
      <c r="P424" s="91" t="s">
        <v>3458</v>
      </c>
      <c r="Q424" s="91" t="s">
        <v>550</v>
      </c>
      <c r="R424" s="92">
        <v>0.16900000000000001</v>
      </c>
      <c r="T424" s="144">
        <v>4</v>
      </c>
      <c r="U424" s="145">
        <v>2012</v>
      </c>
      <c r="V424" s="145" t="s">
        <v>21</v>
      </c>
      <c r="W424" s="145" t="s">
        <v>618</v>
      </c>
      <c r="X424" s="145" t="s">
        <v>3363</v>
      </c>
      <c r="Y424" s="146" t="str">
        <f t="shared" si="25"/>
        <v>42012暖房ビル用マルチ有り</v>
      </c>
      <c r="Z424" s="145">
        <v>-0.98</v>
      </c>
      <c r="AA424" s="145">
        <v>1.98</v>
      </c>
      <c r="AB424" s="145">
        <v>1.042</v>
      </c>
      <c r="AC424" s="145">
        <v>1.4744999999999999</v>
      </c>
      <c r="AD424" s="147">
        <f>VLOOKUP(T424,'既存・導入予定 (4)'!$E$33:$S$44,13,0)</f>
        <v>0.14699999999999999</v>
      </c>
      <c r="AE424" s="75">
        <f t="shared" si="26"/>
        <v>1.627</v>
      </c>
    </row>
    <row r="425" spans="13:31" ht="13.5" customHeight="1">
      <c r="M425" s="90">
        <v>11</v>
      </c>
      <c r="N425" s="91" t="s">
        <v>11</v>
      </c>
      <c r="O425" s="91" t="s">
        <v>3460</v>
      </c>
      <c r="P425" s="91" t="s">
        <v>3458</v>
      </c>
      <c r="Q425" s="91" t="s">
        <v>554</v>
      </c>
      <c r="R425" s="92">
        <v>0</v>
      </c>
      <c r="T425" s="144">
        <v>4</v>
      </c>
      <c r="U425" s="145">
        <v>2012</v>
      </c>
      <c r="V425" s="145" t="s">
        <v>21</v>
      </c>
      <c r="W425" s="145" t="s">
        <v>619</v>
      </c>
      <c r="X425" s="145" t="s">
        <v>3363</v>
      </c>
      <c r="Y425" s="146" t="str">
        <f t="shared" si="25"/>
        <v>42012暖房設備用有り</v>
      </c>
      <c r="Z425" s="145">
        <v>-0.26</v>
      </c>
      <c r="AA425" s="145">
        <v>1.26</v>
      </c>
      <c r="AB425" s="145">
        <v>1.0266999999999999</v>
      </c>
      <c r="AC425" s="145">
        <v>0.93830000000000002</v>
      </c>
      <c r="AD425" s="147">
        <f>VLOOKUP(T425,'既存・導入予定 (4)'!$E$33:$S$44,13,0)</f>
        <v>0.14699999999999999</v>
      </c>
      <c r="AE425" s="75">
        <f t="shared" si="26"/>
        <v>1.089</v>
      </c>
    </row>
    <row r="426" spans="13:31" ht="13.5" customHeight="1">
      <c r="M426" s="90">
        <v>11</v>
      </c>
      <c r="N426" s="91" t="s">
        <v>12</v>
      </c>
      <c r="O426" s="91" t="s">
        <v>3460</v>
      </c>
      <c r="P426" s="91" t="s">
        <v>3458</v>
      </c>
      <c r="Q426" s="91" t="s">
        <v>558</v>
      </c>
      <c r="R426" s="92">
        <v>0</v>
      </c>
      <c r="T426" s="144">
        <v>4</v>
      </c>
      <c r="U426" s="145">
        <v>2012</v>
      </c>
      <c r="V426" s="145" t="s">
        <v>21</v>
      </c>
      <c r="W426" s="145" t="s">
        <v>624</v>
      </c>
      <c r="X426" s="145" t="s">
        <v>3516</v>
      </c>
      <c r="Y426" s="146" t="str">
        <f t="shared" si="25"/>
        <v>42012暖房店舗用無し（一定速）</v>
      </c>
      <c r="Z426" s="148">
        <v>0.25</v>
      </c>
      <c r="AA426" s="148">
        <v>0.75</v>
      </c>
      <c r="AB426" s="149">
        <v>0.25</v>
      </c>
      <c r="AC426" s="149">
        <v>0.75</v>
      </c>
      <c r="AD426" s="147">
        <f>VLOOKUP(T426,'既存・導入予定 (4)'!$E$33:$S$44,13,0)</f>
        <v>0.14699999999999999</v>
      </c>
      <c r="AE426" s="75">
        <f t="shared" si="26"/>
        <v>0.78600000000000003</v>
      </c>
    </row>
    <row r="427" spans="13:31" ht="13.5" customHeight="1">
      <c r="M427" s="90">
        <v>11</v>
      </c>
      <c r="N427" s="91" t="s">
        <v>13</v>
      </c>
      <c r="O427" s="91" t="s">
        <v>3460</v>
      </c>
      <c r="P427" s="91" t="s">
        <v>3458</v>
      </c>
      <c r="Q427" s="91" t="s">
        <v>562</v>
      </c>
      <c r="R427" s="92">
        <v>0.18</v>
      </c>
      <c r="T427" s="144">
        <v>4</v>
      </c>
      <c r="U427" s="145">
        <v>2012</v>
      </c>
      <c r="V427" s="145" t="s">
        <v>21</v>
      </c>
      <c r="W427" s="145" t="s">
        <v>618</v>
      </c>
      <c r="X427" s="145" t="s">
        <v>3516</v>
      </c>
      <c r="Y427" s="146" t="str">
        <f t="shared" si="25"/>
        <v>42012暖房ビル用マルチ無し（一定速）</v>
      </c>
      <c r="Z427" s="148">
        <v>0.25</v>
      </c>
      <c r="AA427" s="148">
        <v>0.75</v>
      </c>
      <c r="AB427" s="149">
        <v>0.25</v>
      </c>
      <c r="AC427" s="149">
        <v>0.75</v>
      </c>
      <c r="AD427" s="147">
        <f>VLOOKUP(T427,'既存・導入予定 (4)'!$E$33:$S$44,13,0)</f>
        <v>0.14699999999999999</v>
      </c>
      <c r="AE427" s="75">
        <f t="shared" si="26"/>
        <v>0.78600000000000003</v>
      </c>
    </row>
    <row r="428" spans="13:31" ht="13.5" customHeight="1">
      <c r="M428" s="90">
        <v>12</v>
      </c>
      <c r="N428" s="91" t="s">
        <v>3456</v>
      </c>
      <c r="O428" s="91" t="s">
        <v>3460</v>
      </c>
      <c r="P428" s="91" t="s">
        <v>3458</v>
      </c>
      <c r="Q428" s="91" t="s">
        <v>566</v>
      </c>
      <c r="R428" s="92">
        <v>0</v>
      </c>
      <c r="T428" s="144">
        <v>4</v>
      </c>
      <c r="U428" s="145">
        <v>2012</v>
      </c>
      <c r="V428" s="145" t="s">
        <v>21</v>
      </c>
      <c r="W428" s="145" t="s">
        <v>619</v>
      </c>
      <c r="X428" s="145" t="s">
        <v>3516</v>
      </c>
      <c r="Y428" s="146" t="str">
        <f t="shared" si="25"/>
        <v>42012暖房設備用無し（一定速）</v>
      </c>
      <c r="Z428" s="148">
        <v>0.25</v>
      </c>
      <c r="AA428" s="148">
        <v>0.75</v>
      </c>
      <c r="AB428" s="149">
        <v>0.25</v>
      </c>
      <c r="AC428" s="149">
        <v>0.75</v>
      </c>
      <c r="AD428" s="147">
        <f>VLOOKUP(T428,'既存・導入予定 (4)'!$E$33:$S$44,13,0)</f>
        <v>0.14699999999999999</v>
      </c>
      <c r="AE428" s="75">
        <f t="shared" si="26"/>
        <v>0.78600000000000003</v>
      </c>
    </row>
    <row r="429" spans="13:31" ht="13.5" customHeight="1">
      <c r="M429" s="90">
        <v>12</v>
      </c>
      <c r="N429" s="91" t="s">
        <v>3</v>
      </c>
      <c r="O429" s="91" t="s">
        <v>3460</v>
      </c>
      <c r="P429" s="91" t="s">
        <v>3458</v>
      </c>
      <c r="Q429" s="91" t="s">
        <v>570</v>
      </c>
      <c r="R429" s="92">
        <v>0.109</v>
      </c>
      <c r="T429" s="144">
        <v>4</v>
      </c>
      <c r="U429" s="195">
        <v>2013</v>
      </c>
      <c r="V429" s="145" t="s">
        <v>20</v>
      </c>
      <c r="W429" s="145" t="s">
        <v>624</v>
      </c>
      <c r="X429" s="145" t="s">
        <v>3363</v>
      </c>
      <c r="Y429" s="146" t="str">
        <f>T429&amp;U429&amp;V429&amp;W429&amp;X429</f>
        <v>42013冷房店舗用有り</v>
      </c>
      <c r="Z429" s="148">
        <v>-1.5</v>
      </c>
      <c r="AA429" s="148">
        <v>2.5</v>
      </c>
      <c r="AB429" s="149">
        <v>1.0609999999999999</v>
      </c>
      <c r="AC429" s="149">
        <v>1.8597999999999999</v>
      </c>
      <c r="AD429" s="147">
        <f>VLOOKUP(T429,'既存・導入予定 (4)'!$E$33:$S$44,13,0)</f>
        <v>0.14699999999999999</v>
      </c>
      <c r="AE429" s="75">
        <f t="shared" ref="AE429:AE466" si="27">ROUNDDOWN(IF(AD429&gt;=0.25,Z429*AD429+AA429,AB429*AD429+AC429),3)</f>
        <v>2.0150000000000001</v>
      </c>
    </row>
    <row r="430" spans="13:31" ht="13.5" customHeight="1">
      <c r="M430" s="90">
        <v>12</v>
      </c>
      <c r="N430" s="91" t="s">
        <v>4</v>
      </c>
      <c r="O430" s="91" t="s">
        <v>3460</v>
      </c>
      <c r="P430" s="91" t="s">
        <v>3458</v>
      </c>
      <c r="Q430" s="91" t="s">
        <v>574</v>
      </c>
      <c r="R430" s="92">
        <v>0</v>
      </c>
      <c r="T430" s="144">
        <v>4</v>
      </c>
      <c r="U430" s="195">
        <v>2013</v>
      </c>
      <c r="V430" s="145" t="s">
        <v>20</v>
      </c>
      <c r="W430" s="145" t="s">
        <v>618</v>
      </c>
      <c r="X430" s="145" t="s">
        <v>3363</v>
      </c>
      <c r="Y430" s="146" t="str">
        <f>T430&amp;U430&amp;V430&amp;W430&amp;X430</f>
        <v>42013冷房ビル用マルチ有り</v>
      </c>
      <c r="Z430" s="148">
        <v>-1.1399999999999999</v>
      </c>
      <c r="AA430" s="148">
        <v>2.14</v>
      </c>
      <c r="AB430" s="149">
        <v>1.0625</v>
      </c>
      <c r="AC430" s="149">
        <v>1.5893999999999999</v>
      </c>
      <c r="AD430" s="147">
        <f>VLOOKUP(T430,'既存・導入予定 (4)'!$E$33:$S$44,13,0)</f>
        <v>0.14699999999999999</v>
      </c>
      <c r="AE430" s="75">
        <f t="shared" si="27"/>
        <v>1.7450000000000001</v>
      </c>
    </row>
    <row r="431" spans="13:31" ht="14.25" customHeight="1">
      <c r="M431" s="90">
        <v>12</v>
      </c>
      <c r="N431" s="91" t="s">
        <v>5</v>
      </c>
      <c r="O431" s="91" t="s">
        <v>3460</v>
      </c>
      <c r="P431" s="91" t="s">
        <v>3458</v>
      </c>
      <c r="Q431" s="91" t="s">
        <v>578</v>
      </c>
      <c r="R431" s="92">
        <v>0</v>
      </c>
      <c r="T431" s="144">
        <v>4</v>
      </c>
      <c r="U431" s="195">
        <v>2013</v>
      </c>
      <c r="V431" s="145" t="s">
        <v>20</v>
      </c>
      <c r="W431" s="145" t="s">
        <v>619</v>
      </c>
      <c r="X431" s="145" t="s">
        <v>3363</v>
      </c>
      <c r="Y431" s="146" t="str">
        <f>T431&amp;U431&amp;V431&amp;W431&amp;X431</f>
        <v>42013冷房設備用有り</v>
      </c>
      <c r="Z431" s="148">
        <v>-0.26</v>
      </c>
      <c r="AA431" s="148">
        <v>1.26</v>
      </c>
      <c r="AB431" s="149">
        <v>1.0367999999999999</v>
      </c>
      <c r="AC431" s="149">
        <v>0.93579999999999997</v>
      </c>
      <c r="AD431" s="147">
        <f>VLOOKUP(T431,'既存・導入予定 (4)'!$E$33:$S$44,13,0)</f>
        <v>0.14699999999999999</v>
      </c>
      <c r="AE431" s="75">
        <f t="shared" si="27"/>
        <v>1.0880000000000001</v>
      </c>
    </row>
    <row r="432" spans="13:31" ht="13.5" customHeight="1">
      <c r="M432" s="90">
        <v>12</v>
      </c>
      <c r="N432" s="91" t="s">
        <v>6</v>
      </c>
      <c r="O432" s="91" t="s">
        <v>3460</v>
      </c>
      <c r="P432" s="91" t="s">
        <v>3458</v>
      </c>
      <c r="Q432" s="91" t="s">
        <v>582</v>
      </c>
      <c r="R432" s="92">
        <v>0.13200000000000001</v>
      </c>
      <c r="T432" s="144">
        <v>4</v>
      </c>
      <c r="U432" s="195">
        <v>2013</v>
      </c>
      <c r="V432" s="145" t="s">
        <v>20</v>
      </c>
      <c r="W432" s="145" t="s">
        <v>624</v>
      </c>
      <c r="X432" s="145" t="s">
        <v>3516</v>
      </c>
      <c r="Y432" s="146" t="str">
        <f>T432&amp;U432&amp;V432&amp;W432&amp;X432</f>
        <v>42013冷房店舗用無し（一定速）</v>
      </c>
      <c r="Z432" s="148">
        <v>0.25</v>
      </c>
      <c r="AA432" s="148">
        <v>0.75</v>
      </c>
      <c r="AB432" s="149">
        <v>0.25</v>
      </c>
      <c r="AC432" s="149">
        <v>0.75</v>
      </c>
      <c r="AD432" s="147">
        <f>VLOOKUP(T432,'既存・導入予定 (4)'!$E$33:$S$44,13,0)</f>
        <v>0.14699999999999999</v>
      </c>
      <c r="AE432" s="75">
        <f t="shared" si="27"/>
        <v>0.78600000000000003</v>
      </c>
    </row>
    <row r="433" spans="13:31" ht="13.5" customHeight="1">
      <c r="M433" s="90">
        <v>12</v>
      </c>
      <c r="N433" s="91" t="s">
        <v>7</v>
      </c>
      <c r="O433" s="91" t="s">
        <v>3460</v>
      </c>
      <c r="P433" s="91" t="s">
        <v>3458</v>
      </c>
      <c r="Q433" s="91" t="s">
        <v>586</v>
      </c>
      <c r="R433" s="92">
        <v>0</v>
      </c>
      <c r="T433" s="144">
        <v>4</v>
      </c>
      <c r="U433" s="195">
        <v>2013</v>
      </c>
      <c r="V433" s="145" t="s">
        <v>20</v>
      </c>
      <c r="W433" s="145" t="s">
        <v>618</v>
      </c>
      <c r="X433" s="145" t="s">
        <v>3516</v>
      </c>
      <c r="Y433" s="146" t="str">
        <f>T433&amp;U433&amp;V433&amp;W433&amp;X433</f>
        <v>42013冷房ビル用マルチ無し（一定速）</v>
      </c>
      <c r="Z433" s="148">
        <v>0.25</v>
      </c>
      <c r="AA433" s="148">
        <v>0.75</v>
      </c>
      <c r="AB433" s="149">
        <v>0.25</v>
      </c>
      <c r="AC433" s="149">
        <v>0.75</v>
      </c>
      <c r="AD433" s="147">
        <f>VLOOKUP(T433,'既存・導入予定 (4)'!$E$33:$S$44,13,0)</f>
        <v>0.14699999999999999</v>
      </c>
      <c r="AE433" s="75">
        <f t="shared" si="27"/>
        <v>0.78600000000000003</v>
      </c>
    </row>
    <row r="434" spans="13:31" ht="13.5" customHeight="1">
      <c r="M434" s="90">
        <v>12</v>
      </c>
      <c r="N434" s="91" t="s">
        <v>8</v>
      </c>
      <c r="O434" s="91" t="s">
        <v>3460</v>
      </c>
      <c r="P434" s="91" t="s">
        <v>3458</v>
      </c>
      <c r="Q434" s="91" t="s">
        <v>590</v>
      </c>
      <c r="R434" s="92">
        <v>0</v>
      </c>
      <c r="T434" s="144">
        <v>4</v>
      </c>
      <c r="U434" s="195">
        <v>2013</v>
      </c>
      <c r="V434" s="145" t="s">
        <v>20</v>
      </c>
      <c r="W434" s="145" t="s">
        <v>619</v>
      </c>
      <c r="X434" s="145" t="s">
        <v>3516</v>
      </c>
      <c r="Y434" s="146" t="str">
        <f t="shared" ref="Y434:Y488" si="28">T434&amp;U434&amp;V434&amp;W434&amp;X434</f>
        <v>42013冷房設備用無し（一定速）</v>
      </c>
      <c r="Z434" s="148">
        <v>0.25</v>
      </c>
      <c r="AA434" s="148">
        <v>0.75</v>
      </c>
      <c r="AB434" s="149">
        <v>0.25</v>
      </c>
      <c r="AC434" s="149">
        <v>0.75</v>
      </c>
      <c r="AD434" s="147">
        <f>VLOOKUP(T434,'既存・導入予定 (4)'!$E$33:$S$44,13,0)</f>
        <v>0.14699999999999999</v>
      </c>
      <c r="AE434" s="75">
        <f t="shared" si="27"/>
        <v>0.78600000000000003</v>
      </c>
    </row>
    <row r="435" spans="13:31" ht="14.25" customHeight="1">
      <c r="M435" s="90">
        <v>12</v>
      </c>
      <c r="N435" s="91" t="s">
        <v>9</v>
      </c>
      <c r="O435" s="91" t="s">
        <v>3460</v>
      </c>
      <c r="P435" s="91" t="s">
        <v>3458</v>
      </c>
      <c r="Q435" s="91" t="s">
        <v>594</v>
      </c>
      <c r="R435" s="92">
        <v>7.2999999999999995E-2</v>
      </c>
      <c r="T435" s="144">
        <v>4</v>
      </c>
      <c r="U435" s="195">
        <v>2013</v>
      </c>
      <c r="V435" s="145" t="s">
        <v>21</v>
      </c>
      <c r="W435" s="145" t="s">
        <v>624</v>
      </c>
      <c r="X435" s="145" t="s">
        <v>3363</v>
      </c>
      <c r="Y435" s="146" t="str">
        <f t="shared" si="28"/>
        <v>42013暖房店舗用有り</v>
      </c>
      <c r="Z435" s="148">
        <v>-0.94</v>
      </c>
      <c r="AA435" s="148">
        <v>1.94</v>
      </c>
      <c r="AB435" s="149">
        <v>1.0853999999999999</v>
      </c>
      <c r="AC435" s="149">
        <v>1.4337</v>
      </c>
      <c r="AD435" s="147">
        <f>VLOOKUP(T435,'既存・導入予定 (4)'!$E$33:$S$44,13,0)</f>
        <v>0.14699999999999999</v>
      </c>
      <c r="AE435" s="75">
        <f t="shared" si="27"/>
        <v>1.593</v>
      </c>
    </row>
    <row r="436" spans="13:31" ht="13.5" customHeight="1">
      <c r="M436" s="90">
        <v>12</v>
      </c>
      <c r="N436" s="91" t="s">
        <v>10</v>
      </c>
      <c r="O436" s="91" t="s">
        <v>3460</v>
      </c>
      <c r="P436" s="91" t="s">
        <v>3458</v>
      </c>
      <c r="Q436" s="91" t="s">
        <v>598</v>
      </c>
      <c r="R436" s="92">
        <v>0</v>
      </c>
      <c r="T436" s="144">
        <v>4</v>
      </c>
      <c r="U436" s="195">
        <v>2013</v>
      </c>
      <c r="V436" s="145" t="s">
        <v>21</v>
      </c>
      <c r="W436" s="145" t="s">
        <v>618</v>
      </c>
      <c r="X436" s="145" t="s">
        <v>3363</v>
      </c>
      <c r="Y436" s="146" t="str">
        <f t="shared" si="28"/>
        <v>42013暖房ビル用マルチ有り</v>
      </c>
      <c r="Z436" s="148">
        <v>-0.98</v>
      </c>
      <c r="AA436" s="148">
        <v>1.98</v>
      </c>
      <c r="AB436" s="149">
        <v>1.042</v>
      </c>
      <c r="AC436" s="149">
        <v>1.4744999999999999</v>
      </c>
      <c r="AD436" s="147">
        <f>VLOOKUP(T436,'既存・導入予定 (4)'!$E$33:$S$44,13,0)</f>
        <v>0.14699999999999999</v>
      </c>
      <c r="AE436" s="75">
        <f t="shared" si="27"/>
        <v>1.627</v>
      </c>
    </row>
    <row r="437" spans="13:31" ht="13.5" customHeight="1">
      <c r="M437" s="90">
        <v>12</v>
      </c>
      <c r="N437" s="91" t="s">
        <v>11</v>
      </c>
      <c r="O437" s="91" t="s">
        <v>3460</v>
      </c>
      <c r="P437" s="91" t="s">
        <v>3458</v>
      </c>
      <c r="Q437" s="91" t="s">
        <v>602</v>
      </c>
      <c r="R437" s="92">
        <v>0</v>
      </c>
      <c r="T437" s="144">
        <v>4</v>
      </c>
      <c r="U437" s="195">
        <v>2013</v>
      </c>
      <c r="V437" s="145" t="s">
        <v>21</v>
      </c>
      <c r="W437" s="145" t="s">
        <v>619</v>
      </c>
      <c r="X437" s="145" t="s">
        <v>3363</v>
      </c>
      <c r="Y437" s="146" t="str">
        <f t="shared" si="28"/>
        <v>42013暖房設備用有り</v>
      </c>
      <c r="Z437" s="148">
        <v>-0.32</v>
      </c>
      <c r="AA437" s="148">
        <v>1.32</v>
      </c>
      <c r="AB437" s="149">
        <v>1.028</v>
      </c>
      <c r="AC437" s="149">
        <v>0.98299999999999998</v>
      </c>
      <c r="AD437" s="147">
        <f>VLOOKUP(T437,'既存・導入予定 (4)'!$E$33:$S$44,13,0)</f>
        <v>0.14699999999999999</v>
      </c>
      <c r="AE437" s="75">
        <f t="shared" si="27"/>
        <v>1.1339999999999999</v>
      </c>
    </row>
    <row r="438" spans="13:31" ht="13.5" customHeight="1">
      <c r="M438" s="90">
        <v>12</v>
      </c>
      <c r="N438" s="91" t="s">
        <v>12</v>
      </c>
      <c r="O438" s="91" t="s">
        <v>3460</v>
      </c>
      <c r="P438" s="91" t="s">
        <v>3458</v>
      </c>
      <c r="Q438" s="91" t="s">
        <v>606</v>
      </c>
      <c r="R438" s="92">
        <v>0</v>
      </c>
      <c r="T438" s="144">
        <v>4</v>
      </c>
      <c r="U438" s="195">
        <v>2013</v>
      </c>
      <c r="V438" s="145" t="s">
        <v>21</v>
      </c>
      <c r="W438" s="145" t="s">
        <v>624</v>
      </c>
      <c r="X438" s="145" t="s">
        <v>3516</v>
      </c>
      <c r="Y438" s="146" t="str">
        <f t="shared" si="28"/>
        <v>42013暖房店舗用無し（一定速）</v>
      </c>
      <c r="Z438" s="148">
        <v>0.25</v>
      </c>
      <c r="AA438" s="148">
        <v>0.75</v>
      </c>
      <c r="AB438" s="149">
        <v>0.25</v>
      </c>
      <c r="AC438" s="149">
        <v>0.75</v>
      </c>
      <c r="AD438" s="147">
        <f>VLOOKUP(T438,'既存・導入予定 (4)'!$E$33:$S$44,13,0)</f>
        <v>0.14699999999999999</v>
      </c>
      <c r="AE438" s="75">
        <f t="shared" si="27"/>
        <v>0.78600000000000003</v>
      </c>
    </row>
    <row r="439" spans="13:31" ht="13.5" customHeight="1">
      <c r="M439" s="90">
        <v>12</v>
      </c>
      <c r="N439" s="91" t="s">
        <v>13</v>
      </c>
      <c r="O439" s="91" t="s">
        <v>3460</v>
      </c>
      <c r="P439" s="91" t="s">
        <v>3458</v>
      </c>
      <c r="Q439" s="91" t="s">
        <v>610</v>
      </c>
      <c r="R439" s="92">
        <v>7.8E-2</v>
      </c>
      <c r="T439" s="144">
        <v>4</v>
      </c>
      <c r="U439" s="195">
        <v>2013</v>
      </c>
      <c r="V439" s="145" t="s">
        <v>21</v>
      </c>
      <c r="W439" s="145" t="s">
        <v>618</v>
      </c>
      <c r="X439" s="145" t="s">
        <v>3516</v>
      </c>
      <c r="Y439" s="146" t="str">
        <f t="shared" si="28"/>
        <v>42013暖房ビル用マルチ無し（一定速）</v>
      </c>
      <c r="Z439" s="148">
        <v>0.25</v>
      </c>
      <c r="AA439" s="148">
        <v>0.75</v>
      </c>
      <c r="AB439" s="149">
        <v>0.25</v>
      </c>
      <c r="AC439" s="149">
        <v>0.75</v>
      </c>
      <c r="AD439" s="147">
        <f>VLOOKUP(T439,'既存・導入予定 (4)'!$E$33:$S$44,13,0)</f>
        <v>0.14699999999999999</v>
      </c>
      <c r="AE439" s="75">
        <f t="shared" si="27"/>
        <v>0.78600000000000003</v>
      </c>
    </row>
    <row r="440" spans="13:31" ht="13.5" customHeight="1">
      <c r="M440" s="90">
        <v>1</v>
      </c>
      <c r="N440" s="91" t="s">
        <v>3456</v>
      </c>
      <c r="O440" s="91" t="s">
        <v>3460</v>
      </c>
      <c r="P440" s="91" t="s">
        <v>3459</v>
      </c>
      <c r="Q440" s="91" t="s">
        <v>39</v>
      </c>
      <c r="R440" s="92">
        <v>0.19900000000000001</v>
      </c>
      <c r="T440" s="144">
        <v>4</v>
      </c>
      <c r="U440" s="195">
        <v>2013</v>
      </c>
      <c r="V440" s="145" t="s">
        <v>21</v>
      </c>
      <c r="W440" s="145" t="s">
        <v>619</v>
      </c>
      <c r="X440" s="145" t="s">
        <v>3516</v>
      </c>
      <c r="Y440" s="146" t="str">
        <f t="shared" si="28"/>
        <v>42013暖房設備用無し（一定速）</v>
      </c>
      <c r="Z440" s="148">
        <v>0.25</v>
      </c>
      <c r="AA440" s="148">
        <v>0.75</v>
      </c>
      <c r="AB440" s="149">
        <v>0.25</v>
      </c>
      <c r="AC440" s="149">
        <v>0.75</v>
      </c>
      <c r="AD440" s="147">
        <f>VLOOKUP(T440,'既存・導入予定 (4)'!$E$33:$S$44,13,0)</f>
        <v>0.14699999999999999</v>
      </c>
      <c r="AE440" s="75">
        <f t="shared" si="27"/>
        <v>0.78600000000000003</v>
      </c>
    </row>
    <row r="441" spans="13:31" ht="13.5" customHeight="1">
      <c r="M441" s="90">
        <v>1</v>
      </c>
      <c r="N441" s="91" t="s">
        <v>3</v>
      </c>
      <c r="O441" s="91" t="s">
        <v>3460</v>
      </c>
      <c r="P441" s="91" t="s">
        <v>3459</v>
      </c>
      <c r="Q441" s="91" t="s">
        <v>43</v>
      </c>
      <c r="R441" s="92">
        <v>0.221</v>
      </c>
      <c r="T441" s="144">
        <v>4</v>
      </c>
      <c r="U441" s="195">
        <v>2014</v>
      </c>
      <c r="V441" s="145" t="s">
        <v>20</v>
      </c>
      <c r="W441" s="145" t="s">
        <v>624</v>
      </c>
      <c r="X441" s="145" t="s">
        <v>3363</v>
      </c>
      <c r="Y441" s="146" t="str">
        <f t="shared" si="28"/>
        <v>42014冷房店舗用有り</v>
      </c>
      <c r="Z441" s="148">
        <v>-1.46</v>
      </c>
      <c r="AA441" s="148">
        <v>2.46</v>
      </c>
      <c r="AB441" s="149">
        <v>1.06</v>
      </c>
      <c r="AC441" s="149">
        <v>1.83</v>
      </c>
      <c r="AD441" s="147">
        <f>VLOOKUP(T441,'既存・導入予定 (4)'!$E$33:$S$44,13,0)</f>
        <v>0.14699999999999999</v>
      </c>
      <c r="AE441" s="75">
        <f t="shared" si="27"/>
        <v>1.9850000000000001</v>
      </c>
    </row>
    <row r="442" spans="13:31">
      <c r="M442" s="90">
        <v>1</v>
      </c>
      <c r="N442" s="91" t="s">
        <v>4</v>
      </c>
      <c r="O442" s="91" t="s">
        <v>3460</v>
      </c>
      <c r="P442" s="91" t="s">
        <v>3459</v>
      </c>
      <c r="Q442" s="91" t="s">
        <v>47</v>
      </c>
      <c r="R442" s="92">
        <v>0.26300000000000001</v>
      </c>
      <c r="T442" s="144">
        <v>4</v>
      </c>
      <c r="U442" s="195">
        <v>2014</v>
      </c>
      <c r="V442" s="145" t="s">
        <v>20</v>
      </c>
      <c r="W442" s="145" t="s">
        <v>618</v>
      </c>
      <c r="X442" s="145" t="s">
        <v>3363</v>
      </c>
      <c r="Y442" s="146" t="str">
        <f t="shared" si="28"/>
        <v>42014冷房ビル用マルチ有り</v>
      </c>
      <c r="Z442" s="148">
        <v>-1.52</v>
      </c>
      <c r="AA442" s="148">
        <v>2.52</v>
      </c>
      <c r="AB442" s="149">
        <v>1.0736000000000001</v>
      </c>
      <c r="AC442" s="149">
        <v>1.8715999999999999</v>
      </c>
      <c r="AD442" s="147">
        <f>VLOOKUP(T442,'既存・導入予定 (4)'!$E$33:$S$44,13,0)</f>
        <v>0.14699999999999999</v>
      </c>
      <c r="AE442" s="75">
        <f t="shared" si="27"/>
        <v>2.0289999999999999</v>
      </c>
    </row>
    <row r="443" spans="13:31" ht="13.5" customHeight="1">
      <c r="M443" s="90">
        <v>1</v>
      </c>
      <c r="N443" s="91" t="s">
        <v>5</v>
      </c>
      <c r="O443" s="91" t="s">
        <v>3460</v>
      </c>
      <c r="P443" s="91" t="s">
        <v>3459</v>
      </c>
      <c r="Q443" s="91" t="s">
        <v>51</v>
      </c>
      <c r="R443" s="92">
        <v>0.42499999999999999</v>
      </c>
      <c r="T443" s="144">
        <v>4</v>
      </c>
      <c r="U443" s="195">
        <v>2014</v>
      </c>
      <c r="V443" s="145" t="s">
        <v>20</v>
      </c>
      <c r="W443" s="145" t="s">
        <v>619</v>
      </c>
      <c r="X443" s="145" t="s">
        <v>3363</v>
      </c>
      <c r="Y443" s="146" t="str">
        <f t="shared" si="28"/>
        <v>42014冷房設備用有り</v>
      </c>
      <c r="Z443" s="148">
        <v>-0.32</v>
      </c>
      <c r="AA443" s="148">
        <v>1.32</v>
      </c>
      <c r="AB443" s="149">
        <v>1.0385</v>
      </c>
      <c r="AC443" s="149">
        <v>0.98040000000000005</v>
      </c>
      <c r="AD443" s="147">
        <f>VLOOKUP(T443,'既存・導入予定 (4)'!$E$33:$S$44,13,0)</f>
        <v>0.14699999999999999</v>
      </c>
      <c r="AE443" s="75">
        <f t="shared" si="27"/>
        <v>1.133</v>
      </c>
    </row>
    <row r="444" spans="13:31" ht="13.5" customHeight="1">
      <c r="M444" s="90">
        <v>1</v>
      </c>
      <c r="N444" s="91" t="s">
        <v>6</v>
      </c>
      <c r="O444" s="91" t="s">
        <v>3460</v>
      </c>
      <c r="P444" s="91" t="s">
        <v>3459</v>
      </c>
      <c r="Q444" s="91" t="s">
        <v>55</v>
      </c>
      <c r="R444" s="92">
        <v>0.21</v>
      </c>
      <c r="T444" s="144">
        <v>4</v>
      </c>
      <c r="U444" s="195">
        <v>2014</v>
      </c>
      <c r="V444" s="145" t="s">
        <v>20</v>
      </c>
      <c r="W444" s="145" t="s">
        <v>624</v>
      </c>
      <c r="X444" s="145" t="s">
        <v>3516</v>
      </c>
      <c r="Y444" s="146" t="str">
        <f t="shared" si="28"/>
        <v>42014冷房店舗用無し（一定速）</v>
      </c>
      <c r="Z444" s="148">
        <v>0.25</v>
      </c>
      <c r="AA444" s="148">
        <v>0.75</v>
      </c>
      <c r="AB444" s="149">
        <v>0.25</v>
      </c>
      <c r="AC444" s="149">
        <v>0.75</v>
      </c>
      <c r="AD444" s="147">
        <f>VLOOKUP(T444,'既存・導入予定 (4)'!$E$33:$S$44,13,0)</f>
        <v>0.14699999999999999</v>
      </c>
      <c r="AE444" s="75">
        <f t="shared" si="27"/>
        <v>0.78600000000000003</v>
      </c>
    </row>
    <row r="445" spans="13:31" ht="13.5" customHeight="1">
      <c r="M445" s="90">
        <v>1</v>
      </c>
      <c r="N445" s="91" t="s">
        <v>7</v>
      </c>
      <c r="O445" s="91" t="s">
        <v>3460</v>
      </c>
      <c r="P445" s="91" t="s">
        <v>3459</v>
      </c>
      <c r="Q445" s="91" t="s">
        <v>59</v>
      </c>
      <c r="R445" s="92">
        <v>0.23699999999999999</v>
      </c>
      <c r="T445" s="144">
        <v>4</v>
      </c>
      <c r="U445" s="195">
        <v>2014</v>
      </c>
      <c r="V445" s="145" t="s">
        <v>20</v>
      </c>
      <c r="W445" s="145" t="s">
        <v>618</v>
      </c>
      <c r="X445" s="145" t="s">
        <v>3516</v>
      </c>
      <c r="Y445" s="146" t="str">
        <f t="shared" si="28"/>
        <v>42014冷房ビル用マルチ無し（一定速）</v>
      </c>
      <c r="Z445" s="148">
        <v>0.25</v>
      </c>
      <c r="AA445" s="148">
        <v>0.75</v>
      </c>
      <c r="AB445" s="149">
        <v>0.25</v>
      </c>
      <c r="AC445" s="149">
        <v>0.75</v>
      </c>
      <c r="AD445" s="147">
        <f>VLOOKUP(T445,'既存・導入予定 (4)'!$E$33:$S$44,13,0)</f>
        <v>0.14699999999999999</v>
      </c>
      <c r="AE445" s="75">
        <f t="shared" si="27"/>
        <v>0.78600000000000003</v>
      </c>
    </row>
    <row r="446" spans="13:31" ht="13.5" customHeight="1">
      <c r="M446" s="90">
        <v>1</v>
      </c>
      <c r="N446" s="91" t="s">
        <v>8</v>
      </c>
      <c r="O446" s="91" t="s">
        <v>3460</v>
      </c>
      <c r="P446" s="91" t="s">
        <v>3459</v>
      </c>
      <c r="Q446" s="91" t="s">
        <v>63</v>
      </c>
      <c r="R446" s="92">
        <v>0.23300000000000001</v>
      </c>
      <c r="T446" s="144">
        <v>4</v>
      </c>
      <c r="U446" s="195">
        <v>2014</v>
      </c>
      <c r="V446" s="145" t="s">
        <v>20</v>
      </c>
      <c r="W446" s="145" t="s">
        <v>619</v>
      </c>
      <c r="X446" s="145" t="s">
        <v>3516</v>
      </c>
      <c r="Y446" s="146" t="str">
        <f t="shared" si="28"/>
        <v>42014冷房設備用無し（一定速）</v>
      </c>
      <c r="Z446" s="148">
        <v>0.25</v>
      </c>
      <c r="AA446" s="148">
        <v>0.75</v>
      </c>
      <c r="AB446" s="149">
        <v>0.25</v>
      </c>
      <c r="AC446" s="149">
        <v>0.75</v>
      </c>
      <c r="AD446" s="147">
        <f>VLOOKUP(T446,'既存・導入予定 (4)'!$E$33:$S$44,13,0)</f>
        <v>0.14699999999999999</v>
      </c>
      <c r="AE446" s="75">
        <f t="shared" si="27"/>
        <v>0.78600000000000003</v>
      </c>
    </row>
    <row r="447" spans="13:31" ht="13.5" customHeight="1">
      <c r="M447" s="90">
        <v>1</v>
      </c>
      <c r="N447" s="91" t="s">
        <v>9</v>
      </c>
      <c r="O447" s="91" t="s">
        <v>3460</v>
      </c>
      <c r="P447" s="91" t="s">
        <v>3459</v>
      </c>
      <c r="Q447" s="91" t="s">
        <v>67</v>
      </c>
      <c r="R447" s="92">
        <v>0.37</v>
      </c>
      <c r="T447" s="144">
        <v>4</v>
      </c>
      <c r="U447" s="195">
        <v>2014</v>
      </c>
      <c r="V447" s="145" t="s">
        <v>21</v>
      </c>
      <c r="W447" s="145" t="s">
        <v>624</v>
      </c>
      <c r="X447" s="145" t="s">
        <v>3363</v>
      </c>
      <c r="Y447" s="146" t="str">
        <f t="shared" si="28"/>
        <v>42014暖房店舗用有り</v>
      </c>
      <c r="Z447" s="148">
        <v>-0.94</v>
      </c>
      <c r="AA447" s="148">
        <v>1.94</v>
      </c>
      <c r="AB447" s="149">
        <v>1.0853999999999999</v>
      </c>
      <c r="AC447" s="149">
        <v>1.4337</v>
      </c>
      <c r="AD447" s="147">
        <f>VLOOKUP(T447,'既存・導入予定 (4)'!$E$33:$S$44,13,0)</f>
        <v>0.14699999999999999</v>
      </c>
      <c r="AE447" s="75">
        <f t="shared" si="27"/>
        <v>1.593</v>
      </c>
    </row>
    <row r="448" spans="13:31">
      <c r="M448" s="90">
        <v>1</v>
      </c>
      <c r="N448" s="91" t="s">
        <v>10</v>
      </c>
      <c r="O448" s="91" t="s">
        <v>3460</v>
      </c>
      <c r="P448" s="91" t="s">
        <v>3459</v>
      </c>
      <c r="Q448" s="91" t="s">
        <v>71</v>
      </c>
      <c r="R448" s="92">
        <v>0.27800000000000002</v>
      </c>
      <c r="T448" s="144">
        <v>4</v>
      </c>
      <c r="U448" s="195">
        <v>2014</v>
      </c>
      <c r="V448" s="145" t="s">
        <v>21</v>
      </c>
      <c r="W448" s="145" t="s">
        <v>618</v>
      </c>
      <c r="X448" s="145" t="s">
        <v>3363</v>
      </c>
      <c r="Y448" s="146" t="str">
        <f t="shared" si="28"/>
        <v>42014暖房ビル用マルチ有り</v>
      </c>
      <c r="Z448" s="148">
        <v>-0.96</v>
      </c>
      <c r="AA448" s="148">
        <v>1.96</v>
      </c>
      <c r="AB448" s="149">
        <v>1.0416000000000001</v>
      </c>
      <c r="AC448" s="149">
        <v>1.4596</v>
      </c>
      <c r="AD448" s="147">
        <f>VLOOKUP(T448,'既存・導入予定 (4)'!$E$33:$S$44,13,0)</f>
        <v>0.14699999999999999</v>
      </c>
      <c r="AE448" s="75">
        <f t="shared" si="27"/>
        <v>1.6120000000000001</v>
      </c>
    </row>
    <row r="449" spans="13:31" ht="13.5" customHeight="1">
      <c r="M449" s="90">
        <v>1</v>
      </c>
      <c r="N449" s="91" t="s">
        <v>11</v>
      </c>
      <c r="O449" s="91" t="s">
        <v>3460</v>
      </c>
      <c r="P449" s="91" t="s">
        <v>3459</v>
      </c>
      <c r="Q449" s="91" t="s">
        <v>75</v>
      </c>
      <c r="R449" s="92">
        <v>0.56100000000000005</v>
      </c>
      <c r="T449" s="144">
        <v>4</v>
      </c>
      <c r="U449" s="195">
        <v>2014</v>
      </c>
      <c r="V449" s="145" t="s">
        <v>21</v>
      </c>
      <c r="W449" s="145" t="s">
        <v>619</v>
      </c>
      <c r="X449" s="145" t="s">
        <v>3363</v>
      </c>
      <c r="Y449" s="146" t="str">
        <f t="shared" si="28"/>
        <v>42014暖房設備用有り</v>
      </c>
      <c r="Z449" s="148">
        <v>-0.36</v>
      </c>
      <c r="AA449" s="148">
        <v>1.36</v>
      </c>
      <c r="AB449" s="149">
        <v>1.0287999999999999</v>
      </c>
      <c r="AC449" s="149">
        <v>1.0127999999999999</v>
      </c>
      <c r="AD449" s="147">
        <f>VLOOKUP(T449,'既存・導入予定 (4)'!$E$33:$S$44,13,0)</f>
        <v>0.14699999999999999</v>
      </c>
      <c r="AE449" s="75">
        <f t="shared" si="27"/>
        <v>1.1639999999999999</v>
      </c>
    </row>
    <row r="450" spans="13:31" ht="13.5" customHeight="1">
      <c r="M450" s="90">
        <v>1</v>
      </c>
      <c r="N450" s="91" t="s">
        <v>12</v>
      </c>
      <c r="O450" s="91" t="s">
        <v>3460</v>
      </c>
      <c r="P450" s="91" t="s">
        <v>3459</v>
      </c>
      <c r="Q450" s="91" t="s">
        <v>79</v>
      </c>
      <c r="R450" s="92">
        <v>0.66600000000000004</v>
      </c>
      <c r="T450" s="144">
        <v>4</v>
      </c>
      <c r="U450" s="195">
        <v>2014</v>
      </c>
      <c r="V450" s="145" t="s">
        <v>21</v>
      </c>
      <c r="W450" s="145" t="s">
        <v>624</v>
      </c>
      <c r="X450" s="145" t="s">
        <v>3516</v>
      </c>
      <c r="Y450" s="146" t="str">
        <f t="shared" si="28"/>
        <v>42014暖房店舗用無し（一定速）</v>
      </c>
      <c r="Z450" s="148">
        <v>0.25</v>
      </c>
      <c r="AA450" s="148">
        <v>0.75</v>
      </c>
      <c r="AB450" s="149">
        <v>0.25</v>
      </c>
      <c r="AC450" s="149">
        <v>0.75</v>
      </c>
      <c r="AD450" s="147">
        <f>VLOOKUP(T450,'既存・導入予定 (4)'!$E$33:$S$44,13,0)</f>
        <v>0.14699999999999999</v>
      </c>
      <c r="AE450" s="75">
        <f t="shared" si="27"/>
        <v>0.78600000000000003</v>
      </c>
    </row>
    <row r="451" spans="13:31" ht="13.5" customHeight="1">
      <c r="M451" s="90">
        <v>1</v>
      </c>
      <c r="N451" s="91" t="s">
        <v>13</v>
      </c>
      <c r="O451" s="91" t="s">
        <v>3460</v>
      </c>
      <c r="P451" s="91" t="s">
        <v>3459</v>
      </c>
      <c r="Q451" s="91" t="s">
        <v>83</v>
      </c>
      <c r="R451" s="92">
        <v>0.158</v>
      </c>
      <c r="T451" s="144">
        <v>4</v>
      </c>
      <c r="U451" s="195">
        <v>2014</v>
      </c>
      <c r="V451" s="145" t="s">
        <v>21</v>
      </c>
      <c r="W451" s="145" t="s">
        <v>618</v>
      </c>
      <c r="X451" s="145" t="s">
        <v>3516</v>
      </c>
      <c r="Y451" s="146" t="str">
        <f t="shared" si="28"/>
        <v>42014暖房ビル用マルチ無し（一定速）</v>
      </c>
      <c r="Z451" s="148">
        <v>0.25</v>
      </c>
      <c r="AA451" s="148">
        <v>0.75</v>
      </c>
      <c r="AB451" s="149">
        <v>0.25</v>
      </c>
      <c r="AC451" s="149">
        <v>0.75</v>
      </c>
      <c r="AD451" s="147">
        <f>VLOOKUP(T451,'既存・導入予定 (4)'!$E$33:$S$44,13,0)</f>
        <v>0.14699999999999999</v>
      </c>
      <c r="AE451" s="75">
        <f t="shared" si="27"/>
        <v>0.78600000000000003</v>
      </c>
    </row>
    <row r="452" spans="13:31" ht="13.5" customHeight="1">
      <c r="M452" s="90">
        <v>2</v>
      </c>
      <c r="N452" s="91" t="s">
        <v>3456</v>
      </c>
      <c r="O452" s="91" t="s">
        <v>3460</v>
      </c>
      <c r="P452" s="91" t="s">
        <v>3459</v>
      </c>
      <c r="Q452" s="91" t="s">
        <v>87</v>
      </c>
      <c r="R452" s="92">
        <v>0.193</v>
      </c>
      <c r="T452" s="144">
        <v>4</v>
      </c>
      <c r="U452" s="195">
        <v>2014</v>
      </c>
      <c r="V452" s="145" t="s">
        <v>21</v>
      </c>
      <c r="W452" s="145" t="s">
        <v>619</v>
      </c>
      <c r="X452" s="145" t="s">
        <v>3516</v>
      </c>
      <c r="Y452" s="146" t="str">
        <f t="shared" si="28"/>
        <v>42014暖房設備用無し（一定速）</v>
      </c>
      <c r="Z452" s="148">
        <v>0.25</v>
      </c>
      <c r="AA452" s="148">
        <v>0.75</v>
      </c>
      <c r="AB452" s="149">
        <v>0.25</v>
      </c>
      <c r="AC452" s="149">
        <v>0.75</v>
      </c>
      <c r="AD452" s="147">
        <f>VLOOKUP(T452,'既存・導入予定 (4)'!$E$33:$S$44,13,0)</f>
        <v>0.14699999999999999</v>
      </c>
      <c r="AE452" s="75">
        <f t="shared" si="27"/>
        <v>0.78600000000000003</v>
      </c>
    </row>
    <row r="453" spans="13:31" ht="13.5" customHeight="1">
      <c r="M453" s="90">
        <v>2</v>
      </c>
      <c r="N453" s="91" t="s">
        <v>3</v>
      </c>
      <c r="O453" s="91" t="s">
        <v>3460</v>
      </c>
      <c r="P453" s="91" t="s">
        <v>3459</v>
      </c>
      <c r="Q453" s="91" t="s">
        <v>91</v>
      </c>
      <c r="R453" s="92">
        <v>0.22900000000000001</v>
      </c>
      <c r="T453" s="152">
        <v>4</v>
      </c>
      <c r="U453" s="153">
        <v>2015</v>
      </c>
      <c r="V453" s="154" t="s">
        <v>20</v>
      </c>
      <c r="W453" s="154" t="s">
        <v>624</v>
      </c>
      <c r="X453" s="154" t="s">
        <v>3363</v>
      </c>
      <c r="Y453" s="155" t="str">
        <f t="shared" si="28"/>
        <v>42015冷房店舗用有り</v>
      </c>
      <c r="Z453" s="156">
        <v>-1.38</v>
      </c>
      <c r="AA453" s="156">
        <v>2.38</v>
      </c>
      <c r="AB453" s="157">
        <v>1.0581</v>
      </c>
      <c r="AC453" s="157">
        <v>1.7705</v>
      </c>
      <c r="AD453" s="160">
        <f>VLOOKUP(T453,'既存・導入予定 (4)'!$E$33:$S$44,13,0)</f>
        <v>0.14699999999999999</v>
      </c>
      <c r="AE453" s="161">
        <f t="shared" si="27"/>
        <v>1.9259999999999999</v>
      </c>
    </row>
    <row r="454" spans="13:31">
      <c r="M454" s="90">
        <v>2</v>
      </c>
      <c r="N454" s="91" t="s">
        <v>4</v>
      </c>
      <c r="O454" s="91" t="s">
        <v>3460</v>
      </c>
      <c r="P454" s="91" t="s">
        <v>3459</v>
      </c>
      <c r="Q454" s="91" t="s">
        <v>95</v>
      </c>
      <c r="R454" s="92">
        <v>0.254</v>
      </c>
      <c r="T454" s="152">
        <v>4</v>
      </c>
      <c r="U454" s="153">
        <v>2015</v>
      </c>
      <c r="V454" s="154" t="s">
        <v>20</v>
      </c>
      <c r="W454" s="154" t="s">
        <v>618</v>
      </c>
      <c r="X454" s="154" t="s">
        <v>3363</v>
      </c>
      <c r="Y454" s="155" t="str">
        <f t="shared" si="28"/>
        <v>42015冷房ビル用マルチ有り</v>
      </c>
      <c r="Z454" s="156">
        <v>-1.5740000000000001</v>
      </c>
      <c r="AA454" s="156">
        <v>2.5739999999999998</v>
      </c>
      <c r="AB454" s="157">
        <v>1.0751999999999999</v>
      </c>
      <c r="AC454" s="157">
        <v>1.9117</v>
      </c>
      <c r="AD454" s="160">
        <f>VLOOKUP(T454,'既存・導入予定 (4)'!$E$33:$S$44,13,0)</f>
        <v>0.14699999999999999</v>
      </c>
      <c r="AE454" s="161">
        <f t="shared" si="27"/>
        <v>2.069</v>
      </c>
    </row>
    <row r="455" spans="13:31" ht="13.5" customHeight="1">
      <c r="M455" s="90">
        <v>2</v>
      </c>
      <c r="N455" s="91" t="s">
        <v>5</v>
      </c>
      <c r="O455" s="91" t="s">
        <v>3460</v>
      </c>
      <c r="P455" s="91" t="s">
        <v>3459</v>
      </c>
      <c r="Q455" s="91" t="s">
        <v>99</v>
      </c>
      <c r="R455" s="92">
        <v>0.36699999999999999</v>
      </c>
      <c r="T455" s="152">
        <v>4</v>
      </c>
      <c r="U455" s="153">
        <v>2015</v>
      </c>
      <c r="V455" s="154" t="s">
        <v>20</v>
      </c>
      <c r="W455" s="154" t="s">
        <v>619</v>
      </c>
      <c r="X455" s="154" t="s">
        <v>3363</v>
      </c>
      <c r="Y455" s="155" t="str">
        <f t="shared" si="28"/>
        <v>42015冷房設備用有り</v>
      </c>
      <c r="Z455" s="156">
        <v>-0.62</v>
      </c>
      <c r="AA455" s="156">
        <v>1.62</v>
      </c>
      <c r="AB455" s="157">
        <v>1.0472999999999999</v>
      </c>
      <c r="AC455" s="157">
        <v>1.2032</v>
      </c>
      <c r="AD455" s="160">
        <f>VLOOKUP(T455,'既存・導入予定 (4)'!$E$33:$S$44,13,0)</f>
        <v>0.14699999999999999</v>
      </c>
      <c r="AE455" s="161">
        <f t="shared" si="27"/>
        <v>1.357</v>
      </c>
    </row>
    <row r="456" spans="13:31" ht="13.5" customHeight="1">
      <c r="M456" s="90">
        <v>2</v>
      </c>
      <c r="N456" s="91" t="s">
        <v>6</v>
      </c>
      <c r="O456" s="91" t="s">
        <v>3460</v>
      </c>
      <c r="P456" s="91" t="s">
        <v>3459</v>
      </c>
      <c r="Q456" s="91" t="s">
        <v>103</v>
      </c>
      <c r="R456" s="92">
        <v>0.224</v>
      </c>
      <c r="T456" s="152">
        <v>4</v>
      </c>
      <c r="U456" s="153">
        <v>2015</v>
      </c>
      <c r="V456" s="154" t="s">
        <v>20</v>
      </c>
      <c r="W456" s="154" t="s">
        <v>624</v>
      </c>
      <c r="X456" s="154" t="s">
        <v>3516</v>
      </c>
      <c r="Y456" s="155" t="str">
        <f t="shared" si="28"/>
        <v>42015冷房店舗用無し（一定速）</v>
      </c>
      <c r="Z456" s="156">
        <v>0.25</v>
      </c>
      <c r="AA456" s="156">
        <v>0.75</v>
      </c>
      <c r="AB456" s="157">
        <v>0.25</v>
      </c>
      <c r="AC456" s="157">
        <v>0.75</v>
      </c>
      <c r="AD456" s="160">
        <f>VLOOKUP(T456,'既存・導入予定 (4)'!$E$33:$S$44,13,0)</f>
        <v>0.14699999999999999</v>
      </c>
      <c r="AE456" s="161">
        <f t="shared" si="27"/>
        <v>0.78600000000000003</v>
      </c>
    </row>
    <row r="457" spans="13:31" ht="13.5" customHeight="1">
      <c r="M457" s="90">
        <v>2</v>
      </c>
      <c r="N457" s="91" t="s">
        <v>7</v>
      </c>
      <c r="O457" s="91" t="s">
        <v>3460</v>
      </c>
      <c r="P457" s="91" t="s">
        <v>3459</v>
      </c>
      <c r="Q457" s="91" t="s">
        <v>107</v>
      </c>
      <c r="R457" s="92">
        <v>0.23499999999999999</v>
      </c>
      <c r="T457" s="152">
        <v>4</v>
      </c>
      <c r="U457" s="153">
        <v>2015</v>
      </c>
      <c r="V457" s="154" t="s">
        <v>20</v>
      </c>
      <c r="W457" s="154" t="s">
        <v>618</v>
      </c>
      <c r="X457" s="154" t="s">
        <v>3516</v>
      </c>
      <c r="Y457" s="155" t="str">
        <f t="shared" si="28"/>
        <v>42015冷房ビル用マルチ無し（一定速）</v>
      </c>
      <c r="Z457" s="156">
        <v>0.25</v>
      </c>
      <c r="AA457" s="156">
        <v>0.75</v>
      </c>
      <c r="AB457" s="157">
        <v>0.25</v>
      </c>
      <c r="AC457" s="157">
        <v>0.75</v>
      </c>
      <c r="AD457" s="160">
        <f>VLOOKUP(T457,'既存・導入予定 (4)'!$E$33:$S$44,13,0)</f>
        <v>0.14699999999999999</v>
      </c>
      <c r="AE457" s="161">
        <f t="shared" si="27"/>
        <v>0.78600000000000003</v>
      </c>
    </row>
    <row r="458" spans="13:31" ht="13.5" customHeight="1">
      <c r="M458" s="90">
        <v>2</v>
      </c>
      <c r="N458" s="91" t="s">
        <v>8</v>
      </c>
      <c r="O458" s="91" t="s">
        <v>3460</v>
      </c>
      <c r="P458" s="91" t="s">
        <v>3459</v>
      </c>
      <c r="Q458" s="91" t="s">
        <v>111</v>
      </c>
      <c r="R458" s="92">
        <v>0.21</v>
      </c>
      <c r="T458" s="152">
        <v>4</v>
      </c>
      <c r="U458" s="153">
        <v>2015</v>
      </c>
      <c r="V458" s="154" t="s">
        <v>20</v>
      </c>
      <c r="W458" s="154" t="s">
        <v>619</v>
      </c>
      <c r="X458" s="154" t="s">
        <v>3516</v>
      </c>
      <c r="Y458" s="155" t="str">
        <f t="shared" si="28"/>
        <v>42015冷房設備用無し（一定速）</v>
      </c>
      <c r="Z458" s="156">
        <v>0.25</v>
      </c>
      <c r="AA458" s="156">
        <v>0.75</v>
      </c>
      <c r="AB458" s="157">
        <v>0.25</v>
      </c>
      <c r="AC458" s="157">
        <v>0.75</v>
      </c>
      <c r="AD458" s="160">
        <f>VLOOKUP(T458,'既存・導入予定 (4)'!$E$33:$S$44,13,0)</f>
        <v>0.14699999999999999</v>
      </c>
      <c r="AE458" s="161">
        <f t="shared" si="27"/>
        <v>0.78600000000000003</v>
      </c>
    </row>
    <row r="459" spans="13:31" ht="13.5" customHeight="1">
      <c r="M459" s="90">
        <v>2</v>
      </c>
      <c r="N459" s="91" t="s">
        <v>9</v>
      </c>
      <c r="O459" s="91" t="s">
        <v>3460</v>
      </c>
      <c r="P459" s="91" t="s">
        <v>3459</v>
      </c>
      <c r="Q459" s="91" t="s">
        <v>115</v>
      </c>
      <c r="R459" s="92">
        <v>0.35899999999999999</v>
      </c>
      <c r="T459" s="152">
        <v>4</v>
      </c>
      <c r="U459" s="153">
        <v>2015</v>
      </c>
      <c r="V459" s="154" t="s">
        <v>21</v>
      </c>
      <c r="W459" s="154" t="s">
        <v>624</v>
      </c>
      <c r="X459" s="154" t="s">
        <v>3363</v>
      </c>
      <c r="Y459" s="155" t="str">
        <f t="shared" si="28"/>
        <v>42015暖房店舗用有り</v>
      </c>
      <c r="Z459" s="156">
        <v>-0.97</v>
      </c>
      <c r="AA459" s="156">
        <v>1.97</v>
      </c>
      <c r="AB459" s="157">
        <v>1.0867</v>
      </c>
      <c r="AC459" s="157">
        <v>1.4558</v>
      </c>
      <c r="AD459" s="160">
        <f>VLOOKUP(T459,'既存・導入予定 (4)'!$E$33:$S$44,13,0)</f>
        <v>0.14699999999999999</v>
      </c>
      <c r="AE459" s="161">
        <f t="shared" si="27"/>
        <v>1.615</v>
      </c>
    </row>
    <row r="460" spans="13:31">
      <c r="M460" s="90">
        <v>2</v>
      </c>
      <c r="N460" s="91" t="s">
        <v>10</v>
      </c>
      <c r="O460" s="91" t="s">
        <v>3460</v>
      </c>
      <c r="P460" s="91" t="s">
        <v>3459</v>
      </c>
      <c r="Q460" s="91" t="s">
        <v>119</v>
      </c>
      <c r="R460" s="92">
        <v>0.25</v>
      </c>
      <c r="T460" s="152">
        <v>4</v>
      </c>
      <c r="U460" s="153">
        <v>2015</v>
      </c>
      <c r="V460" s="154" t="s">
        <v>21</v>
      </c>
      <c r="W460" s="154" t="s">
        <v>618</v>
      </c>
      <c r="X460" s="154" t="s">
        <v>3363</v>
      </c>
      <c r="Y460" s="155" t="str">
        <f t="shared" si="28"/>
        <v>42015暖房ビル用マルチ有り</v>
      </c>
      <c r="Z460" s="156">
        <v>-0.876</v>
      </c>
      <c r="AA460" s="156">
        <v>1.8759999999999999</v>
      </c>
      <c r="AB460" s="157">
        <v>1.0398000000000001</v>
      </c>
      <c r="AC460" s="157">
        <v>1.3971</v>
      </c>
      <c r="AD460" s="160">
        <f>VLOOKUP(T460,'既存・導入予定 (4)'!$E$33:$S$44,13,0)</f>
        <v>0.14699999999999999</v>
      </c>
      <c r="AE460" s="161">
        <f t="shared" si="27"/>
        <v>1.5489999999999999</v>
      </c>
    </row>
    <row r="461" spans="13:31" ht="13.5" customHeight="1">
      <c r="M461" s="90">
        <v>2</v>
      </c>
      <c r="N461" s="91" t="s">
        <v>11</v>
      </c>
      <c r="O461" s="91" t="s">
        <v>3460</v>
      </c>
      <c r="P461" s="91" t="s">
        <v>3459</v>
      </c>
      <c r="Q461" s="91" t="s">
        <v>123</v>
      </c>
      <c r="R461" s="92">
        <v>0.51700000000000002</v>
      </c>
      <c r="T461" s="152">
        <v>4</v>
      </c>
      <c r="U461" s="153">
        <v>2015</v>
      </c>
      <c r="V461" s="154" t="s">
        <v>21</v>
      </c>
      <c r="W461" s="154" t="s">
        <v>619</v>
      </c>
      <c r="X461" s="154" t="s">
        <v>3363</v>
      </c>
      <c r="Y461" s="155" t="str">
        <f t="shared" si="28"/>
        <v>42015暖房設備用有り</v>
      </c>
      <c r="Z461" s="156">
        <v>-0.59799999999999998</v>
      </c>
      <c r="AA461" s="156">
        <v>1.5980000000000001</v>
      </c>
      <c r="AB461" s="157">
        <v>1.0339</v>
      </c>
      <c r="AC461" s="157">
        <v>1.19</v>
      </c>
      <c r="AD461" s="160">
        <f>VLOOKUP(T461,'既存・導入予定 (4)'!$E$33:$S$44,13,0)</f>
        <v>0.14699999999999999</v>
      </c>
      <c r="AE461" s="161">
        <f t="shared" si="27"/>
        <v>1.341</v>
      </c>
    </row>
    <row r="462" spans="13:31" ht="13.5" customHeight="1">
      <c r="M462" s="90">
        <v>2</v>
      </c>
      <c r="N462" s="91" t="s">
        <v>12</v>
      </c>
      <c r="O462" s="91" t="s">
        <v>3460</v>
      </c>
      <c r="P462" s="91" t="s">
        <v>3459</v>
      </c>
      <c r="Q462" s="91" t="s">
        <v>127</v>
      </c>
      <c r="R462" s="92">
        <v>0.627</v>
      </c>
      <c r="T462" s="152">
        <v>4</v>
      </c>
      <c r="U462" s="153">
        <v>2015</v>
      </c>
      <c r="V462" s="154" t="s">
        <v>21</v>
      </c>
      <c r="W462" s="154" t="s">
        <v>624</v>
      </c>
      <c r="X462" s="154" t="s">
        <v>3516</v>
      </c>
      <c r="Y462" s="155" t="str">
        <f t="shared" si="28"/>
        <v>42015暖房店舗用無し（一定速）</v>
      </c>
      <c r="Z462" s="156">
        <v>0.25</v>
      </c>
      <c r="AA462" s="156">
        <v>0.75</v>
      </c>
      <c r="AB462" s="157">
        <v>0.25</v>
      </c>
      <c r="AC462" s="157">
        <v>0.75</v>
      </c>
      <c r="AD462" s="160">
        <f>VLOOKUP(T462,'既存・導入予定 (4)'!$E$33:$S$44,13,0)</f>
        <v>0.14699999999999999</v>
      </c>
      <c r="AE462" s="161">
        <f t="shared" si="27"/>
        <v>0.78600000000000003</v>
      </c>
    </row>
    <row r="463" spans="13:31" ht="13.5" customHeight="1">
      <c r="M463" s="90">
        <v>2</v>
      </c>
      <c r="N463" s="91" t="s">
        <v>13</v>
      </c>
      <c r="O463" s="91" t="s">
        <v>3460</v>
      </c>
      <c r="P463" s="91" t="s">
        <v>3459</v>
      </c>
      <c r="Q463" s="91" t="s">
        <v>131</v>
      </c>
      <c r="R463" s="92">
        <v>0.11899999999999999</v>
      </c>
      <c r="T463" s="152">
        <v>4</v>
      </c>
      <c r="U463" s="153">
        <v>2015</v>
      </c>
      <c r="V463" s="154" t="s">
        <v>21</v>
      </c>
      <c r="W463" s="154" t="s">
        <v>618</v>
      </c>
      <c r="X463" s="154" t="s">
        <v>3516</v>
      </c>
      <c r="Y463" s="155" t="str">
        <f t="shared" si="28"/>
        <v>42015暖房ビル用マルチ無し（一定速）</v>
      </c>
      <c r="Z463" s="156">
        <v>0.25</v>
      </c>
      <c r="AA463" s="156">
        <v>0.75</v>
      </c>
      <c r="AB463" s="157">
        <v>0.25</v>
      </c>
      <c r="AC463" s="157">
        <v>0.75</v>
      </c>
      <c r="AD463" s="160">
        <f>VLOOKUP(T463,'既存・導入予定 (4)'!$E$33:$S$44,13,0)</f>
        <v>0.14699999999999999</v>
      </c>
      <c r="AE463" s="161">
        <f t="shared" si="27"/>
        <v>0.78600000000000003</v>
      </c>
    </row>
    <row r="464" spans="13:31" ht="13.5" customHeight="1">
      <c r="M464" s="90">
        <v>3</v>
      </c>
      <c r="N464" s="91" t="s">
        <v>3456</v>
      </c>
      <c r="O464" s="91" t="s">
        <v>3460</v>
      </c>
      <c r="P464" s="91" t="s">
        <v>3459</v>
      </c>
      <c r="Q464" s="91" t="s">
        <v>135</v>
      </c>
      <c r="R464" s="92">
        <v>0.14599999999999999</v>
      </c>
      <c r="T464" s="152">
        <v>4</v>
      </c>
      <c r="U464" s="153">
        <v>2015</v>
      </c>
      <c r="V464" s="154" t="s">
        <v>21</v>
      </c>
      <c r="W464" s="154" t="s">
        <v>619</v>
      </c>
      <c r="X464" s="154" t="s">
        <v>3516</v>
      </c>
      <c r="Y464" s="155" t="str">
        <f t="shared" si="28"/>
        <v>42015暖房設備用無し（一定速）</v>
      </c>
      <c r="Z464" s="156">
        <v>0.25</v>
      </c>
      <c r="AA464" s="156">
        <v>0.75</v>
      </c>
      <c r="AB464" s="157">
        <v>0.25</v>
      </c>
      <c r="AC464" s="157">
        <v>0.75</v>
      </c>
      <c r="AD464" s="160">
        <f>VLOOKUP(T464,'既存・導入予定 (4)'!$E$33:$S$44,13,0)</f>
        <v>0.14699999999999999</v>
      </c>
      <c r="AE464" s="161">
        <f t="shared" si="27"/>
        <v>0.78600000000000003</v>
      </c>
    </row>
    <row r="465" spans="13:31" ht="13.5" customHeight="1">
      <c r="M465" s="90">
        <v>3</v>
      </c>
      <c r="N465" s="91" t="s">
        <v>3</v>
      </c>
      <c r="O465" s="91" t="s">
        <v>3460</v>
      </c>
      <c r="P465" s="91" t="s">
        <v>3459</v>
      </c>
      <c r="Q465" s="91" t="s">
        <v>139</v>
      </c>
      <c r="R465" s="92">
        <v>0.123</v>
      </c>
      <c r="T465" s="152">
        <v>4</v>
      </c>
      <c r="U465" s="153">
        <v>2020</v>
      </c>
      <c r="V465" s="154" t="s">
        <v>626</v>
      </c>
      <c r="W465" s="154" t="s">
        <v>624</v>
      </c>
      <c r="X465" s="154" t="s">
        <v>3363</v>
      </c>
      <c r="Y465" s="155" t="str">
        <f t="shared" si="28"/>
        <v>42020冷房店舗用有り</v>
      </c>
      <c r="Z465" s="156">
        <v>-1.38</v>
      </c>
      <c r="AA465" s="156">
        <v>2.38</v>
      </c>
      <c r="AB465" s="157">
        <v>1.0581</v>
      </c>
      <c r="AC465" s="157">
        <v>1.7705</v>
      </c>
      <c r="AD465" s="160">
        <f>VLOOKUP(T465,'既存・導入予定 (4)'!$E$33:$S$44,13,0)</f>
        <v>0.14699999999999999</v>
      </c>
      <c r="AE465" s="161">
        <f t="shared" si="27"/>
        <v>1.9259999999999999</v>
      </c>
    </row>
    <row r="466" spans="13:31">
      <c r="M466" s="90">
        <v>3</v>
      </c>
      <c r="N466" s="91" t="s">
        <v>4</v>
      </c>
      <c r="O466" s="91" t="s">
        <v>3460</v>
      </c>
      <c r="P466" s="91" t="s">
        <v>3459</v>
      </c>
      <c r="Q466" s="91" t="s">
        <v>143</v>
      </c>
      <c r="R466" s="92">
        <v>0.15</v>
      </c>
      <c r="T466" s="152">
        <v>4</v>
      </c>
      <c r="U466" s="153">
        <v>2020</v>
      </c>
      <c r="V466" s="154" t="s">
        <v>626</v>
      </c>
      <c r="W466" s="154" t="s">
        <v>618</v>
      </c>
      <c r="X466" s="154" t="s">
        <v>3363</v>
      </c>
      <c r="Y466" s="155" t="str">
        <f t="shared" si="28"/>
        <v>42020冷房ビル用マルチ有り</v>
      </c>
      <c r="Z466" s="156">
        <v>-1.68</v>
      </c>
      <c r="AA466" s="156">
        <v>2.68</v>
      </c>
      <c r="AB466" s="157">
        <v>1.0788</v>
      </c>
      <c r="AC466" s="157">
        <v>2.0053000000000001</v>
      </c>
      <c r="AD466" s="160">
        <f>VLOOKUP(T466,'既存・導入予定 (4)'!$E$33:$S$44,13,0)</f>
        <v>0.14699999999999999</v>
      </c>
      <c r="AE466" s="161">
        <f t="shared" si="27"/>
        <v>2.1629999999999998</v>
      </c>
    </row>
    <row r="467" spans="13:31" ht="13.5" customHeight="1">
      <c r="M467" s="90">
        <v>3</v>
      </c>
      <c r="N467" s="91" t="s">
        <v>5</v>
      </c>
      <c r="O467" s="91" t="s">
        <v>3460</v>
      </c>
      <c r="P467" s="91" t="s">
        <v>3459</v>
      </c>
      <c r="Q467" s="91" t="s">
        <v>147</v>
      </c>
      <c r="R467" s="92">
        <v>0.28999999999999998</v>
      </c>
      <c r="T467" s="152">
        <v>4</v>
      </c>
      <c r="U467" s="153">
        <v>2020</v>
      </c>
      <c r="V467" s="154" t="s">
        <v>626</v>
      </c>
      <c r="W467" s="154" t="s">
        <v>619</v>
      </c>
      <c r="X467" s="154" t="s">
        <v>3363</v>
      </c>
      <c r="Y467" s="155" t="str">
        <f t="shared" si="28"/>
        <v>42020冷房設備用有り</v>
      </c>
      <c r="Z467" s="156">
        <v>-0.62</v>
      </c>
      <c r="AA467" s="156">
        <v>1.62</v>
      </c>
      <c r="AB467" s="157">
        <v>1.0472999999999999</v>
      </c>
      <c r="AC467" s="157">
        <v>1.2032</v>
      </c>
      <c r="AD467" s="160">
        <f>VLOOKUP(T467,'既存・導入予定 (4)'!$E$33:$S$44,13,0)</f>
        <v>0.14699999999999999</v>
      </c>
      <c r="AE467" s="161">
        <f t="shared" ref="AE467:AE488" si="29">ROUNDDOWN(IF(AD467&gt;=0.25,Z467*AD467+AA467,AB467*AD467+AC467),3)</f>
        <v>1.357</v>
      </c>
    </row>
    <row r="468" spans="13:31" ht="13.5" customHeight="1">
      <c r="M468" s="90">
        <v>3</v>
      </c>
      <c r="N468" s="91" t="s">
        <v>6</v>
      </c>
      <c r="O468" s="91" t="s">
        <v>3460</v>
      </c>
      <c r="P468" s="91" t="s">
        <v>3459</v>
      </c>
      <c r="Q468" s="91" t="s">
        <v>151</v>
      </c>
      <c r="R468" s="92">
        <v>0.14299999999999999</v>
      </c>
      <c r="T468" s="152">
        <v>4</v>
      </c>
      <c r="U468" s="153">
        <v>2020</v>
      </c>
      <c r="V468" s="154" t="s">
        <v>626</v>
      </c>
      <c r="W468" s="154" t="s">
        <v>624</v>
      </c>
      <c r="X468" s="154" t="s">
        <v>3516</v>
      </c>
      <c r="Y468" s="155" t="str">
        <f t="shared" si="28"/>
        <v>42020冷房店舗用無し（一定速）</v>
      </c>
      <c r="Z468" s="156">
        <v>0.25</v>
      </c>
      <c r="AA468" s="156">
        <v>0.75</v>
      </c>
      <c r="AB468" s="157">
        <v>0.25</v>
      </c>
      <c r="AC468" s="157">
        <v>0.75</v>
      </c>
      <c r="AD468" s="160">
        <f>VLOOKUP(T468,'既存・導入予定 (4)'!$E$33:$S$44,13,0)</f>
        <v>0.14699999999999999</v>
      </c>
      <c r="AE468" s="161">
        <f t="shared" si="29"/>
        <v>0.78600000000000003</v>
      </c>
    </row>
    <row r="469" spans="13:31" ht="13.5" customHeight="1">
      <c r="M469" s="90">
        <v>3</v>
      </c>
      <c r="N469" s="91" t="s">
        <v>7</v>
      </c>
      <c r="O469" s="91" t="s">
        <v>3460</v>
      </c>
      <c r="P469" s="91" t="s">
        <v>3459</v>
      </c>
      <c r="Q469" s="91" t="s">
        <v>155</v>
      </c>
      <c r="R469" s="92">
        <v>0.14199999999999999</v>
      </c>
      <c r="T469" s="152">
        <v>4</v>
      </c>
      <c r="U469" s="153">
        <v>2020</v>
      </c>
      <c r="V469" s="154" t="s">
        <v>626</v>
      </c>
      <c r="W469" s="154" t="s">
        <v>618</v>
      </c>
      <c r="X469" s="154" t="s">
        <v>3516</v>
      </c>
      <c r="Y469" s="155" t="str">
        <f t="shared" si="28"/>
        <v>42020冷房ビル用マルチ無し（一定速）</v>
      </c>
      <c r="Z469" s="156">
        <v>0.25</v>
      </c>
      <c r="AA469" s="156">
        <v>0.75</v>
      </c>
      <c r="AB469" s="157">
        <v>0.25</v>
      </c>
      <c r="AC469" s="157">
        <v>0.75</v>
      </c>
      <c r="AD469" s="160">
        <f>VLOOKUP(T469,'既存・導入予定 (4)'!$E$33:$S$44,13,0)</f>
        <v>0.14699999999999999</v>
      </c>
      <c r="AE469" s="161">
        <f t="shared" si="29"/>
        <v>0.78600000000000003</v>
      </c>
    </row>
    <row r="470" spans="13:31" ht="13.5" customHeight="1">
      <c r="M470" s="90">
        <v>3</v>
      </c>
      <c r="N470" s="91" t="s">
        <v>8</v>
      </c>
      <c r="O470" s="91" t="s">
        <v>3460</v>
      </c>
      <c r="P470" s="91" t="s">
        <v>3459</v>
      </c>
      <c r="Q470" s="91" t="s">
        <v>159</v>
      </c>
      <c r="R470" s="92">
        <v>0.13</v>
      </c>
      <c r="T470" s="152">
        <v>4</v>
      </c>
      <c r="U470" s="153">
        <v>2020</v>
      </c>
      <c r="V470" s="154" t="s">
        <v>626</v>
      </c>
      <c r="W470" s="154" t="s">
        <v>619</v>
      </c>
      <c r="X470" s="154" t="s">
        <v>3516</v>
      </c>
      <c r="Y470" s="155" t="str">
        <f t="shared" si="28"/>
        <v>42020冷房設備用無し（一定速）</v>
      </c>
      <c r="Z470" s="156">
        <v>0.25</v>
      </c>
      <c r="AA470" s="156">
        <v>0.75</v>
      </c>
      <c r="AB470" s="157">
        <v>0.25</v>
      </c>
      <c r="AC470" s="157">
        <v>0.75</v>
      </c>
      <c r="AD470" s="160">
        <f>VLOOKUP(T470,'既存・導入予定 (4)'!$E$33:$S$44,13,0)</f>
        <v>0.14699999999999999</v>
      </c>
      <c r="AE470" s="161">
        <f t="shared" si="29"/>
        <v>0.78600000000000003</v>
      </c>
    </row>
    <row r="471" spans="13:31" ht="13.5" customHeight="1">
      <c r="M471" s="90">
        <v>3</v>
      </c>
      <c r="N471" s="91" t="s">
        <v>9</v>
      </c>
      <c r="O471" s="91" t="s">
        <v>3460</v>
      </c>
      <c r="P471" s="91" t="s">
        <v>3459</v>
      </c>
      <c r="Q471" s="91" t="s">
        <v>163</v>
      </c>
      <c r="R471" s="92">
        <v>0.22</v>
      </c>
      <c r="T471" s="152">
        <v>4</v>
      </c>
      <c r="U471" s="153">
        <v>2020</v>
      </c>
      <c r="V471" s="154" t="s">
        <v>627</v>
      </c>
      <c r="W471" s="154" t="s">
        <v>624</v>
      </c>
      <c r="X471" s="154" t="s">
        <v>3363</v>
      </c>
      <c r="Y471" s="155" t="str">
        <f t="shared" si="28"/>
        <v>42020暖房店舗用有り</v>
      </c>
      <c r="Z471" s="156">
        <v>-0.96</v>
      </c>
      <c r="AA471" s="156">
        <v>1.96</v>
      </c>
      <c r="AB471" s="157">
        <v>1.0862000000000001</v>
      </c>
      <c r="AC471" s="157">
        <v>1.4483999999999999</v>
      </c>
      <c r="AD471" s="160">
        <f>VLOOKUP(T471,'既存・導入予定 (4)'!$E$33:$S$44,13,0)</f>
        <v>0.14699999999999999</v>
      </c>
      <c r="AE471" s="161">
        <f t="shared" si="29"/>
        <v>1.6080000000000001</v>
      </c>
    </row>
    <row r="472" spans="13:31">
      <c r="M472" s="90">
        <v>3</v>
      </c>
      <c r="N472" s="91" t="s">
        <v>10</v>
      </c>
      <c r="O472" s="91" t="s">
        <v>3460</v>
      </c>
      <c r="P472" s="91" t="s">
        <v>3459</v>
      </c>
      <c r="Q472" s="91" t="s">
        <v>167</v>
      </c>
      <c r="R472" s="92">
        <v>0.20100000000000001</v>
      </c>
      <c r="T472" s="152">
        <v>4</v>
      </c>
      <c r="U472" s="153">
        <v>2020</v>
      </c>
      <c r="V472" s="154" t="s">
        <v>627</v>
      </c>
      <c r="W472" s="154" t="s">
        <v>618</v>
      </c>
      <c r="X472" s="154" t="s">
        <v>3363</v>
      </c>
      <c r="Y472" s="155" t="str">
        <f t="shared" si="28"/>
        <v>42020暖房ビル用マルチ有り</v>
      </c>
      <c r="Z472" s="156">
        <v>-1.1000000000000001</v>
      </c>
      <c r="AA472" s="156">
        <v>2.1</v>
      </c>
      <c r="AB472" s="157">
        <v>1.0416000000000001</v>
      </c>
      <c r="AC472" s="157">
        <v>1.4596</v>
      </c>
      <c r="AD472" s="160">
        <f>VLOOKUP(T472,'既存・導入予定 (4)'!$E$33:$S$44,13,0)</f>
        <v>0.14699999999999999</v>
      </c>
      <c r="AE472" s="161">
        <f t="shared" si="29"/>
        <v>1.6120000000000001</v>
      </c>
    </row>
    <row r="473" spans="13:31" ht="13.5" customHeight="1">
      <c r="M473" s="90">
        <v>3</v>
      </c>
      <c r="N473" s="91" t="s">
        <v>11</v>
      </c>
      <c r="O473" s="91" t="s">
        <v>3460</v>
      </c>
      <c r="P473" s="91" t="s">
        <v>3459</v>
      </c>
      <c r="Q473" s="91" t="s">
        <v>171</v>
      </c>
      <c r="R473" s="92">
        <v>0.36099999999999999</v>
      </c>
      <c r="T473" s="152">
        <v>4</v>
      </c>
      <c r="U473" s="153">
        <v>2020</v>
      </c>
      <c r="V473" s="154" t="s">
        <v>627</v>
      </c>
      <c r="W473" s="154" t="s">
        <v>619</v>
      </c>
      <c r="X473" s="154" t="s">
        <v>3363</v>
      </c>
      <c r="Y473" s="155" t="str">
        <f t="shared" si="28"/>
        <v>42020暖房設備用有り</v>
      </c>
      <c r="Z473" s="156">
        <v>-0.46</v>
      </c>
      <c r="AA473" s="156">
        <v>1.46</v>
      </c>
      <c r="AB473" s="157">
        <v>0.94</v>
      </c>
      <c r="AC473" s="157">
        <v>1.1100000000000001</v>
      </c>
      <c r="AD473" s="160">
        <f>VLOOKUP(T473,'既存・導入予定 (4)'!$E$33:$S$44,13,0)</f>
        <v>0.14699999999999999</v>
      </c>
      <c r="AE473" s="161">
        <f t="shared" si="29"/>
        <v>1.248</v>
      </c>
    </row>
    <row r="474" spans="13:31" ht="13.5" customHeight="1">
      <c r="M474" s="90">
        <v>3</v>
      </c>
      <c r="N474" s="91" t="s">
        <v>12</v>
      </c>
      <c r="O474" s="91" t="s">
        <v>3460</v>
      </c>
      <c r="P474" s="91" t="s">
        <v>3459</v>
      </c>
      <c r="Q474" s="91" t="s">
        <v>175</v>
      </c>
      <c r="R474" s="92">
        <v>0.48299999999999998</v>
      </c>
      <c r="T474" s="152">
        <v>4</v>
      </c>
      <c r="U474" s="153">
        <v>2020</v>
      </c>
      <c r="V474" s="154" t="s">
        <v>627</v>
      </c>
      <c r="W474" s="154" t="s">
        <v>624</v>
      </c>
      <c r="X474" s="154" t="s">
        <v>3516</v>
      </c>
      <c r="Y474" s="155" t="str">
        <f t="shared" si="28"/>
        <v>42020暖房店舗用無し（一定速）</v>
      </c>
      <c r="Z474" s="156">
        <v>0.25</v>
      </c>
      <c r="AA474" s="156">
        <v>0.75</v>
      </c>
      <c r="AB474" s="157">
        <v>0.25</v>
      </c>
      <c r="AC474" s="157">
        <v>0.75</v>
      </c>
      <c r="AD474" s="160">
        <f>VLOOKUP(T474,'既存・導入予定 (4)'!$E$33:$S$44,13,0)</f>
        <v>0.14699999999999999</v>
      </c>
      <c r="AE474" s="161">
        <f t="shared" si="29"/>
        <v>0.78600000000000003</v>
      </c>
    </row>
    <row r="475" spans="13:31" ht="13.5" customHeight="1">
      <c r="M475" s="90">
        <v>3</v>
      </c>
      <c r="N475" s="91" t="s">
        <v>13</v>
      </c>
      <c r="O475" s="91" t="s">
        <v>3460</v>
      </c>
      <c r="P475" s="91" t="s">
        <v>3459</v>
      </c>
      <c r="Q475" s="91" t="s">
        <v>179</v>
      </c>
      <c r="R475" s="92">
        <v>7.9000000000000001E-2</v>
      </c>
      <c r="T475" s="152">
        <v>4</v>
      </c>
      <c r="U475" s="153">
        <v>2020</v>
      </c>
      <c r="V475" s="154" t="s">
        <v>627</v>
      </c>
      <c r="W475" s="154" t="s">
        <v>618</v>
      </c>
      <c r="X475" s="154" t="s">
        <v>3516</v>
      </c>
      <c r="Y475" s="155" t="str">
        <f t="shared" si="28"/>
        <v>42020暖房ビル用マルチ無し（一定速）</v>
      </c>
      <c r="Z475" s="156">
        <v>0.25</v>
      </c>
      <c r="AA475" s="156">
        <v>0.75</v>
      </c>
      <c r="AB475" s="157">
        <v>0.25</v>
      </c>
      <c r="AC475" s="157">
        <v>0.75</v>
      </c>
      <c r="AD475" s="160">
        <f>VLOOKUP(T475,'既存・導入予定 (4)'!$E$33:$S$44,13,0)</f>
        <v>0.14699999999999999</v>
      </c>
      <c r="AE475" s="161">
        <f t="shared" si="29"/>
        <v>0.78600000000000003</v>
      </c>
    </row>
    <row r="476" spans="13:31" ht="13.5" customHeight="1">
      <c r="M476" s="90">
        <v>4</v>
      </c>
      <c r="N476" s="91" t="s">
        <v>3456</v>
      </c>
      <c r="O476" s="91" t="s">
        <v>3460</v>
      </c>
      <c r="P476" s="91" t="s">
        <v>3459</v>
      </c>
      <c r="Q476" s="91" t="s">
        <v>183</v>
      </c>
      <c r="R476" s="92">
        <v>8.7999999999999995E-2</v>
      </c>
      <c r="T476" s="152">
        <v>4</v>
      </c>
      <c r="U476" s="154">
        <v>2020</v>
      </c>
      <c r="V476" s="154" t="s">
        <v>627</v>
      </c>
      <c r="W476" s="154" t="s">
        <v>619</v>
      </c>
      <c r="X476" s="154" t="s">
        <v>3516</v>
      </c>
      <c r="Y476" s="155" t="str">
        <f t="shared" si="28"/>
        <v>42020暖房設備用無し（一定速）</v>
      </c>
      <c r="Z476" s="156">
        <v>0.25</v>
      </c>
      <c r="AA476" s="156">
        <v>0.75</v>
      </c>
      <c r="AB476" s="157">
        <v>0.25</v>
      </c>
      <c r="AC476" s="157">
        <v>0.75</v>
      </c>
      <c r="AD476" s="160">
        <f>VLOOKUP(T476,'既存・導入予定 (4)'!$E$33:$S$44,13,0)</f>
        <v>0.14699999999999999</v>
      </c>
      <c r="AE476" s="161">
        <f t="shared" si="29"/>
        <v>0.78600000000000003</v>
      </c>
    </row>
    <row r="477" spans="13:31" ht="13.5" customHeight="1">
      <c r="M477" s="90">
        <v>4</v>
      </c>
      <c r="N477" s="91" t="s">
        <v>3</v>
      </c>
      <c r="O477" s="91" t="s">
        <v>3460</v>
      </c>
      <c r="P477" s="91" t="s">
        <v>3459</v>
      </c>
      <c r="Q477" s="91" t="s">
        <v>187</v>
      </c>
      <c r="R477" s="92">
        <v>8.4000000000000005E-2</v>
      </c>
      <c r="T477" s="144">
        <v>4</v>
      </c>
      <c r="U477" s="145">
        <v>2024</v>
      </c>
      <c r="V477" s="145" t="s">
        <v>626</v>
      </c>
      <c r="W477" s="145" t="s">
        <v>624</v>
      </c>
      <c r="X477" s="145" t="s">
        <v>3363</v>
      </c>
      <c r="Y477" s="146" t="str">
        <f t="shared" si="28"/>
        <v>42024冷房店舗用有り</v>
      </c>
      <c r="Z477" s="145">
        <v>-1.58</v>
      </c>
      <c r="AA477" s="145">
        <v>2.58</v>
      </c>
      <c r="AB477" s="145">
        <v>1.0629999999999999</v>
      </c>
      <c r="AC477" s="145">
        <v>1.9193</v>
      </c>
      <c r="AD477" s="147">
        <f>VLOOKUP(T477,'既存・導入予定 (4)'!$E$33:$S$44,13,0)</f>
        <v>0.14699999999999999</v>
      </c>
      <c r="AE477" s="75">
        <f t="shared" si="29"/>
        <v>2.0750000000000002</v>
      </c>
    </row>
    <row r="478" spans="13:31">
      <c r="M478" s="90">
        <v>4</v>
      </c>
      <c r="N478" s="91" t="s">
        <v>4</v>
      </c>
      <c r="O478" s="91" t="s">
        <v>3460</v>
      </c>
      <c r="P478" s="91" t="s">
        <v>3459</v>
      </c>
      <c r="Q478" s="91" t="s">
        <v>191</v>
      </c>
      <c r="R478" s="92">
        <v>9.8000000000000004E-2</v>
      </c>
      <c r="T478" s="144">
        <v>4</v>
      </c>
      <c r="U478" s="145">
        <v>2024</v>
      </c>
      <c r="V478" s="145" t="s">
        <v>626</v>
      </c>
      <c r="W478" s="145" t="s">
        <v>618</v>
      </c>
      <c r="X478" s="145" t="s">
        <v>3363</v>
      </c>
      <c r="Y478" s="146" t="str">
        <f t="shared" si="28"/>
        <v>42024冷房ビル用マルチ有り</v>
      </c>
      <c r="Z478" s="145">
        <v>-1.6</v>
      </c>
      <c r="AA478" s="145">
        <v>2.6</v>
      </c>
      <c r="AB478" s="145">
        <v>1.0759000000000001</v>
      </c>
      <c r="AC478" s="145">
        <v>1.931</v>
      </c>
      <c r="AD478" s="147">
        <f>VLOOKUP(T478,'既存・導入予定 (4)'!$E$33:$S$44,13,0)</f>
        <v>0.14699999999999999</v>
      </c>
      <c r="AE478" s="75">
        <f t="shared" si="29"/>
        <v>2.089</v>
      </c>
    </row>
    <row r="479" spans="13:31" ht="14.25" customHeight="1">
      <c r="M479" s="90">
        <v>4</v>
      </c>
      <c r="N479" s="91" t="s">
        <v>5</v>
      </c>
      <c r="O479" s="91" t="s">
        <v>3460</v>
      </c>
      <c r="P479" s="91" t="s">
        <v>3459</v>
      </c>
      <c r="Q479" s="91" t="s">
        <v>195</v>
      </c>
      <c r="R479" s="92">
        <v>0.128</v>
      </c>
      <c r="T479" s="144">
        <v>4</v>
      </c>
      <c r="U479" s="145">
        <v>2024</v>
      </c>
      <c r="V479" s="145" t="s">
        <v>626</v>
      </c>
      <c r="W479" s="145" t="s">
        <v>619</v>
      </c>
      <c r="X479" s="145" t="s">
        <v>3363</v>
      </c>
      <c r="Y479" s="146" t="str">
        <f t="shared" si="28"/>
        <v>42024冷房設備用有り</v>
      </c>
      <c r="Z479" s="145">
        <v>-0.6</v>
      </c>
      <c r="AA479" s="145">
        <v>1.6</v>
      </c>
      <c r="AB479" s="145">
        <v>1.0467</v>
      </c>
      <c r="AC479" s="145">
        <v>1.1882999999999999</v>
      </c>
      <c r="AD479" s="147">
        <f>VLOOKUP(T479,'既存・導入予定 (4)'!$E$33:$S$44,13,0)</f>
        <v>0.14699999999999999</v>
      </c>
      <c r="AE479" s="75">
        <f t="shared" si="29"/>
        <v>1.3420000000000001</v>
      </c>
    </row>
    <row r="480" spans="13:31" ht="13.5" customHeight="1">
      <c r="M480" s="90">
        <v>4</v>
      </c>
      <c r="N480" s="91" t="s">
        <v>6</v>
      </c>
      <c r="O480" s="91" t="s">
        <v>3460</v>
      </c>
      <c r="P480" s="91" t="s">
        <v>3459</v>
      </c>
      <c r="Q480" s="91" t="s">
        <v>199</v>
      </c>
      <c r="R480" s="92">
        <v>0</v>
      </c>
      <c r="T480" s="144">
        <v>4</v>
      </c>
      <c r="U480" s="145">
        <v>2024</v>
      </c>
      <c r="V480" s="145" t="s">
        <v>626</v>
      </c>
      <c r="W480" s="145" t="s">
        <v>624</v>
      </c>
      <c r="X480" s="145" t="s">
        <v>3516</v>
      </c>
      <c r="Y480" s="146" t="str">
        <f t="shared" si="28"/>
        <v>42024冷房店舗用無し（一定速）</v>
      </c>
      <c r="Z480" s="148">
        <v>0.25</v>
      </c>
      <c r="AA480" s="148">
        <v>0.75</v>
      </c>
      <c r="AB480" s="149">
        <v>0.25</v>
      </c>
      <c r="AC480" s="149">
        <v>0.75</v>
      </c>
      <c r="AD480" s="147">
        <f>VLOOKUP(T480,'既存・導入予定 (4)'!$E$33:$S$44,13,0)</f>
        <v>0.14699999999999999</v>
      </c>
      <c r="AE480" s="75">
        <f t="shared" si="29"/>
        <v>0.78600000000000003</v>
      </c>
    </row>
    <row r="481" spans="13:31" ht="13.5" customHeight="1">
      <c r="M481" s="90">
        <v>4</v>
      </c>
      <c r="N481" s="91" t="s">
        <v>7</v>
      </c>
      <c r="O481" s="91" t="s">
        <v>3460</v>
      </c>
      <c r="P481" s="91" t="s">
        <v>3459</v>
      </c>
      <c r="Q481" s="91" t="s">
        <v>203</v>
      </c>
      <c r="R481" s="92">
        <v>6.8000000000000005E-2</v>
      </c>
      <c r="T481" s="144">
        <v>4</v>
      </c>
      <c r="U481" s="145">
        <v>2024</v>
      </c>
      <c r="V481" s="145" t="s">
        <v>626</v>
      </c>
      <c r="W481" s="145" t="s">
        <v>618</v>
      </c>
      <c r="X481" s="145" t="s">
        <v>3516</v>
      </c>
      <c r="Y481" s="146" t="str">
        <f t="shared" si="28"/>
        <v>42024冷房ビル用マルチ無し（一定速）</v>
      </c>
      <c r="Z481" s="148">
        <v>0.25</v>
      </c>
      <c r="AA481" s="148">
        <v>0.75</v>
      </c>
      <c r="AB481" s="149">
        <v>0.25</v>
      </c>
      <c r="AC481" s="149">
        <v>0.75</v>
      </c>
      <c r="AD481" s="147">
        <f>VLOOKUP(T481,'既存・導入予定 (4)'!$E$33:$S$44,13,0)</f>
        <v>0.14699999999999999</v>
      </c>
      <c r="AE481" s="75">
        <f t="shared" si="29"/>
        <v>0.78600000000000003</v>
      </c>
    </row>
    <row r="482" spans="13:31" ht="13.5" customHeight="1">
      <c r="M482" s="90">
        <v>4</v>
      </c>
      <c r="N482" s="91" t="s">
        <v>8</v>
      </c>
      <c r="O482" s="91" t="s">
        <v>3460</v>
      </c>
      <c r="P482" s="91" t="s">
        <v>3459</v>
      </c>
      <c r="Q482" s="91" t="s">
        <v>207</v>
      </c>
      <c r="R482" s="92">
        <v>6.8000000000000005E-2</v>
      </c>
      <c r="T482" s="144">
        <v>4</v>
      </c>
      <c r="U482" s="145">
        <v>2024</v>
      </c>
      <c r="V482" s="145" t="s">
        <v>626</v>
      </c>
      <c r="W482" s="145" t="s">
        <v>619</v>
      </c>
      <c r="X482" s="145" t="s">
        <v>3516</v>
      </c>
      <c r="Y482" s="146" t="str">
        <f t="shared" si="28"/>
        <v>42024冷房設備用無し（一定速）</v>
      </c>
      <c r="Z482" s="148">
        <v>0.25</v>
      </c>
      <c r="AA482" s="148">
        <v>0.75</v>
      </c>
      <c r="AB482" s="149">
        <v>0.25</v>
      </c>
      <c r="AC482" s="149">
        <v>0.75</v>
      </c>
      <c r="AD482" s="147">
        <f>VLOOKUP(T482,'既存・導入予定 (4)'!$E$33:$S$44,13,0)</f>
        <v>0.14699999999999999</v>
      </c>
      <c r="AE482" s="75">
        <f t="shared" si="29"/>
        <v>0.78600000000000003</v>
      </c>
    </row>
    <row r="483" spans="13:31" ht="14.25" customHeight="1">
      <c r="M483" s="90">
        <v>4</v>
      </c>
      <c r="N483" s="91" t="s">
        <v>9</v>
      </c>
      <c r="O483" s="91" t="s">
        <v>3460</v>
      </c>
      <c r="P483" s="91" t="s">
        <v>3459</v>
      </c>
      <c r="Q483" s="91" t="s">
        <v>211</v>
      </c>
      <c r="R483" s="92">
        <v>0.14899999999999999</v>
      </c>
      <c r="T483" s="144">
        <v>4</v>
      </c>
      <c r="U483" s="145">
        <v>2024</v>
      </c>
      <c r="V483" s="145" t="s">
        <v>627</v>
      </c>
      <c r="W483" s="145" t="s">
        <v>624</v>
      </c>
      <c r="X483" s="145" t="s">
        <v>3363</v>
      </c>
      <c r="Y483" s="146" t="str">
        <f t="shared" si="28"/>
        <v>42024暖房店舗用有り</v>
      </c>
      <c r="Z483" s="145">
        <v>-1.04</v>
      </c>
      <c r="AA483" s="145">
        <v>2.04</v>
      </c>
      <c r="AB483" s="145">
        <v>1.0898000000000001</v>
      </c>
      <c r="AC483" s="145">
        <v>1.5076000000000001</v>
      </c>
      <c r="AD483" s="147">
        <f>VLOOKUP(T483,'既存・導入予定 (4)'!$E$33:$S$44,13,0)</f>
        <v>0.14699999999999999</v>
      </c>
      <c r="AE483" s="75">
        <f t="shared" si="29"/>
        <v>1.667</v>
      </c>
    </row>
    <row r="484" spans="13:31">
      <c r="M484" s="90">
        <v>4</v>
      </c>
      <c r="N484" s="91" t="s">
        <v>10</v>
      </c>
      <c r="O484" s="91" t="s">
        <v>3460</v>
      </c>
      <c r="P484" s="91" t="s">
        <v>3459</v>
      </c>
      <c r="Q484" s="91" t="s">
        <v>215</v>
      </c>
      <c r="R484" s="92">
        <v>0.10199999999999999</v>
      </c>
      <c r="T484" s="144">
        <v>4</v>
      </c>
      <c r="U484" s="145">
        <v>2024</v>
      </c>
      <c r="V484" s="145" t="s">
        <v>627</v>
      </c>
      <c r="W484" s="145" t="s">
        <v>618</v>
      </c>
      <c r="X484" s="145" t="s">
        <v>3363</v>
      </c>
      <c r="Y484" s="146" t="str">
        <f t="shared" si="28"/>
        <v>42024暖房ビル用マルチ有り</v>
      </c>
      <c r="Z484" s="145">
        <v>-1.1399999999999999</v>
      </c>
      <c r="AA484" s="145">
        <v>2.14</v>
      </c>
      <c r="AB484" s="145">
        <v>1.0454000000000001</v>
      </c>
      <c r="AC484" s="145">
        <v>1.5936999999999999</v>
      </c>
      <c r="AD484" s="147">
        <f>VLOOKUP(T484,'既存・導入予定 (4)'!$E$33:$S$44,13,0)</f>
        <v>0.14699999999999999</v>
      </c>
      <c r="AE484" s="75">
        <f t="shared" si="29"/>
        <v>1.7470000000000001</v>
      </c>
    </row>
    <row r="485" spans="13:31" ht="13.5" customHeight="1">
      <c r="M485" s="90">
        <v>4</v>
      </c>
      <c r="N485" s="91" t="s">
        <v>11</v>
      </c>
      <c r="O485" s="91" t="s">
        <v>3460</v>
      </c>
      <c r="P485" s="91" t="s">
        <v>3459</v>
      </c>
      <c r="Q485" s="91" t="s">
        <v>219</v>
      </c>
      <c r="R485" s="92">
        <v>0.14499999999999999</v>
      </c>
      <c r="T485" s="144">
        <v>4</v>
      </c>
      <c r="U485" s="145">
        <v>2024</v>
      </c>
      <c r="V485" s="145" t="s">
        <v>627</v>
      </c>
      <c r="W485" s="145" t="s">
        <v>619</v>
      </c>
      <c r="X485" s="145" t="s">
        <v>3363</v>
      </c>
      <c r="Y485" s="146" t="str">
        <f t="shared" si="28"/>
        <v>42024暖房設備用有り</v>
      </c>
      <c r="Z485" s="145">
        <v>-0.57999999999999996</v>
      </c>
      <c r="AA485" s="145">
        <v>1.58</v>
      </c>
      <c r="AB485" s="145">
        <v>1.0335000000000001</v>
      </c>
      <c r="AC485" s="145">
        <v>1.1766000000000001</v>
      </c>
      <c r="AD485" s="147">
        <f>VLOOKUP(T485,'既存・導入予定 (4)'!$E$33:$S$44,13,0)</f>
        <v>0.14699999999999999</v>
      </c>
      <c r="AE485" s="75">
        <f t="shared" si="29"/>
        <v>1.3280000000000001</v>
      </c>
    </row>
    <row r="486" spans="13:31" ht="13.5" customHeight="1">
      <c r="M486" s="90">
        <v>4</v>
      </c>
      <c r="N486" s="91" t="s">
        <v>12</v>
      </c>
      <c r="O486" s="91" t="s">
        <v>3460</v>
      </c>
      <c r="P486" s="91" t="s">
        <v>3459</v>
      </c>
      <c r="Q486" s="91" t="s">
        <v>223</v>
      </c>
      <c r="R486" s="92">
        <v>0.30099999999999999</v>
      </c>
      <c r="T486" s="144">
        <v>4</v>
      </c>
      <c r="U486" s="145">
        <v>2024</v>
      </c>
      <c r="V486" s="145" t="s">
        <v>627</v>
      </c>
      <c r="W486" s="145" t="s">
        <v>624</v>
      </c>
      <c r="X486" s="145" t="s">
        <v>3516</v>
      </c>
      <c r="Y486" s="146" t="str">
        <f t="shared" si="28"/>
        <v>42024暖房店舗用無し（一定速）</v>
      </c>
      <c r="Z486" s="148">
        <v>0.25</v>
      </c>
      <c r="AA486" s="148">
        <v>0.75</v>
      </c>
      <c r="AB486" s="149">
        <v>0.25</v>
      </c>
      <c r="AC486" s="149">
        <v>0.75</v>
      </c>
      <c r="AD486" s="147">
        <f>VLOOKUP(T486,'既存・導入予定 (4)'!$E$33:$S$44,13,0)</f>
        <v>0.14699999999999999</v>
      </c>
      <c r="AE486" s="75">
        <f t="shared" si="29"/>
        <v>0.78600000000000003</v>
      </c>
    </row>
    <row r="487" spans="13:31" ht="13.5" customHeight="1">
      <c r="M487" s="90">
        <v>4</v>
      </c>
      <c r="N487" s="91" t="s">
        <v>13</v>
      </c>
      <c r="O487" s="91" t="s">
        <v>3460</v>
      </c>
      <c r="P487" s="91" t="s">
        <v>3459</v>
      </c>
      <c r="Q487" s="91" t="s">
        <v>227</v>
      </c>
      <c r="R487" s="92">
        <v>0</v>
      </c>
      <c r="T487" s="144">
        <v>4</v>
      </c>
      <c r="U487" s="145">
        <v>2024</v>
      </c>
      <c r="V487" s="145" t="s">
        <v>627</v>
      </c>
      <c r="W487" s="145" t="s">
        <v>618</v>
      </c>
      <c r="X487" s="145" t="s">
        <v>3516</v>
      </c>
      <c r="Y487" s="146" t="str">
        <f t="shared" si="28"/>
        <v>42024暖房ビル用マルチ無し（一定速）</v>
      </c>
      <c r="Z487" s="148">
        <v>0.25</v>
      </c>
      <c r="AA487" s="148">
        <v>0.75</v>
      </c>
      <c r="AB487" s="149">
        <v>0.25</v>
      </c>
      <c r="AC487" s="149">
        <v>0.75</v>
      </c>
      <c r="AD487" s="147">
        <f>VLOOKUP(T487,'既存・導入予定 (4)'!$E$33:$S$44,13,0)</f>
        <v>0.14699999999999999</v>
      </c>
      <c r="AE487" s="75">
        <f t="shared" si="29"/>
        <v>0.78600000000000003</v>
      </c>
    </row>
    <row r="488" spans="13:31" ht="13.5" customHeight="1">
      <c r="M488" s="90">
        <v>5</v>
      </c>
      <c r="N488" s="91" t="s">
        <v>3456</v>
      </c>
      <c r="O488" s="91" t="s">
        <v>3460</v>
      </c>
      <c r="P488" s="91" t="s">
        <v>3459</v>
      </c>
      <c r="Q488" s="91" t="s">
        <v>231</v>
      </c>
      <c r="R488" s="92">
        <v>4.4999999999999998E-2</v>
      </c>
      <c r="T488" s="144">
        <v>4</v>
      </c>
      <c r="U488" s="145">
        <v>2024</v>
      </c>
      <c r="V488" s="145" t="s">
        <v>627</v>
      </c>
      <c r="W488" s="145" t="s">
        <v>619</v>
      </c>
      <c r="X488" s="145" t="s">
        <v>3516</v>
      </c>
      <c r="Y488" s="146" t="str">
        <f t="shared" si="28"/>
        <v>42024暖房設備用無し（一定速）</v>
      </c>
      <c r="Z488" s="148">
        <v>0.25</v>
      </c>
      <c r="AA488" s="148">
        <v>0.75</v>
      </c>
      <c r="AB488" s="149">
        <v>0.25</v>
      </c>
      <c r="AC488" s="149">
        <v>0.75</v>
      </c>
      <c r="AD488" s="147">
        <f>VLOOKUP(T488,'既存・導入予定 (4)'!$E$33:$S$44,13,0)</f>
        <v>0.14699999999999999</v>
      </c>
      <c r="AE488" s="75">
        <f t="shared" si="29"/>
        <v>0.78600000000000003</v>
      </c>
    </row>
    <row r="489" spans="13:31" ht="13.5" customHeight="1">
      <c r="M489" s="90">
        <v>5</v>
      </c>
      <c r="N489" s="91" t="s">
        <v>3</v>
      </c>
      <c r="O489" s="91" t="s">
        <v>3460</v>
      </c>
      <c r="P489" s="91" t="s">
        <v>3459</v>
      </c>
      <c r="Q489" s="91" t="s">
        <v>235</v>
      </c>
      <c r="R489" s="92">
        <v>0</v>
      </c>
      <c r="T489" s="152">
        <v>5</v>
      </c>
      <c r="U489" s="153">
        <v>1995</v>
      </c>
      <c r="V489" s="154" t="s">
        <v>20</v>
      </c>
      <c r="W489" s="154" t="s">
        <v>624</v>
      </c>
      <c r="X489" s="154" t="s">
        <v>3363</v>
      </c>
      <c r="Y489" s="155" t="str">
        <f t="shared" ref="Y489:Y533" si="30">T489&amp;U489&amp;V489&amp;W489&amp;X489</f>
        <v>51995冷房店舗用有り</v>
      </c>
      <c r="Z489" s="156">
        <v>0.32</v>
      </c>
      <c r="AA489" s="156">
        <v>0.68</v>
      </c>
      <c r="AB489" s="157">
        <v>1.0165999999999999</v>
      </c>
      <c r="AC489" s="157">
        <v>0.50590000000000002</v>
      </c>
      <c r="AD489" s="160">
        <f>VLOOKUP(T489,'既存・導入予定 (4)'!$E$33:$S$44,13,0)</f>
        <v>0.248</v>
      </c>
      <c r="AE489" s="161">
        <f t="shared" ref="AE489:AE536" si="31">ROUNDDOWN(IF(AD489&gt;=0.25,Z489*AD489+AA489,AB489*AD489+AC489),3)</f>
        <v>0.75800000000000001</v>
      </c>
    </row>
    <row r="490" spans="13:31">
      <c r="M490" s="90">
        <v>5</v>
      </c>
      <c r="N490" s="91" t="s">
        <v>4</v>
      </c>
      <c r="O490" s="91" t="s">
        <v>3460</v>
      </c>
      <c r="P490" s="91" t="s">
        <v>3459</v>
      </c>
      <c r="Q490" s="91" t="s">
        <v>239</v>
      </c>
      <c r="R490" s="92">
        <v>0</v>
      </c>
      <c r="T490" s="152">
        <v>5</v>
      </c>
      <c r="U490" s="153">
        <v>1995</v>
      </c>
      <c r="V490" s="154" t="s">
        <v>20</v>
      </c>
      <c r="W490" s="154" t="s">
        <v>618</v>
      </c>
      <c r="X490" s="154" t="s">
        <v>3363</v>
      </c>
      <c r="Y490" s="155" t="str">
        <f t="shared" si="30"/>
        <v>51995冷房ビル用マルチ有り</v>
      </c>
      <c r="Z490" s="156">
        <v>-0.218</v>
      </c>
      <c r="AA490" s="156">
        <v>1.218</v>
      </c>
      <c r="AB490" s="157">
        <v>1.0356000000000001</v>
      </c>
      <c r="AC490" s="157">
        <v>0.90459999999999996</v>
      </c>
      <c r="AD490" s="160">
        <f>VLOOKUP(T490,'既存・導入予定 (4)'!$E$33:$S$44,13,0)</f>
        <v>0.248</v>
      </c>
      <c r="AE490" s="161">
        <f t="shared" si="31"/>
        <v>1.161</v>
      </c>
    </row>
    <row r="491" spans="13:31" ht="13.5" customHeight="1">
      <c r="M491" s="90">
        <v>5</v>
      </c>
      <c r="N491" s="91" t="s">
        <v>5</v>
      </c>
      <c r="O491" s="91" t="s">
        <v>3460</v>
      </c>
      <c r="P491" s="91" t="s">
        <v>3459</v>
      </c>
      <c r="Q491" s="91" t="s">
        <v>243</v>
      </c>
      <c r="R491" s="92">
        <v>0.155</v>
      </c>
      <c r="T491" s="152">
        <v>5</v>
      </c>
      <c r="U491" s="153">
        <v>1995</v>
      </c>
      <c r="V491" s="154" t="s">
        <v>20</v>
      </c>
      <c r="W491" s="154" t="s">
        <v>619</v>
      </c>
      <c r="X491" s="154" t="s">
        <v>3363</v>
      </c>
      <c r="Y491" s="155" t="str">
        <f t="shared" si="30"/>
        <v>51995冷房設備用有り</v>
      </c>
      <c r="Z491" s="156">
        <v>0.25</v>
      </c>
      <c r="AA491" s="156">
        <v>0.75</v>
      </c>
      <c r="AB491" s="157">
        <v>1.0219</v>
      </c>
      <c r="AC491" s="157">
        <v>0.55700000000000005</v>
      </c>
      <c r="AD491" s="160">
        <f>VLOOKUP(T491,'既存・導入予定 (4)'!$E$33:$S$44,13,0)</f>
        <v>0.248</v>
      </c>
      <c r="AE491" s="161">
        <f t="shared" si="31"/>
        <v>0.81</v>
      </c>
    </row>
    <row r="492" spans="13:31" ht="13.5" customHeight="1">
      <c r="M492" s="90">
        <v>5</v>
      </c>
      <c r="N492" s="91" t="s">
        <v>6</v>
      </c>
      <c r="O492" s="91" t="s">
        <v>3460</v>
      </c>
      <c r="P492" s="91" t="s">
        <v>3459</v>
      </c>
      <c r="Q492" s="91" t="s">
        <v>247</v>
      </c>
      <c r="R492" s="92">
        <v>0</v>
      </c>
      <c r="T492" s="152">
        <v>5</v>
      </c>
      <c r="U492" s="153">
        <v>1995</v>
      </c>
      <c r="V492" s="154" t="s">
        <v>20</v>
      </c>
      <c r="W492" s="154" t="s">
        <v>624</v>
      </c>
      <c r="X492" s="154" t="s">
        <v>3516</v>
      </c>
      <c r="Y492" s="155" t="str">
        <f t="shared" si="30"/>
        <v>51995冷房店舗用無し（一定速）</v>
      </c>
      <c r="Z492" s="156">
        <v>0.26</v>
      </c>
      <c r="AA492" s="156">
        <v>0.74</v>
      </c>
      <c r="AB492" s="157">
        <v>0.26</v>
      </c>
      <c r="AC492" s="157">
        <v>0.74</v>
      </c>
      <c r="AD492" s="160">
        <f>VLOOKUP(T492,'既存・導入予定 (4)'!$E$33:$S$44,13,0)</f>
        <v>0.248</v>
      </c>
      <c r="AE492" s="161">
        <f t="shared" si="31"/>
        <v>0.80400000000000005</v>
      </c>
    </row>
    <row r="493" spans="13:31" ht="13.5" customHeight="1">
      <c r="M493" s="90">
        <v>5</v>
      </c>
      <c r="N493" s="91" t="s">
        <v>7</v>
      </c>
      <c r="O493" s="91" t="s">
        <v>3460</v>
      </c>
      <c r="P493" s="91" t="s">
        <v>3459</v>
      </c>
      <c r="Q493" s="91" t="s">
        <v>251</v>
      </c>
      <c r="R493" s="92">
        <v>0</v>
      </c>
      <c r="T493" s="152">
        <v>5</v>
      </c>
      <c r="U493" s="153">
        <v>1995</v>
      </c>
      <c r="V493" s="154" t="s">
        <v>20</v>
      </c>
      <c r="W493" s="154" t="s">
        <v>618</v>
      </c>
      <c r="X493" s="154" t="s">
        <v>3516</v>
      </c>
      <c r="Y493" s="155" t="str">
        <f t="shared" si="30"/>
        <v>51995冷房ビル用マルチ無し（一定速）</v>
      </c>
      <c r="Z493" s="156">
        <v>0.26</v>
      </c>
      <c r="AA493" s="156">
        <v>0.74</v>
      </c>
      <c r="AB493" s="157">
        <v>0.26</v>
      </c>
      <c r="AC493" s="157">
        <v>0.74</v>
      </c>
      <c r="AD493" s="160">
        <f>VLOOKUP(T493,'既存・導入予定 (4)'!$E$33:$S$44,13,0)</f>
        <v>0.248</v>
      </c>
      <c r="AE493" s="161">
        <f t="shared" si="31"/>
        <v>0.80400000000000005</v>
      </c>
    </row>
    <row r="494" spans="13:31" ht="13.5" customHeight="1">
      <c r="M494" s="90">
        <v>5</v>
      </c>
      <c r="N494" s="91" t="s">
        <v>8</v>
      </c>
      <c r="O494" s="91" t="s">
        <v>3460</v>
      </c>
      <c r="P494" s="91" t="s">
        <v>3459</v>
      </c>
      <c r="Q494" s="91" t="s">
        <v>255</v>
      </c>
      <c r="R494" s="92">
        <v>0</v>
      </c>
      <c r="T494" s="152">
        <v>5</v>
      </c>
      <c r="U494" s="153">
        <v>1995</v>
      </c>
      <c r="V494" s="154" t="s">
        <v>20</v>
      </c>
      <c r="W494" s="154" t="s">
        <v>619</v>
      </c>
      <c r="X494" s="154" t="s">
        <v>3516</v>
      </c>
      <c r="Y494" s="155" t="str">
        <f t="shared" si="30"/>
        <v>51995冷房設備用無し（一定速）</v>
      </c>
      <c r="Z494" s="156">
        <v>0.26</v>
      </c>
      <c r="AA494" s="156">
        <v>0.74</v>
      </c>
      <c r="AB494" s="157">
        <v>0.26</v>
      </c>
      <c r="AC494" s="157">
        <v>0.74</v>
      </c>
      <c r="AD494" s="160">
        <f>VLOOKUP(T494,'既存・導入予定 (4)'!$E$33:$S$44,13,0)</f>
        <v>0.248</v>
      </c>
      <c r="AE494" s="161">
        <f t="shared" si="31"/>
        <v>0.80400000000000005</v>
      </c>
    </row>
    <row r="495" spans="13:31" ht="13.5" customHeight="1">
      <c r="M495" s="90">
        <v>5</v>
      </c>
      <c r="N495" s="91" t="s">
        <v>9</v>
      </c>
      <c r="O495" s="91" t="s">
        <v>3460</v>
      </c>
      <c r="P495" s="91" t="s">
        <v>3459</v>
      </c>
      <c r="Q495" s="91" t="s">
        <v>259</v>
      </c>
      <c r="R495" s="92">
        <v>4.4999999999999998E-2</v>
      </c>
      <c r="T495" s="152">
        <v>5</v>
      </c>
      <c r="U495" s="153">
        <v>1995</v>
      </c>
      <c r="V495" s="154" t="s">
        <v>21</v>
      </c>
      <c r="W495" s="154" t="s">
        <v>624</v>
      </c>
      <c r="X495" s="154" t="s">
        <v>3363</v>
      </c>
      <c r="Y495" s="155" t="str">
        <f t="shared" si="30"/>
        <v>51995暖房店舗用有り</v>
      </c>
      <c r="Z495" s="156">
        <v>0.374</v>
      </c>
      <c r="AA495" s="156">
        <v>0.626</v>
      </c>
      <c r="AB495" s="157">
        <v>1.0275000000000001</v>
      </c>
      <c r="AC495" s="157">
        <v>0.46260000000000001</v>
      </c>
      <c r="AD495" s="160">
        <f>VLOOKUP(T495,'既存・導入予定 (4)'!$E$33:$S$44,13,0)</f>
        <v>0.248</v>
      </c>
      <c r="AE495" s="161">
        <f t="shared" si="31"/>
        <v>0.71699999999999997</v>
      </c>
    </row>
    <row r="496" spans="13:31">
      <c r="M496" s="90">
        <v>5</v>
      </c>
      <c r="N496" s="91" t="s">
        <v>10</v>
      </c>
      <c r="O496" s="91" t="s">
        <v>3460</v>
      </c>
      <c r="P496" s="91" t="s">
        <v>3459</v>
      </c>
      <c r="Q496" s="91" t="s">
        <v>263</v>
      </c>
      <c r="R496" s="92">
        <v>7.5999999999999998E-2</v>
      </c>
      <c r="T496" s="152">
        <v>5</v>
      </c>
      <c r="U496" s="153">
        <v>1995</v>
      </c>
      <c r="V496" s="154" t="s">
        <v>21</v>
      </c>
      <c r="W496" s="154" t="s">
        <v>618</v>
      </c>
      <c r="X496" s="154" t="s">
        <v>3363</v>
      </c>
      <c r="Y496" s="155" t="str">
        <f t="shared" si="30"/>
        <v>51995暖房ビル用マルチ有り</v>
      </c>
      <c r="Z496" s="156">
        <v>-0.112</v>
      </c>
      <c r="AA496" s="156">
        <v>1.1120000000000001</v>
      </c>
      <c r="AB496" s="157">
        <v>1.0236000000000001</v>
      </c>
      <c r="AC496" s="157">
        <v>0.82809999999999995</v>
      </c>
      <c r="AD496" s="160">
        <f>VLOOKUP(T496,'既存・導入予定 (4)'!$E$33:$S$44,13,0)</f>
        <v>0.248</v>
      </c>
      <c r="AE496" s="161">
        <f t="shared" si="31"/>
        <v>1.081</v>
      </c>
    </row>
    <row r="497" spans="13:31" ht="13.5" customHeight="1">
      <c r="M497" s="90">
        <v>5</v>
      </c>
      <c r="N497" s="91" t="s">
        <v>11</v>
      </c>
      <c r="O497" s="91" t="s">
        <v>3460</v>
      </c>
      <c r="P497" s="91" t="s">
        <v>3459</v>
      </c>
      <c r="Q497" s="91" t="s">
        <v>267</v>
      </c>
      <c r="R497" s="92">
        <v>0.10100000000000001</v>
      </c>
      <c r="T497" s="152">
        <v>5</v>
      </c>
      <c r="U497" s="153">
        <v>1995</v>
      </c>
      <c r="V497" s="154" t="s">
        <v>21</v>
      </c>
      <c r="W497" s="154" t="s">
        <v>619</v>
      </c>
      <c r="X497" s="154" t="s">
        <v>3363</v>
      </c>
      <c r="Y497" s="155" t="str">
        <f t="shared" si="30"/>
        <v>51995暖房設備用有り</v>
      </c>
      <c r="Z497" s="156">
        <v>0.25</v>
      </c>
      <c r="AA497" s="156">
        <v>0.75</v>
      </c>
      <c r="AB497" s="157">
        <v>1.0159</v>
      </c>
      <c r="AC497" s="157">
        <v>0.5585</v>
      </c>
      <c r="AD497" s="160">
        <f>VLOOKUP(T497,'既存・導入予定 (4)'!$E$33:$S$44,13,0)</f>
        <v>0.248</v>
      </c>
      <c r="AE497" s="161">
        <f t="shared" si="31"/>
        <v>0.81</v>
      </c>
    </row>
    <row r="498" spans="13:31" ht="13.5" customHeight="1">
      <c r="M498" s="90">
        <v>5</v>
      </c>
      <c r="N498" s="91" t="s">
        <v>12</v>
      </c>
      <c r="O498" s="91" t="s">
        <v>3460</v>
      </c>
      <c r="P498" s="91" t="s">
        <v>3459</v>
      </c>
      <c r="Q498" s="91" t="s">
        <v>271</v>
      </c>
      <c r="R498" s="92">
        <v>0.10199999999999999</v>
      </c>
      <c r="T498" s="152">
        <v>5</v>
      </c>
      <c r="U498" s="153">
        <v>1995</v>
      </c>
      <c r="V498" s="154" t="s">
        <v>21</v>
      </c>
      <c r="W498" s="154" t="s">
        <v>624</v>
      </c>
      <c r="X498" s="154" t="s">
        <v>3516</v>
      </c>
      <c r="Y498" s="155" t="str">
        <f t="shared" si="30"/>
        <v>51995暖房店舗用無し（一定速）</v>
      </c>
      <c r="Z498" s="156">
        <v>0.26</v>
      </c>
      <c r="AA498" s="156">
        <v>0.74</v>
      </c>
      <c r="AB498" s="157">
        <v>0.26</v>
      </c>
      <c r="AC498" s="157">
        <v>0.74</v>
      </c>
      <c r="AD498" s="160">
        <f>VLOOKUP(T498,'既存・導入予定 (4)'!$E$33:$S$44,13,0)</f>
        <v>0.248</v>
      </c>
      <c r="AE498" s="161">
        <f t="shared" si="31"/>
        <v>0.80400000000000005</v>
      </c>
    </row>
    <row r="499" spans="13:31" ht="13.5" customHeight="1">
      <c r="M499" s="90">
        <v>5</v>
      </c>
      <c r="N499" s="91" t="s">
        <v>13</v>
      </c>
      <c r="O499" s="91" t="s">
        <v>3460</v>
      </c>
      <c r="P499" s="91" t="s">
        <v>3459</v>
      </c>
      <c r="Q499" s="91" t="s">
        <v>275</v>
      </c>
      <c r="R499" s="92">
        <v>0</v>
      </c>
      <c r="T499" s="152">
        <v>5</v>
      </c>
      <c r="U499" s="153">
        <v>1995</v>
      </c>
      <c r="V499" s="154" t="s">
        <v>21</v>
      </c>
      <c r="W499" s="154" t="s">
        <v>618</v>
      </c>
      <c r="X499" s="154" t="s">
        <v>3516</v>
      </c>
      <c r="Y499" s="155" t="str">
        <f t="shared" si="30"/>
        <v>51995暖房ビル用マルチ無し（一定速）</v>
      </c>
      <c r="Z499" s="156">
        <v>0.26</v>
      </c>
      <c r="AA499" s="156">
        <v>0.74</v>
      </c>
      <c r="AB499" s="157">
        <v>0.26</v>
      </c>
      <c r="AC499" s="157">
        <v>0.74</v>
      </c>
      <c r="AD499" s="160">
        <f>VLOOKUP(T499,'既存・導入予定 (4)'!$E$33:$S$44,13,0)</f>
        <v>0.248</v>
      </c>
      <c r="AE499" s="161">
        <f t="shared" si="31"/>
        <v>0.80400000000000005</v>
      </c>
    </row>
    <row r="500" spans="13:31" ht="13.5" customHeight="1">
      <c r="M500" s="90">
        <v>6</v>
      </c>
      <c r="N500" s="91" t="s">
        <v>3456</v>
      </c>
      <c r="O500" s="91" t="s">
        <v>3460</v>
      </c>
      <c r="P500" s="91" t="s">
        <v>3459</v>
      </c>
      <c r="Q500" s="91" t="s">
        <v>279</v>
      </c>
      <c r="R500" s="92">
        <v>0</v>
      </c>
      <c r="T500" s="152">
        <v>5</v>
      </c>
      <c r="U500" s="153">
        <v>1995</v>
      </c>
      <c r="V500" s="154" t="s">
        <v>21</v>
      </c>
      <c r="W500" s="154" t="s">
        <v>619</v>
      </c>
      <c r="X500" s="154" t="s">
        <v>3516</v>
      </c>
      <c r="Y500" s="155" t="str">
        <f t="shared" si="30"/>
        <v>51995暖房設備用無し（一定速）</v>
      </c>
      <c r="Z500" s="156">
        <v>0.26</v>
      </c>
      <c r="AA500" s="156">
        <v>0.74</v>
      </c>
      <c r="AB500" s="157">
        <v>0.26</v>
      </c>
      <c r="AC500" s="157">
        <v>0.74</v>
      </c>
      <c r="AD500" s="160">
        <f>VLOOKUP(T500,'既存・導入予定 (4)'!$E$33:$S$44,13,0)</f>
        <v>0.248</v>
      </c>
      <c r="AE500" s="161">
        <f t="shared" si="31"/>
        <v>0.80400000000000005</v>
      </c>
    </row>
    <row r="501" spans="13:31" ht="13.5" customHeight="1">
      <c r="M501" s="90">
        <v>6</v>
      </c>
      <c r="N501" s="91" t="s">
        <v>3</v>
      </c>
      <c r="O501" s="91" t="s">
        <v>3460</v>
      </c>
      <c r="P501" s="91" t="s">
        <v>3459</v>
      </c>
      <c r="Q501" s="91" t="s">
        <v>283</v>
      </c>
      <c r="R501" s="92">
        <v>0</v>
      </c>
      <c r="T501" s="152">
        <v>5</v>
      </c>
      <c r="U501" s="153">
        <v>2005</v>
      </c>
      <c r="V501" s="154" t="s">
        <v>20</v>
      </c>
      <c r="W501" s="154" t="s">
        <v>624</v>
      </c>
      <c r="X501" s="154" t="s">
        <v>3363</v>
      </c>
      <c r="Y501" s="155" t="str">
        <f t="shared" si="30"/>
        <v>52005冷房店舗用有り</v>
      </c>
      <c r="Z501" s="156">
        <v>-0.86599999999999999</v>
      </c>
      <c r="AA501" s="156">
        <v>1.8660000000000001</v>
      </c>
      <c r="AB501" s="157">
        <v>1.0455000000000001</v>
      </c>
      <c r="AC501" s="157">
        <v>1.3880999999999999</v>
      </c>
      <c r="AD501" s="160">
        <f>VLOOKUP(T501,'既存・導入予定 (4)'!$E$33:$S$44,13,0)</f>
        <v>0.248</v>
      </c>
      <c r="AE501" s="161">
        <f t="shared" si="31"/>
        <v>1.647</v>
      </c>
    </row>
    <row r="502" spans="13:31">
      <c r="M502" s="90">
        <v>6</v>
      </c>
      <c r="N502" s="91" t="s">
        <v>4</v>
      </c>
      <c r="O502" s="91" t="s">
        <v>3460</v>
      </c>
      <c r="P502" s="91" t="s">
        <v>3459</v>
      </c>
      <c r="Q502" s="91" t="s">
        <v>287</v>
      </c>
      <c r="R502" s="92">
        <v>0</v>
      </c>
      <c r="T502" s="152">
        <v>5</v>
      </c>
      <c r="U502" s="153">
        <v>2005</v>
      </c>
      <c r="V502" s="154" t="s">
        <v>20</v>
      </c>
      <c r="W502" s="154" t="s">
        <v>618</v>
      </c>
      <c r="X502" s="154" t="s">
        <v>3363</v>
      </c>
      <c r="Y502" s="155" t="str">
        <f t="shared" si="30"/>
        <v>52005冷房ビル用マルチ有り</v>
      </c>
      <c r="Z502" s="156">
        <v>-0.68200000000000005</v>
      </c>
      <c r="AA502" s="156">
        <v>1.6819999999999999</v>
      </c>
      <c r="AB502" s="157">
        <v>1.0490999999999999</v>
      </c>
      <c r="AC502" s="157">
        <v>1.2492000000000001</v>
      </c>
      <c r="AD502" s="160">
        <f>VLOOKUP(T502,'既存・導入予定 (4)'!$E$33:$S$44,13,0)</f>
        <v>0.248</v>
      </c>
      <c r="AE502" s="161">
        <f t="shared" si="31"/>
        <v>1.5089999999999999</v>
      </c>
    </row>
    <row r="503" spans="13:31" ht="13.5" customHeight="1">
      <c r="M503" s="90">
        <v>6</v>
      </c>
      <c r="N503" s="91" t="s">
        <v>5</v>
      </c>
      <c r="O503" s="91" t="s">
        <v>3460</v>
      </c>
      <c r="P503" s="91" t="s">
        <v>3459</v>
      </c>
      <c r="Q503" s="91" t="s">
        <v>291</v>
      </c>
      <c r="R503" s="92">
        <v>0</v>
      </c>
      <c r="T503" s="152">
        <v>5</v>
      </c>
      <c r="U503" s="153">
        <v>2005</v>
      </c>
      <c r="V503" s="154" t="s">
        <v>20</v>
      </c>
      <c r="W503" s="154" t="s">
        <v>619</v>
      </c>
      <c r="X503" s="154" t="s">
        <v>3363</v>
      </c>
      <c r="Y503" s="155" t="str">
        <f t="shared" si="30"/>
        <v>52005冷房設備用有り</v>
      </c>
      <c r="Z503" s="156">
        <v>-0.114</v>
      </c>
      <c r="AA503" s="156">
        <v>1.1140000000000001</v>
      </c>
      <c r="AB503" s="157">
        <v>1.0325</v>
      </c>
      <c r="AC503" s="157">
        <v>0.82740000000000002</v>
      </c>
      <c r="AD503" s="160">
        <f>VLOOKUP(T503,'既存・導入予定 (4)'!$E$33:$S$44,13,0)</f>
        <v>0.248</v>
      </c>
      <c r="AE503" s="161">
        <f t="shared" si="31"/>
        <v>1.083</v>
      </c>
    </row>
    <row r="504" spans="13:31" ht="13.5" customHeight="1">
      <c r="M504" s="90">
        <v>6</v>
      </c>
      <c r="N504" s="91" t="s">
        <v>6</v>
      </c>
      <c r="O504" s="91" t="s">
        <v>3460</v>
      </c>
      <c r="P504" s="91" t="s">
        <v>3459</v>
      </c>
      <c r="Q504" s="91" t="s">
        <v>295</v>
      </c>
      <c r="R504" s="92">
        <v>0</v>
      </c>
      <c r="T504" s="152">
        <v>5</v>
      </c>
      <c r="U504" s="153">
        <v>2005</v>
      </c>
      <c r="V504" s="154" t="s">
        <v>20</v>
      </c>
      <c r="W504" s="154" t="s">
        <v>624</v>
      </c>
      <c r="X504" s="154" t="s">
        <v>3516</v>
      </c>
      <c r="Y504" s="155" t="str">
        <f t="shared" si="30"/>
        <v>52005冷房店舗用無し（一定速）</v>
      </c>
      <c r="Z504" s="156">
        <v>0.25</v>
      </c>
      <c r="AA504" s="156">
        <v>0.75</v>
      </c>
      <c r="AB504" s="157">
        <v>0.25</v>
      </c>
      <c r="AC504" s="157">
        <v>0.75</v>
      </c>
      <c r="AD504" s="160">
        <f>VLOOKUP(T504,'既存・導入予定 (4)'!$E$33:$S$44,13,0)</f>
        <v>0.248</v>
      </c>
      <c r="AE504" s="161">
        <f t="shared" si="31"/>
        <v>0.81200000000000006</v>
      </c>
    </row>
    <row r="505" spans="13:31" ht="13.5" customHeight="1">
      <c r="M505" s="90">
        <v>6</v>
      </c>
      <c r="N505" s="91" t="s">
        <v>7</v>
      </c>
      <c r="O505" s="91" t="s">
        <v>3460</v>
      </c>
      <c r="P505" s="91" t="s">
        <v>3459</v>
      </c>
      <c r="Q505" s="91" t="s">
        <v>299</v>
      </c>
      <c r="R505" s="92">
        <v>0</v>
      </c>
      <c r="T505" s="152">
        <v>5</v>
      </c>
      <c r="U505" s="153">
        <v>2005</v>
      </c>
      <c r="V505" s="154" t="s">
        <v>20</v>
      </c>
      <c r="W505" s="154" t="s">
        <v>618</v>
      </c>
      <c r="X505" s="154" t="s">
        <v>3516</v>
      </c>
      <c r="Y505" s="155" t="str">
        <f t="shared" si="30"/>
        <v>52005冷房ビル用マルチ無し（一定速）</v>
      </c>
      <c r="Z505" s="156">
        <v>0.25</v>
      </c>
      <c r="AA505" s="156">
        <v>0.75</v>
      </c>
      <c r="AB505" s="157">
        <v>0.25</v>
      </c>
      <c r="AC505" s="157">
        <v>0.75</v>
      </c>
      <c r="AD505" s="160">
        <f>VLOOKUP(T505,'既存・導入予定 (4)'!$E$33:$S$44,13,0)</f>
        <v>0.248</v>
      </c>
      <c r="AE505" s="161">
        <f t="shared" si="31"/>
        <v>0.81200000000000006</v>
      </c>
    </row>
    <row r="506" spans="13:31" ht="13.5" customHeight="1">
      <c r="M506" s="90">
        <v>6</v>
      </c>
      <c r="N506" s="91" t="s">
        <v>8</v>
      </c>
      <c r="O506" s="91" t="s">
        <v>3460</v>
      </c>
      <c r="P506" s="91" t="s">
        <v>3459</v>
      </c>
      <c r="Q506" s="91" t="s">
        <v>303</v>
      </c>
      <c r="R506" s="92">
        <v>0</v>
      </c>
      <c r="T506" s="152">
        <v>5</v>
      </c>
      <c r="U506" s="153">
        <v>2005</v>
      </c>
      <c r="V506" s="154" t="s">
        <v>20</v>
      </c>
      <c r="W506" s="154" t="s">
        <v>619</v>
      </c>
      <c r="X506" s="154" t="s">
        <v>3516</v>
      </c>
      <c r="Y506" s="155" t="str">
        <f t="shared" si="30"/>
        <v>52005冷房設備用無し（一定速）</v>
      </c>
      <c r="Z506" s="156">
        <v>0.25</v>
      </c>
      <c r="AA506" s="156">
        <v>0.75</v>
      </c>
      <c r="AB506" s="157">
        <v>0.25</v>
      </c>
      <c r="AC506" s="157">
        <v>0.75</v>
      </c>
      <c r="AD506" s="160">
        <f>VLOOKUP(T506,'既存・導入予定 (4)'!$E$33:$S$44,13,0)</f>
        <v>0.248</v>
      </c>
      <c r="AE506" s="161">
        <f t="shared" si="31"/>
        <v>0.81200000000000006</v>
      </c>
    </row>
    <row r="507" spans="13:31" ht="13.5" customHeight="1">
      <c r="M507" s="90">
        <v>6</v>
      </c>
      <c r="N507" s="91" t="s">
        <v>9</v>
      </c>
      <c r="O507" s="91" t="s">
        <v>3460</v>
      </c>
      <c r="P507" s="91" t="s">
        <v>3459</v>
      </c>
      <c r="Q507" s="91" t="s">
        <v>307</v>
      </c>
      <c r="R507" s="92">
        <v>0</v>
      </c>
      <c r="T507" s="152">
        <v>5</v>
      </c>
      <c r="U507" s="153">
        <v>2005</v>
      </c>
      <c r="V507" s="154" t="s">
        <v>21</v>
      </c>
      <c r="W507" s="154" t="s">
        <v>624</v>
      </c>
      <c r="X507" s="154" t="s">
        <v>3363</v>
      </c>
      <c r="Y507" s="155" t="str">
        <f t="shared" si="30"/>
        <v>52005暖房店舗用有り</v>
      </c>
      <c r="Z507" s="156">
        <v>-0.65</v>
      </c>
      <c r="AA507" s="156">
        <v>1.65</v>
      </c>
      <c r="AB507" s="157">
        <v>1.0726</v>
      </c>
      <c r="AC507" s="157">
        <v>1.2194</v>
      </c>
      <c r="AD507" s="160">
        <f>VLOOKUP(T507,'既存・導入予定 (4)'!$E$33:$S$44,13,0)</f>
        <v>0.248</v>
      </c>
      <c r="AE507" s="161">
        <f t="shared" si="31"/>
        <v>1.4850000000000001</v>
      </c>
    </row>
    <row r="508" spans="13:31">
      <c r="M508" s="90">
        <v>6</v>
      </c>
      <c r="N508" s="91" t="s">
        <v>10</v>
      </c>
      <c r="O508" s="91" t="s">
        <v>3460</v>
      </c>
      <c r="P508" s="91" t="s">
        <v>3459</v>
      </c>
      <c r="Q508" s="91" t="s">
        <v>311</v>
      </c>
      <c r="R508" s="92">
        <v>0</v>
      </c>
      <c r="T508" s="152">
        <v>5</v>
      </c>
      <c r="U508" s="153">
        <v>2005</v>
      </c>
      <c r="V508" s="154" t="s">
        <v>21</v>
      </c>
      <c r="W508" s="154" t="s">
        <v>618</v>
      </c>
      <c r="X508" s="154" t="s">
        <v>3363</v>
      </c>
      <c r="Y508" s="155" t="str">
        <f t="shared" si="30"/>
        <v>52005暖房ビル用マルチ有り</v>
      </c>
      <c r="Z508" s="156">
        <v>-0.56000000000000005</v>
      </c>
      <c r="AA508" s="156">
        <v>1.56</v>
      </c>
      <c r="AB508" s="157">
        <v>1.0330999999999999</v>
      </c>
      <c r="AC508" s="157">
        <v>1.1617</v>
      </c>
      <c r="AD508" s="160">
        <f>VLOOKUP(T508,'既存・導入予定 (4)'!$E$33:$S$44,13,0)</f>
        <v>0.248</v>
      </c>
      <c r="AE508" s="161">
        <f t="shared" si="31"/>
        <v>1.417</v>
      </c>
    </row>
    <row r="509" spans="13:31" ht="13.5" customHeight="1">
      <c r="M509" s="90">
        <v>6</v>
      </c>
      <c r="N509" s="91" t="s">
        <v>11</v>
      </c>
      <c r="O509" s="91" t="s">
        <v>3460</v>
      </c>
      <c r="P509" s="91" t="s">
        <v>3459</v>
      </c>
      <c r="Q509" s="91" t="s">
        <v>315</v>
      </c>
      <c r="R509" s="92">
        <v>0</v>
      </c>
      <c r="T509" s="152">
        <v>5</v>
      </c>
      <c r="U509" s="153">
        <v>2005</v>
      </c>
      <c r="V509" s="154" t="s">
        <v>21</v>
      </c>
      <c r="W509" s="154" t="s">
        <v>619</v>
      </c>
      <c r="X509" s="154" t="s">
        <v>3363</v>
      </c>
      <c r="Y509" s="155" t="str">
        <f t="shared" si="30"/>
        <v>52005暖房設備用有り</v>
      </c>
      <c r="Z509" s="156">
        <v>-0.126</v>
      </c>
      <c r="AA509" s="156">
        <v>1.1259999999999999</v>
      </c>
      <c r="AB509" s="157">
        <v>1.0239</v>
      </c>
      <c r="AC509" s="157">
        <v>0.83850000000000002</v>
      </c>
      <c r="AD509" s="160">
        <f>VLOOKUP(T509,'既存・導入予定 (4)'!$E$33:$S$44,13,0)</f>
        <v>0.248</v>
      </c>
      <c r="AE509" s="161">
        <f t="shared" si="31"/>
        <v>1.0920000000000001</v>
      </c>
    </row>
    <row r="510" spans="13:31" ht="13.5" customHeight="1">
      <c r="M510" s="90">
        <v>6</v>
      </c>
      <c r="N510" s="91" t="s">
        <v>12</v>
      </c>
      <c r="O510" s="91" t="s">
        <v>3460</v>
      </c>
      <c r="P510" s="91" t="s">
        <v>3459</v>
      </c>
      <c r="Q510" s="91" t="s">
        <v>319</v>
      </c>
      <c r="R510" s="92">
        <v>7.4999999999999997E-2</v>
      </c>
      <c r="T510" s="152">
        <v>5</v>
      </c>
      <c r="U510" s="153">
        <v>2005</v>
      </c>
      <c r="V510" s="154" t="s">
        <v>21</v>
      </c>
      <c r="W510" s="154" t="s">
        <v>624</v>
      </c>
      <c r="X510" s="154" t="s">
        <v>3516</v>
      </c>
      <c r="Y510" s="155" t="str">
        <f t="shared" si="30"/>
        <v>52005暖房店舗用無し（一定速）</v>
      </c>
      <c r="Z510" s="156">
        <v>0.25</v>
      </c>
      <c r="AA510" s="156">
        <v>0.75</v>
      </c>
      <c r="AB510" s="157">
        <v>0.25</v>
      </c>
      <c r="AC510" s="157">
        <v>0.75</v>
      </c>
      <c r="AD510" s="160">
        <f>VLOOKUP(T510,'既存・導入予定 (4)'!$E$33:$S$44,13,0)</f>
        <v>0.248</v>
      </c>
      <c r="AE510" s="161">
        <f t="shared" si="31"/>
        <v>0.81200000000000006</v>
      </c>
    </row>
    <row r="511" spans="13:31" ht="13.5" customHeight="1">
      <c r="M511" s="90">
        <v>6</v>
      </c>
      <c r="N511" s="91" t="s">
        <v>13</v>
      </c>
      <c r="O511" s="91" t="s">
        <v>3460</v>
      </c>
      <c r="P511" s="91" t="s">
        <v>3459</v>
      </c>
      <c r="Q511" s="91" t="s">
        <v>323</v>
      </c>
      <c r="R511" s="92">
        <v>0</v>
      </c>
      <c r="T511" s="152">
        <v>5</v>
      </c>
      <c r="U511" s="153">
        <v>2005</v>
      </c>
      <c r="V511" s="154" t="s">
        <v>21</v>
      </c>
      <c r="W511" s="154" t="s">
        <v>618</v>
      </c>
      <c r="X511" s="154" t="s">
        <v>3516</v>
      </c>
      <c r="Y511" s="155" t="str">
        <f t="shared" si="30"/>
        <v>52005暖房ビル用マルチ無し（一定速）</v>
      </c>
      <c r="Z511" s="156">
        <v>0.25</v>
      </c>
      <c r="AA511" s="156">
        <v>0.75</v>
      </c>
      <c r="AB511" s="157">
        <v>0.25</v>
      </c>
      <c r="AC511" s="157">
        <v>0.75</v>
      </c>
      <c r="AD511" s="160">
        <f>VLOOKUP(T511,'既存・導入予定 (4)'!$E$33:$S$44,13,0)</f>
        <v>0.248</v>
      </c>
      <c r="AE511" s="161">
        <f t="shared" si="31"/>
        <v>0.81200000000000006</v>
      </c>
    </row>
    <row r="512" spans="13:31" ht="13.5" customHeight="1">
      <c r="M512" s="90">
        <v>7</v>
      </c>
      <c r="N512" s="91" t="s">
        <v>3456</v>
      </c>
      <c r="O512" s="91" t="s">
        <v>3460</v>
      </c>
      <c r="P512" s="91" t="s">
        <v>3459</v>
      </c>
      <c r="Q512" s="91" t="s">
        <v>327</v>
      </c>
      <c r="R512" s="92">
        <v>0</v>
      </c>
      <c r="T512" s="152">
        <v>5</v>
      </c>
      <c r="U512" s="153">
        <v>2005</v>
      </c>
      <c r="V512" s="154" t="s">
        <v>21</v>
      </c>
      <c r="W512" s="154" t="s">
        <v>619</v>
      </c>
      <c r="X512" s="154" t="s">
        <v>3516</v>
      </c>
      <c r="Y512" s="155" t="str">
        <f t="shared" si="30"/>
        <v>52005暖房設備用無し（一定速）</v>
      </c>
      <c r="Z512" s="156">
        <v>0.25</v>
      </c>
      <c r="AA512" s="156">
        <v>0.75</v>
      </c>
      <c r="AB512" s="157">
        <v>0.25</v>
      </c>
      <c r="AC512" s="157">
        <v>0.75</v>
      </c>
      <c r="AD512" s="160">
        <f>VLOOKUP(T512,'既存・導入予定 (4)'!$E$33:$S$44,13,0)</f>
        <v>0.248</v>
      </c>
      <c r="AE512" s="161">
        <f t="shared" si="31"/>
        <v>0.81200000000000006</v>
      </c>
    </row>
    <row r="513" spans="13:31" ht="13.5" customHeight="1">
      <c r="M513" s="90">
        <v>7</v>
      </c>
      <c r="N513" s="91" t="s">
        <v>3</v>
      </c>
      <c r="O513" s="91" t="s">
        <v>3460</v>
      </c>
      <c r="P513" s="91" t="s">
        <v>3459</v>
      </c>
      <c r="Q513" s="91" t="s">
        <v>331</v>
      </c>
      <c r="R513" s="92">
        <v>0</v>
      </c>
      <c r="T513" s="152">
        <v>5</v>
      </c>
      <c r="U513" s="153">
        <v>2010</v>
      </c>
      <c r="V513" s="154" t="s">
        <v>20</v>
      </c>
      <c r="W513" s="154" t="s">
        <v>624</v>
      </c>
      <c r="X513" s="154" t="s">
        <v>3363</v>
      </c>
      <c r="Y513" s="155" t="str">
        <f t="shared" si="30"/>
        <v>52010冷房店舗用有り</v>
      </c>
      <c r="Z513" s="156">
        <v>-1.1000000000000001</v>
      </c>
      <c r="AA513" s="156">
        <v>2.1</v>
      </c>
      <c r="AB513" s="157">
        <v>1.0511999999999999</v>
      </c>
      <c r="AC513" s="157">
        <v>1.5622</v>
      </c>
      <c r="AD513" s="160">
        <f>VLOOKUP(T513,'既存・導入予定 (4)'!$E$33:$S$44,13,0)</f>
        <v>0.248</v>
      </c>
      <c r="AE513" s="161">
        <f t="shared" si="31"/>
        <v>1.8220000000000001</v>
      </c>
    </row>
    <row r="514" spans="13:31">
      <c r="M514" s="90">
        <v>7</v>
      </c>
      <c r="N514" s="91" t="s">
        <v>4</v>
      </c>
      <c r="O514" s="91" t="s">
        <v>3460</v>
      </c>
      <c r="P514" s="91" t="s">
        <v>3459</v>
      </c>
      <c r="Q514" s="91" t="s">
        <v>335</v>
      </c>
      <c r="R514" s="92">
        <v>0</v>
      </c>
      <c r="T514" s="152">
        <v>5</v>
      </c>
      <c r="U514" s="153">
        <v>2010</v>
      </c>
      <c r="V514" s="154" t="s">
        <v>20</v>
      </c>
      <c r="W514" s="154" t="s">
        <v>618</v>
      </c>
      <c r="X514" s="154" t="s">
        <v>3363</v>
      </c>
      <c r="Y514" s="155" t="str">
        <f t="shared" si="30"/>
        <v>52010冷房ビル用マルチ有り</v>
      </c>
      <c r="Z514" s="156">
        <v>-0.88</v>
      </c>
      <c r="AA514" s="156">
        <v>1.88</v>
      </c>
      <c r="AB514" s="157">
        <v>1.0548999999999999</v>
      </c>
      <c r="AC514" s="157">
        <v>1.3963000000000001</v>
      </c>
      <c r="AD514" s="160">
        <f>VLOOKUP(T514,'既存・導入予定 (4)'!$E$33:$S$44,13,0)</f>
        <v>0.248</v>
      </c>
      <c r="AE514" s="161">
        <f t="shared" si="31"/>
        <v>1.657</v>
      </c>
    </row>
    <row r="515" spans="13:31">
      <c r="M515" s="90">
        <v>7</v>
      </c>
      <c r="N515" s="91" t="s">
        <v>5</v>
      </c>
      <c r="O515" s="91" t="s">
        <v>3460</v>
      </c>
      <c r="P515" s="91" t="s">
        <v>3459</v>
      </c>
      <c r="Q515" s="91" t="s">
        <v>339</v>
      </c>
      <c r="R515" s="92">
        <v>0</v>
      </c>
      <c r="T515" s="152">
        <v>5</v>
      </c>
      <c r="U515" s="153">
        <v>2010</v>
      </c>
      <c r="V515" s="154" t="s">
        <v>20</v>
      </c>
      <c r="W515" s="154" t="s">
        <v>619</v>
      </c>
      <c r="X515" s="154" t="s">
        <v>3363</v>
      </c>
      <c r="Y515" s="155" t="str">
        <f t="shared" si="30"/>
        <v>52010冷房設備用有り</v>
      </c>
      <c r="Z515" s="156">
        <v>-0.26</v>
      </c>
      <c r="AA515" s="156">
        <v>1.26</v>
      </c>
      <c r="AB515" s="157">
        <v>1.1929000000000001</v>
      </c>
      <c r="AC515" s="157">
        <v>0.89680000000000004</v>
      </c>
      <c r="AD515" s="160">
        <f>VLOOKUP(T515,'既存・導入予定 (4)'!$E$33:$S$44,13,0)</f>
        <v>0.248</v>
      </c>
      <c r="AE515" s="161">
        <f t="shared" si="31"/>
        <v>1.1919999999999999</v>
      </c>
    </row>
    <row r="516" spans="13:31">
      <c r="M516" s="90">
        <v>7</v>
      </c>
      <c r="N516" s="91" t="s">
        <v>6</v>
      </c>
      <c r="O516" s="91" t="s">
        <v>3460</v>
      </c>
      <c r="P516" s="91" t="s">
        <v>3459</v>
      </c>
      <c r="Q516" s="91" t="s">
        <v>343</v>
      </c>
      <c r="R516" s="92">
        <v>0</v>
      </c>
      <c r="T516" s="152">
        <v>5</v>
      </c>
      <c r="U516" s="153">
        <v>2010</v>
      </c>
      <c r="V516" s="154" t="s">
        <v>20</v>
      </c>
      <c r="W516" s="154" t="s">
        <v>624</v>
      </c>
      <c r="X516" s="154" t="s">
        <v>3516</v>
      </c>
      <c r="Y516" s="155" t="str">
        <f t="shared" si="30"/>
        <v>52010冷房店舗用無し（一定速）</v>
      </c>
      <c r="Z516" s="156">
        <v>0.25</v>
      </c>
      <c r="AA516" s="156">
        <v>0.75</v>
      </c>
      <c r="AB516" s="157">
        <v>0.25</v>
      </c>
      <c r="AC516" s="157">
        <v>0.75</v>
      </c>
      <c r="AD516" s="160">
        <f>VLOOKUP(T516,'既存・導入予定 (4)'!$E$33:$S$44,13,0)</f>
        <v>0.248</v>
      </c>
      <c r="AE516" s="161">
        <f t="shared" si="31"/>
        <v>0.81200000000000006</v>
      </c>
    </row>
    <row r="517" spans="13:31">
      <c r="M517" s="90">
        <v>7</v>
      </c>
      <c r="N517" s="91" t="s">
        <v>7</v>
      </c>
      <c r="O517" s="91" t="s">
        <v>3460</v>
      </c>
      <c r="P517" s="91" t="s">
        <v>3459</v>
      </c>
      <c r="Q517" s="91" t="s">
        <v>347</v>
      </c>
      <c r="R517" s="92">
        <v>0</v>
      </c>
      <c r="T517" s="152">
        <v>5</v>
      </c>
      <c r="U517" s="153">
        <v>2010</v>
      </c>
      <c r="V517" s="154" t="s">
        <v>20</v>
      </c>
      <c r="W517" s="154" t="s">
        <v>618</v>
      </c>
      <c r="X517" s="154" t="s">
        <v>3516</v>
      </c>
      <c r="Y517" s="155" t="str">
        <f t="shared" si="30"/>
        <v>52010冷房ビル用マルチ無し（一定速）</v>
      </c>
      <c r="Z517" s="156">
        <v>0.25</v>
      </c>
      <c r="AA517" s="156">
        <v>0.75</v>
      </c>
      <c r="AB517" s="157">
        <v>0.25</v>
      </c>
      <c r="AC517" s="157">
        <v>0.75</v>
      </c>
      <c r="AD517" s="160">
        <f>VLOOKUP(T517,'既存・導入予定 (4)'!$E$33:$S$44,13,0)</f>
        <v>0.248</v>
      </c>
      <c r="AE517" s="161">
        <f t="shared" si="31"/>
        <v>0.81200000000000006</v>
      </c>
    </row>
    <row r="518" spans="13:31">
      <c r="M518" s="90">
        <v>7</v>
      </c>
      <c r="N518" s="91" t="s">
        <v>8</v>
      </c>
      <c r="O518" s="91" t="s">
        <v>3460</v>
      </c>
      <c r="P518" s="91" t="s">
        <v>3459</v>
      </c>
      <c r="Q518" s="91" t="s">
        <v>351</v>
      </c>
      <c r="R518" s="92">
        <v>0</v>
      </c>
      <c r="T518" s="152">
        <v>5</v>
      </c>
      <c r="U518" s="153">
        <v>2010</v>
      </c>
      <c r="V518" s="154" t="s">
        <v>20</v>
      </c>
      <c r="W518" s="154" t="s">
        <v>619</v>
      </c>
      <c r="X518" s="154" t="s">
        <v>3516</v>
      </c>
      <c r="Y518" s="155" t="str">
        <f t="shared" si="30"/>
        <v>52010冷房設備用無し（一定速）</v>
      </c>
      <c r="Z518" s="156">
        <v>0.25</v>
      </c>
      <c r="AA518" s="156">
        <v>0.75</v>
      </c>
      <c r="AB518" s="157">
        <v>0.25</v>
      </c>
      <c r="AC518" s="157">
        <v>0.75</v>
      </c>
      <c r="AD518" s="160">
        <f>VLOOKUP(T518,'既存・導入予定 (4)'!$E$33:$S$44,13,0)</f>
        <v>0.248</v>
      </c>
      <c r="AE518" s="161">
        <f t="shared" si="31"/>
        <v>0.81200000000000006</v>
      </c>
    </row>
    <row r="519" spans="13:31">
      <c r="M519" s="90">
        <v>7</v>
      </c>
      <c r="N519" s="91" t="s">
        <v>9</v>
      </c>
      <c r="O519" s="91" t="s">
        <v>3460</v>
      </c>
      <c r="P519" s="91" t="s">
        <v>3459</v>
      </c>
      <c r="Q519" s="91" t="s">
        <v>355</v>
      </c>
      <c r="R519" s="92">
        <v>0</v>
      </c>
      <c r="T519" s="152">
        <v>5</v>
      </c>
      <c r="U519" s="153">
        <v>2010</v>
      </c>
      <c r="V519" s="154" t="s">
        <v>21</v>
      </c>
      <c r="W519" s="154" t="s">
        <v>624</v>
      </c>
      <c r="X519" s="154" t="s">
        <v>3363</v>
      </c>
      <c r="Y519" s="155" t="str">
        <f t="shared" si="30"/>
        <v>52010暖房店舗用有り</v>
      </c>
      <c r="Z519" s="156">
        <v>-0.72</v>
      </c>
      <c r="AA519" s="156">
        <v>1.72</v>
      </c>
      <c r="AB519" s="157">
        <v>1.0757000000000001</v>
      </c>
      <c r="AC519" s="157">
        <v>1.2710999999999999</v>
      </c>
      <c r="AD519" s="160">
        <f>VLOOKUP(T519,'既存・導入予定 (4)'!$E$33:$S$44,13,0)</f>
        <v>0.248</v>
      </c>
      <c r="AE519" s="161">
        <f t="shared" si="31"/>
        <v>1.5369999999999999</v>
      </c>
    </row>
    <row r="520" spans="13:31">
      <c r="M520" s="90">
        <v>7</v>
      </c>
      <c r="N520" s="91" t="s">
        <v>10</v>
      </c>
      <c r="O520" s="91" t="s">
        <v>3460</v>
      </c>
      <c r="P520" s="91" t="s">
        <v>3459</v>
      </c>
      <c r="Q520" s="91" t="s">
        <v>359</v>
      </c>
      <c r="R520" s="92">
        <v>0</v>
      </c>
      <c r="T520" s="152">
        <v>5</v>
      </c>
      <c r="U520" s="153">
        <v>2010</v>
      </c>
      <c r="V520" s="154" t="s">
        <v>21</v>
      </c>
      <c r="W520" s="154" t="s">
        <v>618</v>
      </c>
      <c r="X520" s="154" t="s">
        <v>3363</v>
      </c>
      <c r="Y520" s="155" t="str">
        <f t="shared" si="30"/>
        <v>52010暖房ビル用マルチ有り</v>
      </c>
      <c r="Z520" s="156">
        <v>-0.7</v>
      </c>
      <c r="AA520" s="156">
        <v>1.7</v>
      </c>
      <c r="AB520" s="157">
        <v>1.036</v>
      </c>
      <c r="AC520" s="157">
        <v>1.266</v>
      </c>
      <c r="AD520" s="160">
        <f>VLOOKUP(T520,'既存・導入予定 (4)'!$E$33:$S$44,13,0)</f>
        <v>0.248</v>
      </c>
      <c r="AE520" s="161">
        <f t="shared" si="31"/>
        <v>1.522</v>
      </c>
    </row>
    <row r="521" spans="13:31">
      <c r="M521" s="90">
        <v>7</v>
      </c>
      <c r="N521" s="91" t="s">
        <v>11</v>
      </c>
      <c r="O521" s="91" t="s">
        <v>3460</v>
      </c>
      <c r="P521" s="91" t="s">
        <v>3459</v>
      </c>
      <c r="Q521" s="91" t="s">
        <v>363</v>
      </c>
      <c r="R521" s="92">
        <v>0</v>
      </c>
      <c r="T521" s="152">
        <v>5</v>
      </c>
      <c r="U521" s="153">
        <v>2010</v>
      </c>
      <c r="V521" s="154" t="s">
        <v>21</v>
      </c>
      <c r="W521" s="154" t="s">
        <v>619</v>
      </c>
      <c r="X521" s="154" t="s">
        <v>3363</v>
      </c>
      <c r="Y521" s="155" t="str">
        <f t="shared" si="30"/>
        <v>52010暖房設備用有り</v>
      </c>
      <c r="Z521" s="156">
        <v>-0.26</v>
      </c>
      <c r="AA521" s="156">
        <v>1.26</v>
      </c>
      <c r="AB521" s="157">
        <v>0.82779999999999998</v>
      </c>
      <c r="AC521" s="157">
        <v>0.98809999999999998</v>
      </c>
      <c r="AD521" s="160">
        <f>VLOOKUP(T521,'既存・導入予定 (4)'!$E$33:$S$44,13,0)</f>
        <v>0.248</v>
      </c>
      <c r="AE521" s="161">
        <f t="shared" si="31"/>
        <v>1.1930000000000001</v>
      </c>
    </row>
    <row r="522" spans="13:31">
      <c r="M522" s="90">
        <v>7</v>
      </c>
      <c r="N522" s="91" t="s">
        <v>12</v>
      </c>
      <c r="O522" s="91" t="s">
        <v>3460</v>
      </c>
      <c r="P522" s="91" t="s">
        <v>3459</v>
      </c>
      <c r="Q522" s="91" t="s">
        <v>367</v>
      </c>
      <c r="R522" s="92">
        <v>0</v>
      </c>
      <c r="T522" s="152">
        <v>5</v>
      </c>
      <c r="U522" s="153">
        <v>2010</v>
      </c>
      <c r="V522" s="154" t="s">
        <v>21</v>
      </c>
      <c r="W522" s="154" t="s">
        <v>624</v>
      </c>
      <c r="X522" s="154" t="s">
        <v>3516</v>
      </c>
      <c r="Y522" s="155" t="str">
        <f t="shared" si="30"/>
        <v>52010暖房店舗用無し（一定速）</v>
      </c>
      <c r="Z522" s="156">
        <v>0.25</v>
      </c>
      <c r="AA522" s="156">
        <v>0.75</v>
      </c>
      <c r="AB522" s="157">
        <v>0.25</v>
      </c>
      <c r="AC522" s="157">
        <v>0.75</v>
      </c>
      <c r="AD522" s="160">
        <f>VLOOKUP(T522,'既存・導入予定 (4)'!$E$33:$S$44,13,0)</f>
        <v>0.248</v>
      </c>
      <c r="AE522" s="161">
        <f t="shared" si="31"/>
        <v>0.81200000000000006</v>
      </c>
    </row>
    <row r="523" spans="13:31">
      <c r="M523" s="90">
        <v>7</v>
      </c>
      <c r="N523" s="91" t="s">
        <v>13</v>
      </c>
      <c r="O523" s="91" t="s">
        <v>3460</v>
      </c>
      <c r="P523" s="91" t="s">
        <v>3459</v>
      </c>
      <c r="Q523" s="91" t="s">
        <v>371</v>
      </c>
      <c r="R523" s="92">
        <v>0</v>
      </c>
      <c r="T523" s="152">
        <v>5</v>
      </c>
      <c r="U523" s="153">
        <v>2010</v>
      </c>
      <c r="V523" s="154" t="s">
        <v>21</v>
      </c>
      <c r="W523" s="154" t="s">
        <v>618</v>
      </c>
      <c r="X523" s="154" t="s">
        <v>3516</v>
      </c>
      <c r="Y523" s="155" t="str">
        <f t="shared" si="30"/>
        <v>52010暖房ビル用マルチ無し（一定速）</v>
      </c>
      <c r="Z523" s="156">
        <v>0.25</v>
      </c>
      <c r="AA523" s="156">
        <v>0.75</v>
      </c>
      <c r="AB523" s="157">
        <v>0.25</v>
      </c>
      <c r="AC523" s="157">
        <v>0.75</v>
      </c>
      <c r="AD523" s="160">
        <f>VLOOKUP(T523,'既存・導入予定 (4)'!$E$33:$S$44,13,0)</f>
        <v>0.248</v>
      </c>
      <c r="AE523" s="161">
        <f t="shared" si="31"/>
        <v>0.81200000000000006</v>
      </c>
    </row>
    <row r="524" spans="13:31">
      <c r="M524" s="90">
        <v>8</v>
      </c>
      <c r="N524" s="91" t="s">
        <v>3456</v>
      </c>
      <c r="O524" s="91" t="s">
        <v>3460</v>
      </c>
      <c r="P524" s="91" t="s">
        <v>3459</v>
      </c>
      <c r="Q524" s="91" t="s">
        <v>375</v>
      </c>
      <c r="R524" s="92">
        <v>0</v>
      </c>
      <c r="T524" s="152">
        <v>5</v>
      </c>
      <c r="U524" s="153">
        <v>2010</v>
      </c>
      <c r="V524" s="154" t="s">
        <v>21</v>
      </c>
      <c r="W524" s="154" t="s">
        <v>619</v>
      </c>
      <c r="X524" s="154" t="s">
        <v>3516</v>
      </c>
      <c r="Y524" s="155" t="str">
        <f t="shared" si="30"/>
        <v>52010暖房設備用無し（一定速）</v>
      </c>
      <c r="Z524" s="156">
        <v>0.25</v>
      </c>
      <c r="AA524" s="156">
        <v>0.75</v>
      </c>
      <c r="AB524" s="157">
        <v>0.25</v>
      </c>
      <c r="AC524" s="157">
        <v>0.75</v>
      </c>
      <c r="AD524" s="160">
        <f>VLOOKUP(T524,'既存・導入予定 (4)'!$E$33:$S$44,13,0)</f>
        <v>0.248</v>
      </c>
      <c r="AE524" s="161">
        <f t="shared" si="31"/>
        <v>0.81200000000000006</v>
      </c>
    </row>
    <row r="525" spans="13:31">
      <c r="M525" s="90">
        <v>8</v>
      </c>
      <c r="N525" s="91" t="s">
        <v>3</v>
      </c>
      <c r="O525" s="91" t="s">
        <v>3460</v>
      </c>
      <c r="P525" s="91" t="s">
        <v>3459</v>
      </c>
      <c r="Q525" s="91" t="s">
        <v>379</v>
      </c>
      <c r="R525" s="92">
        <v>0</v>
      </c>
      <c r="T525" s="144">
        <v>5</v>
      </c>
      <c r="U525" s="195">
        <v>2011</v>
      </c>
      <c r="V525" s="145" t="s">
        <v>20</v>
      </c>
      <c r="W525" s="145" t="s">
        <v>624</v>
      </c>
      <c r="X525" s="145" t="s">
        <v>3363</v>
      </c>
      <c r="Y525" s="146" t="str">
        <f t="shared" si="30"/>
        <v>52011冷房店舗用有り</v>
      </c>
      <c r="Z525" s="148">
        <v>-1.1200000000000001</v>
      </c>
      <c r="AA525" s="148">
        <v>2.12</v>
      </c>
      <c r="AB525" s="149">
        <v>1.0517000000000001</v>
      </c>
      <c r="AC525" s="149">
        <v>1.5770999999999999</v>
      </c>
      <c r="AD525" s="147">
        <f>VLOOKUP(T525,'既存・導入予定 (4)'!$E$33:$S$44,13,0)</f>
        <v>0.248</v>
      </c>
      <c r="AE525" s="75">
        <f t="shared" si="31"/>
        <v>1.837</v>
      </c>
    </row>
    <row r="526" spans="13:31">
      <c r="M526" s="90">
        <v>8</v>
      </c>
      <c r="N526" s="91" t="s">
        <v>4</v>
      </c>
      <c r="O526" s="91" t="s">
        <v>3460</v>
      </c>
      <c r="P526" s="91" t="s">
        <v>3459</v>
      </c>
      <c r="Q526" s="91" t="s">
        <v>383</v>
      </c>
      <c r="R526" s="92">
        <v>0</v>
      </c>
      <c r="T526" s="144">
        <v>5</v>
      </c>
      <c r="U526" s="195">
        <v>2011</v>
      </c>
      <c r="V526" s="145" t="s">
        <v>20</v>
      </c>
      <c r="W526" s="145" t="s">
        <v>618</v>
      </c>
      <c r="X526" s="145" t="s">
        <v>3363</v>
      </c>
      <c r="Y526" s="146" t="str">
        <f t="shared" si="30"/>
        <v>52011冷房ビル用マルチ有り</v>
      </c>
      <c r="Z526" s="148">
        <v>-1</v>
      </c>
      <c r="AA526" s="148">
        <v>2</v>
      </c>
      <c r="AB526" s="149">
        <v>1.0584</v>
      </c>
      <c r="AC526" s="149">
        <v>1.4854000000000001</v>
      </c>
      <c r="AD526" s="147">
        <f>VLOOKUP(T526,'既存・導入予定 (4)'!$E$33:$S$44,13,0)</f>
        <v>0.248</v>
      </c>
      <c r="AE526" s="75">
        <f t="shared" si="31"/>
        <v>1.7470000000000001</v>
      </c>
    </row>
    <row r="527" spans="13:31">
      <c r="M527" s="90">
        <v>8</v>
      </c>
      <c r="N527" s="91" t="s">
        <v>5</v>
      </c>
      <c r="O527" s="91" t="s">
        <v>3460</v>
      </c>
      <c r="P527" s="91" t="s">
        <v>3459</v>
      </c>
      <c r="Q527" s="91" t="s">
        <v>387</v>
      </c>
      <c r="R527" s="92">
        <v>0</v>
      </c>
      <c r="T527" s="144">
        <v>5</v>
      </c>
      <c r="U527" s="195">
        <v>2011</v>
      </c>
      <c r="V527" s="145" t="s">
        <v>20</v>
      </c>
      <c r="W527" s="145" t="s">
        <v>619</v>
      </c>
      <c r="X527" s="145" t="s">
        <v>3363</v>
      </c>
      <c r="Y527" s="146" t="str">
        <f t="shared" si="30"/>
        <v>52011冷房設備用有り</v>
      </c>
      <c r="Z527" s="148">
        <v>-0.22</v>
      </c>
      <c r="AA527" s="148">
        <v>1.22</v>
      </c>
      <c r="AB527" s="149">
        <v>1.0356000000000001</v>
      </c>
      <c r="AC527" s="149">
        <v>0.90610000000000002</v>
      </c>
      <c r="AD527" s="147">
        <f>VLOOKUP(T527,'既存・導入予定 (4)'!$E$33:$S$44,13,0)</f>
        <v>0.248</v>
      </c>
      <c r="AE527" s="75">
        <f t="shared" si="31"/>
        <v>1.1619999999999999</v>
      </c>
    </row>
    <row r="528" spans="13:31">
      <c r="M528" s="90">
        <v>8</v>
      </c>
      <c r="N528" s="91" t="s">
        <v>6</v>
      </c>
      <c r="O528" s="91" t="s">
        <v>3460</v>
      </c>
      <c r="P528" s="91" t="s">
        <v>3459</v>
      </c>
      <c r="Q528" s="91" t="s">
        <v>391</v>
      </c>
      <c r="R528" s="92">
        <v>0</v>
      </c>
      <c r="T528" s="144">
        <v>5</v>
      </c>
      <c r="U528" s="195">
        <v>2011</v>
      </c>
      <c r="V528" s="145" t="s">
        <v>20</v>
      </c>
      <c r="W528" s="145" t="s">
        <v>624</v>
      </c>
      <c r="X528" s="145" t="s">
        <v>3516</v>
      </c>
      <c r="Y528" s="146" t="str">
        <f t="shared" si="30"/>
        <v>52011冷房店舗用無し（一定速）</v>
      </c>
      <c r="Z528" s="148">
        <v>0.25</v>
      </c>
      <c r="AA528" s="148">
        <v>0.75</v>
      </c>
      <c r="AB528" s="149">
        <v>0.25</v>
      </c>
      <c r="AC528" s="149">
        <v>0.75</v>
      </c>
      <c r="AD528" s="147">
        <f>VLOOKUP(T528,'既存・導入予定 (4)'!$E$33:$S$44,13,0)</f>
        <v>0.248</v>
      </c>
      <c r="AE528" s="75">
        <f t="shared" si="31"/>
        <v>0.81200000000000006</v>
      </c>
    </row>
    <row r="529" spans="13:31">
      <c r="M529" s="90">
        <v>8</v>
      </c>
      <c r="N529" s="91" t="s">
        <v>7</v>
      </c>
      <c r="O529" s="91" t="s">
        <v>3460</v>
      </c>
      <c r="P529" s="91" t="s">
        <v>3459</v>
      </c>
      <c r="Q529" s="91" t="s">
        <v>395</v>
      </c>
      <c r="R529" s="92">
        <v>0</v>
      </c>
      <c r="T529" s="144">
        <v>5</v>
      </c>
      <c r="U529" s="195">
        <v>2011</v>
      </c>
      <c r="V529" s="145" t="s">
        <v>20</v>
      </c>
      <c r="W529" s="145" t="s">
        <v>618</v>
      </c>
      <c r="X529" s="145" t="s">
        <v>3516</v>
      </c>
      <c r="Y529" s="146" t="str">
        <f t="shared" si="30"/>
        <v>52011冷房ビル用マルチ無し（一定速）</v>
      </c>
      <c r="Z529" s="148">
        <v>0.25</v>
      </c>
      <c r="AA529" s="148">
        <v>0.75</v>
      </c>
      <c r="AB529" s="149">
        <v>0.25</v>
      </c>
      <c r="AC529" s="149">
        <v>0.75</v>
      </c>
      <c r="AD529" s="147">
        <f>VLOOKUP(T529,'既存・導入予定 (4)'!$E$33:$S$44,13,0)</f>
        <v>0.248</v>
      </c>
      <c r="AE529" s="75">
        <f t="shared" si="31"/>
        <v>0.81200000000000006</v>
      </c>
    </row>
    <row r="530" spans="13:31">
      <c r="M530" s="90">
        <v>8</v>
      </c>
      <c r="N530" s="91" t="s">
        <v>8</v>
      </c>
      <c r="O530" s="91" t="s">
        <v>3460</v>
      </c>
      <c r="P530" s="91" t="s">
        <v>3459</v>
      </c>
      <c r="Q530" s="91" t="s">
        <v>399</v>
      </c>
      <c r="R530" s="92">
        <v>0</v>
      </c>
      <c r="T530" s="144">
        <v>5</v>
      </c>
      <c r="U530" s="195">
        <v>2011</v>
      </c>
      <c r="V530" s="145" t="s">
        <v>20</v>
      </c>
      <c r="W530" s="145" t="s">
        <v>619</v>
      </c>
      <c r="X530" s="145" t="s">
        <v>3516</v>
      </c>
      <c r="Y530" s="146" t="str">
        <f t="shared" si="30"/>
        <v>52011冷房設備用無し（一定速）</v>
      </c>
      <c r="Z530" s="148">
        <v>0.25</v>
      </c>
      <c r="AA530" s="148">
        <v>0.75</v>
      </c>
      <c r="AB530" s="149">
        <v>0.25</v>
      </c>
      <c r="AC530" s="149">
        <v>0.75</v>
      </c>
      <c r="AD530" s="147">
        <f>VLOOKUP(T530,'既存・導入予定 (4)'!$E$33:$S$44,13,0)</f>
        <v>0.248</v>
      </c>
      <c r="AE530" s="75">
        <f t="shared" si="31"/>
        <v>0.81200000000000006</v>
      </c>
    </row>
    <row r="531" spans="13:31">
      <c r="M531" s="90">
        <v>8</v>
      </c>
      <c r="N531" s="91" t="s">
        <v>9</v>
      </c>
      <c r="O531" s="91" t="s">
        <v>3460</v>
      </c>
      <c r="P531" s="91" t="s">
        <v>3459</v>
      </c>
      <c r="Q531" s="91" t="s">
        <v>403</v>
      </c>
      <c r="R531" s="92">
        <v>0</v>
      </c>
      <c r="T531" s="144">
        <v>5</v>
      </c>
      <c r="U531" s="195">
        <v>2011</v>
      </c>
      <c r="V531" s="145" t="s">
        <v>21</v>
      </c>
      <c r="W531" s="145" t="s">
        <v>624</v>
      </c>
      <c r="X531" s="145" t="s">
        <v>3363</v>
      </c>
      <c r="Y531" s="146" t="str">
        <f t="shared" si="30"/>
        <v>52011暖房店舗用有り</v>
      </c>
      <c r="Z531" s="148">
        <v>-0.76</v>
      </c>
      <c r="AA531" s="148">
        <v>1.76</v>
      </c>
      <c r="AB531" s="149">
        <v>1.0773999999999999</v>
      </c>
      <c r="AC531" s="149">
        <v>1.3006</v>
      </c>
      <c r="AD531" s="147">
        <f>VLOOKUP(T531,'既存・導入予定 (4)'!$E$33:$S$44,13,0)</f>
        <v>0.248</v>
      </c>
      <c r="AE531" s="75">
        <f t="shared" si="31"/>
        <v>1.5669999999999999</v>
      </c>
    </row>
    <row r="532" spans="13:31">
      <c r="M532" s="90">
        <v>8</v>
      </c>
      <c r="N532" s="91" t="s">
        <v>10</v>
      </c>
      <c r="O532" s="91" t="s">
        <v>3460</v>
      </c>
      <c r="P532" s="91" t="s">
        <v>3459</v>
      </c>
      <c r="Q532" s="91" t="s">
        <v>407</v>
      </c>
      <c r="R532" s="92">
        <v>0</v>
      </c>
      <c r="T532" s="144">
        <v>5</v>
      </c>
      <c r="U532" s="195">
        <v>2011</v>
      </c>
      <c r="V532" s="145" t="s">
        <v>21</v>
      </c>
      <c r="W532" s="145" t="s">
        <v>618</v>
      </c>
      <c r="X532" s="145" t="s">
        <v>3363</v>
      </c>
      <c r="Y532" s="146" t="str">
        <f t="shared" si="30"/>
        <v>52011暖房ビル用マルチ有り</v>
      </c>
      <c r="Z532" s="148">
        <v>-0.78</v>
      </c>
      <c r="AA532" s="148">
        <v>1.78</v>
      </c>
      <c r="AB532" s="149">
        <v>1.0377000000000001</v>
      </c>
      <c r="AC532" s="149">
        <v>1.3255999999999999</v>
      </c>
      <c r="AD532" s="147">
        <f>VLOOKUP(T532,'既存・導入予定 (4)'!$E$33:$S$44,13,0)</f>
        <v>0.248</v>
      </c>
      <c r="AE532" s="75">
        <f t="shared" si="31"/>
        <v>1.5820000000000001</v>
      </c>
    </row>
    <row r="533" spans="13:31">
      <c r="M533" s="90">
        <v>8</v>
      </c>
      <c r="N533" s="91" t="s">
        <v>11</v>
      </c>
      <c r="O533" s="91" t="s">
        <v>3460</v>
      </c>
      <c r="P533" s="91" t="s">
        <v>3459</v>
      </c>
      <c r="Q533" s="91" t="s">
        <v>411</v>
      </c>
      <c r="R533" s="92">
        <v>0</v>
      </c>
      <c r="T533" s="144">
        <v>5</v>
      </c>
      <c r="U533" s="195">
        <v>2011</v>
      </c>
      <c r="V533" s="145" t="s">
        <v>21</v>
      </c>
      <c r="W533" s="145" t="s">
        <v>619</v>
      </c>
      <c r="X533" s="145" t="s">
        <v>3363</v>
      </c>
      <c r="Y533" s="146" t="str">
        <f t="shared" si="30"/>
        <v>52011暖房設備用有り</v>
      </c>
      <c r="Z533" s="148">
        <v>-0.26</v>
      </c>
      <c r="AA533" s="148">
        <v>1.26</v>
      </c>
      <c r="AB533" s="149">
        <v>1.0266999999999999</v>
      </c>
      <c r="AC533" s="149">
        <v>0.93830000000000002</v>
      </c>
      <c r="AD533" s="147">
        <f>VLOOKUP(T533,'既存・導入予定 (4)'!$E$33:$S$44,13,0)</f>
        <v>0.248</v>
      </c>
      <c r="AE533" s="75">
        <f t="shared" si="31"/>
        <v>1.1919999999999999</v>
      </c>
    </row>
    <row r="534" spans="13:31">
      <c r="M534" s="90">
        <v>8</v>
      </c>
      <c r="N534" s="91" t="s">
        <v>12</v>
      </c>
      <c r="O534" s="91" t="s">
        <v>3460</v>
      </c>
      <c r="P534" s="91" t="s">
        <v>3459</v>
      </c>
      <c r="Q534" s="91" t="s">
        <v>415</v>
      </c>
      <c r="R534" s="92">
        <v>0</v>
      </c>
      <c r="T534" s="144">
        <v>5</v>
      </c>
      <c r="U534" s="195">
        <v>2011</v>
      </c>
      <c r="V534" s="145" t="s">
        <v>21</v>
      </c>
      <c r="W534" s="145" t="s">
        <v>624</v>
      </c>
      <c r="X534" s="145" t="s">
        <v>3516</v>
      </c>
      <c r="Y534" s="146" t="str">
        <f t="shared" ref="Y534:Y548" si="32">T534&amp;U534&amp;V534&amp;W534&amp;X534</f>
        <v>52011暖房店舗用無し（一定速）</v>
      </c>
      <c r="Z534" s="148">
        <v>0.25</v>
      </c>
      <c r="AA534" s="148">
        <v>0.75</v>
      </c>
      <c r="AB534" s="149">
        <v>0.25</v>
      </c>
      <c r="AC534" s="149">
        <v>0.75</v>
      </c>
      <c r="AD534" s="147">
        <f>VLOOKUP(T534,'既存・導入予定 (4)'!$E$33:$S$44,13,0)</f>
        <v>0.248</v>
      </c>
      <c r="AE534" s="75">
        <f t="shared" si="31"/>
        <v>0.81200000000000006</v>
      </c>
    </row>
    <row r="535" spans="13:31">
      <c r="M535" s="90">
        <v>8</v>
      </c>
      <c r="N535" s="91" t="s">
        <v>13</v>
      </c>
      <c r="O535" s="91" t="s">
        <v>3460</v>
      </c>
      <c r="P535" s="91" t="s">
        <v>3459</v>
      </c>
      <c r="Q535" s="91" t="s">
        <v>419</v>
      </c>
      <c r="R535" s="92">
        <v>0</v>
      </c>
      <c r="T535" s="144">
        <v>5</v>
      </c>
      <c r="U535" s="195">
        <v>2011</v>
      </c>
      <c r="V535" s="145" t="s">
        <v>21</v>
      </c>
      <c r="W535" s="145" t="s">
        <v>618</v>
      </c>
      <c r="X535" s="145" t="s">
        <v>3516</v>
      </c>
      <c r="Y535" s="146" t="str">
        <f t="shared" si="32"/>
        <v>52011暖房ビル用マルチ無し（一定速）</v>
      </c>
      <c r="Z535" s="148">
        <v>0.25</v>
      </c>
      <c r="AA535" s="148">
        <v>0.75</v>
      </c>
      <c r="AB535" s="149">
        <v>0.25</v>
      </c>
      <c r="AC535" s="149">
        <v>0.75</v>
      </c>
      <c r="AD535" s="147">
        <f>VLOOKUP(T535,'既存・導入予定 (4)'!$E$33:$S$44,13,0)</f>
        <v>0.248</v>
      </c>
      <c r="AE535" s="75">
        <f t="shared" si="31"/>
        <v>0.81200000000000006</v>
      </c>
    </row>
    <row r="536" spans="13:31">
      <c r="M536" s="90">
        <v>9</v>
      </c>
      <c r="N536" s="91" t="s">
        <v>3456</v>
      </c>
      <c r="O536" s="91" t="s">
        <v>3460</v>
      </c>
      <c r="P536" s="91" t="s">
        <v>3459</v>
      </c>
      <c r="Q536" s="91" t="s">
        <v>423</v>
      </c>
      <c r="R536" s="92">
        <v>0</v>
      </c>
      <c r="T536" s="144">
        <v>5</v>
      </c>
      <c r="U536" s="145">
        <v>2011</v>
      </c>
      <c r="V536" s="145" t="s">
        <v>21</v>
      </c>
      <c r="W536" s="145" t="s">
        <v>619</v>
      </c>
      <c r="X536" s="145" t="s">
        <v>3516</v>
      </c>
      <c r="Y536" s="146" t="str">
        <f t="shared" si="32"/>
        <v>52011暖房設備用無し（一定速）</v>
      </c>
      <c r="Z536" s="148">
        <v>0.25</v>
      </c>
      <c r="AA536" s="148">
        <v>0.75</v>
      </c>
      <c r="AB536" s="149">
        <v>0.25</v>
      </c>
      <c r="AC536" s="149">
        <v>0.75</v>
      </c>
      <c r="AD536" s="147">
        <f>VLOOKUP(T536,'既存・導入予定 (4)'!$E$33:$S$44,13,0)</f>
        <v>0.248</v>
      </c>
      <c r="AE536" s="75">
        <f t="shared" si="31"/>
        <v>0.81200000000000006</v>
      </c>
    </row>
    <row r="537" spans="13:31">
      <c r="M537" s="90">
        <v>9</v>
      </c>
      <c r="N537" s="91" t="s">
        <v>3</v>
      </c>
      <c r="O537" s="91" t="s">
        <v>3460</v>
      </c>
      <c r="P537" s="91" t="s">
        <v>3459</v>
      </c>
      <c r="Q537" s="91" t="s">
        <v>427</v>
      </c>
      <c r="R537" s="92">
        <v>0</v>
      </c>
      <c r="T537" s="144">
        <v>5</v>
      </c>
      <c r="U537" s="145">
        <v>2012</v>
      </c>
      <c r="V537" s="145" t="s">
        <v>20</v>
      </c>
      <c r="W537" s="145" t="s">
        <v>624</v>
      </c>
      <c r="X537" s="145" t="s">
        <v>3363</v>
      </c>
      <c r="Y537" s="146" t="str">
        <f t="shared" si="32"/>
        <v>52012冷房店舗用有り</v>
      </c>
      <c r="Z537" s="145">
        <v>-1.36</v>
      </c>
      <c r="AA537" s="145">
        <v>2.36</v>
      </c>
      <c r="AB537" s="145">
        <v>1.0576000000000001</v>
      </c>
      <c r="AC537" s="145">
        <v>1.7556</v>
      </c>
      <c r="AD537" s="147">
        <f>VLOOKUP(T537,'既存・導入予定 (4)'!$E$33:$S$44,13,0)</f>
        <v>0.248</v>
      </c>
      <c r="AE537" s="75">
        <f t="shared" ref="AE537:AE548" si="33">ROUNDDOWN(IF(AD537&gt;=0.25,Z537*AD537+AA537,AB537*AD537+AC537),3)</f>
        <v>2.0169999999999999</v>
      </c>
    </row>
    <row r="538" spans="13:31">
      <c r="M538" s="90">
        <v>9</v>
      </c>
      <c r="N538" s="91" t="s">
        <v>4</v>
      </c>
      <c r="O538" s="91" t="s">
        <v>3460</v>
      </c>
      <c r="P538" s="91" t="s">
        <v>3459</v>
      </c>
      <c r="Q538" s="91" t="s">
        <v>431</v>
      </c>
      <c r="R538" s="92">
        <v>0</v>
      </c>
      <c r="T538" s="144">
        <v>5</v>
      </c>
      <c r="U538" s="145">
        <v>2012</v>
      </c>
      <c r="V538" s="145" t="s">
        <v>20</v>
      </c>
      <c r="W538" s="145" t="s">
        <v>618</v>
      </c>
      <c r="X538" s="145" t="s">
        <v>3363</v>
      </c>
      <c r="Y538" s="146" t="str">
        <f t="shared" si="32"/>
        <v>52012冷房ビル用マルチ有り</v>
      </c>
      <c r="Z538" s="145">
        <v>-1.1399999999999999</v>
      </c>
      <c r="AA538" s="145">
        <v>2.14</v>
      </c>
      <c r="AB538" s="145">
        <v>1.0625</v>
      </c>
      <c r="AC538" s="145">
        <v>1.5893999999999999</v>
      </c>
      <c r="AD538" s="147">
        <f>VLOOKUP(T538,'既存・導入予定 (4)'!$E$33:$S$44,13,0)</f>
        <v>0.248</v>
      </c>
      <c r="AE538" s="75">
        <f t="shared" si="33"/>
        <v>1.8520000000000001</v>
      </c>
    </row>
    <row r="539" spans="13:31">
      <c r="M539" s="90">
        <v>9</v>
      </c>
      <c r="N539" s="91" t="s">
        <v>5</v>
      </c>
      <c r="O539" s="91" t="s">
        <v>3460</v>
      </c>
      <c r="P539" s="91" t="s">
        <v>3459</v>
      </c>
      <c r="Q539" s="91" t="s">
        <v>435</v>
      </c>
      <c r="R539" s="92">
        <v>0</v>
      </c>
      <c r="T539" s="144">
        <v>5</v>
      </c>
      <c r="U539" s="145">
        <v>2012</v>
      </c>
      <c r="V539" s="145" t="s">
        <v>20</v>
      </c>
      <c r="W539" s="145" t="s">
        <v>619</v>
      </c>
      <c r="X539" s="145" t="s">
        <v>3363</v>
      </c>
      <c r="Y539" s="146" t="str">
        <f t="shared" si="32"/>
        <v>52012冷房設備用有り</v>
      </c>
      <c r="Z539" s="145">
        <v>-0.26</v>
      </c>
      <c r="AA539" s="145">
        <v>1.26</v>
      </c>
      <c r="AB539" s="145">
        <v>1.0367999999999999</v>
      </c>
      <c r="AC539" s="145">
        <v>0.93579999999999997</v>
      </c>
      <c r="AD539" s="147">
        <f>VLOOKUP(T539,'既存・導入予定 (4)'!$E$33:$S$44,13,0)</f>
        <v>0.248</v>
      </c>
      <c r="AE539" s="75">
        <f t="shared" si="33"/>
        <v>1.1919999999999999</v>
      </c>
    </row>
    <row r="540" spans="13:31">
      <c r="M540" s="90">
        <v>9</v>
      </c>
      <c r="N540" s="91" t="s">
        <v>6</v>
      </c>
      <c r="O540" s="91" t="s">
        <v>3460</v>
      </c>
      <c r="P540" s="91" t="s">
        <v>3459</v>
      </c>
      <c r="Q540" s="91" t="s">
        <v>439</v>
      </c>
      <c r="R540" s="92">
        <v>0</v>
      </c>
      <c r="T540" s="144">
        <v>5</v>
      </c>
      <c r="U540" s="145">
        <v>2012</v>
      </c>
      <c r="V540" s="145" t="s">
        <v>20</v>
      </c>
      <c r="W540" s="145" t="s">
        <v>624</v>
      </c>
      <c r="X540" s="145" t="s">
        <v>3516</v>
      </c>
      <c r="Y540" s="146" t="str">
        <f t="shared" si="32"/>
        <v>52012冷房店舗用無し（一定速）</v>
      </c>
      <c r="Z540" s="148">
        <v>0.25</v>
      </c>
      <c r="AA540" s="148">
        <v>0.75</v>
      </c>
      <c r="AB540" s="149">
        <v>0.25</v>
      </c>
      <c r="AC540" s="149">
        <v>0.75</v>
      </c>
      <c r="AD540" s="147">
        <f>VLOOKUP(T540,'既存・導入予定 (4)'!$E$33:$S$44,13,0)</f>
        <v>0.248</v>
      </c>
      <c r="AE540" s="75">
        <f t="shared" si="33"/>
        <v>0.81200000000000006</v>
      </c>
    </row>
    <row r="541" spans="13:31">
      <c r="M541" s="90">
        <v>9</v>
      </c>
      <c r="N541" s="91" t="s">
        <v>7</v>
      </c>
      <c r="O541" s="91" t="s">
        <v>3460</v>
      </c>
      <c r="P541" s="91" t="s">
        <v>3459</v>
      </c>
      <c r="Q541" s="91" t="s">
        <v>443</v>
      </c>
      <c r="R541" s="92">
        <v>0</v>
      </c>
      <c r="T541" s="144">
        <v>5</v>
      </c>
      <c r="U541" s="145">
        <v>2012</v>
      </c>
      <c r="V541" s="145" t="s">
        <v>20</v>
      </c>
      <c r="W541" s="145" t="s">
        <v>618</v>
      </c>
      <c r="X541" s="145" t="s">
        <v>3516</v>
      </c>
      <c r="Y541" s="146" t="str">
        <f t="shared" si="32"/>
        <v>52012冷房ビル用マルチ無し（一定速）</v>
      </c>
      <c r="Z541" s="148">
        <v>0.25</v>
      </c>
      <c r="AA541" s="148">
        <v>0.75</v>
      </c>
      <c r="AB541" s="149">
        <v>0.25</v>
      </c>
      <c r="AC541" s="149">
        <v>0.75</v>
      </c>
      <c r="AD541" s="147">
        <f>VLOOKUP(T541,'既存・導入予定 (4)'!$E$33:$S$44,13,0)</f>
        <v>0.248</v>
      </c>
      <c r="AE541" s="75">
        <f t="shared" si="33"/>
        <v>0.81200000000000006</v>
      </c>
    </row>
    <row r="542" spans="13:31">
      <c r="M542" s="90">
        <v>9</v>
      </c>
      <c r="N542" s="91" t="s">
        <v>8</v>
      </c>
      <c r="O542" s="91" t="s">
        <v>3460</v>
      </c>
      <c r="P542" s="91" t="s">
        <v>3459</v>
      </c>
      <c r="Q542" s="91" t="s">
        <v>447</v>
      </c>
      <c r="R542" s="92">
        <v>0</v>
      </c>
      <c r="T542" s="144">
        <v>5</v>
      </c>
      <c r="U542" s="145">
        <v>2012</v>
      </c>
      <c r="V542" s="145" t="s">
        <v>20</v>
      </c>
      <c r="W542" s="145" t="s">
        <v>619</v>
      </c>
      <c r="X542" s="145" t="s">
        <v>3516</v>
      </c>
      <c r="Y542" s="146" t="str">
        <f t="shared" si="32"/>
        <v>52012冷房設備用無し（一定速）</v>
      </c>
      <c r="Z542" s="148">
        <v>0.25</v>
      </c>
      <c r="AA542" s="148">
        <v>0.75</v>
      </c>
      <c r="AB542" s="149">
        <v>0.25</v>
      </c>
      <c r="AC542" s="149">
        <v>0.75</v>
      </c>
      <c r="AD542" s="147">
        <f>VLOOKUP(T542,'既存・導入予定 (4)'!$E$33:$S$44,13,0)</f>
        <v>0.248</v>
      </c>
      <c r="AE542" s="75">
        <f t="shared" si="33"/>
        <v>0.81200000000000006</v>
      </c>
    </row>
    <row r="543" spans="13:31">
      <c r="M543" s="90">
        <v>9</v>
      </c>
      <c r="N543" s="91" t="s">
        <v>9</v>
      </c>
      <c r="O543" s="91" t="s">
        <v>3460</v>
      </c>
      <c r="P543" s="91" t="s">
        <v>3459</v>
      </c>
      <c r="Q543" s="91" t="s">
        <v>451</v>
      </c>
      <c r="R543" s="92">
        <v>0</v>
      </c>
      <c r="T543" s="144">
        <v>5</v>
      </c>
      <c r="U543" s="145">
        <v>2012</v>
      </c>
      <c r="V543" s="145" t="s">
        <v>21</v>
      </c>
      <c r="W543" s="145" t="s">
        <v>624</v>
      </c>
      <c r="X543" s="145" t="s">
        <v>3363</v>
      </c>
      <c r="Y543" s="146" t="str">
        <f t="shared" si="32"/>
        <v>52012暖房店舗用有り</v>
      </c>
      <c r="Z543" s="145">
        <v>-0.82</v>
      </c>
      <c r="AA543" s="145">
        <v>1.82</v>
      </c>
      <c r="AB543" s="145">
        <v>1.0801000000000001</v>
      </c>
      <c r="AC543" s="145">
        <v>1.345</v>
      </c>
      <c r="AD543" s="147">
        <f>VLOOKUP(T543,'既存・導入予定 (4)'!$E$33:$S$44,13,0)</f>
        <v>0.248</v>
      </c>
      <c r="AE543" s="75">
        <f t="shared" si="33"/>
        <v>1.6120000000000001</v>
      </c>
    </row>
    <row r="544" spans="13:31">
      <c r="M544" s="90">
        <v>9</v>
      </c>
      <c r="N544" s="91" t="s">
        <v>10</v>
      </c>
      <c r="O544" s="91" t="s">
        <v>3460</v>
      </c>
      <c r="P544" s="91" t="s">
        <v>3459</v>
      </c>
      <c r="Q544" s="91" t="s">
        <v>455</v>
      </c>
      <c r="R544" s="92">
        <v>0</v>
      </c>
      <c r="T544" s="144">
        <v>5</v>
      </c>
      <c r="U544" s="145">
        <v>2012</v>
      </c>
      <c r="V544" s="145" t="s">
        <v>21</v>
      </c>
      <c r="W544" s="145" t="s">
        <v>618</v>
      </c>
      <c r="X544" s="145" t="s">
        <v>3363</v>
      </c>
      <c r="Y544" s="146" t="str">
        <f t="shared" si="32"/>
        <v>52012暖房ビル用マルチ有り</v>
      </c>
      <c r="Z544" s="145">
        <v>-0.98</v>
      </c>
      <c r="AA544" s="145">
        <v>1.98</v>
      </c>
      <c r="AB544" s="145">
        <v>1.042</v>
      </c>
      <c r="AC544" s="145">
        <v>1.4744999999999999</v>
      </c>
      <c r="AD544" s="147">
        <f>VLOOKUP(T544,'既存・導入予定 (4)'!$E$33:$S$44,13,0)</f>
        <v>0.248</v>
      </c>
      <c r="AE544" s="75">
        <f t="shared" si="33"/>
        <v>1.732</v>
      </c>
    </row>
    <row r="545" spans="13:31">
      <c r="M545" s="90">
        <v>9</v>
      </c>
      <c r="N545" s="91" t="s">
        <v>11</v>
      </c>
      <c r="O545" s="91" t="s">
        <v>3460</v>
      </c>
      <c r="P545" s="91" t="s">
        <v>3459</v>
      </c>
      <c r="Q545" s="91" t="s">
        <v>459</v>
      </c>
      <c r="R545" s="92">
        <v>4.4999999999999998E-2</v>
      </c>
      <c r="T545" s="144">
        <v>5</v>
      </c>
      <c r="U545" s="145">
        <v>2012</v>
      </c>
      <c r="V545" s="145" t="s">
        <v>21</v>
      </c>
      <c r="W545" s="145" t="s">
        <v>619</v>
      </c>
      <c r="X545" s="145" t="s">
        <v>3363</v>
      </c>
      <c r="Y545" s="146" t="str">
        <f t="shared" si="32"/>
        <v>52012暖房設備用有り</v>
      </c>
      <c r="Z545" s="145">
        <v>-0.26</v>
      </c>
      <c r="AA545" s="145">
        <v>1.26</v>
      </c>
      <c r="AB545" s="145">
        <v>1.0266999999999999</v>
      </c>
      <c r="AC545" s="145">
        <v>0.93830000000000002</v>
      </c>
      <c r="AD545" s="147">
        <f>VLOOKUP(T545,'既存・導入予定 (4)'!$E$33:$S$44,13,0)</f>
        <v>0.248</v>
      </c>
      <c r="AE545" s="75">
        <f t="shared" si="33"/>
        <v>1.1919999999999999</v>
      </c>
    </row>
    <row r="546" spans="13:31">
      <c r="M546" s="90">
        <v>9</v>
      </c>
      <c r="N546" s="91" t="s">
        <v>12</v>
      </c>
      <c r="O546" s="91" t="s">
        <v>3460</v>
      </c>
      <c r="P546" s="91" t="s">
        <v>3459</v>
      </c>
      <c r="Q546" s="91" t="s">
        <v>463</v>
      </c>
      <c r="R546" s="92">
        <v>0</v>
      </c>
      <c r="T546" s="144">
        <v>5</v>
      </c>
      <c r="U546" s="145">
        <v>2012</v>
      </c>
      <c r="V546" s="145" t="s">
        <v>21</v>
      </c>
      <c r="W546" s="145" t="s">
        <v>624</v>
      </c>
      <c r="X546" s="145" t="s">
        <v>3516</v>
      </c>
      <c r="Y546" s="146" t="str">
        <f t="shared" si="32"/>
        <v>52012暖房店舗用無し（一定速）</v>
      </c>
      <c r="Z546" s="148">
        <v>0.25</v>
      </c>
      <c r="AA546" s="148">
        <v>0.75</v>
      </c>
      <c r="AB546" s="149">
        <v>0.25</v>
      </c>
      <c r="AC546" s="149">
        <v>0.75</v>
      </c>
      <c r="AD546" s="147">
        <f>VLOOKUP(T546,'既存・導入予定 (4)'!$E$33:$S$44,13,0)</f>
        <v>0.248</v>
      </c>
      <c r="AE546" s="75">
        <f t="shared" si="33"/>
        <v>0.81200000000000006</v>
      </c>
    </row>
    <row r="547" spans="13:31">
      <c r="M547" s="90">
        <v>9</v>
      </c>
      <c r="N547" s="91" t="s">
        <v>13</v>
      </c>
      <c r="O547" s="91" t="s">
        <v>3460</v>
      </c>
      <c r="P547" s="91" t="s">
        <v>3459</v>
      </c>
      <c r="Q547" s="91" t="s">
        <v>467</v>
      </c>
      <c r="R547" s="92">
        <v>0</v>
      </c>
      <c r="T547" s="144">
        <v>5</v>
      </c>
      <c r="U547" s="145">
        <v>2012</v>
      </c>
      <c r="V547" s="145" t="s">
        <v>21</v>
      </c>
      <c r="W547" s="145" t="s">
        <v>618</v>
      </c>
      <c r="X547" s="145" t="s">
        <v>3516</v>
      </c>
      <c r="Y547" s="146" t="str">
        <f t="shared" si="32"/>
        <v>52012暖房ビル用マルチ無し（一定速）</v>
      </c>
      <c r="Z547" s="148">
        <v>0.25</v>
      </c>
      <c r="AA547" s="148">
        <v>0.75</v>
      </c>
      <c r="AB547" s="149">
        <v>0.25</v>
      </c>
      <c r="AC547" s="149">
        <v>0.75</v>
      </c>
      <c r="AD547" s="147">
        <f>VLOOKUP(T547,'既存・導入予定 (4)'!$E$33:$S$44,13,0)</f>
        <v>0.248</v>
      </c>
      <c r="AE547" s="75">
        <f t="shared" si="33"/>
        <v>0.81200000000000006</v>
      </c>
    </row>
    <row r="548" spans="13:31">
      <c r="M548" s="90">
        <v>10</v>
      </c>
      <c r="N548" s="91" t="s">
        <v>3456</v>
      </c>
      <c r="O548" s="91" t="s">
        <v>3460</v>
      </c>
      <c r="P548" s="91" t="s">
        <v>3459</v>
      </c>
      <c r="Q548" s="91" t="s">
        <v>471</v>
      </c>
      <c r="R548" s="92">
        <v>0</v>
      </c>
      <c r="T548" s="144">
        <v>5</v>
      </c>
      <c r="U548" s="145">
        <v>2012</v>
      </c>
      <c r="V548" s="145" t="s">
        <v>21</v>
      </c>
      <c r="W548" s="145" t="s">
        <v>619</v>
      </c>
      <c r="X548" s="145" t="s">
        <v>3516</v>
      </c>
      <c r="Y548" s="146" t="str">
        <f t="shared" si="32"/>
        <v>52012暖房設備用無し（一定速）</v>
      </c>
      <c r="Z548" s="148">
        <v>0.25</v>
      </c>
      <c r="AA548" s="148">
        <v>0.75</v>
      </c>
      <c r="AB548" s="149">
        <v>0.25</v>
      </c>
      <c r="AC548" s="149">
        <v>0.75</v>
      </c>
      <c r="AD548" s="147">
        <f>VLOOKUP(T548,'既存・導入予定 (4)'!$E$33:$S$44,13,0)</f>
        <v>0.248</v>
      </c>
      <c r="AE548" s="75">
        <f t="shared" si="33"/>
        <v>0.81200000000000006</v>
      </c>
    </row>
    <row r="549" spans="13:31">
      <c r="M549" s="90">
        <v>10</v>
      </c>
      <c r="N549" s="91" t="s">
        <v>3</v>
      </c>
      <c r="O549" s="91" t="s">
        <v>3460</v>
      </c>
      <c r="P549" s="91" t="s">
        <v>3459</v>
      </c>
      <c r="Q549" s="91" t="s">
        <v>475</v>
      </c>
      <c r="R549" s="92">
        <v>0</v>
      </c>
      <c r="T549" s="144">
        <v>5</v>
      </c>
      <c r="U549" s="195">
        <v>2013</v>
      </c>
      <c r="V549" s="145" t="s">
        <v>20</v>
      </c>
      <c r="W549" s="145" t="s">
        <v>624</v>
      </c>
      <c r="X549" s="145" t="s">
        <v>3363</v>
      </c>
      <c r="Y549" s="146" t="str">
        <f t="shared" ref="Y549:Y596" si="34">T549&amp;U549&amp;V549&amp;W549&amp;X549</f>
        <v>52013冷房店舗用有り</v>
      </c>
      <c r="Z549" s="148">
        <v>-1.5</v>
      </c>
      <c r="AA549" s="148">
        <v>2.5</v>
      </c>
      <c r="AB549" s="149">
        <v>1.0609999999999999</v>
      </c>
      <c r="AC549" s="149">
        <v>1.8597999999999999</v>
      </c>
      <c r="AD549" s="147">
        <f>VLOOKUP(T549,'既存・導入予定 (4)'!$E$33:$S$44,13,0)</f>
        <v>0.248</v>
      </c>
      <c r="AE549" s="75">
        <f t="shared" ref="AE549:AE566" si="35">ROUNDDOWN(IF(AD549&gt;=0.25,Z549*AD549+AA549,AB549*AD549+AC549),3)</f>
        <v>2.1219999999999999</v>
      </c>
    </row>
    <row r="550" spans="13:31">
      <c r="M550" s="90">
        <v>10</v>
      </c>
      <c r="N550" s="91" t="s">
        <v>4</v>
      </c>
      <c r="O550" s="91" t="s">
        <v>3460</v>
      </c>
      <c r="P550" s="91" t="s">
        <v>3459</v>
      </c>
      <c r="Q550" s="91" t="s">
        <v>479</v>
      </c>
      <c r="R550" s="92">
        <v>0</v>
      </c>
      <c r="T550" s="144">
        <v>5</v>
      </c>
      <c r="U550" s="195">
        <v>2013</v>
      </c>
      <c r="V550" s="145" t="s">
        <v>20</v>
      </c>
      <c r="W550" s="145" t="s">
        <v>618</v>
      </c>
      <c r="X550" s="145" t="s">
        <v>3363</v>
      </c>
      <c r="Y550" s="146" t="str">
        <f t="shared" si="34"/>
        <v>52013冷房ビル用マルチ有り</v>
      </c>
      <c r="Z550" s="148">
        <v>-1.1399999999999999</v>
      </c>
      <c r="AA550" s="148">
        <v>2.14</v>
      </c>
      <c r="AB550" s="149">
        <v>1.0625</v>
      </c>
      <c r="AC550" s="149">
        <v>1.5893999999999999</v>
      </c>
      <c r="AD550" s="147">
        <f>VLOOKUP(T550,'既存・導入予定 (4)'!$E$33:$S$44,13,0)</f>
        <v>0.248</v>
      </c>
      <c r="AE550" s="75">
        <f t="shared" si="35"/>
        <v>1.8520000000000001</v>
      </c>
    </row>
    <row r="551" spans="13:31">
      <c r="M551" s="90">
        <v>10</v>
      </c>
      <c r="N551" s="91" t="s">
        <v>5</v>
      </c>
      <c r="O551" s="91" t="s">
        <v>3460</v>
      </c>
      <c r="P551" s="91" t="s">
        <v>3459</v>
      </c>
      <c r="Q551" s="91" t="s">
        <v>483</v>
      </c>
      <c r="R551" s="92">
        <v>6.8000000000000005E-2</v>
      </c>
      <c r="T551" s="144">
        <v>5</v>
      </c>
      <c r="U551" s="195">
        <v>2013</v>
      </c>
      <c r="V551" s="145" t="s">
        <v>20</v>
      </c>
      <c r="W551" s="145" t="s">
        <v>619</v>
      </c>
      <c r="X551" s="145" t="s">
        <v>3363</v>
      </c>
      <c r="Y551" s="146" t="str">
        <f t="shared" si="34"/>
        <v>52013冷房設備用有り</v>
      </c>
      <c r="Z551" s="148">
        <v>-0.26</v>
      </c>
      <c r="AA551" s="148">
        <v>1.26</v>
      </c>
      <c r="AB551" s="149">
        <v>1.0367999999999999</v>
      </c>
      <c r="AC551" s="149">
        <v>0.93579999999999997</v>
      </c>
      <c r="AD551" s="147">
        <f>VLOOKUP(T551,'既存・導入予定 (4)'!$E$33:$S$44,13,0)</f>
        <v>0.248</v>
      </c>
      <c r="AE551" s="75">
        <f t="shared" si="35"/>
        <v>1.1919999999999999</v>
      </c>
    </row>
    <row r="552" spans="13:31">
      <c r="M552" s="90">
        <v>10</v>
      </c>
      <c r="N552" s="91" t="s">
        <v>6</v>
      </c>
      <c r="O552" s="91" t="s">
        <v>3460</v>
      </c>
      <c r="P552" s="91" t="s">
        <v>3459</v>
      </c>
      <c r="Q552" s="91" t="s">
        <v>487</v>
      </c>
      <c r="R552" s="92">
        <v>0</v>
      </c>
      <c r="T552" s="144">
        <v>5</v>
      </c>
      <c r="U552" s="195">
        <v>2013</v>
      </c>
      <c r="V552" s="145" t="s">
        <v>20</v>
      </c>
      <c r="W552" s="145" t="s">
        <v>624</v>
      </c>
      <c r="X552" s="145" t="s">
        <v>3516</v>
      </c>
      <c r="Y552" s="146" t="str">
        <f t="shared" si="34"/>
        <v>52013冷房店舗用無し（一定速）</v>
      </c>
      <c r="Z552" s="148">
        <v>0.25</v>
      </c>
      <c r="AA552" s="148">
        <v>0.75</v>
      </c>
      <c r="AB552" s="149">
        <v>0.25</v>
      </c>
      <c r="AC552" s="149">
        <v>0.75</v>
      </c>
      <c r="AD552" s="147">
        <f>VLOOKUP(T552,'既存・導入予定 (4)'!$E$33:$S$44,13,0)</f>
        <v>0.248</v>
      </c>
      <c r="AE552" s="75">
        <f t="shared" si="35"/>
        <v>0.81200000000000006</v>
      </c>
    </row>
    <row r="553" spans="13:31">
      <c r="M553" s="90">
        <v>10</v>
      </c>
      <c r="N553" s="91" t="s">
        <v>7</v>
      </c>
      <c r="O553" s="91" t="s">
        <v>3460</v>
      </c>
      <c r="P553" s="91" t="s">
        <v>3459</v>
      </c>
      <c r="Q553" s="91" t="s">
        <v>491</v>
      </c>
      <c r="R553" s="92">
        <v>0</v>
      </c>
      <c r="T553" s="144">
        <v>5</v>
      </c>
      <c r="U553" s="195">
        <v>2013</v>
      </c>
      <c r="V553" s="145" t="s">
        <v>20</v>
      </c>
      <c r="W553" s="145" t="s">
        <v>618</v>
      </c>
      <c r="X553" s="145" t="s">
        <v>3516</v>
      </c>
      <c r="Y553" s="146" t="str">
        <f t="shared" si="34"/>
        <v>52013冷房ビル用マルチ無し（一定速）</v>
      </c>
      <c r="Z553" s="148">
        <v>0.25</v>
      </c>
      <c r="AA553" s="148">
        <v>0.75</v>
      </c>
      <c r="AB553" s="149">
        <v>0.25</v>
      </c>
      <c r="AC553" s="149">
        <v>0.75</v>
      </c>
      <c r="AD553" s="147">
        <f>VLOOKUP(T553,'既存・導入予定 (4)'!$E$33:$S$44,13,0)</f>
        <v>0.248</v>
      </c>
      <c r="AE553" s="75">
        <f t="shared" si="35"/>
        <v>0.81200000000000006</v>
      </c>
    </row>
    <row r="554" spans="13:31">
      <c r="M554" s="90">
        <v>10</v>
      </c>
      <c r="N554" s="91" t="s">
        <v>8</v>
      </c>
      <c r="O554" s="91" t="s">
        <v>3460</v>
      </c>
      <c r="P554" s="91" t="s">
        <v>3459</v>
      </c>
      <c r="Q554" s="91" t="s">
        <v>495</v>
      </c>
      <c r="R554" s="92">
        <v>0</v>
      </c>
      <c r="T554" s="144">
        <v>5</v>
      </c>
      <c r="U554" s="195">
        <v>2013</v>
      </c>
      <c r="V554" s="145" t="s">
        <v>20</v>
      </c>
      <c r="W554" s="145" t="s">
        <v>619</v>
      </c>
      <c r="X554" s="145" t="s">
        <v>3516</v>
      </c>
      <c r="Y554" s="146" t="str">
        <f t="shared" si="34"/>
        <v>52013冷房設備用無し（一定速）</v>
      </c>
      <c r="Z554" s="148">
        <v>0.25</v>
      </c>
      <c r="AA554" s="148">
        <v>0.75</v>
      </c>
      <c r="AB554" s="149">
        <v>0.25</v>
      </c>
      <c r="AC554" s="149">
        <v>0.75</v>
      </c>
      <c r="AD554" s="147">
        <f>VLOOKUP(T554,'既存・導入予定 (4)'!$E$33:$S$44,13,0)</f>
        <v>0.248</v>
      </c>
      <c r="AE554" s="75">
        <f t="shared" si="35"/>
        <v>0.81200000000000006</v>
      </c>
    </row>
    <row r="555" spans="13:31">
      <c r="M555" s="90">
        <v>10</v>
      </c>
      <c r="N555" s="91" t="s">
        <v>9</v>
      </c>
      <c r="O555" s="91" t="s">
        <v>3460</v>
      </c>
      <c r="P555" s="91" t="s">
        <v>3459</v>
      </c>
      <c r="Q555" s="91" t="s">
        <v>499</v>
      </c>
      <c r="R555" s="92">
        <v>4.4999999999999998E-2</v>
      </c>
      <c r="T555" s="144">
        <v>5</v>
      </c>
      <c r="U555" s="195">
        <v>2013</v>
      </c>
      <c r="V555" s="145" t="s">
        <v>21</v>
      </c>
      <c r="W555" s="145" t="s">
        <v>624</v>
      </c>
      <c r="X555" s="145" t="s">
        <v>3363</v>
      </c>
      <c r="Y555" s="146" t="str">
        <f t="shared" si="34"/>
        <v>52013暖房店舗用有り</v>
      </c>
      <c r="Z555" s="148">
        <v>-0.94</v>
      </c>
      <c r="AA555" s="148">
        <v>1.94</v>
      </c>
      <c r="AB555" s="149">
        <v>1.0853999999999999</v>
      </c>
      <c r="AC555" s="149">
        <v>1.4337</v>
      </c>
      <c r="AD555" s="147">
        <f>VLOOKUP(T555,'既存・導入予定 (4)'!$E$33:$S$44,13,0)</f>
        <v>0.248</v>
      </c>
      <c r="AE555" s="75">
        <f t="shared" si="35"/>
        <v>1.702</v>
      </c>
    </row>
    <row r="556" spans="13:31">
      <c r="M556" s="90">
        <v>10</v>
      </c>
      <c r="N556" s="91" t="s">
        <v>10</v>
      </c>
      <c r="O556" s="91" t="s">
        <v>3460</v>
      </c>
      <c r="P556" s="91" t="s">
        <v>3459</v>
      </c>
      <c r="Q556" s="91" t="s">
        <v>503</v>
      </c>
      <c r="R556" s="92">
        <v>4.4999999999999998E-2</v>
      </c>
      <c r="T556" s="144">
        <v>5</v>
      </c>
      <c r="U556" s="195">
        <v>2013</v>
      </c>
      <c r="V556" s="145" t="s">
        <v>21</v>
      </c>
      <c r="W556" s="145" t="s">
        <v>618</v>
      </c>
      <c r="X556" s="145" t="s">
        <v>3363</v>
      </c>
      <c r="Y556" s="146" t="str">
        <f t="shared" si="34"/>
        <v>52013暖房ビル用マルチ有り</v>
      </c>
      <c r="Z556" s="148">
        <v>-0.98</v>
      </c>
      <c r="AA556" s="148">
        <v>1.98</v>
      </c>
      <c r="AB556" s="149">
        <v>1.042</v>
      </c>
      <c r="AC556" s="149">
        <v>1.4744999999999999</v>
      </c>
      <c r="AD556" s="147">
        <f>VLOOKUP(T556,'既存・導入予定 (4)'!$E$33:$S$44,13,0)</f>
        <v>0.248</v>
      </c>
      <c r="AE556" s="75">
        <f t="shared" si="35"/>
        <v>1.732</v>
      </c>
    </row>
    <row r="557" spans="13:31">
      <c r="M557" s="90">
        <v>10</v>
      </c>
      <c r="N557" s="91" t="s">
        <v>11</v>
      </c>
      <c r="O557" s="91" t="s">
        <v>3460</v>
      </c>
      <c r="P557" s="91" t="s">
        <v>3459</v>
      </c>
      <c r="Q557" s="91" t="s">
        <v>507</v>
      </c>
      <c r="R557" s="92">
        <v>0.121</v>
      </c>
      <c r="T557" s="144">
        <v>5</v>
      </c>
      <c r="U557" s="195">
        <v>2013</v>
      </c>
      <c r="V557" s="145" t="s">
        <v>21</v>
      </c>
      <c r="W557" s="145" t="s">
        <v>619</v>
      </c>
      <c r="X557" s="145" t="s">
        <v>3363</v>
      </c>
      <c r="Y557" s="146" t="str">
        <f t="shared" si="34"/>
        <v>52013暖房設備用有り</v>
      </c>
      <c r="Z557" s="148">
        <v>-0.32</v>
      </c>
      <c r="AA557" s="148">
        <v>1.32</v>
      </c>
      <c r="AB557" s="149">
        <v>1.028</v>
      </c>
      <c r="AC557" s="149">
        <v>0.98299999999999998</v>
      </c>
      <c r="AD557" s="147">
        <f>VLOOKUP(T557,'既存・導入予定 (4)'!$E$33:$S$44,13,0)</f>
        <v>0.248</v>
      </c>
      <c r="AE557" s="75">
        <f t="shared" si="35"/>
        <v>1.2370000000000001</v>
      </c>
    </row>
    <row r="558" spans="13:31">
      <c r="M558" s="90">
        <v>10</v>
      </c>
      <c r="N558" s="91" t="s">
        <v>12</v>
      </c>
      <c r="O558" s="91" t="s">
        <v>3460</v>
      </c>
      <c r="P558" s="91" t="s">
        <v>3459</v>
      </c>
      <c r="Q558" s="91" t="s">
        <v>511</v>
      </c>
      <c r="R558" s="92">
        <v>0.16900000000000001</v>
      </c>
      <c r="T558" s="144">
        <v>5</v>
      </c>
      <c r="U558" s="195">
        <v>2013</v>
      </c>
      <c r="V558" s="145" t="s">
        <v>21</v>
      </c>
      <c r="W558" s="145" t="s">
        <v>624</v>
      </c>
      <c r="X558" s="145" t="s">
        <v>3516</v>
      </c>
      <c r="Y558" s="146" t="str">
        <f t="shared" si="34"/>
        <v>52013暖房店舗用無し（一定速）</v>
      </c>
      <c r="Z558" s="148">
        <v>0.25</v>
      </c>
      <c r="AA558" s="148">
        <v>0.75</v>
      </c>
      <c r="AB558" s="149">
        <v>0.25</v>
      </c>
      <c r="AC558" s="149">
        <v>0.75</v>
      </c>
      <c r="AD558" s="147">
        <f>VLOOKUP(T558,'既存・導入予定 (4)'!$E$33:$S$44,13,0)</f>
        <v>0.248</v>
      </c>
      <c r="AE558" s="75">
        <f t="shared" si="35"/>
        <v>0.81200000000000006</v>
      </c>
    </row>
    <row r="559" spans="13:31">
      <c r="M559" s="90">
        <v>10</v>
      </c>
      <c r="N559" s="91" t="s">
        <v>13</v>
      </c>
      <c r="O559" s="91" t="s">
        <v>3460</v>
      </c>
      <c r="P559" s="91" t="s">
        <v>3459</v>
      </c>
      <c r="Q559" s="91" t="s">
        <v>515</v>
      </c>
      <c r="R559" s="92">
        <v>0</v>
      </c>
      <c r="T559" s="144">
        <v>5</v>
      </c>
      <c r="U559" s="195">
        <v>2013</v>
      </c>
      <c r="V559" s="145" t="s">
        <v>21</v>
      </c>
      <c r="W559" s="145" t="s">
        <v>618</v>
      </c>
      <c r="X559" s="145" t="s">
        <v>3516</v>
      </c>
      <c r="Y559" s="146" t="str">
        <f t="shared" si="34"/>
        <v>52013暖房ビル用マルチ無し（一定速）</v>
      </c>
      <c r="Z559" s="148">
        <v>0.25</v>
      </c>
      <c r="AA559" s="148">
        <v>0.75</v>
      </c>
      <c r="AB559" s="149">
        <v>0.25</v>
      </c>
      <c r="AC559" s="149">
        <v>0.75</v>
      </c>
      <c r="AD559" s="147">
        <f>VLOOKUP(T559,'既存・導入予定 (4)'!$E$33:$S$44,13,0)</f>
        <v>0.248</v>
      </c>
      <c r="AE559" s="75">
        <f t="shared" si="35"/>
        <v>0.81200000000000006</v>
      </c>
    </row>
    <row r="560" spans="13:31">
      <c r="M560" s="90">
        <v>11</v>
      </c>
      <c r="N560" s="91" t="s">
        <v>3456</v>
      </c>
      <c r="O560" s="91" t="s">
        <v>3460</v>
      </c>
      <c r="P560" s="91" t="s">
        <v>3459</v>
      </c>
      <c r="Q560" s="91" t="s">
        <v>519</v>
      </c>
      <c r="R560" s="92">
        <v>0.09</v>
      </c>
      <c r="T560" s="144">
        <v>5</v>
      </c>
      <c r="U560" s="195">
        <v>2013</v>
      </c>
      <c r="V560" s="145" t="s">
        <v>21</v>
      </c>
      <c r="W560" s="145" t="s">
        <v>619</v>
      </c>
      <c r="X560" s="145" t="s">
        <v>3516</v>
      </c>
      <c r="Y560" s="146" t="str">
        <f t="shared" si="34"/>
        <v>52013暖房設備用無し（一定速）</v>
      </c>
      <c r="Z560" s="148">
        <v>0.25</v>
      </c>
      <c r="AA560" s="148">
        <v>0.75</v>
      </c>
      <c r="AB560" s="149">
        <v>0.25</v>
      </c>
      <c r="AC560" s="149">
        <v>0.75</v>
      </c>
      <c r="AD560" s="147">
        <f>VLOOKUP(T560,'既存・導入予定 (4)'!$E$33:$S$44,13,0)</f>
        <v>0.248</v>
      </c>
      <c r="AE560" s="75">
        <f t="shared" si="35"/>
        <v>0.81200000000000006</v>
      </c>
    </row>
    <row r="561" spans="13:31">
      <c r="M561" s="90">
        <v>11</v>
      </c>
      <c r="N561" s="91" t="s">
        <v>3</v>
      </c>
      <c r="O561" s="91" t="s">
        <v>3460</v>
      </c>
      <c r="P561" s="91" t="s">
        <v>3459</v>
      </c>
      <c r="Q561" s="91" t="s">
        <v>523</v>
      </c>
      <c r="R561" s="92">
        <v>9.7000000000000003E-2</v>
      </c>
      <c r="T561" s="144">
        <v>5</v>
      </c>
      <c r="U561" s="195">
        <v>2014</v>
      </c>
      <c r="V561" s="145" t="s">
        <v>20</v>
      </c>
      <c r="W561" s="145" t="s">
        <v>624</v>
      </c>
      <c r="X561" s="145" t="s">
        <v>3363</v>
      </c>
      <c r="Y561" s="146" t="str">
        <f t="shared" si="34"/>
        <v>52014冷房店舗用有り</v>
      </c>
      <c r="Z561" s="148">
        <v>-1.46</v>
      </c>
      <c r="AA561" s="148">
        <v>2.46</v>
      </c>
      <c r="AB561" s="149">
        <v>1.06</v>
      </c>
      <c r="AC561" s="149">
        <v>1.83</v>
      </c>
      <c r="AD561" s="147">
        <f>VLOOKUP(T561,'既存・導入予定 (4)'!$E$33:$S$44,13,0)</f>
        <v>0.248</v>
      </c>
      <c r="AE561" s="75">
        <f t="shared" si="35"/>
        <v>2.0920000000000001</v>
      </c>
    </row>
    <row r="562" spans="13:31">
      <c r="M562" s="90">
        <v>11</v>
      </c>
      <c r="N562" s="91" t="s">
        <v>4</v>
      </c>
      <c r="O562" s="91" t="s">
        <v>3460</v>
      </c>
      <c r="P562" s="91" t="s">
        <v>3459</v>
      </c>
      <c r="Q562" s="91" t="s">
        <v>527</v>
      </c>
      <c r="R562" s="92">
        <v>8.1000000000000003E-2</v>
      </c>
      <c r="T562" s="144">
        <v>5</v>
      </c>
      <c r="U562" s="195">
        <v>2014</v>
      </c>
      <c r="V562" s="145" t="s">
        <v>20</v>
      </c>
      <c r="W562" s="145" t="s">
        <v>618</v>
      </c>
      <c r="X562" s="145" t="s">
        <v>3363</v>
      </c>
      <c r="Y562" s="146" t="str">
        <f t="shared" si="34"/>
        <v>52014冷房ビル用マルチ有り</v>
      </c>
      <c r="Z562" s="148">
        <v>-1.52</v>
      </c>
      <c r="AA562" s="148">
        <v>2.52</v>
      </c>
      <c r="AB562" s="149">
        <v>1.0736000000000001</v>
      </c>
      <c r="AC562" s="149">
        <v>1.8715999999999999</v>
      </c>
      <c r="AD562" s="147">
        <f>VLOOKUP(T562,'既存・導入予定 (4)'!$E$33:$S$44,13,0)</f>
        <v>0.248</v>
      </c>
      <c r="AE562" s="75">
        <f t="shared" si="35"/>
        <v>2.137</v>
      </c>
    </row>
    <row r="563" spans="13:31">
      <c r="M563" s="90">
        <v>11</v>
      </c>
      <c r="N563" s="91" t="s">
        <v>5</v>
      </c>
      <c r="O563" s="91" t="s">
        <v>3460</v>
      </c>
      <c r="P563" s="91" t="s">
        <v>3459</v>
      </c>
      <c r="Q563" s="91" t="s">
        <v>531</v>
      </c>
      <c r="R563" s="92">
        <v>0.16600000000000001</v>
      </c>
      <c r="T563" s="144">
        <v>5</v>
      </c>
      <c r="U563" s="195">
        <v>2014</v>
      </c>
      <c r="V563" s="145" t="s">
        <v>20</v>
      </c>
      <c r="W563" s="145" t="s">
        <v>619</v>
      </c>
      <c r="X563" s="145" t="s">
        <v>3363</v>
      </c>
      <c r="Y563" s="146" t="str">
        <f t="shared" si="34"/>
        <v>52014冷房設備用有り</v>
      </c>
      <c r="Z563" s="148">
        <v>-0.32</v>
      </c>
      <c r="AA563" s="148">
        <v>1.32</v>
      </c>
      <c r="AB563" s="149">
        <v>1.0385</v>
      </c>
      <c r="AC563" s="149">
        <v>0.98040000000000005</v>
      </c>
      <c r="AD563" s="147">
        <f>VLOOKUP(T563,'既存・導入予定 (4)'!$E$33:$S$44,13,0)</f>
        <v>0.248</v>
      </c>
      <c r="AE563" s="75">
        <f t="shared" si="35"/>
        <v>1.2370000000000001</v>
      </c>
    </row>
    <row r="564" spans="13:31">
      <c r="M564" s="90">
        <v>11</v>
      </c>
      <c r="N564" s="91" t="s">
        <v>6</v>
      </c>
      <c r="O564" s="91" t="s">
        <v>3460</v>
      </c>
      <c r="P564" s="91" t="s">
        <v>3459</v>
      </c>
      <c r="Q564" s="91" t="s">
        <v>535</v>
      </c>
      <c r="R564" s="92">
        <v>9.5000000000000001E-2</v>
      </c>
      <c r="T564" s="144">
        <v>5</v>
      </c>
      <c r="U564" s="195">
        <v>2014</v>
      </c>
      <c r="V564" s="145" t="s">
        <v>20</v>
      </c>
      <c r="W564" s="145" t="s">
        <v>624</v>
      </c>
      <c r="X564" s="145" t="s">
        <v>3516</v>
      </c>
      <c r="Y564" s="146" t="str">
        <f t="shared" si="34"/>
        <v>52014冷房店舗用無し（一定速）</v>
      </c>
      <c r="Z564" s="148">
        <v>0.25</v>
      </c>
      <c r="AA564" s="148">
        <v>0.75</v>
      </c>
      <c r="AB564" s="149">
        <v>0.25</v>
      </c>
      <c r="AC564" s="149">
        <v>0.75</v>
      </c>
      <c r="AD564" s="147">
        <f>VLOOKUP(T564,'既存・導入予定 (4)'!$E$33:$S$44,13,0)</f>
        <v>0.248</v>
      </c>
      <c r="AE564" s="75">
        <f t="shared" si="35"/>
        <v>0.81200000000000006</v>
      </c>
    </row>
    <row r="565" spans="13:31">
      <c r="M565" s="90">
        <v>11</v>
      </c>
      <c r="N565" s="91" t="s">
        <v>7</v>
      </c>
      <c r="O565" s="91" t="s">
        <v>3460</v>
      </c>
      <c r="P565" s="91" t="s">
        <v>3459</v>
      </c>
      <c r="Q565" s="91" t="s">
        <v>539</v>
      </c>
      <c r="R565" s="92">
        <v>0.114</v>
      </c>
      <c r="T565" s="144">
        <v>5</v>
      </c>
      <c r="U565" s="195">
        <v>2014</v>
      </c>
      <c r="V565" s="145" t="s">
        <v>20</v>
      </c>
      <c r="W565" s="145" t="s">
        <v>618</v>
      </c>
      <c r="X565" s="145" t="s">
        <v>3516</v>
      </c>
      <c r="Y565" s="146" t="str">
        <f t="shared" si="34"/>
        <v>52014冷房ビル用マルチ無し（一定速）</v>
      </c>
      <c r="Z565" s="148">
        <v>0.25</v>
      </c>
      <c r="AA565" s="148">
        <v>0.75</v>
      </c>
      <c r="AB565" s="149">
        <v>0.25</v>
      </c>
      <c r="AC565" s="149">
        <v>0.75</v>
      </c>
      <c r="AD565" s="147">
        <f>VLOOKUP(T565,'既存・導入予定 (4)'!$E$33:$S$44,13,0)</f>
        <v>0.248</v>
      </c>
      <c r="AE565" s="75">
        <f t="shared" si="35"/>
        <v>0.81200000000000006</v>
      </c>
    </row>
    <row r="566" spans="13:31">
      <c r="M566" s="90">
        <v>11</v>
      </c>
      <c r="N566" s="91" t="s">
        <v>8</v>
      </c>
      <c r="O566" s="91" t="s">
        <v>3460</v>
      </c>
      <c r="P566" s="91" t="s">
        <v>3459</v>
      </c>
      <c r="Q566" s="91" t="s">
        <v>543</v>
      </c>
      <c r="R566" s="92">
        <v>0.104</v>
      </c>
      <c r="T566" s="144">
        <v>5</v>
      </c>
      <c r="U566" s="195">
        <v>2014</v>
      </c>
      <c r="V566" s="145" t="s">
        <v>20</v>
      </c>
      <c r="W566" s="145" t="s">
        <v>619</v>
      </c>
      <c r="X566" s="145" t="s">
        <v>3516</v>
      </c>
      <c r="Y566" s="146" t="str">
        <f t="shared" si="34"/>
        <v>52014冷房設備用無し（一定速）</v>
      </c>
      <c r="Z566" s="148">
        <v>0.25</v>
      </c>
      <c r="AA566" s="148">
        <v>0.75</v>
      </c>
      <c r="AB566" s="149">
        <v>0.25</v>
      </c>
      <c r="AC566" s="149">
        <v>0.75</v>
      </c>
      <c r="AD566" s="147">
        <f>VLOOKUP(T566,'既存・導入予定 (4)'!$E$33:$S$44,13,0)</f>
        <v>0.248</v>
      </c>
      <c r="AE566" s="75">
        <f t="shared" si="35"/>
        <v>0.81200000000000006</v>
      </c>
    </row>
    <row r="567" spans="13:31">
      <c r="M567" s="90">
        <v>11</v>
      </c>
      <c r="N567" s="91" t="s">
        <v>9</v>
      </c>
      <c r="O567" s="91" t="s">
        <v>3460</v>
      </c>
      <c r="P567" s="91" t="s">
        <v>3459</v>
      </c>
      <c r="Q567" s="91" t="s">
        <v>547</v>
      </c>
      <c r="R567" s="92">
        <v>0.20200000000000001</v>
      </c>
      <c r="T567" s="144">
        <v>5</v>
      </c>
      <c r="U567" s="195">
        <v>2014</v>
      </c>
      <c r="V567" s="145" t="s">
        <v>21</v>
      </c>
      <c r="W567" s="145" t="s">
        <v>624</v>
      </c>
      <c r="X567" s="145" t="s">
        <v>3363</v>
      </c>
      <c r="Y567" s="146" t="str">
        <f t="shared" si="34"/>
        <v>52014暖房店舗用有り</v>
      </c>
      <c r="Z567" s="148">
        <v>-0.94</v>
      </c>
      <c r="AA567" s="148">
        <v>1.94</v>
      </c>
      <c r="AB567" s="149">
        <v>1.0853999999999999</v>
      </c>
      <c r="AC567" s="149">
        <v>1.4337</v>
      </c>
      <c r="AD567" s="147">
        <f>VLOOKUP(T567,'既存・導入予定 (4)'!$E$33:$S$44,13,0)</f>
        <v>0.248</v>
      </c>
      <c r="AE567" s="75">
        <f t="shared" ref="AE567:AE608" si="36">ROUNDDOWN(IF(AD567&gt;=0.25,Z567*AD567+AA567,AB567*AD567+AC567),3)</f>
        <v>1.702</v>
      </c>
    </row>
    <row r="568" spans="13:31">
      <c r="M568" s="90">
        <v>11</v>
      </c>
      <c r="N568" s="91" t="s">
        <v>10</v>
      </c>
      <c r="O568" s="91" t="s">
        <v>3460</v>
      </c>
      <c r="P568" s="91" t="s">
        <v>3459</v>
      </c>
      <c r="Q568" s="91" t="s">
        <v>551</v>
      </c>
      <c r="R568" s="92">
        <v>0.13100000000000001</v>
      </c>
      <c r="T568" s="144">
        <v>5</v>
      </c>
      <c r="U568" s="195">
        <v>2014</v>
      </c>
      <c r="V568" s="145" t="s">
        <v>21</v>
      </c>
      <c r="W568" s="145" t="s">
        <v>618</v>
      </c>
      <c r="X568" s="145" t="s">
        <v>3363</v>
      </c>
      <c r="Y568" s="146" t="str">
        <f t="shared" si="34"/>
        <v>52014暖房ビル用マルチ有り</v>
      </c>
      <c r="Z568" s="148">
        <v>-0.96</v>
      </c>
      <c r="AA568" s="148">
        <v>1.96</v>
      </c>
      <c r="AB568" s="149">
        <v>1.0416000000000001</v>
      </c>
      <c r="AC568" s="149">
        <v>1.4596</v>
      </c>
      <c r="AD568" s="147">
        <f>VLOOKUP(T568,'既存・導入予定 (4)'!$E$33:$S$44,13,0)</f>
        <v>0.248</v>
      </c>
      <c r="AE568" s="75">
        <f t="shared" si="36"/>
        <v>1.7170000000000001</v>
      </c>
    </row>
    <row r="569" spans="13:31">
      <c r="M569" s="90">
        <v>11</v>
      </c>
      <c r="N569" s="91" t="s">
        <v>11</v>
      </c>
      <c r="O569" s="91" t="s">
        <v>3460</v>
      </c>
      <c r="P569" s="91" t="s">
        <v>3459</v>
      </c>
      <c r="Q569" s="91" t="s">
        <v>555</v>
      </c>
      <c r="R569" s="92">
        <v>0.254</v>
      </c>
      <c r="T569" s="144">
        <v>5</v>
      </c>
      <c r="U569" s="195">
        <v>2014</v>
      </c>
      <c r="V569" s="145" t="s">
        <v>21</v>
      </c>
      <c r="W569" s="145" t="s">
        <v>619</v>
      </c>
      <c r="X569" s="145" t="s">
        <v>3363</v>
      </c>
      <c r="Y569" s="146" t="str">
        <f t="shared" si="34"/>
        <v>52014暖房設備用有り</v>
      </c>
      <c r="Z569" s="148">
        <v>-0.36</v>
      </c>
      <c r="AA569" s="148">
        <v>1.36</v>
      </c>
      <c r="AB569" s="149">
        <v>1.0287999999999999</v>
      </c>
      <c r="AC569" s="149">
        <v>1.0127999999999999</v>
      </c>
      <c r="AD569" s="147">
        <f>VLOOKUP(T569,'既存・導入予定 (4)'!$E$33:$S$44,13,0)</f>
        <v>0.248</v>
      </c>
      <c r="AE569" s="75">
        <f t="shared" si="36"/>
        <v>1.2669999999999999</v>
      </c>
    </row>
    <row r="570" spans="13:31">
      <c r="M570" s="90">
        <v>11</v>
      </c>
      <c r="N570" s="91" t="s">
        <v>12</v>
      </c>
      <c r="O570" s="91" t="s">
        <v>3460</v>
      </c>
      <c r="P570" s="91" t="s">
        <v>3459</v>
      </c>
      <c r="Q570" s="91" t="s">
        <v>559</v>
      </c>
      <c r="R570" s="92">
        <v>0.309</v>
      </c>
      <c r="T570" s="144">
        <v>5</v>
      </c>
      <c r="U570" s="195">
        <v>2014</v>
      </c>
      <c r="V570" s="145" t="s">
        <v>21</v>
      </c>
      <c r="W570" s="145" t="s">
        <v>624</v>
      </c>
      <c r="X570" s="145" t="s">
        <v>3516</v>
      </c>
      <c r="Y570" s="146" t="str">
        <f t="shared" si="34"/>
        <v>52014暖房店舗用無し（一定速）</v>
      </c>
      <c r="Z570" s="148">
        <v>0.25</v>
      </c>
      <c r="AA570" s="148">
        <v>0.75</v>
      </c>
      <c r="AB570" s="149">
        <v>0.25</v>
      </c>
      <c r="AC570" s="149">
        <v>0.75</v>
      </c>
      <c r="AD570" s="147">
        <f>VLOOKUP(T570,'既存・導入予定 (4)'!$E$33:$S$44,13,0)</f>
        <v>0.248</v>
      </c>
      <c r="AE570" s="75">
        <f t="shared" si="36"/>
        <v>0.81200000000000006</v>
      </c>
    </row>
    <row r="571" spans="13:31">
      <c r="M571" s="90">
        <v>11</v>
      </c>
      <c r="N571" s="91" t="s">
        <v>13</v>
      </c>
      <c r="O571" s="91" t="s">
        <v>3460</v>
      </c>
      <c r="P571" s="91" t="s">
        <v>3459</v>
      </c>
      <c r="Q571" s="91" t="s">
        <v>563</v>
      </c>
      <c r="R571" s="92">
        <v>5.0999999999999997E-2</v>
      </c>
      <c r="T571" s="144">
        <v>5</v>
      </c>
      <c r="U571" s="195">
        <v>2014</v>
      </c>
      <c r="V571" s="145" t="s">
        <v>21</v>
      </c>
      <c r="W571" s="145" t="s">
        <v>618</v>
      </c>
      <c r="X571" s="145" t="s">
        <v>3516</v>
      </c>
      <c r="Y571" s="146" t="str">
        <f t="shared" si="34"/>
        <v>52014暖房ビル用マルチ無し（一定速）</v>
      </c>
      <c r="Z571" s="148">
        <v>0.25</v>
      </c>
      <c r="AA571" s="148">
        <v>0.75</v>
      </c>
      <c r="AB571" s="149">
        <v>0.25</v>
      </c>
      <c r="AC571" s="149">
        <v>0.75</v>
      </c>
      <c r="AD571" s="147">
        <f>VLOOKUP(T571,'既存・導入予定 (4)'!$E$33:$S$44,13,0)</f>
        <v>0.248</v>
      </c>
      <c r="AE571" s="75">
        <f t="shared" si="36"/>
        <v>0.81200000000000006</v>
      </c>
    </row>
    <row r="572" spans="13:31">
      <c r="M572" s="90">
        <v>12</v>
      </c>
      <c r="N572" s="91" t="s">
        <v>3456</v>
      </c>
      <c r="O572" s="91" t="s">
        <v>3460</v>
      </c>
      <c r="P572" s="91" t="s">
        <v>3459</v>
      </c>
      <c r="Q572" s="91" t="s">
        <v>567</v>
      </c>
      <c r="R572" s="92">
        <v>0.151</v>
      </c>
      <c r="T572" s="144">
        <v>5</v>
      </c>
      <c r="U572" s="195">
        <v>2014</v>
      </c>
      <c r="V572" s="145" t="s">
        <v>21</v>
      </c>
      <c r="W572" s="145" t="s">
        <v>619</v>
      </c>
      <c r="X572" s="145" t="s">
        <v>3516</v>
      </c>
      <c r="Y572" s="146" t="str">
        <f t="shared" si="34"/>
        <v>52014暖房設備用無し（一定速）</v>
      </c>
      <c r="Z572" s="148">
        <v>0.25</v>
      </c>
      <c r="AA572" s="148">
        <v>0.75</v>
      </c>
      <c r="AB572" s="149">
        <v>0.25</v>
      </c>
      <c r="AC572" s="149">
        <v>0.75</v>
      </c>
      <c r="AD572" s="147">
        <f>VLOOKUP(T572,'既存・導入予定 (4)'!$E$33:$S$44,13,0)</f>
        <v>0.248</v>
      </c>
      <c r="AE572" s="75">
        <f t="shared" si="36"/>
        <v>0.81200000000000006</v>
      </c>
    </row>
    <row r="573" spans="13:31">
      <c r="M573" s="90">
        <v>12</v>
      </c>
      <c r="N573" s="91" t="s">
        <v>3</v>
      </c>
      <c r="O573" s="91" t="s">
        <v>3460</v>
      </c>
      <c r="P573" s="91" t="s">
        <v>3459</v>
      </c>
      <c r="Q573" s="91" t="s">
        <v>571</v>
      </c>
      <c r="R573" s="92">
        <v>0.156</v>
      </c>
      <c r="T573" s="152">
        <v>5</v>
      </c>
      <c r="U573" s="153">
        <v>2015</v>
      </c>
      <c r="V573" s="154" t="s">
        <v>20</v>
      </c>
      <c r="W573" s="154" t="s">
        <v>624</v>
      </c>
      <c r="X573" s="154" t="s">
        <v>3363</v>
      </c>
      <c r="Y573" s="155" t="str">
        <f t="shared" si="34"/>
        <v>52015冷房店舗用有り</v>
      </c>
      <c r="Z573" s="156">
        <v>-1.38</v>
      </c>
      <c r="AA573" s="156">
        <v>2.38</v>
      </c>
      <c r="AB573" s="157">
        <v>1.0581</v>
      </c>
      <c r="AC573" s="157">
        <v>1.7705</v>
      </c>
      <c r="AD573" s="160">
        <f>VLOOKUP(T573,'既存・導入予定 (4)'!$E$33:$S$44,13,0)</f>
        <v>0.248</v>
      </c>
      <c r="AE573" s="161">
        <f t="shared" si="36"/>
        <v>2.032</v>
      </c>
    </row>
    <row r="574" spans="13:31">
      <c r="M574" s="90">
        <v>12</v>
      </c>
      <c r="N574" s="91" t="s">
        <v>4</v>
      </c>
      <c r="O574" s="91" t="s">
        <v>3460</v>
      </c>
      <c r="P574" s="91" t="s">
        <v>3459</v>
      </c>
      <c r="Q574" s="91" t="s">
        <v>575</v>
      </c>
      <c r="R574" s="92">
        <v>0.191</v>
      </c>
      <c r="T574" s="152">
        <v>5</v>
      </c>
      <c r="U574" s="153">
        <v>2015</v>
      </c>
      <c r="V574" s="154" t="s">
        <v>20</v>
      </c>
      <c r="W574" s="154" t="s">
        <v>618</v>
      </c>
      <c r="X574" s="154" t="s">
        <v>3363</v>
      </c>
      <c r="Y574" s="155" t="str">
        <f t="shared" si="34"/>
        <v>52015冷房ビル用マルチ有り</v>
      </c>
      <c r="Z574" s="156">
        <v>-1.5740000000000001</v>
      </c>
      <c r="AA574" s="156">
        <v>2.5739999999999998</v>
      </c>
      <c r="AB574" s="157">
        <v>1.0751999999999999</v>
      </c>
      <c r="AC574" s="157">
        <v>1.9117</v>
      </c>
      <c r="AD574" s="160">
        <f>VLOOKUP(T574,'既存・導入予定 (4)'!$E$33:$S$44,13,0)</f>
        <v>0.248</v>
      </c>
      <c r="AE574" s="161">
        <f t="shared" si="36"/>
        <v>2.1779999999999999</v>
      </c>
    </row>
    <row r="575" spans="13:31">
      <c r="M575" s="90">
        <v>12</v>
      </c>
      <c r="N575" s="91" t="s">
        <v>5</v>
      </c>
      <c r="O575" s="91" t="s">
        <v>3460</v>
      </c>
      <c r="P575" s="91" t="s">
        <v>3459</v>
      </c>
      <c r="Q575" s="91" t="s">
        <v>579</v>
      </c>
      <c r="R575" s="92">
        <v>0.316</v>
      </c>
      <c r="T575" s="152">
        <v>5</v>
      </c>
      <c r="U575" s="153">
        <v>2015</v>
      </c>
      <c r="V575" s="154" t="s">
        <v>20</v>
      </c>
      <c r="W575" s="154" t="s">
        <v>619</v>
      </c>
      <c r="X575" s="154" t="s">
        <v>3363</v>
      </c>
      <c r="Y575" s="155" t="str">
        <f t="shared" si="34"/>
        <v>52015冷房設備用有り</v>
      </c>
      <c r="Z575" s="156">
        <v>-0.62</v>
      </c>
      <c r="AA575" s="156">
        <v>1.62</v>
      </c>
      <c r="AB575" s="157">
        <v>1.0472999999999999</v>
      </c>
      <c r="AC575" s="157">
        <v>1.2032</v>
      </c>
      <c r="AD575" s="160">
        <f>VLOOKUP(T575,'既存・導入予定 (4)'!$E$33:$S$44,13,0)</f>
        <v>0.248</v>
      </c>
      <c r="AE575" s="161">
        <f t="shared" si="36"/>
        <v>1.462</v>
      </c>
    </row>
    <row r="576" spans="13:31">
      <c r="M576" s="90">
        <v>12</v>
      </c>
      <c r="N576" s="91" t="s">
        <v>6</v>
      </c>
      <c r="O576" s="91" t="s">
        <v>3460</v>
      </c>
      <c r="P576" s="91" t="s">
        <v>3459</v>
      </c>
      <c r="Q576" s="91" t="s">
        <v>583</v>
      </c>
      <c r="R576" s="92">
        <v>0.16900000000000001</v>
      </c>
      <c r="T576" s="152">
        <v>5</v>
      </c>
      <c r="U576" s="153">
        <v>2015</v>
      </c>
      <c r="V576" s="154" t="s">
        <v>20</v>
      </c>
      <c r="W576" s="154" t="s">
        <v>624</v>
      </c>
      <c r="X576" s="154" t="s">
        <v>3516</v>
      </c>
      <c r="Y576" s="155" t="str">
        <f t="shared" si="34"/>
        <v>52015冷房店舗用無し（一定速）</v>
      </c>
      <c r="Z576" s="156">
        <v>0.25</v>
      </c>
      <c r="AA576" s="156">
        <v>0.75</v>
      </c>
      <c r="AB576" s="157">
        <v>0.25</v>
      </c>
      <c r="AC576" s="157">
        <v>0.75</v>
      </c>
      <c r="AD576" s="160">
        <f>VLOOKUP(T576,'既存・導入予定 (4)'!$E$33:$S$44,13,0)</f>
        <v>0.248</v>
      </c>
      <c r="AE576" s="161">
        <f t="shared" si="36"/>
        <v>0.81200000000000006</v>
      </c>
    </row>
    <row r="577" spans="13:31">
      <c r="M577" s="90">
        <v>12</v>
      </c>
      <c r="N577" s="91" t="s">
        <v>7</v>
      </c>
      <c r="O577" s="91" t="s">
        <v>3460</v>
      </c>
      <c r="P577" s="91" t="s">
        <v>3459</v>
      </c>
      <c r="Q577" s="91" t="s">
        <v>587</v>
      </c>
      <c r="R577" s="92">
        <v>0.16600000000000001</v>
      </c>
      <c r="T577" s="152">
        <v>5</v>
      </c>
      <c r="U577" s="153">
        <v>2015</v>
      </c>
      <c r="V577" s="154" t="s">
        <v>20</v>
      </c>
      <c r="W577" s="154" t="s">
        <v>618</v>
      </c>
      <c r="X577" s="154" t="s">
        <v>3516</v>
      </c>
      <c r="Y577" s="155" t="str">
        <f t="shared" si="34"/>
        <v>52015冷房ビル用マルチ無し（一定速）</v>
      </c>
      <c r="Z577" s="156">
        <v>0.25</v>
      </c>
      <c r="AA577" s="156">
        <v>0.75</v>
      </c>
      <c r="AB577" s="157">
        <v>0.25</v>
      </c>
      <c r="AC577" s="157">
        <v>0.75</v>
      </c>
      <c r="AD577" s="160">
        <f>VLOOKUP(T577,'既存・導入予定 (4)'!$E$33:$S$44,13,0)</f>
        <v>0.248</v>
      </c>
      <c r="AE577" s="161">
        <f t="shared" si="36"/>
        <v>0.81200000000000006</v>
      </c>
    </row>
    <row r="578" spans="13:31">
      <c r="M578" s="90">
        <v>12</v>
      </c>
      <c r="N578" s="91" t="s">
        <v>8</v>
      </c>
      <c r="O578" s="91" t="s">
        <v>3460</v>
      </c>
      <c r="P578" s="91" t="s">
        <v>3459</v>
      </c>
      <c r="Q578" s="91" t="s">
        <v>591</v>
      </c>
      <c r="R578" s="92">
        <v>0.156</v>
      </c>
      <c r="T578" s="152">
        <v>5</v>
      </c>
      <c r="U578" s="153">
        <v>2015</v>
      </c>
      <c r="V578" s="154" t="s">
        <v>20</v>
      </c>
      <c r="W578" s="154" t="s">
        <v>619</v>
      </c>
      <c r="X578" s="154" t="s">
        <v>3516</v>
      </c>
      <c r="Y578" s="155" t="str">
        <f t="shared" si="34"/>
        <v>52015冷房設備用無し（一定速）</v>
      </c>
      <c r="Z578" s="156">
        <v>0.25</v>
      </c>
      <c r="AA578" s="156">
        <v>0.75</v>
      </c>
      <c r="AB578" s="157">
        <v>0.25</v>
      </c>
      <c r="AC578" s="157">
        <v>0.75</v>
      </c>
      <c r="AD578" s="160">
        <f>VLOOKUP(T578,'既存・導入予定 (4)'!$E$33:$S$44,13,0)</f>
        <v>0.248</v>
      </c>
      <c r="AE578" s="161">
        <f t="shared" si="36"/>
        <v>0.81200000000000006</v>
      </c>
    </row>
    <row r="579" spans="13:31">
      <c r="M579" s="90">
        <v>12</v>
      </c>
      <c r="N579" s="91" t="s">
        <v>9</v>
      </c>
      <c r="O579" s="91" t="s">
        <v>3460</v>
      </c>
      <c r="P579" s="91" t="s">
        <v>3459</v>
      </c>
      <c r="Q579" s="91" t="s">
        <v>595</v>
      </c>
      <c r="R579" s="92">
        <v>0.27600000000000002</v>
      </c>
      <c r="T579" s="152">
        <v>5</v>
      </c>
      <c r="U579" s="153">
        <v>2015</v>
      </c>
      <c r="V579" s="154" t="s">
        <v>21</v>
      </c>
      <c r="W579" s="154" t="s">
        <v>624</v>
      </c>
      <c r="X579" s="154" t="s">
        <v>3363</v>
      </c>
      <c r="Y579" s="155" t="str">
        <f t="shared" si="34"/>
        <v>52015暖房店舗用有り</v>
      </c>
      <c r="Z579" s="156">
        <v>-0.97</v>
      </c>
      <c r="AA579" s="156">
        <v>1.97</v>
      </c>
      <c r="AB579" s="157">
        <v>1.0867</v>
      </c>
      <c r="AC579" s="157">
        <v>1.4558</v>
      </c>
      <c r="AD579" s="160">
        <f>VLOOKUP(T579,'既存・導入予定 (4)'!$E$33:$S$44,13,0)</f>
        <v>0.248</v>
      </c>
      <c r="AE579" s="161">
        <f t="shared" si="36"/>
        <v>1.7250000000000001</v>
      </c>
    </row>
    <row r="580" spans="13:31">
      <c r="M580" s="90">
        <v>12</v>
      </c>
      <c r="N580" s="91" t="s">
        <v>10</v>
      </c>
      <c r="O580" s="91" t="s">
        <v>3460</v>
      </c>
      <c r="P580" s="91" t="s">
        <v>3459</v>
      </c>
      <c r="Q580" s="91" t="s">
        <v>599</v>
      </c>
      <c r="R580" s="92">
        <v>0.224</v>
      </c>
      <c r="T580" s="152">
        <v>5</v>
      </c>
      <c r="U580" s="153">
        <v>2015</v>
      </c>
      <c r="V580" s="154" t="s">
        <v>21</v>
      </c>
      <c r="W580" s="154" t="s">
        <v>618</v>
      </c>
      <c r="X580" s="154" t="s">
        <v>3363</v>
      </c>
      <c r="Y580" s="155" t="str">
        <f t="shared" si="34"/>
        <v>52015暖房ビル用マルチ有り</v>
      </c>
      <c r="Z580" s="156">
        <v>-0.876</v>
      </c>
      <c r="AA580" s="156">
        <v>1.8759999999999999</v>
      </c>
      <c r="AB580" s="157">
        <v>1.0398000000000001</v>
      </c>
      <c r="AC580" s="157">
        <v>1.3971</v>
      </c>
      <c r="AD580" s="160">
        <f>VLOOKUP(T580,'既存・導入予定 (4)'!$E$33:$S$44,13,0)</f>
        <v>0.248</v>
      </c>
      <c r="AE580" s="161">
        <f t="shared" si="36"/>
        <v>1.6539999999999999</v>
      </c>
    </row>
    <row r="581" spans="13:31">
      <c r="M581" s="90">
        <v>12</v>
      </c>
      <c r="N581" s="91" t="s">
        <v>11</v>
      </c>
      <c r="O581" s="91" t="s">
        <v>3460</v>
      </c>
      <c r="P581" s="91" t="s">
        <v>3459</v>
      </c>
      <c r="Q581" s="91" t="s">
        <v>603</v>
      </c>
      <c r="R581" s="92">
        <v>0.42199999999999999</v>
      </c>
      <c r="T581" s="152">
        <v>5</v>
      </c>
      <c r="U581" s="153">
        <v>2015</v>
      </c>
      <c r="V581" s="154" t="s">
        <v>21</v>
      </c>
      <c r="W581" s="154" t="s">
        <v>619</v>
      </c>
      <c r="X581" s="154" t="s">
        <v>3363</v>
      </c>
      <c r="Y581" s="155" t="str">
        <f t="shared" si="34"/>
        <v>52015暖房設備用有り</v>
      </c>
      <c r="Z581" s="156">
        <v>-0.59799999999999998</v>
      </c>
      <c r="AA581" s="156">
        <v>1.5980000000000001</v>
      </c>
      <c r="AB581" s="157">
        <v>1.0339</v>
      </c>
      <c r="AC581" s="157">
        <v>1.19</v>
      </c>
      <c r="AD581" s="160">
        <f>VLOOKUP(T581,'既存・導入予定 (4)'!$E$33:$S$44,13,0)</f>
        <v>0.248</v>
      </c>
      <c r="AE581" s="161">
        <f t="shared" si="36"/>
        <v>1.446</v>
      </c>
    </row>
    <row r="582" spans="13:31">
      <c r="M582" s="90">
        <v>12</v>
      </c>
      <c r="N582" s="91" t="s">
        <v>12</v>
      </c>
      <c r="O582" s="91" t="s">
        <v>3460</v>
      </c>
      <c r="P582" s="91" t="s">
        <v>3459</v>
      </c>
      <c r="Q582" s="91" t="s">
        <v>607</v>
      </c>
      <c r="R582" s="92">
        <v>0.52800000000000002</v>
      </c>
      <c r="T582" s="152">
        <v>5</v>
      </c>
      <c r="U582" s="153">
        <v>2015</v>
      </c>
      <c r="V582" s="154" t="s">
        <v>21</v>
      </c>
      <c r="W582" s="154" t="s">
        <v>624</v>
      </c>
      <c r="X582" s="154" t="s">
        <v>3516</v>
      </c>
      <c r="Y582" s="155" t="str">
        <f t="shared" si="34"/>
        <v>52015暖房店舗用無し（一定速）</v>
      </c>
      <c r="Z582" s="156">
        <v>0.25</v>
      </c>
      <c r="AA582" s="156">
        <v>0.75</v>
      </c>
      <c r="AB582" s="157">
        <v>0.25</v>
      </c>
      <c r="AC582" s="157">
        <v>0.75</v>
      </c>
      <c r="AD582" s="160">
        <f>VLOOKUP(T582,'既存・導入予定 (4)'!$E$33:$S$44,13,0)</f>
        <v>0.248</v>
      </c>
      <c r="AE582" s="161">
        <f t="shared" si="36"/>
        <v>0.81200000000000006</v>
      </c>
    </row>
    <row r="583" spans="13:31">
      <c r="M583" s="90">
        <v>12</v>
      </c>
      <c r="N583" s="91" t="s">
        <v>13</v>
      </c>
      <c r="O583" s="91" t="s">
        <v>3460</v>
      </c>
      <c r="P583" s="91" t="s">
        <v>3459</v>
      </c>
      <c r="Q583" s="91" t="s">
        <v>611</v>
      </c>
      <c r="R583" s="92">
        <v>0.13300000000000001</v>
      </c>
      <c r="T583" s="152">
        <v>5</v>
      </c>
      <c r="U583" s="153">
        <v>2015</v>
      </c>
      <c r="V583" s="154" t="s">
        <v>21</v>
      </c>
      <c r="W583" s="154" t="s">
        <v>618</v>
      </c>
      <c r="X583" s="154" t="s">
        <v>3516</v>
      </c>
      <c r="Y583" s="155" t="str">
        <f t="shared" si="34"/>
        <v>52015暖房ビル用マルチ無し（一定速）</v>
      </c>
      <c r="Z583" s="156">
        <v>0.25</v>
      </c>
      <c r="AA583" s="156">
        <v>0.75</v>
      </c>
      <c r="AB583" s="157">
        <v>0.25</v>
      </c>
      <c r="AC583" s="157">
        <v>0.75</v>
      </c>
      <c r="AD583" s="160">
        <f>VLOOKUP(T583,'既存・導入予定 (4)'!$E$33:$S$44,13,0)</f>
        <v>0.248</v>
      </c>
      <c r="AE583" s="161">
        <f t="shared" si="36"/>
        <v>0.81200000000000006</v>
      </c>
    </row>
    <row r="584" spans="13:31">
      <c r="T584" s="152">
        <v>5</v>
      </c>
      <c r="U584" s="153">
        <v>2015</v>
      </c>
      <c r="V584" s="154" t="s">
        <v>21</v>
      </c>
      <c r="W584" s="154" t="s">
        <v>619</v>
      </c>
      <c r="X584" s="154" t="s">
        <v>3516</v>
      </c>
      <c r="Y584" s="155" t="str">
        <f t="shared" si="34"/>
        <v>52015暖房設備用無し（一定速）</v>
      </c>
      <c r="Z584" s="156">
        <v>0.25</v>
      </c>
      <c r="AA584" s="156">
        <v>0.75</v>
      </c>
      <c r="AB584" s="157">
        <v>0.25</v>
      </c>
      <c r="AC584" s="157">
        <v>0.75</v>
      </c>
      <c r="AD584" s="160">
        <f>VLOOKUP(T584,'既存・導入予定 (4)'!$E$33:$S$44,13,0)</f>
        <v>0.248</v>
      </c>
      <c r="AE584" s="161">
        <f t="shared" si="36"/>
        <v>0.81200000000000006</v>
      </c>
    </row>
    <row r="585" spans="13:31">
      <c r="T585" s="152">
        <v>5</v>
      </c>
      <c r="U585" s="153">
        <v>2020</v>
      </c>
      <c r="V585" s="154" t="s">
        <v>626</v>
      </c>
      <c r="W585" s="154" t="s">
        <v>624</v>
      </c>
      <c r="X585" s="154" t="s">
        <v>3363</v>
      </c>
      <c r="Y585" s="155" t="str">
        <f t="shared" si="34"/>
        <v>52020冷房店舗用有り</v>
      </c>
      <c r="Z585" s="156">
        <v>-1.38</v>
      </c>
      <c r="AA585" s="156">
        <v>2.38</v>
      </c>
      <c r="AB585" s="157">
        <v>1.0581</v>
      </c>
      <c r="AC585" s="157">
        <v>1.7705</v>
      </c>
      <c r="AD585" s="160">
        <f>VLOOKUP(T585,'既存・導入予定 (4)'!$E$33:$S$44,13,0)</f>
        <v>0.248</v>
      </c>
      <c r="AE585" s="161">
        <f t="shared" si="36"/>
        <v>2.032</v>
      </c>
    </row>
    <row r="586" spans="13:31">
      <c r="T586" s="152">
        <v>5</v>
      </c>
      <c r="U586" s="153">
        <v>2020</v>
      </c>
      <c r="V586" s="154" t="s">
        <v>626</v>
      </c>
      <c r="W586" s="154" t="s">
        <v>618</v>
      </c>
      <c r="X586" s="154" t="s">
        <v>3363</v>
      </c>
      <c r="Y586" s="155" t="str">
        <f t="shared" si="34"/>
        <v>52020冷房ビル用マルチ有り</v>
      </c>
      <c r="Z586" s="156">
        <v>-1.68</v>
      </c>
      <c r="AA586" s="156">
        <v>2.68</v>
      </c>
      <c r="AB586" s="157">
        <v>1.0788</v>
      </c>
      <c r="AC586" s="157">
        <v>2.0053000000000001</v>
      </c>
      <c r="AD586" s="160">
        <f>VLOOKUP(T586,'既存・導入予定 (4)'!$E$33:$S$44,13,0)</f>
        <v>0.248</v>
      </c>
      <c r="AE586" s="161">
        <f t="shared" si="36"/>
        <v>2.2719999999999998</v>
      </c>
    </row>
    <row r="587" spans="13:31">
      <c r="T587" s="152">
        <v>5</v>
      </c>
      <c r="U587" s="153">
        <v>2020</v>
      </c>
      <c r="V587" s="154" t="s">
        <v>626</v>
      </c>
      <c r="W587" s="154" t="s">
        <v>619</v>
      </c>
      <c r="X587" s="154" t="s">
        <v>3363</v>
      </c>
      <c r="Y587" s="155" t="str">
        <f t="shared" si="34"/>
        <v>52020冷房設備用有り</v>
      </c>
      <c r="Z587" s="156">
        <v>-0.62</v>
      </c>
      <c r="AA587" s="156">
        <v>1.62</v>
      </c>
      <c r="AB587" s="157">
        <v>1.0472999999999999</v>
      </c>
      <c r="AC587" s="157">
        <v>1.2032</v>
      </c>
      <c r="AD587" s="160">
        <f>VLOOKUP(T587,'既存・導入予定 (4)'!$E$33:$S$44,13,0)</f>
        <v>0.248</v>
      </c>
      <c r="AE587" s="161">
        <f t="shared" si="36"/>
        <v>1.462</v>
      </c>
    </row>
    <row r="588" spans="13:31">
      <c r="T588" s="152">
        <v>5</v>
      </c>
      <c r="U588" s="153">
        <v>2020</v>
      </c>
      <c r="V588" s="154" t="s">
        <v>626</v>
      </c>
      <c r="W588" s="154" t="s">
        <v>624</v>
      </c>
      <c r="X588" s="154" t="s">
        <v>3516</v>
      </c>
      <c r="Y588" s="155" t="str">
        <f t="shared" si="34"/>
        <v>52020冷房店舗用無し（一定速）</v>
      </c>
      <c r="Z588" s="156">
        <v>0.25</v>
      </c>
      <c r="AA588" s="156">
        <v>0.75</v>
      </c>
      <c r="AB588" s="157">
        <v>0.25</v>
      </c>
      <c r="AC588" s="157">
        <v>0.75</v>
      </c>
      <c r="AD588" s="160">
        <f>VLOOKUP(T588,'既存・導入予定 (4)'!$E$33:$S$44,13,0)</f>
        <v>0.248</v>
      </c>
      <c r="AE588" s="161">
        <f t="shared" si="36"/>
        <v>0.81200000000000006</v>
      </c>
    </row>
    <row r="589" spans="13:31">
      <c r="T589" s="152">
        <v>5</v>
      </c>
      <c r="U589" s="153">
        <v>2020</v>
      </c>
      <c r="V589" s="154" t="s">
        <v>626</v>
      </c>
      <c r="W589" s="154" t="s">
        <v>618</v>
      </c>
      <c r="X589" s="154" t="s">
        <v>3516</v>
      </c>
      <c r="Y589" s="155" t="str">
        <f t="shared" si="34"/>
        <v>52020冷房ビル用マルチ無し（一定速）</v>
      </c>
      <c r="Z589" s="156">
        <v>0.25</v>
      </c>
      <c r="AA589" s="156">
        <v>0.75</v>
      </c>
      <c r="AB589" s="157">
        <v>0.25</v>
      </c>
      <c r="AC589" s="157">
        <v>0.75</v>
      </c>
      <c r="AD589" s="160">
        <f>VLOOKUP(T589,'既存・導入予定 (4)'!$E$33:$S$44,13,0)</f>
        <v>0.248</v>
      </c>
      <c r="AE589" s="161">
        <f t="shared" si="36"/>
        <v>0.81200000000000006</v>
      </c>
    </row>
    <row r="590" spans="13:31">
      <c r="T590" s="152">
        <v>5</v>
      </c>
      <c r="U590" s="153">
        <v>2020</v>
      </c>
      <c r="V590" s="154" t="s">
        <v>626</v>
      </c>
      <c r="W590" s="154" t="s">
        <v>619</v>
      </c>
      <c r="X590" s="154" t="s">
        <v>3516</v>
      </c>
      <c r="Y590" s="155" t="str">
        <f t="shared" si="34"/>
        <v>52020冷房設備用無し（一定速）</v>
      </c>
      <c r="Z590" s="156">
        <v>0.25</v>
      </c>
      <c r="AA590" s="156">
        <v>0.75</v>
      </c>
      <c r="AB590" s="157">
        <v>0.25</v>
      </c>
      <c r="AC590" s="157">
        <v>0.75</v>
      </c>
      <c r="AD590" s="160">
        <f>VLOOKUP(T590,'既存・導入予定 (4)'!$E$33:$S$44,13,0)</f>
        <v>0.248</v>
      </c>
      <c r="AE590" s="161">
        <f t="shared" si="36"/>
        <v>0.81200000000000006</v>
      </c>
    </row>
    <row r="591" spans="13:31">
      <c r="T591" s="152">
        <v>5</v>
      </c>
      <c r="U591" s="153">
        <v>2020</v>
      </c>
      <c r="V591" s="154" t="s">
        <v>627</v>
      </c>
      <c r="W591" s="154" t="s">
        <v>624</v>
      </c>
      <c r="X591" s="154" t="s">
        <v>3363</v>
      </c>
      <c r="Y591" s="155" t="str">
        <f t="shared" si="34"/>
        <v>52020暖房店舗用有り</v>
      </c>
      <c r="Z591" s="156">
        <v>-0.96</v>
      </c>
      <c r="AA591" s="156">
        <v>1.96</v>
      </c>
      <c r="AB591" s="157">
        <v>1.0862000000000001</v>
      </c>
      <c r="AC591" s="157">
        <v>1.4483999999999999</v>
      </c>
      <c r="AD591" s="160">
        <f>VLOOKUP(T591,'既存・導入予定 (4)'!$E$33:$S$44,13,0)</f>
        <v>0.248</v>
      </c>
      <c r="AE591" s="161">
        <f t="shared" si="36"/>
        <v>1.7170000000000001</v>
      </c>
    </row>
    <row r="592" spans="13:31">
      <c r="T592" s="152">
        <v>5</v>
      </c>
      <c r="U592" s="153">
        <v>2020</v>
      </c>
      <c r="V592" s="154" t="s">
        <v>627</v>
      </c>
      <c r="W592" s="154" t="s">
        <v>618</v>
      </c>
      <c r="X592" s="154" t="s">
        <v>3363</v>
      </c>
      <c r="Y592" s="155" t="str">
        <f t="shared" si="34"/>
        <v>52020暖房ビル用マルチ有り</v>
      </c>
      <c r="Z592" s="156">
        <v>-1.1000000000000001</v>
      </c>
      <c r="AA592" s="156">
        <v>2.1</v>
      </c>
      <c r="AB592" s="157">
        <v>1.0416000000000001</v>
      </c>
      <c r="AC592" s="157">
        <v>1.4596</v>
      </c>
      <c r="AD592" s="160">
        <f>VLOOKUP(T592,'既存・導入予定 (4)'!$E$33:$S$44,13,0)</f>
        <v>0.248</v>
      </c>
      <c r="AE592" s="161">
        <f t="shared" si="36"/>
        <v>1.7170000000000001</v>
      </c>
    </row>
    <row r="593" spans="20:31">
      <c r="T593" s="152">
        <v>5</v>
      </c>
      <c r="U593" s="153">
        <v>2020</v>
      </c>
      <c r="V593" s="154" t="s">
        <v>627</v>
      </c>
      <c r="W593" s="154" t="s">
        <v>619</v>
      </c>
      <c r="X593" s="154" t="s">
        <v>3363</v>
      </c>
      <c r="Y593" s="155" t="str">
        <f t="shared" si="34"/>
        <v>52020暖房設備用有り</v>
      </c>
      <c r="Z593" s="156">
        <v>-0.46</v>
      </c>
      <c r="AA593" s="156">
        <v>1.46</v>
      </c>
      <c r="AB593" s="157">
        <v>0.94</v>
      </c>
      <c r="AC593" s="157">
        <v>1.1100000000000001</v>
      </c>
      <c r="AD593" s="160">
        <f>VLOOKUP(T593,'既存・導入予定 (4)'!$E$33:$S$44,13,0)</f>
        <v>0.248</v>
      </c>
      <c r="AE593" s="161">
        <f t="shared" si="36"/>
        <v>1.343</v>
      </c>
    </row>
    <row r="594" spans="20:31">
      <c r="T594" s="152">
        <v>5</v>
      </c>
      <c r="U594" s="153">
        <v>2020</v>
      </c>
      <c r="V594" s="154" t="s">
        <v>627</v>
      </c>
      <c r="W594" s="154" t="s">
        <v>624</v>
      </c>
      <c r="X594" s="154" t="s">
        <v>3516</v>
      </c>
      <c r="Y594" s="155" t="str">
        <f t="shared" si="34"/>
        <v>52020暖房店舗用無し（一定速）</v>
      </c>
      <c r="Z594" s="156">
        <v>0.25</v>
      </c>
      <c r="AA594" s="156">
        <v>0.75</v>
      </c>
      <c r="AB594" s="157">
        <v>0.25</v>
      </c>
      <c r="AC594" s="157">
        <v>0.75</v>
      </c>
      <c r="AD594" s="160">
        <f>VLOOKUP(T594,'既存・導入予定 (4)'!$E$33:$S$44,13,0)</f>
        <v>0.248</v>
      </c>
      <c r="AE594" s="161">
        <f t="shared" si="36"/>
        <v>0.81200000000000006</v>
      </c>
    </row>
    <row r="595" spans="20:31">
      <c r="T595" s="152">
        <v>5</v>
      </c>
      <c r="U595" s="153">
        <v>2020</v>
      </c>
      <c r="V595" s="154" t="s">
        <v>627</v>
      </c>
      <c r="W595" s="154" t="s">
        <v>618</v>
      </c>
      <c r="X595" s="154" t="s">
        <v>3516</v>
      </c>
      <c r="Y595" s="155" t="str">
        <f t="shared" si="34"/>
        <v>52020暖房ビル用マルチ無し（一定速）</v>
      </c>
      <c r="Z595" s="156">
        <v>0.25</v>
      </c>
      <c r="AA595" s="156">
        <v>0.75</v>
      </c>
      <c r="AB595" s="157">
        <v>0.25</v>
      </c>
      <c r="AC595" s="157">
        <v>0.75</v>
      </c>
      <c r="AD595" s="160">
        <f>VLOOKUP(T595,'既存・導入予定 (4)'!$E$33:$S$44,13,0)</f>
        <v>0.248</v>
      </c>
      <c r="AE595" s="161">
        <f t="shared" si="36"/>
        <v>0.81200000000000006</v>
      </c>
    </row>
    <row r="596" spans="20:31">
      <c r="T596" s="152">
        <v>5</v>
      </c>
      <c r="U596" s="154">
        <v>2020</v>
      </c>
      <c r="V596" s="154" t="s">
        <v>627</v>
      </c>
      <c r="W596" s="154" t="s">
        <v>619</v>
      </c>
      <c r="X596" s="154" t="s">
        <v>3516</v>
      </c>
      <c r="Y596" s="155" t="str">
        <f t="shared" si="34"/>
        <v>52020暖房設備用無し（一定速）</v>
      </c>
      <c r="Z596" s="156">
        <v>0.25</v>
      </c>
      <c r="AA596" s="156">
        <v>0.75</v>
      </c>
      <c r="AB596" s="157">
        <v>0.25</v>
      </c>
      <c r="AC596" s="157">
        <v>0.75</v>
      </c>
      <c r="AD596" s="160">
        <f>VLOOKUP(T596,'既存・導入予定 (4)'!$E$33:$S$44,13,0)</f>
        <v>0.248</v>
      </c>
      <c r="AE596" s="161">
        <f t="shared" si="36"/>
        <v>0.81200000000000006</v>
      </c>
    </row>
    <row r="597" spans="20:31">
      <c r="T597" s="144">
        <v>5</v>
      </c>
      <c r="U597" s="145">
        <v>2024</v>
      </c>
      <c r="V597" s="145" t="s">
        <v>626</v>
      </c>
      <c r="W597" s="145" t="s">
        <v>624</v>
      </c>
      <c r="X597" s="145" t="s">
        <v>3363</v>
      </c>
      <c r="Y597" s="146" t="str">
        <f t="shared" ref="Y597:Y608" si="37">T597&amp;U597&amp;V597&amp;W597&amp;X597</f>
        <v>52024冷房店舗用有り</v>
      </c>
      <c r="Z597" s="145">
        <v>-1.58</v>
      </c>
      <c r="AA597" s="145">
        <v>2.58</v>
      </c>
      <c r="AB597" s="145">
        <v>1.0629999999999999</v>
      </c>
      <c r="AC597" s="145">
        <v>1.9193</v>
      </c>
      <c r="AD597" s="147">
        <f>VLOOKUP(T597,'既存・導入予定 (4)'!$E$33:$S$44,13,0)</f>
        <v>0.248</v>
      </c>
      <c r="AE597" s="75">
        <f t="shared" si="36"/>
        <v>2.1819999999999999</v>
      </c>
    </row>
    <row r="598" spans="20:31">
      <c r="T598" s="144">
        <v>5</v>
      </c>
      <c r="U598" s="145">
        <v>2024</v>
      </c>
      <c r="V598" s="145" t="s">
        <v>626</v>
      </c>
      <c r="W598" s="145" t="s">
        <v>618</v>
      </c>
      <c r="X598" s="145" t="s">
        <v>3363</v>
      </c>
      <c r="Y598" s="146" t="str">
        <f t="shared" si="37"/>
        <v>52024冷房ビル用マルチ有り</v>
      </c>
      <c r="Z598" s="145">
        <v>-1.6</v>
      </c>
      <c r="AA598" s="145">
        <v>2.6</v>
      </c>
      <c r="AB598" s="145">
        <v>1.0759000000000001</v>
      </c>
      <c r="AC598" s="145">
        <v>1.931</v>
      </c>
      <c r="AD598" s="147">
        <f>VLOOKUP(T598,'既存・導入予定 (4)'!$E$33:$S$44,13,0)</f>
        <v>0.248</v>
      </c>
      <c r="AE598" s="75">
        <f t="shared" si="36"/>
        <v>2.1970000000000001</v>
      </c>
    </row>
    <row r="599" spans="20:31">
      <c r="T599" s="144">
        <v>5</v>
      </c>
      <c r="U599" s="145">
        <v>2024</v>
      </c>
      <c r="V599" s="145" t="s">
        <v>626</v>
      </c>
      <c r="W599" s="145" t="s">
        <v>619</v>
      </c>
      <c r="X599" s="145" t="s">
        <v>3363</v>
      </c>
      <c r="Y599" s="146" t="str">
        <f t="shared" si="37"/>
        <v>52024冷房設備用有り</v>
      </c>
      <c r="Z599" s="145">
        <v>-0.6</v>
      </c>
      <c r="AA599" s="145">
        <v>1.6</v>
      </c>
      <c r="AB599" s="145">
        <v>1.0467</v>
      </c>
      <c r="AC599" s="145">
        <v>1.1882999999999999</v>
      </c>
      <c r="AD599" s="147">
        <f>VLOOKUP(T599,'既存・導入予定 (4)'!$E$33:$S$44,13,0)</f>
        <v>0.248</v>
      </c>
      <c r="AE599" s="75">
        <f t="shared" si="36"/>
        <v>1.4470000000000001</v>
      </c>
    </row>
    <row r="600" spans="20:31">
      <c r="T600" s="144">
        <v>5</v>
      </c>
      <c r="U600" s="145">
        <v>2024</v>
      </c>
      <c r="V600" s="145" t="s">
        <v>626</v>
      </c>
      <c r="W600" s="145" t="s">
        <v>624</v>
      </c>
      <c r="X600" s="145" t="s">
        <v>3516</v>
      </c>
      <c r="Y600" s="146" t="str">
        <f t="shared" si="37"/>
        <v>52024冷房店舗用無し（一定速）</v>
      </c>
      <c r="Z600" s="148">
        <v>0.25</v>
      </c>
      <c r="AA600" s="148">
        <v>0.75</v>
      </c>
      <c r="AB600" s="149">
        <v>0.25</v>
      </c>
      <c r="AC600" s="149">
        <v>0.75</v>
      </c>
      <c r="AD600" s="147">
        <f>VLOOKUP(T600,'既存・導入予定 (4)'!$E$33:$S$44,13,0)</f>
        <v>0.248</v>
      </c>
      <c r="AE600" s="75">
        <f t="shared" si="36"/>
        <v>0.81200000000000006</v>
      </c>
    </row>
    <row r="601" spans="20:31">
      <c r="T601" s="144">
        <v>5</v>
      </c>
      <c r="U601" s="145">
        <v>2024</v>
      </c>
      <c r="V601" s="145" t="s">
        <v>626</v>
      </c>
      <c r="W601" s="145" t="s">
        <v>618</v>
      </c>
      <c r="X601" s="145" t="s">
        <v>3516</v>
      </c>
      <c r="Y601" s="146" t="str">
        <f t="shared" si="37"/>
        <v>52024冷房ビル用マルチ無し（一定速）</v>
      </c>
      <c r="Z601" s="148">
        <v>0.25</v>
      </c>
      <c r="AA601" s="148">
        <v>0.75</v>
      </c>
      <c r="AB601" s="149">
        <v>0.25</v>
      </c>
      <c r="AC601" s="149">
        <v>0.75</v>
      </c>
      <c r="AD601" s="147">
        <f>VLOOKUP(T601,'既存・導入予定 (4)'!$E$33:$S$44,13,0)</f>
        <v>0.248</v>
      </c>
      <c r="AE601" s="75">
        <f t="shared" si="36"/>
        <v>0.81200000000000006</v>
      </c>
    </row>
    <row r="602" spans="20:31">
      <c r="T602" s="144">
        <v>5</v>
      </c>
      <c r="U602" s="145">
        <v>2024</v>
      </c>
      <c r="V602" s="145" t="s">
        <v>626</v>
      </c>
      <c r="W602" s="145" t="s">
        <v>619</v>
      </c>
      <c r="X602" s="145" t="s">
        <v>3516</v>
      </c>
      <c r="Y602" s="146" t="str">
        <f t="shared" si="37"/>
        <v>52024冷房設備用無し（一定速）</v>
      </c>
      <c r="Z602" s="148">
        <v>0.25</v>
      </c>
      <c r="AA602" s="148">
        <v>0.75</v>
      </c>
      <c r="AB602" s="149">
        <v>0.25</v>
      </c>
      <c r="AC602" s="149">
        <v>0.75</v>
      </c>
      <c r="AD602" s="147">
        <f>VLOOKUP(T602,'既存・導入予定 (4)'!$E$33:$S$44,13,0)</f>
        <v>0.248</v>
      </c>
      <c r="AE602" s="75">
        <f t="shared" si="36"/>
        <v>0.81200000000000006</v>
      </c>
    </row>
    <row r="603" spans="20:31">
      <c r="T603" s="144">
        <v>5</v>
      </c>
      <c r="U603" s="145">
        <v>2024</v>
      </c>
      <c r="V603" s="145" t="s">
        <v>627</v>
      </c>
      <c r="W603" s="145" t="s">
        <v>624</v>
      </c>
      <c r="X603" s="145" t="s">
        <v>3363</v>
      </c>
      <c r="Y603" s="146" t="str">
        <f t="shared" si="37"/>
        <v>52024暖房店舗用有り</v>
      </c>
      <c r="Z603" s="145">
        <v>-1.04</v>
      </c>
      <c r="AA603" s="145">
        <v>2.04</v>
      </c>
      <c r="AB603" s="145">
        <v>1.0898000000000001</v>
      </c>
      <c r="AC603" s="145">
        <v>1.5076000000000001</v>
      </c>
      <c r="AD603" s="147">
        <f>VLOOKUP(T603,'既存・導入予定 (4)'!$E$33:$S$44,13,0)</f>
        <v>0.248</v>
      </c>
      <c r="AE603" s="75">
        <f t="shared" si="36"/>
        <v>1.7769999999999999</v>
      </c>
    </row>
    <row r="604" spans="20:31">
      <c r="T604" s="144">
        <v>5</v>
      </c>
      <c r="U604" s="145">
        <v>2024</v>
      </c>
      <c r="V604" s="145" t="s">
        <v>627</v>
      </c>
      <c r="W604" s="145" t="s">
        <v>618</v>
      </c>
      <c r="X604" s="145" t="s">
        <v>3363</v>
      </c>
      <c r="Y604" s="146" t="str">
        <f t="shared" si="37"/>
        <v>52024暖房ビル用マルチ有り</v>
      </c>
      <c r="Z604" s="145">
        <v>-1.1399999999999999</v>
      </c>
      <c r="AA604" s="145">
        <v>2.14</v>
      </c>
      <c r="AB604" s="145">
        <v>1.0454000000000001</v>
      </c>
      <c r="AC604" s="145">
        <v>1.5936999999999999</v>
      </c>
      <c r="AD604" s="147">
        <f>VLOOKUP(T604,'既存・導入予定 (4)'!$E$33:$S$44,13,0)</f>
        <v>0.248</v>
      </c>
      <c r="AE604" s="75">
        <f t="shared" si="36"/>
        <v>1.8520000000000001</v>
      </c>
    </row>
    <row r="605" spans="20:31">
      <c r="T605" s="144">
        <v>5</v>
      </c>
      <c r="U605" s="145">
        <v>2024</v>
      </c>
      <c r="V605" s="145" t="s">
        <v>627</v>
      </c>
      <c r="W605" s="145" t="s">
        <v>619</v>
      </c>
      <c r="X605" s="145" t="s">
        <v>3363</v>
      </c>
      <c r="Y605" s="146" t="str">
        <f t="shared" si="37"/>
        <v>52024暖房設備用有り</v>
      </c>
      <c r="Z605" s="145">
        <v>-0.57999999999999996</v>
      </c>
      <c r="AA605" s="145">
        <v>1.58</v>
      </c>
      <c r="AB605" s="145">
        <v>1.0335000000000001</v>
      </c>
      <c r="AC605" s="145">
        <v>1.1766000000000001</v>
      </c>
      <c r="AD605" s="147">
        <f>VLOOKUP(T605,'既存・導入予定 (4)'!$E$33:$S$44,13,0)</f>
        <v>0.248</v>
      </c>
      <c r="AE605" s="75">
        <f t="shared" si="36"/>
        <v>1.4319999999999999</v>
      </c>
    </row>
    <row r="606" spans="20:31">
      <c r="T606" s="144">
        <v>5</v>
      </c>
      <c r="U606" s="145">
        <v>2024</v>
      </c>
      <c r="V606" s="145" t="s">
        <v>627</v>
      </c>
      <c r="W606" s="145" t="s">
        <v>624</v>
      </c>
      <c r="X606" s="145" t="s">
        <v>3516</v>
      </c>
      <c r="Y606" s="146" t="str">
        <f t="shared" si="37"/>
        <v>52024暖房店舗用無し（一定速）</v>
      </c>
      <c r="Z606" s="148">
        <v>0.25</v>
      </c>
      <c r="AA606" s="148">
        <v>0.75</v>
      </c>
      <c r="AB606" s="149">
        <v>0.25</v>
      </c>
      <c r="AC606" s="149">
        <v>0.75</v>
      </c>
      <c r="AD606" s="147">
        <f>VLOOKUP(T606,'既存・導入予定 (4)'!$E$33:$S$44,13,0)</f>
        <v>0.248</v>
      </c>
      <c r="AE606" s="75">
        <f t="shared" si="36"/>
        <v>0.81200000000000006</v>
      </c>
    </row>
    <row r="607" spans="20:31">
      <c r="T607" s="144">
        <v>5</v>
      </c>
      <c r="U607" s="145">
        <v>2024</v>
      </c>
      <c r="V607" s="145" t="s">
        <v>627</v>
      </c>
      <c r="W607" s="145" t="s">
        <v>618</v>
      </c>
      <c r="X607" s="145" t="s">
        <v>3516</v>
      </c>
      <c r="Y607" s="146" t="str">
        <f t="shared" si="37"/>
        <v>52024暖房ビル用マルチ無し（一定速）</v>
      </c>
      <c r="Z607" s="148">
        <v>0.25</v>
      </c>
      <c r="AA607" s="148">
        <v>0.75</v>
      </c>
      <c r="AB607" s="149">
        <v>0.25</v>
      </c>
      <c r="AC607" s="149">
        <v>0.75</v>
      </c>
      <c r="AD607" s="147">
        <f>VLOOKUP(T607,'既存・導入予定 (4)'!$E$33:$S$44,13,0)</f>
        <v>0.248</v>
      </c>
      <c r="AE607" s="75">
        <f t="shared" si="36"/>
        <v>0.81200000000000006</v>
      </c>
    </row>
    <row r="608" spans="20:31">
      <c r="T608" s="144">
        <v>5</v>
      </c>
      <c r="U608" s="145">
        <v>2024</v>
      </c>
      <c r="V608" s="145" t="s">
        <v>627</v>
      </c>
      <c r="W608" s="145" t="s">
        <v>619</v>
      </c>
      <c r="X608" s="145" t="s">
        <v>3516</v>
      </c>
      <c r="Y608" s="146" t="str">
        <f t="shared" si="37"/>
        <v>52024暖房設備用無し（一定速）</v>
      </c>
      <c r="Z608" s="148">
        <v>0.25</v>
      </c>
      <c r="AA608" s="148">
        <v>0.75</v>
      </c>
      <c r="AB608" s="149">
        <v>0.25</v>
      </c>
      <c r="AC608" s="149">
        <v>0.75</v>
      </c>
      <c r="AD608" s="147">
        <f>VLOOKUP(T608,'既存・導入予定 (4)'!$E$33:$S$44,13,0)</f>
        <v>0.248</v>
      </c>
      <c r="AE608" s="75">
        <f t="shared" si="36"/>
        <v>0.81200000000000006</v>
      </c>
    </row>
    <row r="609" spans="20:31">
      <c r="T609" s="152">
        <v>6</v>
      </c>
      <c r="U609" s="153">
        <v>1995</v>
      </c>
      <c r="V609" s="154" t="s">
        <v>20</v>
      </c>
      <c r="W609" s="154" t="s">
        <v>624</v>
      </c>
      <c r="X609" s="154" t="s">
        <v>3363</v>
      </c>
      <c r="Y609" s="155" t="str">
        <f t="shared" ref="Y609:Y645" si="38">T609&amp;U609&amp;V609&amp;W609&amp;X609</f>
        <v>61995冷房店舗用有り</v>
      </c>
      <c r="Z609" s="156">
        <v>0.32</v>
      </c>
      <c r="AA609" s="156">
        <v>0.68</v>
      </c>
      <c r="AB609" s="157">
        <v>1.0165999999999999</v>
      </c>
      <c r="AC609" s="157">
        <v>0.50590000000000002</v>
      </c>
      <c r="AD609" s="160">
        <f>VLOOKUP(T609,'既存・導入予定 (4)'!$E$33:$S$44,13,0)</f>
        <v>0.30499999999999999</v>
      </c>
      <c r="AE609" s="161">
        <f t="shared" ref="AE609:AE656" si="39">ROUNDDOWN(IF(AD609&gt;=0.25,Z609*AD609+AA609,AB609*AD609+AC609),3)</f>
        <v>0.77700000000000002</v>
      </c>
    </row>
    <row r="610" spans="20:31">
      <c r="T610" s="152">
        <v>6</v>
      </c>
      <c r="U610" s="153">
        <v>1995</v>
      </c>
      <c r="V610" s="154" t="s">
        <v>20</v>
      </c>
      <c r="W610" s="154" t="s">
        <v>618</v>
      </c>
      <c r="X610" s="154" t="s">
        <v>3363</v>
      </c>
      <c r="Y610" s="155" t="str">
        <f t="shared" si="38"/>
        <v>61995冷房ビル用マルチ有り</v>
      </c>
      <c r="Z610" s="156">
        <v>-0.218</v>
      </c>
      <c r="AA610" s="156">
        <v>1.218</v>
      </c>
      <c r="AB610" s="157">
        <v>1.0356000000000001</v>
      </c>
      <c r="AC610" s="157">
        <v>0.90459999999999996</v>
      </c>
      <c r="AD610" s="160">
        <f>VLOOKUP(T610,'既存・導入予定 (4)'!$E$33:$S$44,13,0)</f>
        <v>0.30499999999999999</v>
      </c>
      <c r="AE610" s="161">
        <f t="shared" si="39"/>
        <v>1.151</v>
      </c>
    </row>
    <row r="611" spans="20:31">
      <c r="T611" s="152">
        <v>6</v>
      </c>
      <c r="U611" s="153">
        <v>1995</v>
      </c>
      <c r="V611" s="154" t="s">
        <v>20</v>
      </c>
      <c r="W611" s="154" t="s">
        <v>619</v>
      </c>
      <c r="X611" s="154" t="s">
        <v>3363</v>
      </c>
      <c r="Y611" s="155" t="str">
        <f t="shared" si="38"/>
        <v>61995冷房設備用有り</v>
      </c>
      <c r="Z611" s="156">
        <v>0.25</v>
      </c>
      <c r="AA611" s="156">
        <v>0.75</v>
      </c>
      <c r="AB611" s="157">
        <v>1.0219</v>
      </c>
      <c r="AC611" s="157">
        <v>0.55700000000000005</v>
      </c>
      <c r="AD611" s="160">
        <f>VLOOKUP(T611,'既存・導入予定 (4)'!$E$33:$S$44,13,0)</f>
        <v>0.30499999999999999</v>
      </c>
      <c r="AE611" s="161">
        <f t="shared" si="39"/>
        <v>0.82599999999999996</v>
      </c>
    </row>
    <row r="612" spans="20:31">
      <c r="T612" s="152">
        <v>6</v>
      </c>
      <c r="U612" s="153">
        <v>1995</v>
      </c>
      <c r="V612" s="154" t="s">
        <v>20</v>
      </c>
      <c r="W612" s="154" t="s">
        <v>624</v>
      </c>
      <c r="X612" s="154" t="s">
        <v>3516</v>
      </c>
      <c r="Y612" s="155" t="str">
        <f t="shared" si="38"/>
        <v>61995冷房店舗用無し（一定速）</v>
      </c>
      <c r="Z612" s="156">
        <v>0.26</v>
      </c>
      <c r="AA612" s="156">
        <v>0.74</v>
      </c>
      <c r="AB612" s="157">
        <v>0.26</v>
      </c>
      <c r="AC612" s="157">
        <v>0.74</v>
      </c>
      <c r="AD612" s="160">
        <f>VLOOKUP(T612,'既存・導入予定 (4)'!$E$33:$S$44,13,0)</f>
        <v>0.30499999999999999</v>
      </c>
      <c r="AE612" s="161">
        <f t="shared" si="39"/>
        <v>0.81899999999999995</v>
      </c>
    </row>
    <row r="613" spans="20:31">
      <c r="T613" s="152">
        <v>6</v>
      </c>
      <c r="U613" s="153">
        <v>1995</v>
      </c>
      <c r="V613" s="154" t="s">
        <v>20</v>
      </c>
      <c r="W613" s="154" t="s">
        <v>618</v>
      </c>
      <c r="X613" s="154" t="s">
        <v>3516</v>
      </c>
      <c r="Y613" s="155" t="str">
        <f t="shared" si="38"/>
        <v>61995冷房ビル用マルチ無し（一定速）</v>
      </c>
      <c r="Z613" s="156">
        <v>0.26</v>
      </c>
      <c r="AA613" s="156">
        <v>0.74</v>
      </c>
      <c r="AB613" s="157">
        <v>0.26</v>
      </c>
      <c r="AC613" s="157">
        <v>0.74</v>
      </c>
      <c r="AD613" s="160">
        <f>VLOOKUP(T613,'既存・導入予定 (4)'!$E$33:$S$44,13,0)</f>
        <v>0.30499999999999999</v>
      </c>
      <c r="AE613" s="161">
        <f t="shared" si="39"/>
        <v>0.81899999999999995</v>
      </c>
    </row>
    <row r="614" spans="20:31">
      <c r="T614" s="152">
        <v>6</v>
      </c>
      <c r="U614" s="153">
        <v>1995</v>
      </c>
      <c r="V614" s="154" t="s">
        <v>20</v>
      </c>
      <c r="W614" s="154" t="s">
        <v>619</v>
      </c>
      <c r="X614" s="154" t="s">
        <v>3516</v>
      </c>
      <c r="Y614" s="155" t="str">
        <f t="shared" si="38"/>
        <v>61995冷房設備用無し（一定速）</v>
      </c>
      <c r="Z614" s="156">
        <v>0.26</v>
      </c>
      <c r="AA614" s="156">
        <v>0.74</v>
      </c>
      <c r="AB614" s="157">
        <v>0.26</v>
      </c>
      <c r="AC614" s="157">
        <v>0.74</v>
      </c>
      <c r="AD614" s="160">
        <f>VLOOKUP(T614,'既存・導入予定 (4)'!$E$33:$S$44,13,0)</f>
        <v>0.30499999999999999</v>
      </c>
      <c r="AE614" s="161">
        <f t="shared" si="39"/>
        <v>0.81899999999999995</v>
      </c>
    </row>
    <row r="615" spans="20:31">
      <c r="T615" s="152">
        <v>6</v>
      </c>
      <c r="U615" s="153">
        <v>1995</v>
      </c>
      <c r="V615" s="154" t="s">
        <v>21</v>
      </c>
      <c r="W615" s="154" t="s">
        <v>624</v>
      </c>
      <c r="X615" s="154" t="s">
        <v>3363</v>
      </c>
      <c r="Y615" s="155" t="str">
        <f t="shared" si="38"/>
        <v>61995暖房店舗用有り</v>
      </c>
      <c r="Z615" s="156">
        <v>0.374</v>
      </c>
      <c r="AA615" s="156">
        <v>0.626</v>
      </c>
      <c r="AB615" s="157">
        <v>1.0275000000000001</v>
      </c>
      <c r="AC615" s="157">
        <v>0.46260000000000001</v>
      </c>
      <c r="AD615" s="160">
        <f>VLOOKUP(T615,'既存・導入予定 (4)'!$E$33:$S$44,13,0)</f>
        <v>0.30499999999999999</v>
      </c>
      <c r="AE615" s="161">
        <f t="shared" si="39"/>
        <v>0.74</v>
      </c>
    </row>
    <row r="616" spans="20:31">
      <c r="T616" s="152">
        <v>6</v>
      </c>
      <c r="U616" s="153">
        <v>1995</v>
      </c>
      <c r="V616" s="154" t="s">
        <v>21</v>
      </c>
      <c r="W616" s="154" t="s">
        <v>618</v>
      </c>
      <c r="X616" s="154" t="s">
        <v>3363</v>
      </c>
      <c r="Y616" s="155" t="str">
        <f t="shared" si="38"/>
        <v>61995暖房ビル用マルチ有り</v>
      </c>
      <c r="Z616" s="156">
        <v>-0.112</v>
      </c>
      <c r="AA616" s="156">
        <v>1.1120000000000001</v>
      </c>
      <c r="AB616" s="157">
        <v>1.0236000000000001</v>
      </c>
      <c r="AC616" s="157">
        <v>0.82809999999999995</v>
      </c>
      <c r="AD616" s="160">
        <f>VLOOKUP(T616,'既存・導入予定 (4)'!$E$33:$S$44,13,0)</f>
        <v>0.30499999999999999</v>
      </c>
      <c r="AE616" s="161">
        <f t="shared" si="39"/>
        <v>1.077</v>
      </c>
    </row>
    <row r="617" spans="20:31">
      <c r="T617" s="152">
        <v>6</v>
      </c>
      <c r="U617" s="153">
        <v>1995</v>
      </c>
      <c r="V617" s="154" t="s">
        <v>21</v>
      </c>
      <c r="W617" s="154" t="s">
        <v>619</v>
      </c>
      <c r="X617" s="154" t="s">
        <v>3363</v>
      </c>
      <c r="Y617" s="155" t="str">
        <f t="shared" si="38"/>
        <v>61995暖房設備用有り</v>
      </c>
      <c r="Z617" s="156">
        <v>0.25</v>
      </c>
      <c r="AA617" s="156">
        <v>0.75</v>
      </c>
      <c r="AB617" s="157">
        <v>1.0159</v>
      </c>
      <c r="AC617" s="157">
        <v>0.5585</v>
      </c>
      <c r="AD617" s="160">
        <f>VLOOKUP(T617,'既存・導入予定 (4)'!$E$33:$S$44,13,0)</f>
        <v>0.30499999999999999</v>
      </c>
      <c r="AE617" s="161">
        <f t="shared" si="39"/>
        <v>0.82599999999999996</v>
      </c>
    </row>
    <row r="618" spans="20:31">
      <c r="T618" s="152">
        <v>6</v>
      </c>
      <c r="U618" s="153">
        <v>1995</v>
      </c>
      <c r="V618" s="154" t="s">
        <v>21</v>
      </c>
      <c r="W618" s="154" t="s">
        <v>624</v>
      </c>
      <c r="X618" s="154" t="s">
        <v>3516</v>
      </c>
      <c r="Y618" s="155" t="str">
        <f t="shared" si="38"/>
        <v>61995暖房店舗用無し（一定速）</v>
      </c>
      <c r="Z618" s="156">
        <v>0.26</v>
      </c>
      <c r="AA618" s="156">
        <v>0.74</v>
      </c>
      <c r="AB618" s="157">
        <v>0.26</v>
      </c>
      <c r="AC618" s="157">
        <v>0.74</v>
      </c>
      <c r="AD618" s="160">
        <f>VLOOKUP(T618,'既存・導入予定 (4)'!$E$33:$S$44,13,0)</f>
        <v>0.30499999999999999</v>
      </c>
      <c r="AE618" s="161">
        <f t="shared" si="39"/>
        <v>0.81899999999999995</v>
      </c>
    </row>
    <row r="619" spans="20:31">
      <c r="T619" s="152">
        <v>6</v>
      </c>
      <c r="U619" s="153">
        <v>1995</v>
      </c>
      <c r="V619" s="154" t="s">
        <v>21</v>
      </c>
      <c r="W619" s="154" t="s">
        <v>618</v>
      </c>
      <c r="X619" s="154" t="s">
        <v>3516</v>
      </c>
      <c r="Y619" s="155" t="str">
        <f t="shared" si="38"/>
        <v>61995暖房ビル用マルチ無し（一定速）</v>
      </c>
      <c r="Z619" s="156">
        <v>0.26</v>
      </c>
      <c r="AA619" s="156">
        <v>0.74</v>
      </c>
      <c r="AB619" s="157">
        <v>0.26</v>
      </c>
      <c r="AC619" s="157">
        <v>0.74</v>
      </c>
      <c r="AD619" s="160">
        <f>VLOOKUP(T619,'既存・導入予定 (4)'!$E$33:$S$44,13,0)</f>
        <v>0.30499999999999999</v>
      </c>
      <c r="AE619" s="161">
        <f t="shared" si="39"/>
        <v>0.81899999999999995</v>
      </c>
    </row>
    <row r="620" spans="20:31">
      <c r="T620" s="152">
        <v>6</v>
      </c>
      <c r="U620" s="153">
        <v>1995</v>
      </c>
      <c r="V620" s="154" t="s">
        <v>21</v>
      </c>
      <c r="W620" s="154" t="s">
        <v>619</v>
      </c>
      <c r="X620" s="154" t="s">
        <v>3516</v>
      </c>
      <c r="Y620" s="155" t="str">
        <f t="shared" si="38"/>
        <v>61995暖房設備用無し（一定速）</v>
      </c>
      <c r="Z620" s="156">
        <v>0.26</v>
      </c>
      <c r="AA620" s="156">
        <v>0.74</v>
      </c>
      <c r="AB620" s="157">
        <v>0.26</v>
      </c>
      <c r="AC620" s="157">
        <v>0.74</v>
      </c>
      <c r="AD620" s="160">
        <f>VLOOKUP(T620,'既存・導入予定 (4)'!$E$33:$S$44,13,0)</f>
        <v>0.30499999999999999</v>
      </c>
      <c r="AE620" s="161">
        <f t="shared" si="39"/>
        <v>0.81899999999999995</v>
      </c>
    </row>
    <row r="621" spans="20:31">
      <c r="T621" s="152">
        <v>6</v>
      </c>
      <c r="U621" s="153">
        <v>2005</v>
      </c>
      <c r="V621" s="154" t="s">
        <v>20</v>
      </c>
      <c r="W621" s="154" t="s">
        <v>624</v>
      </c>
      <c r="X621" s="154" t="s">
        <v>3363</v>
      </c>
      <c r="Y621" s="155" t="str">
        <f t="shared" si="38"/>
        <v>62005冷房店舗用有り</v>
      </c>
      <c r="Z621" s="156">
        <v>-0.86599999999999999</v>
      </c>
      <c r="AA621" s="156">
        <v>1.8660000000000001</v>
      </c>
      <c r="AB621" s="157">
        <v>1.0455000000000001</v>
      </c>
      <c r="AC621" s="157">
        <v>1.3880999999999999</v>
      </c>
      <c r="AD621" s="160">
        <f>VLOOKUP(T621,'既存・導入予定 (4)'!$E$33:$S$44,13,0)</f>
        <v>0.30499999999999999</v>
      </c>
      <c r="AE621" s="161">
        <f t="shared" si="39"/>
        <v>1.601</v>
      </c>
    </row>
    <row r="622" spans="20:31">
      <c r="T622" s="152">
        <v>6</v>
      </c>
      <c r="U622" s="153">
        <v>2005</v>
      </c>
      <c r="V622" s="154" t="s">
        <v>20</v>
      </c>
      <c r="W622" s="154" t="s">
        <v>618</v>
      </c>
      <c r="X622" s="154" t="s">
        <v>3363</v>
      </c>
      <c r="Y622" s="155" t="str">
        <f t="shared" si="38"/>
        <v>62005冷房ビル用マルチ有り</v>
      </c>
      <c r="Z622" s="156">
        <v>-0.68200000000000005</v>
      </c>
      <c r="AA622" s="156">
        <v>1.6819999999999999</v>
      </c>
      <c r="AB622" s="157">
        <v>1.0490999999999999</v>
      </c>
      <c r="AC622" s="157">
        <v>1.2492000000000001</v>
      </c>
      <c r="AD622" s="160">
        <f>VLOOKUP(T622,'既存・導入予定 (4)'!$E$33:$S$44,13,0)</f>
        <v>0.30499999999999999</v>
      </c>
      <c r="AE622" s="161">
        <f t="shared" si="39"/>
        <v>1.4730000000000001</v>
      </c>
    </row>
    <row r="623" spans="20:31">
      <c r="T623" s="152">
        <v>6</v>
      </c>
      <c r="U623" s="153">
        <v>2005</v>
      </c>
      <c r="V623" s="154" t="s">
        <v>20</v>
      </c>
      <c r="W623" s="154" t="s">
        <v>619</v>
      </c>
      <c r="X623" s="154" t="s">
        <v>3363</v>
      </c>
      <c r="Y623" s="155" t="str">
        <f t="shared" si="38"/>
        <v>62005冷房設備用有り</v>
      </c>
      <c r="Z623" s="156">
        <v>-0.114</v>
      </c>
      <c r="AA623" s="156">
        <v>1.1140000000000001</v>
      </c>
      <c r="AB623" s="157">
        <v>1.0325</v>
      </c>
      <c r="AC623" s="157">
        <v>0.82740000000000002</v>
      </c>
      <c r="AD623" s="160">
        <f>VLOOKUP(T623,'既存・導入予定 (4)'!$E$33:$S$44,13,0)</f>
        <v>0.30499999999999999</v>
      </c>
      <c r="AE623" s="161">
        <f t="shared" si="39"/>
        <v>1.079</v>
      </c>
    </row>
    <row r="624" spans="20:31">
      <c r="T624" s="152">
        <v>6</v>
      </c>
      <c r="U624" s="153">
        <v>2005</v>
      </c>
      <c r="V624" s="154" t="s">
        <v>20</v>
      </c>
      <c r="W624" s="154" t="s">
        <v>624</v>
      </c>
      <c r="X624" s="154" t="s">
        <v>3516</v>
      </c>
      <c r="Y624" s="155" t="str">
        <f t="shared" si="38"/>
        <v>62005冷房店舗用無し（一定速）</v>
      </c>
      <c r="Z624" s="156">
        <v>0.25</v>
      </c>
      <c r="AA624" s="156">
        <v>0.75</v>
      </c>
      <c r="AB624" s="157">
        <v>0.25</v>
      </c>
      <c r="AC624" s="157">
        <v>0.75</v>
      </c>
      <c r="AD624" s="160">
        <f>VLOOKUP(T624,'既存・導入予定 (4)'!$E$33:$S$44,13,0)</f>
        <v>0.30499999999999999</v>
      </c>
      <c r="AE624" s="161">
        <f t="shared" si="39"/>
        <v>0.82599999999999996</v>
      </c>
    </row>
    <row r="625" spans="20:31">
      <c r="T625" s="152">
        <v>6</v>
      </c>
      <c r="U625" s="153">
        <v>2005</v>
      </c>
      <c r="V625" s="154" t="s">
        <v>20</v>
      </c>
      <c r="W625" s="154" t="s">
        <v>618</v>
      </c>
      <c r="X625" s="154" t="s">
        <v>3516</v>
      </c>
      <c r="Y625" s="155" t="str">
        <f t="shared" si="38"/>
        <v>62005冷房ビル用マルチ無し（一定速）</v>
      </c>
      <c r="Z625" s="156">
        <v>0.25</v>
      </c>
      <c r="AA625" s="156">
        <v>0.75</v>
      </c>
      <c r="AB625" s="157">
        <v>0.25</v>
      </c>
      <c r="AC625" s="157">
        <v>0.75</v>
      </c>
      <c r="AD625" s="160">
        <f>VLOOKUP(T625,'既存・導入予定 (4)'!$E$33:$S$44,13,0)</f>
        <v>0.30499999999999999</v>
      </c>
      <c r="AE625" s="161">
        <f t="shared" si="39"/>
        <v>0.82599999999999996</v>
      </c>
    </row>
    <row r="626" spans="20:31">
      <c r="T626" s="152">
        <v>6</v>
      </c>
      <c r="U626" s="153">
        <v>2005</v>
      </c>
      <c r="V626" s="154" t="s">
        <v>20</v>
      </c>
      <c r="W626" s="154" t="s">
        <v>619</v>
      </c>
      <c r="X626" s="154" t="s">
        <v>3516</v>
      </c>
      <c r="Y626" s="155" t="str">
        <f t="shared" si="38"/>
        <v>62005冷房設備用無し（一定速）</v>
      </c>
      <c r="Z626" s="156">
        <v>0.25</v>
      </c>
      <c r="AA626" s="156">
        <v>0.75</v>
      </c>
      <c r="AB626" s="157">
        <v>0.25</v>
      </c>
      <c r="AC626" s="157">
        <v>0.75</v>
      </c>
      <c r="AD626" s="160">
        <f>VLOOKUP(T626,'既存・導入予定 (4)'!$E$33:$S$44,13,0)</f>
        <v>0.30499999999999999</v>
      </c>
      <c r="AE626" s="161">
        <f t="shared" si="39"/>
        <v>0.82599999999999996</v>
      </c>
    </row>
    <row r="627" spans="20:31">
      <c r="T627" s="152">
        <v>6</v>
      </c>
      <c r="U627" s="153">
        <v>2005</v>
      </c>
      <c r="V627" s="154" t="s">
        <v>21</v>
      </c>
      <c r="W627" s="154" t="s">
        <v>624</v>
      </c>
      <c r="X627" s="154" t="s">
        <v>3363</v>
      </c>
      <c r="Y627" s="155" t="str">
        <f t="shared" si="38"/>
        <v>62005暖房店舗用有り</v>
      </c>
      <c r="Z627" s="156">
        <v>-0.65</v>
      </c>
      <c r="AA627" s="156">
        <v>1.65</v>
      </c>
      <c r="AB627" s="157">
        <v>1.0726</v>
      </c>
      <c r="AC627" s="157">
        <v>1.2194</v>
      </c>
      <c r="AD627" s="160">
        <f>VLOOKUP(T627,'既存・導入予定 (4)'!$E$33:$S$44,13,0)</f>
        <v>0.30499999999999999</v>
      </c>
      <c r="AE627" s="161">
        <f t="shared" si="39"/>
        <v>1.4510000000000001</v>
      </c>
    </row>
    <row r="628" spans="20:31">
      <c r="T628" s="152">
        <v>6</v>
      </c>
      <c r="U628" s="153">
        <v>2005</v>
      </c>
      <c r="V628" s="154" t="s">
        <v>21</v>
      </c>
      <c r="W628" s="154" t="s">
        <v>618</v>
      </c>
      <c r="X628" s="154" t="s">
        <v>3363</v>
      </c>
      <c r="Y628" s="155" t="str">
        <f t="shared" si="38"/>
        <v>62005暖房ビル用マルチ有り</v>
      </c>
      <c r="Z628" s="156">
        <v>-0.56000000000000005</v>
      </c>
      <c r="AA628" s="156">
        <v>1.56</v>
      </c>
      <c r="AB628" s="157">
        <v>1.0330999999999999</v>
      </c>
      <c r="AC628" s="157">
        <v>1.1617</v>
      </c>
      <c r="AD628" s="160">
        <f>VLOOKUP(T628,'既存・導入予定 (4)'!$E$33:$S$44,13,0)</f>
        <v>0.30499999999999999</v>
      </c>
      <c r="AE628" s="161">
        <f t="shared" si="39"/>
        <v>1.389</v>
      </c>
    </row>
    <row r="629" spans="20:31">
      <c r="T629" s="152">
        <v>6</v>
      </c>
      <c r="U629" s="153">
        <v>2005</v>
      </c>
      <c r="V629" s="154" t="s">
        <v>21</v>
      </c>
      <c r="W629" s="154" t="s">
        <v>619</v>
      </c>
      <c r="X629" s="154" t="s">
        <v>3363</v>
      </c>
      <c r="Y629" s="155" t="str">
        <f t="shared" si="38"/>
        <v>62005暖房設備用有り</v>
      </c>
      <c r="Z629" s="156">
        <v>-0.126</v>
      </c>
      <c r="AA629" s="156">
        <v>1.1259999999999999</v>
      </c>
      <c r="AB629" s="157">
        <v>1.0239</v>
      </c>
      <c r="AC629" s="157">
        <v>0.83850000000000002</v>
      </c>
      <c r="AD629" s="160">
        <f>VLOOKUP(T629,'既存・導入予定 (4)'!$E$33:$S$44,13,0)</f>
        <v>0.30499999999999999</v>
      </c>
      <c r="AE629" s="161">
        <f t="shared" si="39"/>
        <v>1.087</v>
      </c>
    </row>
    <row r="630" spans="20:31">
      <c r="T630" s="152">
        <v>6</v>
      </c>
      <c r="U630" s="153">
        <v>2005</v>
      </c>
      <c r="V630" s="154" t="s">
        <v>21</v>
      </c>
      <c r="W630" s="154" t="s">
        <v>624</v>
      </c>
      <c r="X630" s="154" t="s">
        <v>3516</v>
      </c>
      <c r="Y630" s="155" t="str">
        <f t="shared" si="38"/>
        <v>62005暖房店舗用無し（一定速）</v>
      </c>
      <c r="Z630" s="156">
        <v>0.25</v>
      </c>
      <c r="AA630" s="156">
        <v>0.75</v>
      </c>
      <c r="AB630" s="157">
        <v>0.25</v>
      </c>
      <c r="AC630" s="157">
        <v>0.75</v>
      </c>
      <c r="AD630" s="160">
        <f>VLOOKUP(T630,'既存・導入予定 (4)'!$E$33:$S$44,13,0)</f>
        <v>0.30499999999999999</v>
      </c>
      <c r="AE630" s="161">
        <f t="shared" si="39"/>
        <v>0.82599999999999996</v>
      </c>
    </row>
    <row r="631" spans="20:31">
      <c r="T631" s="152">
        <v>6</v>
      </c>
      <c r="U631" s="153">
        <v>2005</v>
      </c>
      <c r="V631" s="154" t="s">
        <v>21</v>
      </c>
      <c r="W631" s="154" t="s">
        <v>618</v>
      </c>
      <c r="X631" s="154" t="s">
        <v>3516</v>
      </c>
      <c r="Y631" s="155" t="str">
        <f t="shared" si="38"/>
        <v>62005暖房ビル用マルチ無し（一定速）</v>
      </c>
      <c r="Z631" s="156">
        <v>0.25</v>
      </c>
      <c r="AA631" s="156">
        <v>0.75</v>
      </c>
      <c r="AB631" s="157">
        <v>0.25</v>
      </c>
      <c r="AC631" s="157">
        <v>0.75</v>
      </c>
      <c r="AD631" s="160">
        <f>VLOOKUP(T631,'既存・導入予定 (4)'!$E$33:$S$44,13,0)</f>
        <v>0.30499999999999999</v>
      </c>
      <c r="AE631" s="161">
        <f t="shared" si="39"/>
        <v>0.82599999999999996</v>
      </c>
    </row>
    <row r="632" spans="20:31">
      <c r="T632" s="152">
        <v>6</v>
      </c>
      <c r="U632" s="153">
        <v>2005</v>
      </c>
      <c r="V632" s="154" t="s">
        <v>21</v>
      </c>
      <c r="W632" s="154" t="s">
        <v>619</v>
      </c>
      <c r="X632" s="154" t="s">
        <v>3516</v>
      </c>
      <c r="Y632" s="155" t="str">
        <f t="shared" si="38"/>
        <v>62005暖房設備用無し（一定速）</v>
      </c>
      <c r="Z632" s="156">
        <v>0.25</v>
      </c>
      <c r="AA632" s="156">
        <v>0.75</v>
      </c>
      <c r="AB632" s="157">
        <v>0.25</v>
      </c>
      <c r="AC632" s="157">
        <v>0.75</v>
      </c>
      <c r="AD632" s="160">
        <f>VLOOKUP(T632,'既存・導入予定 (4)'!$E$33:$S$44,13,0)</f>
        <v>0.30499999999999999</v>
      </c>
      <c r="AE632" s="161">
        <f t="shared" si="39"/>
        <v>0.82599999999999996</v>
      </c>
    </row>
    <row r="633" spans="20:31">
      <c r="T633" s="152">
        <v>6</v>
      </c>
      <c r="U633" s="153">
        <v>2010</v>
      </c>
      <c r="V633" s="154" t="s">
        <v>20</v>
      </c>
      <c r="W633" s="154" t="s">
        <v>624</v>
      </c>
      <c r="X633" s="154" t="s">
        <v>3363</v>
      </c>
      <c r="Y633" s="155" t="str">
        <f t="shared" si="38"/>
        <v>62010冷房店舗用有り</v>
      </c>
      <c r="Z633" s="156">
        <v>-1.1000000000000001</v>
      </c>
      <c r="AA633" s="156">
        <v>2.1</v>
      </c>
      <c r="AB633" s="157">
        <v>1.0511999999999999</v>
      </c>
      <c r="AC633" s="157">
        <v>1.5622</v>
      </c>
      <c r="AD633" s="160">
        <f>VLOOKUP(T633,'既存・導入予定 (4)'!$E$33:$S$44,13,0)</f>
        <v>0.30499999999999999</v>
      </c>
      <c r="AE633" s="161">
        <f t="shared" si="39"/>
        <v>1.764</v>
      </c>
    </row>
    <row r="634" spans="20:31">
      <c r="T634" s="152">
        <v>6</v>
      </c>
      <c r="U634" s="153">
        <v>2010</v>
      </c>
      <c r="V634" s="154" t="s">
        <v>20</v>
      </c>
      <c r="W634" s="154" t="s">
        <v>618</v>
      </c>
      <c r="X634" s="154" t="s">
        <v>3363</v>
      </c>
      <c r="Y634" s="155" t="str">
        <f t="shared" si="38"/>
        <v>62010冷房ビル用マルチ有り</v>
      </c>
      <c r="Z634" s="156">
        <v>-0.88</v>
      </c>
      <c r="AA634" s="156">
        <v>1.88</v>
      </c>
      <c r="AB634" s="157">
        <v>1.0548999999999999</v>
      </c>
      <c r="AC634" s="157">
        <v>1.3963000000000001</v>
      </c>
      <c r="AD634" s="160">
        <f>VLOOKUP(T634,'既存・導入予定 (4)'!$E$33:$S$44,13,0)</f>
        <v>0.30499999999999999</v>
      </c>
      <c r="AE634" s="161">
        <f t="shared" si="39"/>
        <v>1.611</v>
      </c>
    </row>
    <row r="635" spans="20:31">
      <c r="T635" s="152">
        <v>6</v>
      </c>
      <c r="U635" s="153">
        <v>2010</v>
      </c>
      <c r="V635" s="154" t="s">
        <v>20</v>
      </c>
      <c r="W635" s="154" t="s">
        <v>619</v>
      </c>
      <c r="X635" s="154" t="s">
        <v>3363</v>
      </c>
      <c r="Y635" s="155" t="str">
        <f t="shared" si="38"/>
        <v>62010冷房設備用有り</v>
      </c>
      <c r="Z635" s="156">
        <v>-0.26</v>
      </c>
      <c r="AA635" s="156">
        <v>1.26</v>
      </c>
      <c r="AB635" s="157">
        <v>1.1929000000000001</v>
      </c>
      <c r="AC635" s="157">
        <v>0.89680000000000004</v>
      </c>
      <c r="AD635" s="160">
        <f>VLOOKUP(T635,'既存・導入予定 (4)'!$E$33:$S$44,13,0)</f>
        <v>0.30499999999999999</v>
      </c>
      <c r="AE635" s="161">
        <f t="shared" si="39"/>
        <v>1.18</v>
      </c>
    </row>
    <row r="636" spans="20:31">
      <c r="T636" s="152">
        <v>6</v>
      </c>
      <c r="U636" s="153">
        <v>2010</v>
      </c>
      <c r="V636" s="154" t="s">
        <v>20</v>
      </c>
      <c r="W636" s="154" t="s">
        <v>624</v>
      </c>
      <c r="X636" s="154" t="s">
        <v>3516</v>
      </c>
      <c r="Y636" s="155" t="str">
        <f t="shared" si="38"/>
        <v>62010冷房店舗用無し（一定速）</v>
      </c>
      <c r="Z636" s="156">
        <v>0.25</v>
      </c>
      <c r="AA636" s="156">
        <v>0.75</v>
      </c>
      <c r="AB636" s="157">
        <v>0.25</v>
      </c>
      <c r="AC636" s="157">
        <v>0.75</v>
      </c>
      <c r="AD636" s="160">
        <f>VLOOKUP(T636,'既存・導入予定 (4)'!$E$33:$S$44,13,0)</f>
        <v>0.30499999999999999</v>
      </c>
      <c r="AE636" s="161">
        <f t="shared" si="39"/>
        <v>0.82599999999999996</v>
      </c>
    </row>
    <row r="637" spans="20:31">
      <c r="T637" s="152">
        <v>6</v>
      </c>
      <c r="U637" s="153">
        <v>2010</v>
      </c>
      <c r="V637" s="154" t="s">
        <v>20</v>
      </c>
      <c r="W637" s="154" t="s">
        <v>618</v>
      </c>
      <c r="X637" s="154" t="s">
        <v>3516</v>
      </c>
      <c r="Y637" s="155" t="str">
        <f t="shared" si="38"/>
        <v>62010冷房ビル用マルチ無し（一定速）</v>
      </c>
      <c r="Z637" s="156">
        <v>0.25</v>
      </c>
      <c r="AA637" s="156">
        <v>0.75</v>
      </c>
      <c r="AB637" s="157">
        <v>0.25</v>
      </c>
      <c r="AC637" s="157">
        <v>0.75</v>
      </c>
      <c r="AD637" s="160">
        <f>VLOOKUP(T637,'既存・導入予定 (4)'!$E$33:$S$44,13,0)</f>
        <v>0.30499999999999999</v>
      </c>
      <c r="AE637" s="161">
        <f t="shared" si="39"/>
        <v>0.82599999999999996</v>
      </c>
    </row>
    <row r="638" spans="20:31">
      <c r="T638" s="152">
        <v>6</v>
      </c>
      <c r="U638" s="153">
        <v>2010</v>
      </c>
      <c r="V638" s="154" t="s">
        <v>20</v>
      </c>
      <c r="W638" s="154" t="s">
        <v>619</v>
      </c>
      <c r="X638" s="154" t="s">
        <v>3516</v>
      </c>
      <c r="Y638" s="155" t="str">
        <f t="shared" si="38"/>
        <v>62010冷房設備用無し（一定速）</v>
      </c>
      <c r="Z638" s="156">
        <v>0.25</v>
      </c>
      <c r="AA638" s="156">
        <v>0.75</v>
      </c>
      <c r="AB638" s="157">
        <v>0.25</v>
      </c>
      <c r="AC638" s="157">
        <v>0.75</v>
      </c>
      <c r="AD638" s="160">
        <f>VLOOKUP(T638,'既存・導入予定 (4)'!$E$33:$S$44,13,0)</f>
        <v>0.30499999999999999</v>
      </c>
      <c r="AE638" s="161">
        <f t="shared" si="39"/>
        <v>0.82599999999999996</v>
      </c>
    </row>
    <row r="639" spans="20:31">
      <c r="T639" s="152">
        <v>6</v>
      </c>
      <c r="U639" s="153">
        <v>2010</v>
      </c>
      <c r="V639" s="154" t="s">
        <v>21</v>
      </c>
      <c r="W639" s="154" t="s">
        <v>624</v>
      </c>
      <c r="X639" s="154" t="s">
        <v>3363</v>
      </c>
      <c r="Y639" s="155" t="str">
        <f t="shared" si="38"/>
        <v>62010暖房店舗用有り</v>
      </c>
      <c r="Z639" s="156">
        <v>-0.72</v>
      </c>
      <c r="AA639" s="156">
        <v>1.72</v>
      </c>
      <c r="AB639" s="157">
        <v>1.0757000000000001</v>
      </c>
      <c r="AC639" s="157">
        <v>1.2710999999999999</v>
      </c>
      <c r="AD639" s="160">
        <f>VLOOKUP(T639,'既存・導入予定 (4)'!$E$33:$S$44,13,0)</f>
        <v>0.30499999999999999</v>
      </c>
      <c r="AE639" s="161">
        <f t="shared" si="39"/>
        <v>1.5</v>
      </c>
    </row>
    <row r="640" spans="20:31">
      <c r="T640" s="152">
        <v>6</v>
      </c>
      <c r="U640" s="153">
        <v>2010</v>
      </c>
      <c r="V640" s="154" t="s">
        <v>21</v>
      </c>
      <c r="W640" s="154" t="s">
        <v>618</v>
      </c>
      <c r="X640" s="154" t="s">
        <v>3363</v>
      </c>
      <c r="Y640" s="155" t="str">
        <f t="shared" si="38"/>
        <v>62010暖房ビル用マルチ有り</v>
      </c>
      <c r="Z640" s="156">
        <v>-0.7</v>
      </c>
      <c r="AA640" s="156">
        <v>1.7</v>
      </c>
      <c r="AB640" s="157">
        <v>1.036</v>
      </c>
      <c r="AC640" s="157">
        <v>1.266</v>
      </c>
      <c r="AD640" s="160">
        <f>VLOOKUP(T640,'既存・導入予定 (4)'!$E$33:$S$44,13,0)</f>
        <v>0.30499999999999999</v>
      </c>
      <c r="AE640" s="161">
        <f t="shared" si="39"/>
        <v>1.486</v>
      </c>
    </row>
    <row r="641" spans="20:31">
      <c r="T641" s="152">
        <v>6</v>
      </c>
      <c r="U641" s="153">
        <v>2010</v>
      </c>
      <c r="V641" s="154" t="s">
        <v>21</v>
      </c>
      <c r="W641" s="154" t="s">
        <v>619</v>
      </c>
      <c r="X641" s="154" t="s">
        <v>3363</v>
      </c>
      <c r="Y641" s="155" t="str">
        <f t="shared" si="38"/>
        <v>62010暖房設備用有り</v>
      </c>
      <c r="Z641" s="156">
        <v>-0.26</v>
      </c>
      <c r="AA641" s="156">
        <v>1.26</v>
      </c>
      <c r="AB641" s="157">
        <v>0.82779999999999998</v>
      </c>
      <c r="AC641" s="157">
        <v>0.98809999999999998</v>
      </c>
      <c r="AD641" s="160">
        <f>VLOOKUP(T641,'既存・導入予定 (4)'!$E$33:$S$44,13,0)</f>
        <v>0.30499999999999999</v>
      </c>
      <c r="AE641" s="161">
        <f t="shared" si="39"/>
        <v>1.18</v>
      </c>
    </row>
    <row r="642" spans="20:31">
      <c r="T642" s="152">
        <v>6</v>
      </c>
      <c r="U642" s="153">
        <v>2010</v>
      </c>
      <c r="V642" s="154" t="s">
        <v>21</v>
      </c>
      <c r="W642" s="154" t="s">
        <v>624</v>
      </c>
      <c r="X642" s="154" t="s">
        <v>3516</v>
      </c>
      <c r="Y642" s="155" t="str">
        <f t="shared" si="38"/>
        <v>62010暖房店舗用無し（一定速）</v>
      </c>
      <c r="Z642" s="156">
        <v>0.25</v>
      </c>
      <c r="AA642" s="156">
        <v>0.75</v>
      </c>
      <c r="AB642" s="157">
        <v>0.25</v>
      </c>
      <c r="AC642" s="157">
        <v>0.75</v>
      </c>
      <c r="AD642" s="160">
        <f>VLOOKUP(T642,'既存・導入予定 (4)'!$E$33:$S$44,13,0)</f>
        <v>0.30499999999999999</v>
      </c>
      <c r="AE642" s="161">
        <f t="shared" si="39"/>
        <v>0.82599999999999996</v>
      </c>
    </row>
    <row r="643" spans="20:31">
      <c r="T643" s="152">
        <v>6</v>
      </c>
      <c r="U643" s="153">
        <v>2010</v>
      </c>
      <c r="V643" s="154" t="s">
        <v>21</v>
      </c>
      <c r="W643" s="154" t="s">
        <v>618</v>
      </c>
      <c r="X643" s="154" t="s">
        <v>3516</v>
      </c>
      <c r="Y643" s="155" t="str">
        <f t="shared" si="38"/>
        <v>62010暖房ビル用マルチ無し（一定速）</v>
      </c>
      <c r="Z643" s="156">
        <v>0.25</v>
      </c>
      <c r="AA643" s="156">
        <v>0.75</v>
      </c>
      <c r="AB643" s="157">
        <v>0.25</v>
      </c>
      <c r="AC643" s="157">
        <v>0.75</v>
      </c>
      <c r="AD643" s="160">
        <f>VLOOKUP(T643,'既存・導入予定 (4)'!$E$33:$S$44,13,0)</f>
        <v>0.30499999999999999</v>
      </c>
      <c r="AE643" s="161">
        <f t="shared" si="39"/>
        <v>0.82599999999999996</v>
      </c>
    </row>
    <row r="644" spans="20:31">
      <c r="T644" s="152">
        <v>6</v>
      </c>
      <c r="U644" s="153">
        <v>2010</v>
      </c>
      <c r="V644" s="154" t="s">
        <v>21</v>
      </c>
      <c r="W644" s="154" t="s">
        <v>619</v>
      </c>
      <c r="X644" s="154" t="s">
        <v>3516</v>
      </c>
      <c r="Y644" s="155" t="str">
        <f t="shared" si="38"/>
        <v>62010暖房設備用無し（一定速）</v>
      </c>
      <c r="Z644" s="156">
        <v>0.25</v>
      </c>
      <c r="AA644" s="156">
        <v>0.75</v>
      </c>
      <c r="AB644" s="157">
        <v>0.25</v>
      </c>
      <c r="AC644" s="157">
        <v>0.75</v>
      </c>
      <c r="AD644" s="160">
        <f>VLOOKUP(T644,'既存・導入予定 (4)'!$E$33:$S$44,13,0)</f>
        <v>0.30499999999999999</v>
      </c>
      <c r="AE644" s="161">
        <f t="shared" si="39"/>
        <v>0.82599999999999996</v>
      </c>
    </row>
    <row r="645" spans="20:31">
      <c r="T645" s="144">
        <v>6</v>
      </c>
      <c r="U645" s="195">
        <v>2011</v>
      </c>
      <c r="V645" s="145" t="s">
        <v>20</v>
      </c>
      <c r="W645" s="145" t="s">
        <v>624</v>
      </c>
      <c r="X645" s="145" t="s">
        <v>3363</v>
      </c>
      <c r="Y645" s="146" t="str">
        <f t="shared" si="38"/>
        <v>62011冷房店舗用有り</v>
      </c>
      <c r="Z645" s="148">
        <v>-1.1200000000000001</v>
      </c>
      <c r="AA645" s="148">
        <v>2.12</v>
      </c>
      <c r="AB645" s="149">
        <v>1.0517000000000001</v>
      </c>
      <c r="AC645" s="149">
        <v>1.5770999999999999</v>
      </c>
      <c r="AD645" s="147">
        <f>VLOOKUP(T645,'既存・導入予定 (4)'!$E$33:$S$44,13,0)</f>
        <v>0.30499999999999999</v>
      </c>
      <c r="AE645" s="75">
        <f t="shared" si="39"/>
        <v>1.778</v>
      </c>
    </row>
    <row r="646" spans="20:31">
      <c r="T646" s="144">
        <v>6</v>
      </c>
      <c r="U646" s="195">
        <v>2011</v>
      </c>
      <c r="V646" s="145" t="s">
        <v>20</v>
      </c>
      <c r="W646" s="145" t="s">
        <v>618</v>
      </c>
      <c r="X646" s="145" t="s">
        <v>3363</v>
      </c>
      <c r="Y646" s="146" t="str">
        <f t="shared" ref="Y646:Y668" si="40">T646&amp;U646&amp;V646&amp;W646&amp;X646</f>
        <v>62011冷房ビル用マルチ有り</v>
      </c>
      <c r="Z646" s="148">
        <v>-1</v>
      </c>
      <c r="AA646" s="148">
        <v>2</v>
      </c>
      <c r="AB646" s="149">
        <v>1.0584</v>
      </c>
      <c r="AC646" s="149">
        <v>1.4854000000000001</v>
      </c>
      <c r="AD646" s="147">
        <f>VLOOKUP(T646,'既存・導入予定 (4)'!$E$33:$S$44,13,0)</f>
        <v>0.30499999999999999</v>
      </c>
      <c r="AE646" s="75">
        <f t="shared" si="39"/>
        <v>1.6950000000000001</v>
      </c>
    </row>
    <row r="647" spans="20:31">
      <c r="T647" s="144">
        <v>6</v>
      </c>
      <c r="U647" s="195">
        <v>2011</v>
      </c>
      <c r="V647" s="145" t="s">
        <v>20</v>
      </c>
      <c r="W647" s="145" t="s">
        <v>619</v>
      </c>
      <c r="X647" s="145" t="s">
        <v>3363</v>
      </c>
      <c r="Y647" s="146" t="str">
        <f t="shared" si="40"/>
        <v>62011冷房設備用有り</v>
      </c>
      <c r="Z647" s="148">
        <v>-0.22</v>
      </c>
      <c r="AA647" s="148">
        <v>1.22</v>
      </c>
      <c r="AB647" s="149">
        <v>1.0356000000000001</v>
      </c>
      <c r="AC647" s="149">
        <v>0.90610000000000002</v>
      </c>
      <c r="AD647" s="147">
        <f>VLOOKUP(T647,'既存・導入予定 (4)'!$E$33:$S$44,13,0)</f>
        <v>0.30499999999999999</v>
      </c>
      <c r="AE647" s="75">
        <f t="shared" si="39"/>
        <v>1.1519999999999999</v>
      </c>
    </row>
    <row r="648" spans="20:31">
      <c r="T648" s="144">
        <v>6</v>
      </c>
      <c r="U648" s="195">
        <v>2011</v>
      </c>
      <c r="V648" s="145" t="s">
        <v>20</v>
      </c>
      <c r="W648" s="145" t="s">
        <v>624</v>
      </c>
      <c r="X648" s="145" t="s">
        <v>3516</v>
      </c>
      <c r="Y648" s="146" t="str">
        <f t="shared" si="40"/>
        <v>62011冷房店舗用無し（一定速）</v>
      </c>
      <c r="Z648" s="148">
        <v>0.25</v>
      </c>
      <c r="AA648" s="148">
        <v>0.75</v>
      </c>
      <c r="AB648" s="149">
        <v>0.25</v>
      </c>
      <c r="AC648" s="149">
        <v>0.75</v>
      </c>
      <c r="AD648" s="147">
        <f>VLOOKUP(T648,'既存・導入予定 (4)'!$E$33:$S$44,13,0)</f>
        <v>0.30499999999999999</v>
      </c>
      <c r="AE648" s="75">
        <f t="shared" si="39"/>
        <v>0.82599999999999996</v>
      </c>
    </row>
    <row r="649" spans="20:31">
      <c r="T649" s="144">
        <v>6</v>
      </c>
      <c r="U649" s="195">
        <v>2011</v>
      </c>
      <c r="V649" s="145" t="s">
        <v>20</v>
      </c>
      <c r="W649" s="145" t="s">
        <v>618</v>
      </c>
      <c r="X649" s="145" t="s">
        <v>3516</v>
      </c>
      <c r="Y649" s="146" t="str">
        <f t="shared" si="40"/>
        <v>62011冷房ビル用マルチ無し（一定速）</v>
      </c>
      <c r="Z649" s="148">
        <v>0.25</v>
      </c>
      <c r="AA649" s="148">
        <v>0.75</v>
      </c>
      <c r="AB649" s="149">
        <v>0.25</v>
      </c>
      <c r="AC649" s="149">
        <v>0.75</v>
      </c>
      <c r="AD649" s="147">
        <f>VLOOKUP(T649,'既存・導入予定 (4)'!$E$33:$S$44,13,0)</f>
        <v>0.30499999999999999</v>
      </c>
      <c r="AE649" s="75">
        <f t="shared" si="39"/>
        <v>0.82599999999999996</v>
      </c>
    </row>
    <row r="650" spans="20:31">
      <c r="T650" s="144">
        <v>6</v>
      </c>
      <c r="U650" s="195">
        <v>2011</v>
      </c>
      <c r="V650" s="145" t="s">
        <v>20</v>
      </c>
      <c r="W650" s="145" t="s">
        <v>619</v>
      </c>
      <c r="X650" s="145" t="s">
        <v>3516</v>
      </c>
      <c r="Y650" s="146" t="str">
        <f t="shared" si="40"/>
        <v>62011冷房設備用無し（一定速）</v>
      </c>
      <c r="Z650" s="148">
        <v>0.25</v>
      </c>
      <c r="AA650" s="148">
        <v>0.75</v>
      </c>
      <c r="AB650" s="149">
        <v>0.25</v>
      </c>
      <c r="AC650" s="149">
        <v>0.75</v>
      </c>
      <c r="AD650" s="147">
        <f>VLOOKUP(T650,'既存・導入予定 (4)'!$E$33:$S$44,13,0)</f>
        <v>0.30499999999999999</v>
      </c>
      <c r="AE650" s="75">
        <f t="shared" si="39"/>
        <v>0.82599999999999996</v>
      </c>
    </row>
    <row r="651" spans="20:31">
      <c r="T651" s="144">
        <v>6</v>
      </c>
      <c r="U651" s="195">
        <v>2011</v>
      </c>
      <c r="V651" s="145" t="s">
        <v>21</v>
      </c>
      <c r="W651" s="145" t="s">
        <v>624</v>
      </c>
      <c r="X651" s="145" t="s">
        <v>3363</v>
      </c>
      <c r="Y651" s="146" t="str">
        <f t="shared" si="40"/>
        <v>62011暖房店舗用有り</v>
      </c>
      <c r="Z651" s="148">
        <v>-0.76</v>
      </c>
      <c r="AA651" s="148">
        <v>1.76</v>
      </c>
      <c r="AB651" s="149">
        <v>1.0773999999999999</v>
      </c>
      <c r="AC651" s="149">
        <v>1.3006</v>
      </c>
      <c r="AD651" s="147">
        <f>VLOOKUP(T651,'既存・導入予定 (4)'!$E$33:$S$44,13,0)</f>
        <v>0.30499999999999999</v>
      </c>
      <c r="AE651" s="75">
        <f t="shared" si="39"/>
        <v>1.528</v>
      </c>
    </row>
    <row r="652" spans="20:31">
      <c r="T652" s="144">
        <v>6</v>
      </c>
      <c r="U652" s="195">
        <v>2011</v>
      </c>
      <c r="V652" s="145" t="s">
        <v>21</v>
      </c>
      <c r="W652" s="145" t="s">
        <v>618</v>
      </c>
      <c r="X652" s="145" t="s">
        <v>3363</v>
      </c>
      <c r="Y652" s="146" t="str">
        <f t="shared" si="40"/>
        <v>62011暖房ビル用マルチ有り</v>
      </c>
      <c r="Z652" s="148">
        <v>-0.78</v>
      </c>
      <c r="AA652" s="148">
        <v>1.78</v>
      </c>
      <c r="AB652" s="149">
        <v>1.0377000000000001</v>
      </c>
      <c r="AC652" s="149">
        <v>1.3255999999999999</v>
      </c>
      <c r="AD652" s="147">
        <f>VLOOKUP(T652,'既存・導入予定 (4)'!$E$33:$S$44,13,0)</f>
        <v>0.30499999999999999</v>
      </c>
      <c r="AE652" s="75">
        <f t="shared" si="39"/>
        <v>1.542</v>
      </c>
    </row>
    <row r="653" spans="20:31">
      <c r="T653" s="144">
        <v>6</v>
      </c>
      <c r="U653" s="195">
        <v>2011</v>
      </c>
      <c r="V653" s="145" t="s">
        <v>21</v>
      </c>
      <c r="W653" s="145" t="s">
        <v>619</v>
      </c>
      <c r="X653" s="145" t="s">
        <v>3363</v>
      </c>
      <c r="Y653" s="146" t="str">
        <f t="shared" si="40"/>
        <v>62011暖房設備用有り</v>
      </c>
      <c r="Z653" s="148">
        <v>-0.26</v>
      </c>
      <c r="AA653" s="148">
        <v>1.26</v>
      </c>
      <c r="AB653" s="149">
        <v>1.0266999999999999</v>
      </c>
      <c r="AC653" s="149">
        <v>0.93830000000000002</v>
      </c>
      <c r="AD653" s="147">
        <f>VLOOKUP(T653,'既存・導入予定 (4)'!$E$33:$S$44,13,0)</f>
        <v>0.30499999999999999</v>
      </c>
      <c r="AE653" s="75">
        <f t="shared" si="39"/>
        <v>1.18</v>
      </c>
    </row>
    <row r="654" spans="20:31">
      <c r="T654" s="144">
        <v>6</v>
      </c>
      <c r="U654" s="195">
        <v>2011</v>
      </c>
      <c r="V654" s="145" t="s">
        <v>21</v>
      </c>
      <c r="W654" s="145" t="s">
        <v>624</v>
      </c>
      <c r="X654" s="145" t="s">
        <v>3516</v>
      </c>
      <c r="Y654" s="146" t="str">
        <f t="shared" si="40"/>
        <v>62011暖房店舗用無し（一定速）</v>
      </c>
      <c r="Z654" s="148">
        <v>0.25</v>
      </c>
      <c r="AA654" s="148">
        <v>0.75</v>
      </c>
      <c r="AB654" s="149">
        <v>0.25</v>
      </c>
      <c r="AC654" s="149">
        <v>0.75</v>
      </c>
      <c r="AD654" s="147">
        <f>VLOOKUP(T654,'既存・導入予定 (4)'!$E$33:$S$44,13,0)</f>
        <v>0.30499999999999999</v>
      </c>
      <c r="AE654" s="75">
        <f t="shared" si="39"/>
        <v>0.82599999999999996</v>
      </c>
    </row>
    <row r="655" spans="20:31">
      <c r="T655" s="144">
        <v>6</v>
      </c>
      <c r="U655" s="195">
        <v>2011</v>
      </c>
      <c r="V655" s="145" t="s">
        <v>21</v>
      </c>
      <c r="W655" s="145" t="s">
        <v>618</v>
      </c>
      <c r="X655" s="145" t="s">
        <v>3516</v>
      </c>
      <c r="Y655" s="146" t="str">
        <f t="shared" si="40"/>
        <v>62011暖房ビル用マルチ無し（一定速）</v>
      </c>
      <c r="Z655" s="148">
        <v>0.25</v>
      </c>
      <c r="AA655" s="148">
        <v>0.75</v>
      </c>
      <c r="AB655" s="149">
        <v>0.25</v>
      </c>
      <c r="AC655" s="149">
        <v>0.75</v>
      </c>
      <c r="AD655" s="147">
        <f>VLOOKUP(T655,'既存・導入予定 (4)'!$E$33:$S$44,13,0)</f>
        <v>0.30499999999999999</v>
      </c>
      <c r="AE655" s="75">
        <f t="shared" si="39"/>
        <v>0.82599999999999996</v>
      </c>
    </row>
    <row r="656" spans="20:31">
      <c r="T656" s="144">
        <v>6</v>
      </c>
      <c r="U656" s="145">
        <v>2011</v>
      </c>
      <c r="V656" s="145" t="s">
        <v>21</v>
      </c>
      <c r="W656" s="145" t="s">
        <v>619</v>
      </c>
      <c r="X656" s="145" t="s">
        <v>3516</v>
      </c>
      <c r="Y656" s="146" t="str">
        <f t="shared" si="40"/>
        <v>62011暖房設備用無し（一定速）</v>
      </c>
      <c r="Z656" s="148">
        <v>0.25</v>
      </c>
      <c r="AA656" s="148">
        <v>0.75</v>
      </c>
      <c r="AB656" s="149">
        <v>0.25</v>
      </c>
      <c r="AC656" s="149">
        <v>0.75</v>
      </c>
      <c r="AD656" s="147">
        <f>VLOOKUP(T656,'既存・導入予定 (4)'!$E$33:$S$44,13,0)</f>
        <v>0.30499999999999999</v>
      </c>
      <c r="AE656" s="75">
        <f t="shared" si="39"/>
        <v>0.82599999999999996</v>
      </c>
    </row>
    <row r="657" spans="20:31">
      <c r="T657" s="144">
        <v>6</v>
      </c>
      <c r="U657" s="145">
        <v>2012</v>
      </c>
      <c r="V657" s="145" t="s">
        <v>20</v>
      </c>
      <c r="W657" s="145" t="s">
        <v>624</v>
      </c>
      <c r="X657" s="145" t="s">
        <v>3363</v>
      </c>
      <c r="Y657" s="146" t="str">
        <f t="shared" si="40"/>
        <v>62012冷房店舗用有り</v>
      </c>
      <c r="Z657" s="145">
        <v>-1.36</v>
      </c>
      <c r="AA657" s="145">
        <v>2.36</v>
      </c>
      <c r="AB657" s="145">
        <v>1.0576000000000001</v>
      </c>
      <c r="AC657" s="145">
        <v>1.7556</v>
      </c>
      <c r="AD657" s="147">
        <f>VLOOKUP(T657,'既存・導入予定 (4)'!$E$33:$S$44,13,0)</f>
        <v>0.30499999999999999</v>
      </c>
      <c r="AE657" s="75">
        <f t="shared" ref="AE657:AE668" si="41">ROUNDDOWN(IF(AD657&gt;=0.25,Z657*AD657+AA657,AB657*AD657+AC657),3)</f>
        <v>1.9450000000000001</v>
      </c>
    </row>
    <row r="658" spans="20:31">
      <c r="T658" s="144">
        <v>6</v>
      </c>
      <c r="U658" s="145">
        <v>2012</v>
      </c>
      <c r="V658" s="145" t="s">
        <v>20</v>
      </c>
      <c r="W658" s="145" t="s">
        <v>618</v>
      </c>
      <c r="X658" s="145" t="s">
        <v>3363</v>
      </c>
      <c r="Y658" s="146" t="str">
        <f t="shared" si="40"/>
        <v>62012冷房ビル用マルチ有り</v>
      </c>
      <c r="Z658" s="145">
        <v>-1.1399999999999999</v>
      </c>
      <c r="AA658" s="145">
        <v>2.14</v>
      </c>
      <c r="AB658" s="145">
        <v>1.0625</v>
      </c>
      <c r="AC658" s="145">
        <v>1.5893999999999999</v>
      </c>
      <c r="AD658" s="147">
        <f>VLOOKUP(T658,'既存・導入予定 (4)'!$E$33:$S$44,13,0)</f>
        <v>0.30499999999999999</v>
      </c>
      <c r="AE658" s="75">
        <f t="shared" si="41"/>
        <v>1.792</v>
      </c>
    </row>
    <row r="659" spans="20:31">
      <c r="T659" s="144">
        <v>6</v>
      </c>
      <c r="U659" s="145">
        <v>2012</v>
      </c>
      <c r="V659" s="145" t="s">
        <v>20</v>
      </c>
      <c r="W659" s="145" t="s">
        <v>619</v>
      </c>
      <c r="X659" s="145" t="s">
        <v>3363</v>
      </c>
      <c r="Y659" s="146" t="str">
        <f t="shared" si="40"/>
        <v>62012冷房設備用有り</v>
      </c>
      <c r="Z659" s="145">
        <v>-0.26</v>
      </c>
      <c r="AA659" s="145">
        <v>1.26</v>
      </c>
      <c r="AB659" s="145">
        <v>1.0367999999999999</v>
      </c>
      <c r="AC659" s="145">
        <v>0.93579999999999997</v>
      </c>
      <c r="AD659" s="147">
        <f>VLOOKUP(T659,'既存・導入予定 (4)'!$E$33:$S$44,13,0)</f>
        <v>0.30499999999999999</v>
      </c>
      <c r="AE659" s="75">
        <f t="shared" si="41"/>
        <v>1.18</v>
      </c>
    </row>
    <row r="660" spans="20:31">
      <c r="T660" s="144">
        <v>6</v>
      </c>
      <c r="U660" s="145">
        <v>2012</v>
      </c>
      <c r="V660" s="145" t="s">
        <v>20</v>
      </c>
      <c r="W660" s="145" t="s">
        <v>624</v>
      </c>
      <c r="X660" s="145" t="s">
        <v>3516</v>
      </c>
      <c r="Y660" s="146" t="str">
        <f t="shared" si="40"/>
        <v>62012冷房店舗用無し（一定速）</v>
      </c>
      <c r="Z660" s="148">
        <v>0.25</v>
      </c>
      <c r="AA660" s="148">
        <v>0.75</v>
      </c>
      <c r="AB660" s="149">
        <v>0.25</v>
      </c>
      <c r="AC660" s="149">
        <v>0.75</v>
      </c>
      <c r="AD660" s="147">
        <f>VLOOKUP(T660,'既存・導入予定 (4)'!$E$33:$S$44,13,0)</f>
        <v>0.30499999999999999</v>
      </c>
      <c r="AE660" s="75">
        <f t="shared" si="41"/>
        <v>0.82599999999999996</v>
      </c>
    </row>
    <row r="661" spans="20:31">
      <c r="T661" s="144">
        <v>6</v>
      </c>
      <c r="U661" s="145">
        <v>2012</v>
      </c>
      <c r="V661" s="145" t="s">
        <v>20</v>
      </c>
      <c r="W661" s="145" t="s">
        <v>618</v>
      </c>
      <c r="X661" s="145" t="s">
        <v>3516</v>
      </c>
      <c r="Y661" s="146" t="str">
        <f t="shared" si="40"/>
        <v>62012冷房ビル用マルチ無し（一定速）</v>
      </c>
      <c r="Z661" s="148">
        <v>0.25</v>
      </c>
      <c r="AA661" s="148">
        <v>0.75</v>
      </c>
      <c r="AB661" s="149">
        <v>0.25</v>
      </c>
      <c r="AC661" s="149">
        <v>0.75</v>
      </c>
      <c r="AD661" s="147">
        <f>VLOOKUP(T661,'既存・導入予定 (4)'!$E$33:$S$44,13,0)</f>
        <v>0.30499999999999999</v>
      </c>
      <c r="AE661" s="75">
        <f t="shared" si="41"/>
        <v>0.82599999999999996</v>
      </c>
    </row>
    <row r="662" spans="20:31">
      <c r="T662" s="144">
        <v>6</v>
      </c>
      <c r="U662" s="145">
        <v>2012</v>
      </c>
      <c r="V662" s="145" t="s">
        <v>20</v>
      </c>
      <c r="W662" s="145" t="s">
        <v>619</v>
      </c>
      <c r="X662" s="145" t="s">
        <v>3516</v>
      </c>
      <c r="Y662" s="146" t="str">
        <f t="shared" si="40"/>
        <v>62012冷房設備用無し（一定速）</v>
      </c>
      <c r="Z662" s="148">
        <v>0.25</v>
      </c>
      <c r="AA662" s="148">
        <v>0.75</v>
      </c>
      <c r="AB662" s="149">
        <v>0.25</v>
      </c>
      <c r="AC662" s="149">
        <v>0.75</v>
      </c>
      <c r="AD662" s="147">
        <f>VLOOKUP(T662,'既存・導入予定 (4)'!$E$33:$S$44,13,0)</f>
        <v>0.30499999999999999</v>
      </c>
      <c r="AE662" s="75">
        <f t="shared" si="41"/>
        <v>0.82599999999999996</v>
      </c>
    </row>
    <row r="663" spans="20:31">
      <c r="T663" s="144">
        <v>6</v>
      </c>
      <c r="U663" s="145">
        <v>2012</v>
      </c>
      <c r="V663" s="145" t="s">
        <v>21</v>
      </c>
      <c r="W663" s="145" t="s">
        <v>624</v>
      </c>
      <c r="X663" s="145" t="s">
        <v>3363</v>
      </c>
      <c r="Y663" s="146" t="str">
        <f t="shared" si="40"/>
        <v>62012暖房店舗用有り</v>
      </c>
      <c r="Z663" s="145">
        <v>-0.82</v>
      </c>
      <c r="AA663" s="145">
        <v>1.82</v>
      </c>
      <c r="AB663" s="145">
        <v>1.0801000000000001</v>
      </c>
      <c r="AC663" s="145">
        <v>1.345</v>
      </c>
      <c r="AD663" s="147">
        <f>VLOOKUP(T663,'既存・導入予定 (4)'!$E$33:$S$44,13,0)</f>
        <v>0.30499999999999999</v>
      </c>
      <c r="AE663" s="75">
        <f t="shared" si="41"/>
        <v>1.569</v>
      </c>
    </row>
    <row r="664" spans="20:31">
      <c r="T664" s="144">
        <v>6</v>
      </c>
      <c r="U664" s="145">
        <v>2012</v>
      </c>
      <c r="V664" s="145" t="s">
        <v>21</v>
      </c>
      <c r="W664" s="145" t="s">
        <v>618</v>
      </c>
      <c r="X664" s="145" t="s">
        <v>3363</v>
      </c>
      <c r="Y664" s="146" t="str">
        <f t="shared" si="40"/>
        <v>62012暖房ビル用マルチ有り</v>
      </c>
      <c r="Z664" s="145">
        <v>-0.98</v>
      </c>
      <c r="AA664" s="145">
        <v>1.98</v>
      </c>
      <c r="AB664" s="145">
        <v>1.042</v>
      </c>
      <c r="AC664" s="145">
        <v>1.4744999999999999</v>
      </c>
      <c r="AD664" s="147">
        <f>VLOOKUP(T664,'既存・導入予定 (4)'!$E$33:$S$44,13,0)</f>
        <v>0.30499999999999999</v>
      </c>
      <c r="AE664" s="75">
        <f t="shared" si="41"/>
        <v>1.681</v>
      </c>
    </row>
    <row r="665" spans="20:31">
      <c r="T665" s="144">
        <v>6</v>
      </c>
      <c r="U665" s="145">
        <v>2012</v>
      </c>
      <c r="V665" s="145" t="s">
        <v>21</v>
      </c>
      <c r="W665" s="145" t="s">
        <v>619</v>
      </c>
      <c r="X665" s="145" t="s">
        <v>3363</v>
      </c>
      <c r="Y665" s="146" t="str">
        <f t="shared" si="40"/>
        <v>62012暖房設備用有り</v>
      </c>
      <c r="Z665" s="145">
        <v>-0.26</v>
      </c>
      <c r="AA665" s="145">
        <v>1.26</v>
      </c>
      <c r="AB665" s="145">
        <v>1.0266999999999999</v>
      </c>
      <c r="AC665" s="145">
        <v>0.93830000000000002</v>
      </c>
      <c r="AD665" s="147">
        <f>VLOOKUP(T665,'既存・導入予定 (4)'!$E$33:$S$44,13,0)</f>
        <v>0.30499999999999999</v>
      </c>
      <c r="AE665" s="75">
        <f t="shared" si="41"/>
        <v>1.18</v>
      </c>
    </row>
    <row r="666" spans="20:31">
      <c r="T666" s="144">
        <v>6</v>
      </c>
      <c r="U666" s="145">
        <v>2012</v>
      </c>
      <c r="V666" s="145" t="s">
        <v>21</v>
      </c>
      <c r="W666" s="145" t="s">
        <v>624</v>
      </c>
      <c r="X666" s="145" t="s">
        <v>3516</v>
      </c>
      <c r="Y666" s="146" t="str">
        <f t="shared" si="40"/>
        <v>62012暖房店舗用無し（一定速）</v>
      </c>
      <c r="Z666" s="148">
        <v>0.25</v>
      </c>
      <c r="AA666" s="148">
        <v>0.75</v>
      </c>
      <c r="AB666" s="149">
        <v>0.25</v>
      </c>
      <c r="AC666" s="149">
        <v>0.75</v>
      </c>
      <c r="AD666" s="147">
        <f>VLOOKUP(T666,'既存・導入予定 (4)'!$E$33:$S$44,13,0)</f>
        <v>0.30499999999999999</v>
      </c>
      <c r="AE666" s="75">
        <f t="shared" si="41"/>
        <v>0.82599999999999996</v>
      </c>
    </row>
    <row r="667" spans="20:31">
      <c r="T667" s="144">
        <v>6</v>
      </c>
      <c r="U667" s="145">
        <v>2012</v>
      </c>
      <c r="V667" s="145" t="s">
        <v>21</v>
      </c>
      <c r="W667" s="145" t="s">
        <v>618</v>
      </c>
      <c r="X667" s="145" t="s">
        <v>3516</v>
      </c>
      <c r="Y667" s="146" t="str">
        <f t="shared" si="40"/>
        <v>62012暖房ビル用マルチ無し（一定速）</v>
      </c>
      <c r="Z667" s="148">
        <v>0.25</v>
      </c>
      <c r="AA667" s="148">
        <v>0.75</v>
      </c>
      <c r="AB667" s="149">
        <v>0.25</v>
      </c>
      <c r="AC667" s="149">
        <v>0.75</v>
      </c>
      <c r="AD667" s="147">
        <f>VLOOKUP(T667,'既存・導入予定 (4)'!$E$33:$S$44,13,0)</f>
        <v>0.30499999999999999</v>
      </c>
      <c r="AE667" s="75">
        <f t="shared" si="41"/>
        <v>0.82599999999999996</v>
      </c>
    </row>
    <row r="668" spans="20:31">
      <c r="T668" s="144">
        <v>6</v>
      </c>
      <c r="U668" s="145">
        <v>2012</v>
      </c>
      <c r="V668" s="145" t="s">
        <v>21</v>
      </c>
      <c r="W668" s="145" t="s">
        <v>619</v>
      </c>
      <c r="X668" s="145" t="s">
        <v>3516</v>
      </c>
      <c r="Y668" s="146" t="str">
        <f t="shared" si="40"/>
        <v>62012暖房設備用無し（一定速）</v>
      </c>
      <c r="Z668" s="148">
        <v>0.25</v>
      </c>
      <c r="AA668" s="148">
        <v>0.75</v>
      </c>
      <c r="AB668" s="149">
        <v>0.25</v>
      </c>
      <c r="AC668" s="149">
        <v>0.75</v>
      </c>
      <c r="AD668" s="147">
        <f>VLOOKUP(T668,'既存・導入予定 (4)'!$E$33:$S$44,13,0)</f>
        <v>0.30499999999999999</v>
      </c>
      <c r="AE668" s="75">
        <f t="shared" si="41"/>
        <v>0.82599999999999996</v>
      </c>
    </row>
    <row r="669" spans="20:31">
      <c r="T669" s="144">
        <v>6</v>
      </c>
      <c r="U669" s="195">
        <v>2013</v>
      </c>
      <c r="V669" s="145" t="s">
        <v>20</v>
      </c>
      <c r="W669" s="145" t="s">
        <v>624</v>
      </c>
      <c r="X669" s="145" t="s">
        <v>3363</v>
      </c>
      <c r="Y669" s="146" t="str">
        <f t="shared" ref="Y669:Y716" si="42">T669&amp;U669&amp;V669&amp;W669&amp;X669</f>
        <v>62013冷房店舗用有り</v>
      </c>
      <c r="Z669" s="148">
        <v>-1.5</v>
      </c>
      <c r="AA669" s="148">
        <v>2.5</v>
      </c>
      <c r="AB669" s="149">
        <v>1.0609999999999999</v>
      </c>
      <c r="AC669" s="149">
        <v>1.8597999999999999</v>
      </c>
      <c r="AD669" s="147">
        <f>VLOOKUP(T669,'既存・導入予定 (4)'!$E$33:$S$44,13,0)</f>
        <v>0.30499999999999999</v>
      </c>
      <c r="AE669" s="75">
        <f t="shared" ref="AE669:AE678" si="43">ROUNDDOWN(IF(AD669&gt;=0.25,Z669*AD669+AA669,AB669*AD669+AC669),3)</f>
        <v>2.0419999999999998</v>
      </c>
    </row>
    <row r="670" spans="20:31">
      <c r="T670" s="144">
        <v>6</v>
      </c>
      <c r="U670" s="195">
        <v>2013</v>
      </c>
      <c r="V670" s="145" t="s">
        <v>20</v>
      </c>
      <c r="W670" s="145" t="s">
        <v>618</v>
      </c>
      <c r="X670" s="145" t="s">
        <v>3363</v>
      </c>
      <c r="Y670" s="146" t="str">
        <f t="shared" si="42"/>
        <v>62013冷房ビル用マルチ有り</v>
      </c>
      <c r="Z670" s="148">
        <v>-1.1399999999999999</v>
      </c>
      <c r="AA670" s="148">
        <v>2.14</v>
      </c>
      <c r="AB670" s="149">
        <v>1.0625</v>
      </c>
      <c r="AC670" s="149">
        <v>1.5893999999999999</v>
      </c>
      <c r="AD670" s="147">
        <f>VLOOKUP(T670,'既存・導入予定 (4)'!$E$33:$S$44,13,0)</f>
        <v>0.30499999999999999</v>
      </c>
      <c r="AE670" s="75">
        <f t="shared" si="43"/>
        <v>1.792</v>
      </c>
    </row>
    <row r="671" spans="20:31">
      <c r="T671" s="144">
        <v>6</v>
      </c>
      <c r="U671" s="195">
        <v>2013</v>
      </c>
      <c r="V671" s="145" t="s">
        <v>20</v>
      </c>
      <c r="W671" s="145" t="s">
        <v>619</v>
      </c>
      <c r="X671" s="145" t="s">
        <v>3363</v>
      </c>
      <c r="Y671" s="146" t="str">
        <f t="shared" si="42"/>
        <v>62013冷房設備用有り</v>
      </c>
      <c r="Z671" s="148">
        <v>-0.26</v>
      </c>
      <c r="AA671" s="148">
        <v>1.26</v>
      </c>
      <c r="AB671" s="149">
        <v>1.0367999999999999</v>
      </c>
      <c r="AC671" s="149">
        <v>0.93579999999999997</v>
      </c>
      <c r="AD671" s="147">
        <f>VLOOKUP(T671,'既存・導入予定 (4)'!$E$33:$S$44,13,0)</f>
        <v>0.30499999999999999</v>
      </c>
      <c r="AE671" s="75">
        <f t="shared" si="43"/>
        <v>1.18</v>
      </c>
    </row>
    <row r="672" spans="20:31">
      <c r="T672" s="144">
        <v>6</v>
      </c>
      <c r="U672" s="195">
        <v>2013</v>
      </c>
      <c r="V672" s="145" t="s">
        <v>20</v>
      </c>
      <c r="W672" s="145" t="s">
        <v>624</v>
      </c>
      <c r="X672" s="145" t="s">
        <v>3516</v>
      </c>
      <c r="Y672" s="146" t="str">
        <f t="shared" si="42"/>
        <v>62013冷房店舗用無し（一定速）</v>
      </c>
      <c r="Z672" s="148">
        <v>0.25</v>
      </c>
      <c r="AA672" s="148">
        <v>0.75</v>
      </c>
      <c r="AB672" s="149">
        <v>0.25</v>
      </c>
      <c r="AC672" s="149">
        <v>0.75</v>
      </c>
      <c r="AD672" s="147">
        <f>VLOOKUP(T672,'既存・導入予定 (4)'!$E$33:$S$44,13,0)</f>
        <v>0.30499999999999999</v>
      </c>
      <c r="AE672" s="75">
        <f t="shared" si="43"/>
        <v>0.82599999999999996</v>
      </c>
    </row>
    <row r="673" spans="20:31">
      <c r="T673" s="144">
        <v>6</v>
      </c>
      <c r="U673" s="195">
        <v>2013</v>
      </c>
      <c r="V673" s="145" t="s">
        <v>20</v>
      </c>
      <c r="W673" s="145" t="s">
        <v>618</v>
      </c>
      <c r="X673" s="145" t="s">
        <v>3516</v>
      </c>
      <c r="Y673" s="146" t="str">
        <f t="shared" si="42"/>
        <v>62013冷房ビル用マルチ無し（一定速）</v>
      </c>
      <c r="Z673" s="148">
        <v>0.25</v>
      </c>
      <c r="AA673" s="148">
        <v>0.75</v>
      </c>
      <c r="AB673" s="149">
        <v>0.25</v>
      </c>
      <c r="AC673" s="149">
        <v>0.75</v>
      </c>
      <c r="AD673" s="147">
        <f>VLOOKUP(T673,'既存・導入予定 (4)'!$E$33:$S$44,13,0)</f>
        <v>0.30499999999999999</v>
      </c>
      <c r="AE673" s="75">
        <f t="shared" si="43"/>
        <v>0.82599999999999996</v>
      </c>
    </row>
    <row r="674" spans="20:31">
      <c r="T674" s="144">
        <v>6</v>
      </c>
      <c r="U674" s="195">
        <v>2013</v>
      </c>
      <c r="V674" s="145" t="s">
        <v>20</v>
      </c>
      <c r="W674" s="145" t="s">
        <v>619</v>
      </c>
      <c r="X674" s="145" t="s">
        <v>3516</v>
      </c>
      <c r="Y674" s="146" t="str">
        <f t="shared" si="42"/>
        <v>62013冷房設備用無し（一定速）</v>
      </c>
      <c r="Z674" s="148">
        <v>0.25</v>
      </c>
      <c r="AA674" s="148">
        <v>0.75</v>
      </c>
      <c r="AB674" s="149">
        <v>0.25</v>
      </c>
      <c r="AC674" s="149">
        <v>0.75</v>
      </c>
      <c r="AD674" s="147">
        <f>VLOOKUP(T674,'既存・導入予定 (4)'!$E$33:$S$44,13,0)</f>
        <v>0.30499999999999999</v>
      </c>
      <c r="AE674" s="75">
        <f t="shared" si="43"/>
        <v>0.82599999999999996</v>
      </c>
    </row>
    <row r="675" spans="20:31">
      <c r="T675" s="144">
        <v>6</v>
      </c>
      <c r="U675" s="195">
        <v>2013</v>
      </c>
      <c r="V675" s="145" t="s">
        <v>21</v>
      </c>
      <c r="W675" s="145" t="s">
        <v>624</v>
      </c>
      <c r="X675" s="145" t="s">
        <v>3363</v>
      </c>
      <c r="Y675" s="146" t="str">
        <f t="shared" si="42"/>
        <v>62013暖房店舗用有り</v>
      </c>
      <c r="Z675" s="148">
        <v>-0.94</v>
      </c>
      <c r="AA675" s="148">
        <v>1.94</v>
      </c>
      <c r="AB675" s="149">
        <v>1.0853999999999999</v>
      </c>
      <c r="AC675" s="149">
        <v>1.4337</v>
      </c>
      <c r="AD675" s="147">
        <f>VLOOKUP(T675,'既存・導入予定 (4)'!$E$33:$S$44,13,0)</f>
        <v>0.30499999999999999</v>
      </c>
      <c r="AE675" s="75">
        <f t="shared" si="43"/>
        <v>1.653</v>
      </c>
    </row>
    <row r="676" spans="20:31">
      <c r="T676" s="144">
        <v>6</v>
      </c>
      <c r="U676" s="195">
        <v>2013</v>
      </c>
      <c r="V676" s="145" t="s">
        <v>21</v>
      </c>
      <c r="W676" s="145" t="s">
        <v>618</v>
      </c>
      <c r="X676" s="145" t="s">
        <v>3363</v>
      </c>
      <c r="Y676" s="146" t="str">
        <f t="shared" si="42"/>
        <v>62013暖房ビル用マルチ有り</v>
      </c>
      <c r="Z676" s="148">
        <v>-0.98</v>
      </c>
      <c r="AA676" s="148">
        <v>1.98</v>
      </c>
      <c r="AB676" s="149">
        <v>1.042</v>
      </c>
      <c r="AC676" s="149">
        <v>1.4744999999999999</v>
      </c>
      <c r="AD676" s="147">
        <f>VLOOKUP(T676,'既存・導入予定 (4)'!$E$33:$S$44,13,0)</f>
        <v>0.30499999999999999</v>
      </c>
      <c r="AE676" s="75">
        <f t="shared" si="43"/>
        <v>1.681</v>
      </c>
    </row>
    <row r="677" spans="20:31">
      <c r="T677" s="144">
        <v>6</v>
      </c>
      <c r="U677" s="195">
        <v>2013</v>
      </c>
      <c r="V677" s="145" t="s">
        <v>21</v>
      </c>
      <c r="W677" s="145" t="s">
        <v>619</v>
      </c>
      <c r="X677" s="145" t="s">
        <v>3363</v>
      </c>
      <c r="Y677" s="146" t="str">
        <f t="shared" si="42"/>
        <v>62013暖房設備用有り</v>
      </c>
      <c r="Z677" s="148">
        <v>-0.32</v>
      </c>
      <c r="AA677" s="148">
        <v>1.32</v>
      </c>
      <c r="AB677" s="149">
        <v>1.028</v>
      </c>
      <c r="AC677" s="149">
        <v>0.98299999999999998</v>
      </c>
      <c r="AD677" s="147">
        <f>VLOOKUP(T677,'既存・導入予定 (4)'!$E$33:$S$44,13,0)</f>
        <v>0.30499999999999999</v>
      </c>
      <c r="AE677" s="75">
        <f t="shared" si="43"/>
        <v>1.222</v>
      </c>
    </row>
    <row r="678" spans="20:31">
      <c r="T678" s="144">
        <v>6</v>
      </c>
      <c r="U678" s="195">
        <v>2013</v>
      </c>
      <c r="V678" s="145" t="s">
        <v>21</v>
      </c>
      <c r="W678" s="145" t="s">
        <v>624</v>
      </c>
      <c r="X678" s="145" t="s">
        <v>3516</v>
      </c>
      <c r="Y678" s="146" t="str">
        <f t="shared" si="42"/>
        <v>62013暖房店舗用無し（一定速）</v>
      </c>
      <c r="Z678" s="148">
        <v>0.25</v>
      </c>
      <c r="AA678" s="148">
        <v>0.75</v>
      </c>
      <c r="AB678" s="149">
        <v>0.25</v>
      </c>
      <c r="AC678" s="149">
        <v>0.75</v>
      </c>
      <c r="AD678" s="147">
        <f>VLOOKUP(T678,'既存・導入予定 (4)'!$E$33:$S$44,13,0)</f>
        <v>0.30499999999999999</v>
      </c>
      <c r="AE678" s="75">
        <f t="shared" si="43"/>
        <v>0.82599999999999996</v>
      </c>
    </row>
    <row r="679" spans="20:31">
      <c r="T679" s="144">
        <v>6</v>
      </c>
      <c r="U679" s="195">
        <v>2013</v>
      </c>
      <c r="V679" s="145" t="s">
        <v>21</v>
      </c>
      <c r="W679" s="145" t="s">
        <v>618</v>
      </c>
      <c r="X679" s="145" t="s">
        <v>3516</v>
      </c>
      <c r="Y679" s="146" t="str">
        <f t="shared" si="42"/>
        <v>62013暖房ビル用マルチ無し（一定速）</v>
      </c>
      <c r="Z679" s="148">
        <v>0.25</v>
      </c>
      <c r="AA679" s="148">
        <v>0.75</v>
      </c>
      <c r="AB679" s="149">
        <v>0.25</v>
      </c>
      <c r="AC679" s="149">
        <v>0.75</v>
      </c>
      <c r="AD679" s="147">
        <f>VLOOKUP(T679,'既存・導入予定 (4)'!$E$33:$S$44,13,0)</f>
        <v>0.30499999999999999</v>
      </c>
      <c r="AE679" s="75">
        <f t="shared" ref="AE679:AE728" si="44">ROUNDDOWN(IF(AD679&gt;=0.25,Z679*AD679+AA679,AB679*AD679+AC679),3)</f>
        <v>0.82599999999999996</v>
      </c>
    </row>
    <row r="680" spans="20:31">
      <c r="T680" s="144">
        <v>6</v>
      </c>
      <c r="U680" s="195">
        <v>2013</v>
      </c>
      <c r="V680" s="145" t="s">
        <v>21</v>
      </c>
      <c r="W680" s="145" t="s">
        <v>619</v>
      </c>
      <c r="X680" s="145" t="s">
        <v>3516</v>
      </c>
      <c r="Y680" s="146" t="str">
        <f t="shared" si="42"/>
        <v>62013暖房設備用無し（一定速）</v>
      </c>
      <c r="Z680" s="148">
        <v>0.25</v>
      </c>
      <c r="AA680" s="148">
        <v>0.75</v>
      </c>
      <c r="AB680" s="149">
        <v>0.25</v>
      </c>
      <c r="AC680" s="149">
        <v>0.75</v>
      </c>
      <c r="AD680" s="147">
        <f>VLOOKUP(T680,'既存・導入予定 (4)'!$E$33:$S$44,13,0)</f>
        <v>0.30499999999999999</v>
      </c>
      <c r="AE680" s="75">
        <f t="shared" si="44"/>
        <v>0.82599999999999996</v>
      </c>
    </row>
    <row r="681" spans="20:31">
      <c r="T681" s="144">
        <v>6</v>
      </c>
      <c r="U681" s="195">
        <v>2014</v>
      </c>
      <c r="V681" s="145" t="s">
        <v>20</v>
      </c>
      <c r="W681" s="145" t="s">
        <v>624</v>
      </c>
      <c r="X681" s="145" t="s">
        <v>3363</v>
      </c>
      <c r="Y681" s="146" t="str">
        <f t="shared" si="42"/>
        <v>62014冷房店舗用有り</v>
      </c>
      <c r="Z681" s="148">
        <v>-1.46</v>
      </c>
      <c r="AA681" s="148">
        <v>2.46</v>
      </c>
      <c r="AB681" s="149">
        <v>1.06</v>
      </c>
      <c r="AC681" s="149">
        <v>1.83</v>
      </c>
      <c r="AD681" s="147">
        <f>VLOOKUP(T681,'既存・導入予定 (4)'!$E$33:$S$44,13,0)</f>
        <v>0.30499999999999999</v>
      </c>
      <c r="AE681" s="75">
        <f t="shared" si="44"/>
        <v>2.0139999999999998</v>
      </c>
    </row>
    <row r="682" spans="20:31">
      <c r="T682" s="144">
        <v>6</v>
      </c>
      <c r="U682" s="195">
        <v>2014</v>
      </c>
      <c r="V682" s="145" t="s">
        <v>20</v>
      </c>
      <c r="W682" s="145" t="s">
        <v>618</v>
      </c>
      <c r="X682" s="145" t="s">
        <v>3363</v>
      </c>
      <c r="Y682" s="146" t="str">
        <f t="shared" si="42"/>
        <v>62014冷房ビル用マルチ有り</v>
      </c>
      <c r="Z682" s="148">
        <v>-1.52</v>
      </c>
      <c r="AA682" s="148">
        <v>2.52</v>
      </c>
      <c r="AB682" s="149">
        <v>1.0736000000000001</v>
      </c>
      <c r="AC682" s="149">
        <v>1.8715999999999999</v>
      </c>
      <c r="AD682" s="147">
        <f>VLOOKUP(T682,'既存・導入予定 (4)'!$E$33:$S$44,13,0)</f>
        <v>0.30499999999999999</v>
      </c>
      <c r="AE682" s="75">
        <f t="shared" si="44"/>
        <v>2.056</v>
      </c>
    </row>
    <row r="683" spans="20:31">
      <c r="T683" s="144">
        <v>6</v>
      </c>
      <c r="U683" s="195">
        <v>2014</v>
      </c>
      <c r="V683" s="145" t="s">
        <v>20</v>
      </c>
      <c r="W683" s="145" t="s">
        <v>619</v>
      </c>
      <c r="X683" s="145" t="s">
        <v>3363</v>
      </c>
      <c r="Y683" s="146" t="str">
        <f t="shared" si="42"/>
        <v>62014冷房設備用有り</v>
      </c>
      <c r="Z683" s="148">
        <v>-0.32</v>
      </c>
      <c r="AA683" s="148">
        <v>1.32</v>
      </c>
      <c r="AB683" s="149">
        <v>1.0385</v>
      </c>
      <c r="AC683" s="149">
        <v>0.98040000000000005</v>
      </c>
      <c r="AD683" s="147">
        <f>VLOOKUP(T683,'既存・導入予定 (4)'!$E$33:$S$44,13,0)</f>
        <v>0.30499999999999999</v>
      </c>
      <c r="AE683" s="75">
        <f t="shared" si="44"/>
        <v>1.222</v>
      </c>
    </row>
    <row r="684" spans="20:31">
      <c r="T684" s="144">
        <v>6</v>
      </c>
      <c r="U684" s="195">
        <v>2014</v>
      </c>
      <c r="V684" s="145" t="s">
        <v>20</v>
      </c>
      <c r="W684" s="145" t="s">
        <v>624</v>
      </c>
      <c r="X684" s="145" t="s">
        <v>3516</v>
      </c>
      <c r="Y684" s="146" t="str">
        <f t="shared" si="42"/>
        <v>62014冷房店舗用無し（一定速）</v>
      </c>
      <c r="Z684" s="148">
        <v>0.25</v>
      </c>
      <c r="AA684" s="148">
        <v>0.75</v>
      </c>
      <c r="AB684" s="149">
        <v>0.25</v>
      </c>
      <c r="AC684" s="149">
        <v>0.75</v>
      </c>
      <c r="AD684" s="147">
        <f>VLOOKUP(T684,'既存・導入予定 (4)'!$E$33:$S$44,13,0)</f>
        <v>0.30499999999999999</v>
      </c>
      <c r="AE684" s="75">
        <f t="shared" si="44"/>
        <v>0.82599999999999996</v>
      </c>
    </row>
    <row r="685" spans="20:31">
      <c r="T685" s="144">
        <v>6</v>
      </c>
      <c r="U685" s="195">
        <v>2014</v>
      </c>
      <c r="V685" s="145" t="s">
        <v>20</v>
      </c>
      <c r="W685" s="145" t="s">
        <v>618</v>
      </c>
      <c r="X685" s="145" t="s">
        <v>3516</v>
      </c>
      <c r="Y685" s="146" t="str">
        <f t="shared" si="42"/>
        <v>62014冷房ビル用マルチ無し（一定速）</v>
      </c>
      <c r="Z685" s="148">
        <v>0.25</v>
      </c>
      <c r="AA685" s="148">
        <v>0.75</v>
      </c>
      <c r="AB685" s="149">
        <v>0.25</v>
      </c>
      <c r="AC685" s="149">
        <v>0.75</v>
      </c>
      <c r="AD685" s="147">
        <f>VLOOKUP(T685,'既存・導入予定 (4)'!$E$33:$S$44,13,0)</f>
        <v>0.30499999999999999</v>
      </c>
      <c r="AE685" s="75">
        <f t="shared" si="44"/>
        <v>0.82599999999999996</v>
      </c>
    </row>
    <row r="686" spans="20:31">
      <c r="T686" s="144">
        <v>6</v>
      </c>
      <c r="U686" s="195">
        <v>2014</v>
      </c>
      <c r="V686" s="145" t="s">
        <v>20</v>
      </c>
      <c r="W686" s="145" t="s">
        <v>619</v>
      </c>
      <c r="X686" s="145" t="s">
        <v>3516</v>
      </c>
      <c r="Y686" s="146" t="str">
        <f t="shared" si="42"/>
        <v>62014冷房設備用無し（一定速）</v>
      </c>
      <c r="Z686" s="148">
        <v>0.25</v>
      </c>
      <c r="AA686" s="148">
        <v>0.75</v>
      </c>
      <c r="AB686" s="149">
        <v>0.25</v>
      </c>
      <c r="AC686" s="149">
        <v>0.75</v>
      </c>
      <c r="AD686" s="147">
        <f>VLOOKUP(T686,'既存・導入予定 (4)'!$E$33:$S$44,13,0)</f>
        <v>0.30499999999999999</v>
      </c>
      <c r="AE686" s="75">
        <f t="shared" si="44"/>
        <v>0.82599999999999996</v>
      </c>
    </row>
    <row r="687" spans="20:31">
      <c r="T687" s="144">
        <v>6</v>
      </c>
      <c r="U687" s="195">
        <v>2014</v>
      </c>
      <c r="V687" s="145" t="s">
        <v>21</v>
      </c>
      <c r="W687" s="145" t="s">
        <v>624</v>
      </c>
      <c r="X687" s="145" t="s">
        <v>3363</v>
      </c>
      <c r="Y687" s="146" t="str">
        <f t="shared" si="42"/>
        <v>62014暖房店舗用有り</v>
      </c>
      <c r="Z687" s="148">
        <v>-0.94</v>
      </c>
      <c r="AA687" s="148">
        <v>1.94</v>
      </c>
      <c r="AB687" s="149">
        <v>1.0853999999999999</v>
      </c>
      <c r="AC687" s="149">
        <v>1.4337</v>
      </c>
      <c r="AD687" s="147">
        <f>VLOOKUP(T687,'既存・導入予定 (4)'!$E$33:$S$44,13,0)</f>
        <v>0.30499999999999999</v>
      </c>
      <c r="AE687" s="75">
        <f t="shared" si="44"/>
        <v>1.653</v>
      </c>
    </row>
    <row r="688" spans="20:31">
      <c r="T688" s="144">
        <v>6</v>
      </c>
      <c r="U688" s="195">
        <v>2014</v>
      </c>
      <c r="V688" s="145" t="s">
        <v>21</v>
      </c>
      <c r="W688" s="145" t="s">
        <v>618</v>
      </c>
      <c r="X688" s="145" t="s">
        <v>3363</v>
      </c>
      <c r="Y688" s="146" t="str">
        <f t="shared" si="42"/>
        <v>62014暖房ビル用マルチ有り</v>
      </c>
      <c r="Z688" s="148">
        <v>-0.96</v>
      </c>
      <c r="AA688" s="148">
        <v>1.96</v>
      </c>
      <c r="AB688" s="149">
        <v>1.0416000000000001</v>
      </c>
      <c r="AC688" s="149">
        <v>1.4596</v>
      </c>
      <c r="AD688" s="147">
        <f>VLOOKUP(T688,'既存・導入予定 (4)'!$E$33:$S$44,13,0)</f>
        <v>0.30499999999999999</v>
      </c>
      <c r="AE688" s="75">
        <f t="shared" si="44"/>
        <v>1.667</v>
      </c>
    </row>
    <row r="689" spans="20:31">
      <c r="T689" s="144">
        <v>6</v>
      </c>
      <c r="U689" s="195">
        <v>2014</v>
      </c>
      <c r="V689" s="145" t="s">
        <v>21</v>
      </c>
      <c r="W689" s="145" t="s">
        <v>619</v>
      </c>
      <c r="X689" s="145" t="s">
        <v>3363</v>
      </c>
      <c r="Y689" s="146" t="str">
        <f t="shared" si="42"/>
        <v>62014暖房設備用有り</v>
      </c>
      <c r="Z689" s="148">
        <v>-0.36</v>
      </c>
      <c r="AA689" s="148">
        <v>1.36</v>
      </c>
      <c r="AB689" s="149">
        <v>1.0287999999999999</v>
      </c>
      <c r="AC689" s="149">
        <v>1.0127999999999999</v>
      </c>
      <c r="AD689" s="147">
        <f>VLOOKUP(T689,'既存・導入予定 (4)'!$E$33:$S$44,13,0)</f>
        <v>0.30499999999999999</v>
      </c>
      <c r="AE689" s="75">
        <f t="shared" si="44"/>
        <v>1.25</v>
      </c>
    </row>
    <row r="690" spans="20:31">
      <c r="T690" s="144">
        <v>6</v>
      </c>
      <c r="U690" s="195">
        <v>2014</v>
      </c>
      <c r="V690" s="145" t="s">
        <v>21</v>
      </c>
      <c r="W690" s="145" t="s">
        <v>624</v>
      </c>
      <c r="X690" s="145" t="s">
        <v>3516</v>
      </c>
      <c r="Y690" s="146" t="str">
        <f t="shared" si="42"/>
        <v>62014暖房店舗用無し（一定速）</v>
      </c>
      <c r="Z690" s="148">
        <v>0.25</v>
      </c>
      <c r="AA690" s="148">
        <v>0.75</v>
      </c>
      <c r="AB690" s="149">
        <v>0.25</v>
      </c>
      <c r="AC690" s="149">
        <v>0.75</v>
      </c>
      <c r="AD690" s="147">
        <f>VLOOKUP(T690,'既存・導入予定 (4)'!$E$33:$S$44,13,0)</f>
        <v>0.30499999999999999</v>
      </c>
      <c r="AE690" s="75">
        <f t="shared" si="44"/>
        <v>0.82599999999999996</v>
      </c>
    </row>
    <row r="691" spans="20:31">
      <c r="T691" s="144">
        <v>6</v>
      </c>
      <c r="U691" s="195">
        <v>2014</v>
      </c>
      <c r="V691" s="145" t="s">
        <v>21</v>
      </c>
      <c r="W691" s="145" t="s">
        <v>618</v>
      </c>
      <c r="X691" s="145" t="s">
        <v>3516</v>
      </c>
      <c r="Y691" s="146" t="str">
        <f t="shared" si="42"/>
        <v>62014暖房ビル用マルチ無し（一定速）</v>
      </c>
      <c r="Z691" s="148">
        <v>0.25</v>
      </c>
      <c r="AA691" s="148">
        <v>0.75</v>
      </c>
      <c r="AB691" s="149">
        <v>0.25</v>
      </c>
      <c r="AC691" s="149">
        <v>0.75</v>
      </c>
      <c r="AD691" s="147">
        <f>VLOOKUP(T691,'既存・導入予定 (4)'!$E$33:$S$44,13,0)</f>
        <v>0.30499999999999999</v>
      </c>
      <c r="AE691" s="75">
        <f t="shared" si="44"/>
        <v>0.82599999999999996</v>
      </c>
    </row>
    <row r="692" spans="20:31">
      <c r="T692" s="144">
        <v>6</v>
      </c>
      <c r="U692" s="195">
        <v>2014</v>
      </c>
      <c r="V692" s="145" t="s">
        <v>21</v>
      </c>
      <c r="W692" s="145" t="s">
        <v>619</v>
      </c>
      <c r="X692" s="145" t="s">
        <v>3516</v>
      </c>
      <c r="Y692" s="146" t="str">
        <f t="shared" si="42"/>
        <v>62014暖房設備用無し（一定速）</v>
      </c>
      <c r="Z692" s="148">
        <v>0.25</v>
      </c>
      <c r="AA692" s="148">
        <v>0.75</v>
      </c>
      <c r="AB692" s="149">
        <v>0.25</v>
      </c>
      <c r="AC692" s="149">
        <v>0.75</v>
      </c>
      <c r="AD692" s="147">
        <f>VLOOKUP(T692,'既存・導入予定 (4)'!$E$33:$S$44,13,0)</f>
        <v>0.30499999999999999</v>
      </c>
      <c r="AE692" s="75">
        <f t="shared" si="44"/>
        <v>0.82599999999999996</v>
      </c>
    </row>
    <row r="693" spans="20:31">
      <c r="T693" s="152">
        <v>6</v>
      </c>
      <c r="U693" s="153">
        <v>2015</v>
      </c>
      <c r="V693" s="154" t="s">
        <v>20</v>
      </c>
      <c r="W693" s="154" t="s">
        <v>624</v>
      </c>
      <c r="X693" s="154" t="s">
        <v>3363</v>
      </c>
      <c r="Y693" s="155" t="str">
        <f t="shared" si="42"/>
        <v>62015冷房店舗用有り</v>
      </c>
      <c r="Z693" s="156">
        <v>-1.38</v>
      </c>
      <c r="AA693" s="156">
        <v>2.38</v>
      </c>
      <c r="AB693" s="157">
        <v>1.0581</v>
      </c>
      <c r="AC693" s="157">
        <v>1.7705</v>
      </c>
      <c r="AD693" s="160">
        <f>VLOOKUP(T693,'既存・導入予定 (4)'!$E$33:$S$44,13,0)</f>
        <v>0.30499999999999999</v>
      </c>
      <c r="AE693" s="161">
        <f t="shared" si="44"/>
        <v>1.9590000000000001</v>
      </c>
    </row>
    <row r="694" spans="20:31">
      <c r="T694" s="152">
        <v>6</v>
      </c>
      <c r="U694" s="153">
        <v>2015</v>
      </c>
      <c r="V694" s="154" t="s">
        <v>20</v>
      </c>
      <c r="W694" s="154" t="s">
        <v>618</v>
      </c>
      <c r="X694" s="154" t="s">
        <v>3363</v>
      </c>
      <c r="Y694" s="155" t="str">
        <f t="shared" si="42"/>
        <v>62015冷房ビル用マルチ有り</v>
      </c>
      <c r="Z694" s="156">
        <v>-1.5740000000000001</v>
      </c>
      <c r="AA694" s="156">
        <v>2.5739999999999998</v>
      </c>
      <c r="AB694" s="157">
        <v>1.0751999999999999</v>
      </c>
      <c r="AC694" s="157">
        <v>1.9117</v>
      </c>
      <c r="AD694" s="160">
        <f>VLOOKUP(T694,'既存・導入予定 (4)'!$E$33:$S$44,13,0)</f>
        <v>0.30499999999999999</v>
      </c>
      <c r="AE694" s="161">
        <f t="shared" si="44"/>
        <v>2.093</v>
      </c>
    </row>
    <row r="695" spans="20:31">
      <c r="T695" s="152">
        <v>6</v>
      </c>
      <c r="U695" s="153">
        <v>2015</v>
      </c>
      <c r="V695" s="154" t="s">
        <v>20</v>
      </c>
      <c r="W695" s="154" t="s">
        <v>619</v>
      </c>
      <c r="X695" s="154" t="s">
        <v>3363</v>
      </c>
      <c r="Y695" s="155" t="str">
        <f t="shared" si="42"/>
        <v>62015冷房設備用有り</v>
      </c>
      <c r="Z695" s="156">
        <v>-0.62</v>
      </c>
      <c r="AA695" s="156">
        <v>1.62</v>
      </c>
      <c r="AB695" s="157">
        <v>1.0472999999999999</v>
      </c>
      <c r="AC695" s="157">
        <v>1.2032</v>
      </c>
      <c r="AD695" s="160">
        <f>VLOOKUP(T695,'既存・導入予定 (4)'!$E$33:$S$44,13,0)</f>
        <v>0.30499999999999999</v>
      </c>
      <c r="AE695" s="161">
        <f t="shared" si="44"/>
        <v>1.43</v>
      </c>
    </row>
    <row r="696" spans="20:31">
      <c r="T696" s="152">
        <v>6</v>
      </c>
      <c r="U696" s="153">
        <v>2015</v>
      </c>
      <c r="V696" s="154" t="s">
        <v>20</v>
      </c>
      <c r="W696" s="154" t="s">
        <v>624</v>
      </c>
      <c r="X696" s="154" t="s">
        <v>3516</v>
      </c>
      <c r="Y696" s="155" t="str">
        <f t="shared" si="42"/>
        <v>62015冷房店舗用無し（一定速）</v>
      </c>
      <c r="Z696" s="156">
        <v>0.25</v>
      </c>
      <c r="AA696" s="156">
        <v>0.75</v>
      </c>
      <c r="AB696" s="157">
        <v>0.25</v>
      </c>
      <c r="AC696" s="157">
        <v>0.75</v>
      </c>
      <c r="AD696" s="160">
        <f>VLOOKUP(T696,'既存・導入予定 (4)'!$E$33:$S$44,13,0)</f>
        <v>0.30499999999999999</v>
      </c>
      <c r="AE696" s="161">
        <f t="shared" si="44"/>
        <v>0.82599999999999996</v>
      </c>
    </row>
    <row r="697" spans="20:31">
      <c r="T697" s="152">
        <v>6</v>
      </c>
      <c r="U697" s="153">
        <v>2015</v>
      </c>
      <c r="V697" s="154" t="s">
        <v>20</v>
      </c>
      <c r="W697" s="154" t="s">
        <v>618</v>
      </c>
      <c r="X697" s="154" t="s">
        <v>3516</v>
      </c>
      <c r="Y697" s="155" t="str">
        <f t="shared" si="42"/>
        <v>62015冷房ビル用マルチ無し（一定速）</v>
      </c>
      <c r="Z697" s="156">
        <v>0.25</v>
      </c>
      <c r="AA697" s="156">
        <v>0.75</v>
      </c>
      <c r="AB697" s="157">
        <v>0.25</v>
      </c>
      <c r="AC697" s="157">
        <v>0.75</v>
      </c>
      <c r="AD697" s="160">
        <f>VLOOKUP(T697,'既存・導入予定 (4)'!$E$33:$S$44,13,0)</f>
        <v>0.30499999999999999</v>
      </c>
      <c r="AE697" s="161">
        <f t="shared" si="44"/>
        <v>0.82599999999999996</v>
      </c>
    </row>
    <row r="698" spans="20:31">
      <c r="T698" s="152">
        <v>6</v>
      </c>
      <c r="U698" s="153">
        <v>2015</v>
      </c>
      <c r="V698" s="154" t="s">
        <v>20</v>
      </c>
      <c r="W698" s="154" t="s">
        <v>619</v>
      </c>
      <c r="X698" s="154" t="s">
        <v>3516</v>
      </c>
      <c r="Y698" s="155" t="str">
        <f t="shared" si="42"/>
        <v>62015冷房設備用無し（一定速）</v>
      </c>
      <c r="Z698" s="156">
        <v>0.25</v>
      </c>
      <c r="AA698" s="156">
        <v>0.75</v>
      </c>
      <c r="AB698" s="157">
        <v>0.25</v>
      </c>
      <c r="AC698" s="157">
        <v>0.75</v>
      </c>
      <c r="AD698" s="160">
        <f>VLOOKUP(T698,'既存・導入予定 (4)'!$E$33:$S$44,13,0)</f>
        <v>0.30499999999999999</v>
      </c>
      <c r="AE698" s="161">
        <f t="shared" si="44"/>
        <v>0.82599999999999996</v>
      </c>
    </row>
    <row r="699" spans="20:31">
      <c r="T699" s="152">
        <v>6</v>
      </c>
      <c r="U699" s="153">
        <v>2015</v>
      </c>
      <c r="V699" s="154" t="s">
        <v>21</v>
      </c>
      <c r="W699" s="154" t="s">
        <v>624</v>
      </c>
      <c r="X699" s="154" t="s">
        <v>3363</v>
      </c>
      <c r="Y699" s="155" t="str">
        <f t="shared" si="42"/>
        <v>62015暖房店舗用有り</v>
      </c>
      <c r="Z699" s="156">
        <v>-0.97</v>
      </c>
      <c r="AA699" s="156">
        <v>1.97</v>
      </c>
      <c r="AB699" s="157">
        <v>1.0867</v>
      </c>
      <c r="AC699" s="157">
        <v>1.4558</v>
      </c>
      <c r="AD699" s="160">
        <f>VLOOKUP(T699,'既存・導入予定 (4)'!$E$33:$S$44,13,0)</f>
        <v>0.30499999999999999</v>
      </c>
      <c r="AE699" s="161">
        <f t="shared" si="44"/>
        <v>1.6739999999999999</v>
      </c>
    </row>
    <row r="700" spans="20:31">
      <c r="T700" s="152">
        <v>6</v>
      </c>
      <c r="U700" s="153">
        <v>2015</v>
      </c>
      <c r="V700" s="154" t="s">
        <v>21</v>
      </c>
      <c r="W700" s="154" t="s">
        <v>618</v>
      </c>
      <c r="X700" s="154" t="s">
        <v>3363</v>
      </c>
      <c r="Y700" s="155" t="str">
        <f t="shared" si="42"/>
        <v>62015暖房ビル用マルチ有り</v>
      </c>
      <c r="Z700" s="156">
        <v>-0.876</v>
      </c>
      <c r="AA700" s="156">
        <v>1.8759999999999999</v>
      </c>
      <c r="AB700" s="157">
        <v>1.0398000000000001</v>
      </c>
      <c r="AC700" s="157">
        <v>1.3971</v>
      </c>
      <c r="AD700" s="160">
        <f>VLOOKUP(T700,'既存・導入予定 (4)'!$E$33:$S$44,13,0)</f>
        <v>0.30499999999999999</v>
      </c>
      <c r="AE700" s="161">
        <f t="shared" si="44"/>
        <v>1.6080000000000001</v>
      </c>
    </row>
    <row r="701" spans="20:31">
      <c r="T701" s="152">
        <v>6</v>
      </c>
      <c r="U701" s="153">
        <v>2015</v>
      </c>
      <c r="V701" s="154" t="s">
        <v>21</v>
      </c>
      <c r="W701" s="154" t="s">
        <v>619</v>
      </c>
      <c r="X701" s="154" t="s">
        <v>3363</v>
      </c>
      <c r="Y701" s="155" t="str">
        <f t="shared" si="42"/>
        <v>62015暖房設備用有り</v>
      </c>
      <c r="Z701" s="156">
        <v>-0.59799999999999998</v>
      </c>
      <c r="AA701" s="156">
        <v>1.5980000000000001</v>
      </c>
      <c r="AB701" s="157">
        <v>1.0339</v>
      </c>
      <c r="AC701" s="157">
        <v>1.19</v>
      </c>
      <c r="AD701" s="160">
        <f>VLOOKUP(T701,'既存・導入予定 (4)'!$E$33:$S$44,13,0)</f>
        <v>0.30499999999999999</v>
      </c>
      <c r="AE701" s="161">
        <f t="shared" si="44"/>
        <v>1.415</v>
      </c>
    </row>
    <row r="702" spans="20:31">
      <c r="T702" s="152">
        <v>6</v>
      </c>
      <c r="U702" s="153">
        <v>2015</v>
      </c>
      <c r="V702" s="154" t="s">
        <v>21</v>
      </c>
      <c r="W702" s="154" t="s">
        <v>624</v>
      </c>
      <c r="X702" s="154" t="s">
        <v>3516</v>
      </c>
      <c r="Y702" s="155" t="str">
        <f t="shared" si="42"/>
        <v>62015暖房店舗用無し（一定速）</v>
      </c>
      <c r="Z702" s="156">
        <v>0.25</v>
      </c>
      <c r="AA702" s="156">
        <v>0.75</v>
      </c>
      <c r="AB702" s="157">
        <v>0.25</v>
      </c>
      <c r="AC702" s="157">
        <v>0.75</v>
      </c>
      <c r="AD702" s="160">
        <f>VLOOKUP(T702,'既存・導入予定 (4)'!$E$33:$S$44,13,0)</f>
        <v>0.30499999999999999</v>
      </c>
      <c r="AE702" s="161">
        <f t="shared" si="44"/>
        <v>0.82599999999999996</v>
      </c>
    </row>
    <row r="703" spans="20:31">
      <c r="T703" s="152">
        <v>6</v>
      </c>
      <c r="U703" s="153">
        <v>2015</v>
      </c>
      <c r="V703" s="154" t="s">
        <v>21</v>
      </c>
      <c r="W703" s="154" t="s">
        <v>618</v>
      </c>
      <c r="X703" s="154" t="s">
        <v>3516</v>
      </c>
      <c r="Y703" s="155" t="str">
        <f t="shared" si="42"/>
        <v>62015暖房ビル用マルチ無し（一定速）</v>
      </c>
      <c r="Z703" s="156">
        <v>0.25</v>
      </c>
      <c r="AA703" s="156">
        <v>0.75</v>
      </c>
      <c r="AB703" s="157">
        <v>0.25</v>
      </c>
      <c r="AC703" s="157">
        <v>0.75</v>
      </c>
      <c r="AD703" s="160">
        <f>VLOOKUP(T703,'既存・導入予定 (4)'!$E$33:$S$44,13,0)</f>
        <v>0.30499999999999999</v>
      </c>
      <c r="AE703" s="161">
        <f t="shared" si="44"/>
        <v>0.82599999999999996</v>
      </c>
    </row>
    <row r="704" spans="20:31">
      <c r="T704" s="152">
        <v>6</v>
      </c>
      <c r="U704" s="153">
        <v>2015</v>
      </c>
      <c r="V704" s="154" t="s">
        <v>21</v>
      </c>
      <c r="W704" s="154" t="s">
        <v>619</v>
      </c>
      <c r="X704" s="154" t="s">
        <v>3516</v>
      </c>
      <c r="Y704" s="155" t="str">
        <f t="shared" si="42"/>
        <v>62015暖房設備用無し（一定速）</v>
      </c>
      <c r="Z704" s="156">
        <v>0.25</v>
      </c>
      <c r="AA704" s="156">
        <v>0.75</v>
      </c>
      <c r="AB704" s="157">
        <v>0.25</v>
      </c>
      <c r="AC704" s="157">
        <v>0.75</v>
      </c>
      <c r="AD704" s="160">
        <f>VLOOKUP(T704,'既存・導入予定 (4)'!$E$33:$S$44,13,0)</f>
        <v>0.30499999999999999</v>
      </c>
      <c r="AE704" s="161">
        <f t="shared" si="44"/>
        <v>0.82599999999999996</v>
      </c>
    </row>
    <row r="705" spans="20:31">
      <c r="T705" s="152">
        <v>6</v>
      </c>
      <c r="U705" s="153">
        <v>2020</v>
      </c>
      <c r="V705" s="154" t="s">
        <v>626</v>
      </c>
      <c r="W705" s="154" t="s">
        <v>624</v>
      </c>
      <c r="X705" s="154" t="s">
        <v>3363</v>
      </c>
      <c r="Y705" s="155" t="str">
        <f t="shared" si="42"/>
        <v>62020冷房店舗用有り</v>
      </c>
      <c r="Z705" s="156">
        <v>-1.38</v>
      </c>
      <c r="AA705" s="156">
        <v>2.38</v>
      </c>
      <c r="AB705" s="157">
        <v>1.0581</v>
      </c>
      <c r="AC705" s="157">
        <v>1.7705</v>
      </c>
      <c r="AD705" s="160">
        <f>VLOOKUP(T705,'既存・導入予定 (4)'!$E$33:$S$44,13,0)</f>
        <v>0.30499999999999999</v>
      </c>
      <c r="AE705" s="161">
        <f t="shared" si="44"/>
        <v>1.9590000000000001</v>
      </c>
    </row>
    <row r="706" spans="20:31">
      <c r="T706" s="152">
        <v>6</v>
      </c>
      <c r="U706" s="153">
        <v>2020</v>
      </c>
      <c r="V706" s="154" t="s">
        <v>626</v>
      </c>
      <c r="W706" s="154" t="s">
        <v>618</v>
      </c>
      <c r="X706" s="154" t="s">
        <v>3363</v>
      </c>
      <c r="Y706" s="155" t="str">
        <f t="shared" si="42"/>
        <v>62020冷房ビル用マルチ有り</v>
      </c>
      <c r="Z706" s="156">
        <v>-1.68</v>
      </c>
      <c r="AA706" s="156">
        <v>2.68</v>
      </c>
      <c r="AB706" s="157">
        <v>1.0788</v>
      </c>
      <c r="AC706" s="157">
        <v>2.0053000000000001</v>
      </c>
      <c r="AD706" s="160">
        <f>VLOOKUP(T706,'既存・導入予定 (4)'!$E$33:$S$44,13,0)</f>
        <v>0.30499999999999999</v>
      </c>
      <c r="AE706" s="161">
        <f t="shared" si="44"/>
        <v>2.1669999999999998</v>
      </c>
    </row>
    <row r="707" spans="20:31">
      <c r="T707" s="152">
        <v>6</v>
      </c>
      <c r="U707" s="153">
        <v>2020</v>
      </c>
      <c r="V707" s="154" t="s">
        <v>626</v>
      </c>
      <c r="W707" s="154" t="s">
        <v>619</v>
      </c>
      <c r="X707" s="154" t="s">
        <v>3363</v>
      </c>
      <c r="Y707" s="155" t="str">
        <f t="shared" si="42"/>
        <v>62020冷房設備用有り</v>
      </c>
      <c r="Z707" s="156">
        <v>-0.62</v>
      </c>
      <c r="AA707" s="156">
        <v>1.62</v>
      </c>
      <c r="AB707" s="157">
        <v>1.0472999999999999</v>
      </c>
      <c r="AC707" s="157">
        <v>1.2032</v>
      </c>
      <c r="AD707" s="160">
        <f>VLOOKUP(T707,'既存・導入予定 (4)'!$E$33:$S$44,13,0)</f>
        <v>0.30499999999999999</v>
      </c>
      <c r="AE707" s="161">
        <f t="shared" si="44"/>
        <v>1.43</v>
      </c>
    </row>
    <row r="708" spans="20:31">
      <c r="T708" s="152">
        <v>6</v>
      </c>
      <c r="U708" s="153">
        <v>2020</v>
      </c>
      <c r="V708" s="154" t="s">
        <v>626</v>
      </c>
      <c r="W708" s="154" t="s">
        <v>624</v>
      </c>
      <c r="X708" s="154" t="s">
        <v>3516</v>
      </c>
      <c r="Y708" s="155" t="str">
        <f t="shared" si="42"/>
        <v>62020冷房店舗用無し（一定速）</v>
      </c>
      <c r="Z708" s="156">
        <v>0.25</v>
      </c>
      <c r="AA708" s="156">
        <v>0.75</v>
      </c>
      <c r="AB708" s="157">
        <v>0.25</v>
      </c>
      <c r="AC708" s="157">
        <v>0.75</v>
      </c>
      <c r="AD708" s="160">
        <f>VLOOKUP(T708,'既存・導入予定 (4)'!$E$33:$S$44,13,0)</f>
        <v>0.30499999999999999</v>
      </c>
      <c r="AE708" s="161">
        <f t="shared" si="44"/>
        <v>0.82599999999999996</v>
      </c>
    </row>
    <row r="709" spans="20:31">
      <c r="T709" s="152">
        <v>6</v>
      </c>
      <c r="U709" s="153">
        <v>2020</v>
      </c>
      <c r="V709" s="154" t="s">
        <v>626</v>
      </c>
      <c r="W709" s="154" t="s">
        <v>618</v>
      </c>
      <c r="X709" s="154" t="s">
        <v>3516</v>
      </c>
      <c r="Y709" s="155" t="str">
        <f t="shared" si="42"/>
        <v>62020冷房ビル用マルチ無し（一定速）</v>
      </c>
      <c r="Z709" s="156">
        <v>0.25</v>
      </c>
      <c r="AA709" s="156">
        <v>0.75</v>
      </c>
      <c r="AB709" s="157">
        <v>0.25</v>
      </c>
      <c r="AC709" s="157">
        <v>0.75</v>
      </c>
      <c r="AD709" s="160">
        <f>VLOOKUP(T709,'既存・導入予定 (4)'!$E$33:$S$44,13,0)</f>
        <v>0.30499999999999999</v>
      </c>
      <c r="AE709" s="161">
        <f t="shared" si="44"/>
        <v>0.82599999999999996</v>
      </c>
    </row>
    <row r="710" spans="20:31">
      <c r="T710" s="152">
        <v>6</v>
      </c>
      <c r="U710" s="153">
        <v>2020</v>
      </c>
      <c r="V710" s="154" t="s">
        <v>626</v>
      </c>
      <c r="W710" s="154" t="s">
        <v>619</v>
      </c>
      <c r="X710" s="154" t="s">
        <v>3516</v>
      </c>
      <c r="Y710" s="155" t="str">
        <f t="shared" si="42"/>
        <v>62020冷房設備用無し（一定速）</v>
      </c>
      <c r="Z710" s="156">
        <v>0.25</v>
      </c>
      <c r="AA710" s="156">
        <v>0.75</v>
      </c>
      <c r="AB710" s="157">
        <v>0.25</v>
      </c>
      <c r="AC710" s="157">
        <v>0.75</v>
      </c>
      <c r="AD710" s="160">
        <f>VLOOKUP(T710,'既存・導入予定 (4)'!$E$33:$S$44,13,0)</f>
        <v>0.30499999999999999</v>
      </c>
      <c r="AE710" s="161">
        <f t="shared" si="44"/>
        <v>0.82599999999999996</v>
      </c>
    </row>
    <row r="711" spans="20:31">
      <c r="T711" s="152">
        <v>6</v>
      </c>
      <c r="U711" s="153">
        <v>2020</v>
      </c>
      <c r="V711" s="154" t="s">
        <v>627</v>
      </c>
      <c r="W711" s="154" t="s">
        <v>624</v>
      </c>
      <c r="X711" s="154" t="s">
        <v>3363</v>
      </c>
      <c r="Y711" s="155" t="str">
        <f t="shared" si="42"/>
        <v>62020暖房店舗用有り</v>
      </c>
      <c r="Z711" s="156">
        <v>-0.96</v>
      </c>
      <c r="AA711" s="156">
        <v>1.96</v>
      </c>
      <c r="AB711" s="157">
        <v>1.0862000000000001</v>
      </c>
      <c r="AC711" s="157">
        <v>1.4483999999999999</v>
      </c>
      <c r="AD711" s="160">
        <f>VLOOKUP(T711,'既存・導入予定 (4)'!$E$33:$S$44,13,0)</f>
        <v>0.30499999999999999</v>
      </c>
      <c r="AE711" s="161">
        <f t="shared" si="44"/>
        <v>1.667</v>
      </c>
    </row>
    <row r="712" spans="20:31">
      <c r="T712" s="152">
        <v>6</v>
      </c>
      <c r="U712" s="153">
        <v>2020</v>
      </c>
      <c r="V712" s="154" t="s">
        <v>627</v>
      </c>
      <c r="W712" s="154" t="s">
        <v>618</v>
      </c>
      <c r="X712" s="154" t="s">
        <v>3363</v>
      </c>
      <c r="Y712" s="155" t="str">
        <f t="shared" si="42"/>
        <v>62020暖房ビル用マルチ有り</v>
      </c>
      <c r="Z712" s="156">
        <v>-1.1000000000000001</v>
      </c>
      <c r="AA712" s="156">
        <v>2.1</v>
      </c>
      <c r="AB712" s="157">
        <v>1.0416000000000001</v>
      </c>
      <c r="AC712" s="157">
        <v>1.4596</v>
      </c>
      <c r="AD712" s="160">
        <f>VLOOKUP(T712,'既存・導入予定 (4)'!$E$33:$S$44,13,0)</f>
        <v>0.30499999999999999</v>
      </c>
      <c r="AE712" s="161">
        <f t="shared" si="44"/>
        <v>1.764</v>
      </c>
    </row>
    <row r="713" spans="20:31">
      <c r="T713" s="152">
        <v>6</v>
      </c>
      <c r="U713" s="153">
        <v>2020</v>
      </c>
      <c r="V713" s="154" t="s">
        <v>627</v>
      </c>
      <c r="W713" s="154" t="s">
        <v>619</v>
      </c>
      <c r="X713" s="154" t="s">
        <v>3363</v>
      </c>
      <c r="Y713" s="155" t="str">
        <f t="shared" si="42"/>
        <v>62020暖房設備用有り</v>
      </c>
      <c r="Z713" s="156">
        <v>-0.46</v>
      </c>
      <c r="AA713" s="156">
        <v>1.46</v>
      </c>
      <c r="AB713" s="157">
        <v>0.94</v>
      </c>
      <c r="AC713" s="157">
        <v>1.1100000000000001</v>
      </c>
      <c r="AD713" s="160">
        <f>VLOOKUP(T713,'既存・導入予定 (4)'!$E$33:$S$44,13,0)</f>
        <v>0.30499999999999999</v>
      </c>
      <c r="AE713" s="161">
        <f t="shared" si="44"/>
        <v>1.319</v>
      </c>
    </row>
    <row r="714" spans="20:31">
      <c r="T714" s="152">
        <v>6</v>
      </c>
      <c r="U714" s="153">
        <v>2020</v>
      </c>
      <c r="V714" s="154" t="s">
        <v>627</v>
      </c>
      <c r="W714" s="154" t="s">
        <v>624</v>
      </c>
      <c r="X714" s="154" t="s">
        <v>3516</v>
      </c>
      <c r="Y714" s="155" t="str">
        <f t="shared" si="42"/>
        <v>62020暖房店舗用無し（一定速）</v>
      </c>
      <c r="Z714" s="156">
        <v>0.25</v>
      </c>
      <c r="AA714" s="156">
        <v>0.75</v>
      </c>
      <c r="AB714" s="157">
        <v>0.25</v>
      </c>
      <c r="AC714" s="157">
        <v>0.75</v>
      </c>
      <c r="AD714" s="160">
        <f>VLOOKUP(T714,'既存・導入予定 (4)'!$E$33:$S$44,13,0)</f>
        <v>0.30499999999999999</v>
      </c>
      <c r="AE714" s="161">
        <f t="shared" si="44"/>
        <v>0.82599999999999996</v>
      </c>
    </row>
    <row r="715" spans="20:31">
      <c r="T715" s="152">
        <v>6</v>
      </c>
      <c r="U715" s="153">
        <v>2020</v>
      </c>
      <c r="V715" s="154" t="s">
        <v>627</v>
      </c>
      <c r="W715" s="154" t="s">
        <v>618</v>
      </c>
      <c r="X715" s="154" t="s">
        <v>3516</v>
      </c>
      <c r="Y715" s="155" t="str">
        <f t="shared" si="42"/>
        <v>62020暖房ビル用マルチ無し（一定速）</v>
      </c>
      <c r="Z715" s="156">
        <v>0.25</v>
      </c>
      <c r="AA715" s="156">
        <v>0.75</v>
      </c>
      <c r="AB715" s="157">
        <v>0.25</v>
      </c>
      <c r="AC715" s="157">
        <v>0.75</v>
      </c>
      <c r="AD715" s="160">
        <f>VLOOKUP(T715,'既存・導入予定 (4)'!$E$33:$S$44,13,0)</f>
        <v>0.30499999999999999</v>
      </c>
      <c r="AE715" s="161">
        <f t="shared" si="44"/>
        <v>0.82599999999999996</v>
      </c>
    </row>
    <row r="716" spans="20:31">
      <c r="T716" s="152">
        <v>6</v>
      </c>
      <c r="U716" s="154">
        <v>2020</v>
      </c>
      <c r="V716" s="154" t="s">
        <v>627</v>
      </c>
      <c r="W716" s="154" t="s">
        <v>619</v>
      </c>
      <c r="X716" s="154" t="s">
        <v>3516</v>
      </c>
      <c r="Y716" s="155" t="str">
        <f t="shared" si="42"/>
        <v>62020暖房設備用無し（一定速）</v>
      </c>
      <c r="Z716" s="156">
        <v>0.25</v>
      </c>
      <c r="AA716" s="156">
        <v>0.75</v>
      </c>
      <c r="AB716" s="157">
        <v>0.25</v>
      </c>
      <c r="AC716" s="157">
        <v>0.75</v>
      </c>
      <c r="AD716" s="160">
        <f>VLOOKUP(T716,'既存・導入予定 (4)'!$E$33:$S$44,13,0)</f>
        <v>0.30499999999999999</v>
      </c>
      <c r="AE716" s="161">
        <f t="shared" si="44"/>
        <v>0.82599999999999996</v>
      </c>
    </row>
    <row r="717" spans="20:31">
      <c r="T717" s="144">
        <v>6</v>
      </c>
      <c r="U717" s="145">
        <v>2024</v>
      </c>
      <c r="V717" s="145" t="s">
        <v>626</v>
      </c>
      <c r="W717" s="145" t="s">
        <v>624</v>
      </c>
      <c r="X717" s="145" t="s">
        <v>3363</v>
      </c>
      <c r="Y717" s="146" t="str">
        <f t="shared" ref="Y717:Y780" si="45">T717&amp;U717&amp;V717&amp;W717&amp;X717</f>
        <v>62024冷房店舗用有り</v>
      </c>
      <c r="Z717" s="145">
        <v>-1.58</v>
      </c>
      <c r="AA717" s="145">
        <v>2.58</v>
      </c>
      <c r="AB717" s="145">
        <v>1.0629999999999999</v>
      </c>
      <c r="AC717" s="145">
        <v>1.9193</v>
      </c>
      <c r="AD717" s="147">
        <f>VLOOKUP(T717,'既存・導入予定 (4)'!$E$33:$S$44,13,0)</f>
        <v>0.30499999999999999</v>
      </c>
      <c r="AE717" s="75">
        <f t="shared" si="44"/>
        <v>2.0979999999999999</v>
      </c>
    </row>
    <row r="718" spans="20:31">
      <c r="T718" s="144">
        <v>6</v>
      </c>
      <c r="U718" s="145">
        <v>2024</v>
      </c>
      <c r="V718" s="145" t="s">
        <v>626</v>
      </c>
      <c r="W718" s="145" t="s">
        <v>618</v>
      </c>
      <c r="X718" s="145" t="s">
        <v>3363</v>
      </c>
      <c r="Y718" s="146" t="str">
        <f t="shared" si="45"/>
        <v>62024冷房ビル用マルチ有り</v>
      </c>
      <c r="Z718" s="145">
        <v>-1.6</v>
      </c>
      <c r="AA718" s="145">
        <v>2.6</v>
      </c>
      <c r="AB718" s="145">
        <v>1.0759000000000001</v>
      </c>
      <c r="AC718" s="145">
        <v>1.931</v>
      </c>
      <c r="AD718" s="147">
        <f>VLOOKUP(T718,'既存・導入予定 (4)'!$E$33:$S$44,13,0)</f>
        <v>0.30499999999999999</v>
      </c>
      <c r="AE718" s="75">
        <f t="shared" si="44"/>
        <v>2.1120000000000001</v>
      </c>
    </row>
    <row r="719" spans="20:31">
      <c r="T719" s="144">
        <v>6</v>
      </c>
      <c r="U719" s="145">
        <v>2024</v>
      </c>
      <c r="V719" s="145" t="s">
        <v>626</v>
      </c>
      <c r="W719" s="145" t="s">
        <v>619</v>
      </c>
      <c r="X719" s="145" t="s">
        <v>3363</v>
      </c>
      <c r="Y719" s="146" t="str">
        <f t="shared" si="45"/>
        <v>62024冷房設備用有り</v>
      </c>
      <c r="Z719" s="145">
        <v>-0.6</v>
      </c>
      <c r="AA719" s="145">
        <v>1.6</v>
      </c>
      <c r="AB719" s="145">
        <v>1.0467</v>
      </c>
      <c r="AC719" s="145">
        <v>1.1882999999999999</v>
      </c>
      <c r="AD719" s="147">
        <f>VLOOKUP(T719,'既存・導入予定 (4)'!$E$33:$S$44,13,0)</f>
        <v>0.30499999999999999</v>
      </c>
      <c r="AE719" s="75">
        <f t="shared" si="44"/>
        <v>1.417</v>
      </c>
    </row>
    <row r="720" spans="20:31">
      <c r="T720" s="144">
        <v>6</v>
      </c>
      <c r="U720" s="145">
        <v>2024</v>
      </c>
      <c r="V720" s="145" t="s">
        <v>626</v>
      </c>
      <c r="W720" s="145" t="s">
        <v>624</v>
      </c>
      <c r="X720" s="145" t="s">
        <v>3516</v>
      </c>
      <c r="Y720" s="146" t="str">
        <f t="shared" si="45"/>
        <v>62024冷房店舗用無し（一定速）</v>
      </c>
      <c r="Z720" s="148">
        <v>0.25</v>
      </c>
      <c r="AA720" s="148">
        <v>0.75</v>
      </c>
      <c r="AB720" s="149">
        <v>0.25</v>
      </c>
      <c r="AC720" s="149">
        <v>0.75</v>
      </c>
      <c r="AD720" s="147">
        <f>VLOOKUP(T720,'既存・導入予定 (4)'!$E$33:$S$44,13,0)</f>
        <v>0.30499999999999999</v>
      </c>
      <c r="AE720" s="75">
        <f t="shared" si="44"/>
        <v>0.82599999999999996</v>
      </c>
    </row>
    <row r="721" spans="20:31">
      <c r="T721" s="144">
        <v>6</v>
      </c>
      <c r="U721" s="145">
        <v>2024</v>
      </c>
      <c r="V721" s="145" t="s">
        <v>626</v>
      </c>
      <c r="W721" s="145" t="s">
        <v>618</v>
      </c>
      <c r="X721" s="145" t="s">
        <v>3516</v>
      </c>
      <c r="Y721" s="146" t="str">
        <f t="shared" si="45"/>
        <v>62024冷房ビル用マルチ無し（一定速）</v>
      </c>
      <c r="Z721" s="148">
        <v>0.25</v>
      </c>
      <c r="AA721" s="148">
        <v>0.75</v>
      </c>
      <c r="AB721" s="149">
        <v>0.25</v>
      </c>
      <c r="AC721" s="149">
        <v>0.75</v>
      </c>
      <c r="AD721" s="147">
        <f>VLOOKUP(T721,'既存・導入予定 (4)'!$E$33:$S$44,13,0)</f>
        <v>0.30499999999999999</v>
      </c>
      <c r="AE721" s="75">
        <f t="shared" si="44"/>
        <v>0.82599999999999996</v>
      </c>
    </row>
    <row r="722" spans="20:31">
      <c r="T722" s="144">
        <v>6</v>
      </c>
      <c r="U722" s="145">
        <v>2024</v>
      </c>
      <c r="V722" s="145" t="s">
        <v>626</v>
      </c>
      <c r="W722" s="145" t="s">
        <v>619</v>
      </c>
      <c r="X722" s="145" t="s">
        <v>3516</v>
      </c>
      <c r="Y722" s="146" t="str">
        <f t="shared" si="45"/>
        <v>62024冷房設備用無し（一定速）</v>
      </c>
      <c r="Z722" s="148">
        <v>0.25</v>
      </c>
      <c r="AA722" s="148">
        <v>0.75</v>
      </c>
      <c r="AB722" s="149">
        <v>0.25</v>
      </c>
      <c r="AC722" s="149">
        <v>0.75</v>
      </c>
      <c r="AD722" s="147">
        <f>VLOOKUP(T722,'既存・導入予定 (4)'!$E$33:$S$44,13,0)</f>
        <v>0.30499999999999999</v>
      </c>
      <c r="AE722" s="75">
        <f t="shared" si="44"/>
        <v>0.82599999999999996</v>
      </c>
    </row>
    <row r="723" spans="20:31">
      <c r="T723" s="144">
        <v>6</v>
      </c>
      <c r="U723" s="145">
        <v>2024</v>
      </c>
      <c r="V723" s="145" t="s">
        <v>627</v>
      </c>
      <c r="W723" s="145" t="s">
        <v>624</v>
      </c>
      <c r="X723" s="145" t="s">
        <v>3363</v>
      </c>
      <c r="Y723" s="146" t="str">
        <f t="shared" si="45"/>
        <v>62024暖房店舗用有り</v>
      </c>
      <c r="Z723" s="145">
        <v>-1.04</v>
      </c>
      <c r="AA723" s="145">
        <v>2.04</v>
      </c>
      <c r="AB723" s="145">
        <v>1.0898000000000001</v>
      </c>
      <c r="AC723" s="145">
        <v>1.5076000000000001</v>
      </c>
      <c r="AD723" s="147">
        <f>VLOOKUP(T723,'既存・導入予定 (4)'!$E$33:$S$44,13,0)</f>
        <v>0.30499999999999999</v>
      </c>
      <c r="AE723" s="75">
        <f t="shared" si="44"/>
        <v>1.722</v>
      </c>
    </row>
    <row r="724" spans="20:31">
      <c r="T724" s="144">
        <v>6</v>
      </c>
      <c r="U724" s="145">
        <v>2024</v>
      </c>
      <c r="V724" s="145" t="s">
        <v>627</v>
      </c>
      <c r="W724" s="145" t="s">
        <v>618</v>
      </c>
      <c r="X724" s="145" t="s">
        <v>3363</v>
      </c>
      <c r="Y724" s="146" t="str">
        <f t="shared" si="45"/>
        <v>62024暖房ビル用マルチ有り</v>
      </c>
      <c r="Z724" s="145">
        <v>-1.1399999999999999</v>
      </c>
      <c r="AA724" s="145">
        <v>2.14</v>
      </c>
      <c r="AB724" s="145">
        <v>1.0454000000000001</v>
      </c>
      <c r="AC724" s="145">
        <v>1.5936999999999999</v>
      </c>
      <c r="AD724" s="147">
        <f>VLOOKUP(T724,'既存・導入予定 (4)'!$E$33:$S$44,13,0)</f>
        <v>0.30499999999999999</v>
      </c>
      <c r="AE724" s="75">
        <f t="shared" si="44"/>
        <v>1.792</v>
      </c>
    </row>
    <row r="725" spans="20:31">
      <c r="T725" s="144">
        <v>6</v>
      </c>
      <c r="U725" s="145">
        <v>2024</v>
      </c>
      <c r="V725" s="145" t="s">
        <v>627</v>
      </c>
      <c r="W725" s="145" t="s">
        <v>619</v>
      </c>
      <c r="X725" s="145" t="s">
        <v>3363</v>
      </c>
      <c r="Y725" s="146" t="str">
        <f t="shared" si="45"/>
        <v>62024暖房設備用有り</v>
      </c>
      <c r="Z725" s="145">
        <v>-0.57999999999999996</v>
      </c>
      <c r="AA725" s="145">
        <v>1.58</v>
      </c>
      <c r="AB725" s="145">
        <v>1.0335000000000001</v>
      </c>
      <c r="AC725" s="145">
        <v>1.1766000000000001</v>
      </c>
      <c r="AD725" s="147">
        <f>VLOOKUP(T725,'既存・導入予定 (4)'!$E$33:$S$44,13,0)</f>
        <v>0.30499999999999999</v>
      </c>
      <c r="AE725" s="75">
        <f t="shared" si="44"/>
        <v>1.403</v>
      </c>
    </row>
    <row r="726" spans="20:31">
      <c r="T726" s="144">
        <v>6</v>
      </c>
      <c r="U726" s="145">
        <v>2024</v>
      </c>
      <c r="V726" s="145" t="s">
        <v>627</v>
      </c>
      <c r="W726" s="145" t="s">
        <v>624</v>
      </c>
      <c r="X726" s="145" t="s">
        <v>3516</v>
      </c>
      <c r="Y726" s="146" t="str">
        <f t="shared" si="45"/>
        <v>62024暖房店舗用無し（一定速）</v>
      </c>
      <c r="Z726" s="148">
        <v>0.25</v>
      </c>
      <c r="AA726" s="148">
        <v>0.75</v>
      </c>
      <c r="AB726" s="149">
        <v>0.25</v>
      </c>
      <c r="AC726" s="149">
        <v>0.75</v>
      </c>
      <c r="AD726" s="147">
        <f>VLOOKUP(T726,'既存・導入予定 (4)'!$E$33:$S$44,13,0)</f>
        <v>0.30499999999999999</v>
      </c>
      <c r="AE726" s="75">
        <f t="shared" si="44"/>
        <v>0.82599999999999996</v>
      </c>
    </row>
    <row r="727" spans="20:31">
      <c r="T727" s="144">
        <v>6</v>
      </c>
      <c r="U727" s="145">
        <v>2024</v>
      </c>
      <c r="V727" s="145" t="s">
        <v>627</v>
      </c>
      <c r="W727" s="145" t="s">
        <v>618</v>
      </c>
      <c r="X727" s="145" t="s">
        <v>3516</v>
      </c>
      <c r="Y727" s="146" t="str">
        <f t="shared" si="45"/>
        <v>62024暖房ビル用マルチ無し（一定速）</v>
      </c>
      <c r="Z727" s="148">
        <v>0.25</v>
      </c>
      <c r="AA727" s="148">
        <v>0.75</v>
      </c>
      <c r="AB727" s="149">
        <v>0.25</v>
      </c>
      <c r="AC727" s="149">
        <v>0.75</v>
      </c>
      <c r="AD727" s="147">
        <f>VLOOKUP(T727,'既存・導入予定 (4)'!$E$33:$S$44,13,0)</f>
        <v>0.30499999999999999</v>
      </c>
      <c r="AE727" s="75">
        <f t="shared" si="44"/>
        <v>0.82599999999999996</v>
      </c>
    </row>
    <row r="728" spans="20:31">
      <c r="T728" s="144">
        <v>6</v>
      </c>
      <c r="U728" s="145">
        <v>2024</v>
      </c>
      <c r="V728" s="145" t="s">
        <v>627</v>
      </c>
      <c r="W728" s="145" t="s">
        <v>619</v>
      </c>
      <c r="X728" s="145" t="s">
        <v>3516</v>
      </c>
      <c r="Y728" s="146" t="str">
        <f t="shared" si="45"/>
        <v>62024暖房設備用無し（一定速）</v>
      </c>
      <c r="Z728" s="148">
        <v>0.25</v>
      </c>
      <c r="AA728" s="148">
        <v>0.75</v>
      </c>
      <c r="AB728" s="149">
        <v>0.25</v>
      </c>
      <c r="AC728" s="149">
        <v>0.75</v>
      </c>
      <c r="AD728" s="147">
        <f>VLOOKUP(T728,'既存・導入予定 (4)'!$E$33:$S$44,13,0)</f>
        <v>0.30499999999999999</v>
      </c>
      <c r="AE728" s="75">
        <f t="shared" si="44"/>
        <v>0.82599999999999996</v>
      </c>
    </row>
    <row r="729" spans="20:31">
      <c r="T729" s="65">
        <v>7</v>
      </c>
      <c r="U729" s="65">
        <v>1995</v>
      </c>
      <c r="V729" s="65" t="s">
        <v>20</v>
      </c>
      <c r="W729" s="65" t="s">
        <v>624</v>
      </c>
      <c r="X729" s="65" t="s">
        <v>3363</v>
      </c>
      <c r="Y729" s="198" t="str">
        <f t="shared" si="45"/>
        <v>71995冷房店舗用有り</v>
      </c>
      <c r="Z729" s="90">
        <v>0.32</v>
      </c>
      <c r="AA729" s="90">
        <v>0.68</v>
      </c>
      <c r="AB729" s="143">
        <v>1.0165999999999999</v>
      </c>
      <c r="AC729" s="143">
        <v>0.50590000000000002</v>
      </c>
      <c r="AD729" s="150">
        <f>VLOOKUP(T729,'既存・導入予定 (4)'!$E$33:$S$44,13,0)</f>
        <v>0.54600000000000004</v>
      </c>
      <c r="AE729" s="151">
        <f t="shared" ref="AE729:AE792" si="46">ROUNDDOWN(IF(AD729&gt;=0.25,Z729*AD729+AA729,AB729*AD729+AC729),3)</f>
        <v>0.85399999999999998</v>
      </c>
    </row>
    <row r="730" spans="20:31">
      <c r="T730" s="65">
        <v>7</v>
      </c>
      <c r="U730" s="65">
        <v>1995</v>
      </c>
      <c r="V730" s="65" t="s">
        <v>20</v>
      </c>
      <c r="W730" s="65" t="s">
        <v>618</v>
      </c>
      <c r="X730" s="65" t="s">
        <v>3363</v>
      </c>
      <c r="Y730" s="198" t="str">
        <f t="shared" si="45"/>
        <v>71995冷房ビル用マルチ有り</v>
      </c>
      <c r="Z730" s="90">
        <v>-0.218</v>
      </c>
      <c r="AA730" s="90">
        <v>1.218</v>
      </c>
      <c r="AB730" s="143">
        <v>1.0356000000000001</v>
      </c>
      <c r="AC730" s="143">
        <v>0.90459999999999996</v>
      </c>
      <c r="AD730" s="150">
        <f>VLOOKUP(T730,'既存・導入予定 (4)'!$E$33:$S$44,13,0)</f>
        <v>0.54600000000000004</v>
      </c>
      <c r="AE730" s="151">
        <f t="shared" si="46"/>
        <v>1.0980000000000001</v>
      </c>
    </row>
    <row r="731" spans="20:31">
      <c r="T731" s="65">
        <v>7</v>
      </c>
      <c r="U731" s="65">
        <v>1995</v>
      </c>
      <c r="V731" s="65" t="s">
        <v>20</v>
      </c>
      <c r="W731" s="65" t="s">
        <v>619</v>
      </c>
      <c r="X731" s="65" t="s">
        <v>3363</v>
      </c>
      <c r="Y731" s="198" t="str">
        <f t="shared" si="45"/>
        <v>71995冷房設備用有り</v>
      </c>
      <c r="Z731" s="90">
        <v>0.25</v>
      </c>
      <c r="AA731" s="90">
        <v>0.75</v>
      </c>
      <c r="AB731" s="143">
        <v>1.0219</v>
      </c>
      <c r="AC731" s="143">
        <v>0.55700000000000005</v>
      </c>
      <c r="AD731" s="150">
        <f>VLOOKUP(T731,'既存・導入予定 (4)'!$E$33:$S$44,13,0)</f>
        <v>0.54600000000000004</v>
      </c>
      <c r="AE731" s="151">
        <f t="shared" si="46"/>
        <v>0.88600000000000001</v>
      </c>
    </row>
    <row r="732" spans="20:31">
      <c r="T732" s="65">
        <v>7</v>
      </c>
      <c r="U732" s="65">
        <v>1995</v>
      </c>
      <c r="V732" s="65" t="s">
        <v>20</v>
      </c>
      <c r="W732" s="65" t="s">
        <v>624</v>
      </c>
      <c r="X732" s="65" t="s">
        <v>3516</v>
      </c>
      <c r="Y732" s="198" t="str">
        <f t="shared" si="45"/>
        <v>71995冷房店舗用無し（一定速）</v>
      </c>
      <c r="Z732" s="90">
        <v>0.26</v>
      </c>
      <c r="AA732" s="90">
        <v>0.74</v>
      </c>
      <c r="AB732" s="143">
        <v>0.26</v>
      </c>
      <c r="AC732" s="143">
        <v>0.74</v>
      </c>
      <c r="AD732" s="150">
        <f>VLOOKUP(T732,'既存・導入予定 (4)'!$E$33:$S$44,13,0)</f>
        <v>0.54600000000000004</v>
      </c>
      <c r="AE732" s="151">
        <f t="shared" si="46"/>
        <v>0.88100000000000001</v>
      </c>
    </row>
    <row r="733" spans="20:31">
      <c r="T733" s="65">
        <v>7</v>
      </c>
      <c r="U733" s="65">
        <v>1995</v>
      </c>
      <c r="V733" s="65" t="s">
        <v>20</v>
      </c>
      <c r="W733" s="65" t="s">
        <v>618</v>
      </c>
      <c r="X733" s="65" t="s">
        <v>3516</v>
      </c>
      <c r="Y733" s="198" t="str">
        <f t="shared" si="45"/>
        <v>71995冷房ビル用マルチ無し（一定速）</v>
      </c>
      <c r="Z733" s="90">
        <v>0.26</v>
      </c>
      <c r="AA733" s="90">
        <v>0.74</v>
      </c>
      <c r="AB733" s="143">
        <v>0.26</v>
      </c>
      <c r="AC733" s="143">
        <v>0.74</v>
      </c>
      <c r="AD733" s="150">
        <f>VLOOKUP(T733,'既存・導入予定 (4)'!$E$33:$S$44,13,0)</f>
        <v>0.54600000000000004</v>
      </c>
      <c r="AE733" s="151">
        <f t="shared" si="46"/>
        <v>0.88100000000000001</v>
      </c>
    </row>
    <row r="734" spans="20:31">
      <c r="T734" s="65">
        <v>7</v>
      </c>
      <c r="U734" s="65">
        <v>1995</v>
      </c>
      <c r="V734" s="65" t="s">
        <v>20</v>
      </c>
      <c r="W734" s="65" t="s">
        <v>619</v>
      </c>
      <c r="X734" s="65" t="s">
        <v>3516</v>
      </c>
      <c r="Y734" s="198" t="str">
        <f t="shared" si="45"/>
        <v>71995冷房設備用無し（一定速）</v>
      </c>
      <c r="Z734" s="90">
        <v>0.26</v>
      </c>
      <c r="AA734" s="90">
        <v>0.74</v>
      </c>
      <c r="AB734" s="143">
        <v>0.26</v>
      </c>
      <c r="AC734" s="143">
        <v>0.74</v>
      </c>
      <c r="AD734" s="150">
        <f>VLOOKUP(T734,'既存・導入予定 (4)'!$E$33:$S$44,13,0)</f>
        <v>0.54600000000000004</v>
      </c>
      <c r="AE734" s="151">
        <f t="shared" si="46"/>
        <v>0.88100000000000001</v>
      </c>
    </row>
    <row r="735" spans="20:31">
      <c r="T735" s="65">
        <v>7</v>
      </c>
      <c r="U735" s="65">
        <v>1995</v>
      </c>
      <c r="V735" s="65" t="s">
        <v>21</v>
      </c>
      <c r="W735" s="65" t="s">
        <v>624</v>
      </c>
      <c r="X735" s="65" t="s">
        <v>3363</v>
      </c>
      <c r="Y735" s="198" t="str">
        <f t="shared" si="45"/>
        <v>71995暖房店舗用有り</v>
      </c>
      <c r="Z735" s="90">
        <v>0.374</v>
      </c>
      <c r="AA735" s="90">
        <v>0.626</v>
      </c>
      <c r="AB735" s="143">
        <v>1.0275000000000001</v>
      </c>
      <c r="AC735" s="143">
        <v>0.46260000000000001</v>
      </c>
      <c r="AD735" s="150">
        <f>VLOOKUP(T735,'既存・導入予定 (4)'!$E$33:$S$44,13,0)</f>
        <v>0.54600000000000004</v>
      </c>
      <c r="AE735" s="151">
        <f t="shared" si="46"/>
        <v>0.83</v>
      </c>
    </row>
    <row r="736" spans="20:31">
      <c r="T736" s="65">
        <v>7</v>
      </c>
      <c r="U736" s="65">
        <v>1995</v>
      </c>
      <c r="V736" s="65" t="s">
        <v>21</v>
      </c>
      <c r="W736" s="65" t="s">
        <v>618</v>
      </c>
      <c r="X736" s="65" t="s">
        <v>3363</v>
      </c>
      <c r="Y736" s="198" t="str">
        <f t="shared" si="45"/>
        <v>71995暖房ビル用マルチ有り</v>
      </c>
      <c r="Z736" s="90">
        <v>-0.112</v>
      </c>
      <c r="AA736" s="90">
        <v>1.1120000000000001</v>
      </c>
      <c r="AB736" s="143">
        <v>1.0236000000000001</v>
      </c>
      <c r="AC736" s="143">
        <v>0.82809999999999995</v>
      </c>
      <c r="AD736" s="150">
        <f>VLOOKUP(T736,'既存・導入予定 (4)'!$E$33:$S$44,13,0)</f>
        <v>0.54600000000000004</v>
      </c>
      <c r="AE736" s="151">
        <f t="shared" si="46"/>
        <v>1.05</v>
      </c>
    </row>
    <row r="737" spans="20:31">
      <c r="T737" s="65">
        <v>7</v>
      </c>
      <c r="U737" s="65">
        <v>1995</v>
      </c>
      <c r="V737" s="65" t="s">
        <v>21</v>
      </c>
      <c r="W737" s="65" t="s">
        <v>619</v>
      </c>
      <c r="X737" s="65" t="s">
        <v>3363</v>
      </c>
      <c r="Y737" s="198" t="str">
        <f t="shared" si="45"/>
        <v>71995暖房設備用有り</v>
      </c>
      <c r="Z737" s="90">
        <v>0.25</v>
      </c>
      <c r="AA737" s="90">
        <v>0.75</v>
      </c>
      <c r="AB737" s="143">
        <v>1.0159</v>
      </c>
      <c r="AC737" s="143">
        <v>0.5585</v>
      </c>
      <c r="AD737" s="150">
        <f>VLOOKUP(T737,'既存・導入予定 (4)'!$E$33:$S$44,13,0)</f>
        <v>0.54600000000000004</v>
      </c>
      <c r="AE737" s="151">
        <f t="shared" si="46"/>
        <v>0.88600000000000001</v>
      </c>
    </row>
    <row r="738" spans="20:31">
      <c r="T738" s="65">
        <v>7</v>
      </c>
      <c r="U738" s="65">
        <v>1995</v>
      </c>
      <c r="V738" s="65" t="s">
        <v>21</v>
      </c>
      <c r="W738" s="65" t="s">
        <v>624</v>
      </c>
      <c r="X738" s="65" t="s">
        <v>3516</v>
      </c>
      <c r="Y738" s="198" t="str">
        <f t="shared" si="45"/>
        <v>71995暖房店舗用無し（一定速）</v>
      </c>
      <c r="Z738" s="90">
        <v>0.26</v>
      </c>
      <c r="AA738" s="90">
        <v>0.74</v>
      </c>
      <c r="AB738" s="143">
        <v>0.26</v>
      </c>
      <c r="AC738" s="143">
        <v>0.74</v>
      </c>
      <c r="AD738" s="150">
        <f>VLOOKUP(T738,'既存・導入予定 (4)'!$E$33:$S$44,13,0)</f>
        <v>0.54600000000000004</v>
      </c>
      <c r="AE738" s="151">
        <f t="shared" si="46"/>
        <v>0.88100000000000001</v>
      </c>
    </row>
    <row r="739" spans="20:31">
      <c r="T739" s="65">
        <v>7</v>
      </c>
      <c r="U739" s="65">
        <v>1995</v>
      </c>
      <c r="V739" s="65" t="s">
        <v>21</v>
      </c>
      <c r="W739" s="65" t="s">
        <v>618</v>
      </c>
      <c r="X739" s="65" t="s">
        <v>3516</v>
      </c>
      <c r="Y739" s="198" t="str">
        <f t="shared" si="45"/>
        <v>71995暖房ビル用マルチ無し（一定速）</v>
      </c>
      <c r="Z739" s="90">
        <v>0.26</v>
      </c>
      <c r="AA739" s="90">
        <v>0.74</v>
      </c>
      <c r="AB739" s="143">
        <v>0.26</v>
      </c>
      <c r="AC739" s="143">
        <v>0.74</v>
      </c>
      <c r="AD739" s="150">
        <f>VLOOKUP(T739,'既存・導入予定 (4)'!$E$33:$S$44,13,0)</f>
        <v>0.54600000000000004</v>
      </c>
      <c r="AE739" s="151">
        <f t="shared" si="46"/>
        <v>0.88100000000000001</v>
      </c>
    </row>
    <row r="740" spans="20:31">
      <c r="T740" s="65">
        <v>7</v>
      </c>
      <c r="U740" s="65">
        <v>1995</v>
      </c>
      <c r="V740" s="65" t="s">
        <v>21</v>
      </c>
      <c r="W740" s="65" t="s">
        <v>619</v>
      </c>
      <c r="X740" s="65" t="s">
        <v>3516</v>
      </c>
      <c r="Y740" s="198" t="str">
        <f t="shared" si="45"/>
        <v>71995暖房設備用無し（一定速）</v>
      </c>
      <c r="Z740" s="90">
        <v>0.26</v>
      </c>
      <c r="AA740" s="90">
        <v>0.74</v>
      </c>
      <c r="AB740" s="143">
        <v>0.26</v>
      </c>
      <c r="AC740" s="143">
        <v>0.74</v>
      </c>
      <c r="AD740" s="150">
        <f>VLOOKUP(T740,'既存・導入予定 (4)'!$E$33:$S$44,13,0)</f>
        <v>0.54600000000000004</v>
      </c>
      <c r="AE740" s="151">
        <f t="shared" si="46"/>
        <v>0.88100000000000001</v>
      </c>
    </row>
    <row r="741" spans="20:31">
      <c r="T741" s="65">
        <v>7</v>
      </c>
      <c r="U741" s="65">
        <v>2005</v>
      </c>
      <c r="V741" s="65" t="s">
        <v>20</v>
      </c>
      <c r="W741" s="65" t="s">
        <v>624</v>
      </c>
      <c r="X741" s="65" t="s">
        <v>3363</v>
      </c>
      <c r="Y741" s="198" t="str">
        <f t="shared" si="45"/>
        <v>72005冷房店舗用有り</v>
      </c>
      <c r="Z741" s="90">
        <v>-0.86599999999999999</v>
      </c>
      <c r="AA741" s="90">
        <v>1.8660000000000001</v>
      </c>
      <c r="AB741" s="143">
        <v>1.0455000000000001</v>
      </c>
      <c r="AC741" s="143">
        <v>1.3880999999999999</v>
      </c>
      <c r="AD741" s="150">
        <f>VLOOKUP(T741,'既存・導入予定 (4)'!$E$33:$S$44,13,0)</f>
        <v>0.54600000000000004</v>
      </c>
      <c r="AE741" s="151">
        <f t="shared" si="46"/>
        <v>1.393</v>
      </c>
    </row>
    <row r="742" spans="20:31">
      <c r="T742" s="65">
        <v>7</v>
      </c>
      <c r="U742" s="65">
        <v>2005</v>
      </c>
      <c r="V742" s="65" t="s">
        <v>20</v>
      </c>
      <c r="W742" s="65" t="s">
        <v>618</v>
      </c>
      <c r="X742" s="65" t="s">
        <v>3363</v>
      </c>
      <c r="Y742" s="198" t="str">
        <f t="shared" si="45"/>
        <v>72005冷房ビル用マルチ有り</v>
      </c>
      <c r="Z742" s="90">
        <v>-0.68200000000000005</v>
      </c>
      <c r="AA742" s="90">
        <v>1.6819999999999999</v>
      </c>
      <c r="AB742" s="143">
        <v>1.0490999999999999</v>
      </c>
      <c r="AC742" s="143">
        <v>1.2492000000000001</v>
      </c>
      <c r="AD742" s="150">
        <f>VLOOKUP(T742,'既存・導入予定 (4)'!$E$33:$S$44,13,0)</f>
        <v>0.54600000000000004</v>
      </c>
      <c r="AE742" s="151">
        <f t="shared" si="46"/>
        <v>1.3089999999999999</v>
      </c>
    </row>
    <row r="743" spans="20:31">
      <c r="T743" s="65">
        <v>7</v>
      </c>
      <c r="U743" s="65">
        <v>2005</v>
      </c>
      <c r="V743" s="65" t="s">
        <v>20</v>
      </c>
      <c r="W743" s="65" t="s">
        <v>619</v>
      </c>
      <c r="X743" s="65" t="s">
        <v>3363</v>
      </c>
      <c r="Y743" s="198" t="str">
        <f t="shared" si="45"/>
        <v>72005冷房設備用有り</v>
      </c>
      <c r="Z743" s="90">
        <v>-0.114</v>
      </c>
      <c r="AA743" s="90">
        <v>1.1140000000000001</v>
      </c>
      <c r="AB743" s="143">
        <v>1.0325</v>
      </c>
      <c r="AC743" s="143">
        <v>0.82740000000000002</v>
      </c>
      <c r="AD743" s="150">
        <f>VLOOKUP(T743,'既存・導入予定 (4)'!$E$33:$S$44,13,0)</f>
        <v>0.54600000000000004</v>
      </c>
      <c r="AE743" s="151">
        <f t="shared" si="46"/>
        <v>1.0509999999999999</v>
      </c>
    </row>
    <row r="744" spans="20:31">
      <c r="T744" s="65">
        <v>7</v>
      </c>
      <c r="U744" s="65">
        <v>2005</v>
      </c>
      <c r="V744" s="65" t="s">
        <v>20</v>
      </c>
      <c r="W744" s="65" t="s">
        <v>624</v>
      </c>
      <c r="X744" s="65" t="s">
        <v>3516</v>
      </c>
      <c r="Y744" s="198" t="str">
        <f t="shared" si="45"/>
        <v>72005冷房店舗用無し（一定速）</v>
      </c>
      <c r="Z744" s="90">
        <v>0.25</v>
      </c>
      <c r="AA744" s="90">
        <v>0.75</v>
      </c>
      <c r="AB744" s="143">
        <v>0.25</v>
      </c>
      <c r="AC744" s="143">
        <v>0.75</v>
      </c>
      <c r="AD744" s="150">
        <f>VLOOKUP(T744,'既存・導入予定 (4)'!$E$33:$S$44,13,0)</f>
        <v>0.54600000000000004</v>
      </c>
      <c r="AE744" s="151">
        <f t="shared" si="46"/>
        <v>0.88600000000000001</v>
      </c>
    </row>
    <row r="745" spans="20:31">
      <c r="T745" s="65">
        <v>7</v>
      </c>
      <c r="U745" s="65">
        <v>2005</v>
      </c>
      <c r="V745" s="65" t="s">
        <v>20</v>
      </c>
      <c r="W745" s="65" t="s">
        <v>618</v>
      </c>
      <c r="X745" s="65" t="s">
        <v>3516</v>
      </c>
      <c r="Y745" s="198" t="str">
        <f t="shared" si="45"/>
        <v>72005冷房ビル用マルチ無し（一定速）</v>
      </c>
      <c r="Z745" s="90">
        <v>0.25</v>
      </c>
      <c r="AA745" s="90">
        <v>0.75</v>
      </c>
      <c r="AB745" s="143">
        <v>0.25</v>
      </c>
      <c r="AC745" s="143">
        <v>0.75</v>
      </c>
      <c r="AD745" s="150">
        <f>VLOOKUP(T745,'既存・導入予定 (4)'!$E$33:$S$44,13,0)</f>
        <v>0.54600000000000004</v>
      </c>
      <c r="AE745" s="151">
        <f t="shared" si="46"/>
        <v>0.88600000000000001</v>
      </c>
    </row>
    <row r="746" spans="20:31">
      <c r="T746" s="65">
        <v>7</v>
      </c>
      <c r="U746" s="65">
        <v>2005</v>
      </c>
      <c r="V746" s="65" t="s">
        <v>20</v>
      </c>
      <c r="W746" s="65" t="s">
        <v>619</v>
      </c>
      <c r="X746" s="65" t="s">
        <v>3516</v>
      </c>
      <c r="Y746" s="198" t="str">
        <f t="shared" si="45"/>
        <v>72005冷房設備用無し（一定速）</v>
      </c>
      <c r="Z746" s="90">
        <v>0.25</v>
      </c>
      <c r="AA746" s="90">
        <v>0.75</v>
      </c>
      <c r="AB746" s="143">
        <v>0.25</v>
      </c>
      <c r="AC746" s="143">
        <v>0.75</v>
      </c>
      <c r="AD746" s="150">
        <f>VLOOKUP(T746,'既存・導入予定 (4)'!$E$33:$S$44,13,0)</f>
        <v>0.54600000000000004</v>
      </c>
      <c r="AE746" s="151">
        <f t="shared" si="46"/>
        <v>0.88600000000000001</v>
      </c>
    </row>
    <row r="747" spans="20:31">
      <c r="T747" s="65">
        <v>7</v>
      </c>
      <c r="U747" s="65">
        <v>2005</v>
      </c>
      <c r="V747" s="65" t="s">
        <v>21</v>
      </c>
      <c r="W747" s="65" t="s">
        <v>624</v>
      </c>
      <c r="X747" s="65" t="s">
        <v>3363</v>
      </c>
      <c r="Y747" s="198" t="str">
        <f t="shared" si="45"/>
        <v>72005暖房店舗用有り</v>
      </c>
      <c r="Z747" s="90">
        <v>-0.65</v>
      </c>
      <c r="AA747" s="90">
        <v>1.65</v>
      </c>
      <c r="AB747" s="143">
        <v>1.0726</v>
      </c>
      <c r="AC747" s="143">
        <v>1.2194</v>
      </c>
      <c r="AD747" s="150">
        <f>VLOOKUP(T747,'既存・導入予定 (4)'!$E$33:$S$44,13,0)</f>
        <v>0.54600000000000004</v>
      </c>
      <c r="AE747" s="151">
        <f t="shared" si="46"/>
        <v>1.2949999999999999</v>
      </c>
    </row>
    <row r="748" spans="20:31">
      <c r="T748" s="65">
        <v>7</v>
      </c>
      <c r="U748" s="65">
        <v>2005</v>
      </c>
      <c r="V748" s="65" t="s">
        <v>21</v>
      </c>
      <c r="W748" s="65" t="s">
        <v>618</v>
      </c>
      <c r="X748" s="65" t="s">
        <v>3363</v>
      </c>
      <c r="Y748" s="198" t="str">
        <f t="shared" si="45"/>
        <v>72005暖房ビル用マルチ有り</v>
      </c>
      <c r="Z748" s="90">
        <v>-0.56000000000000005</v>
      </c>
      <c r="AA748" s="90">
        <v>1.56</v>
      </c>
      <c r="AB748" s="143">
        <v>1.0330999999999999</v>
      </c>
      <c r="AC748" s="143">
        <v>1.1617</v>
      </c>
      <c r="AD748" s="150">
        <f>VLOOKUP(T748,'既存・導入予定 (4)'!$E$33:$S$44,13,0)</f>
        <v>0.54600000000000004</v>
      </c>
      <c r="AE748" s="151">
        <f t="shared" si="46"/>
        <v>1.254</v>
      </c>
    </row>
    <row r="749" spans="20:31">
      <c r="T749" s="65">
        <v>7</v>
      </c>
      <c r="U749" s="65">
        <v>2005</v>
      </c>
      <c r="V749" s="65" t="s">
        <v>21</v>
      </c>
      <c r="W749" s="65" t="s">
        <v>619</v>
      </c>
      <c r="X749" s="65" t="s">
        <v>3363</v>
      </c>
      <c r="Y749" s="198" t="str">
        <f t="shared" si="45"/>
        <v>72005暖房設備用有り</v>
      </c>
      <c r="Z749" s="90">
        <v>-0.126</v>
      </c>
      <c r="AA749" s="90">
        <v>1.1259999999999999</v>
      </c>
      <c r="AB749" s="143">
        <v>1.0239</v>
      </c>
      <c r="AC749" s="143">
        <v>0.83850000000000002</v>
      </c>
      <c r="AD749" s="150">
        <f>VLOOKUP(T749,'既存・導入予定 (4)'!$E$33:$S$44,13,0)</f>
        <v>0.54600000000000004</v>
      </c>
      <c r="AE749" s="151">
        <f t="shared" si="46"/>
        <v>1.0569999999999999</v>
      </c>
    </row>
    <row r="750" spans="20:31">
      <c r="T750" s="65">
        <v>7</v>
      </c>
      <c r="U750" s="65">
        <v>2005</v>
      </c>
      <c r="V750" s="65" t="s">
        <v>21</v>
      </c>
      <c r="W750" s="65" t="s">
        <v>624</v>
      </c>
      <c r="X750" s="65" t="s">
        <v>3516</v>
      </c>
      <c r="Y750" s="198" t="str">
        <f t="shared" si="45"/>
        <v>72005暖房店舗用無し（一定速）</v>
      </c>
      <c r="Z750" s="90">
        <v>0.25</v>
      </c>
      <c r="AA750" s="90">
        <v>0.75</v>
      </c>
      <c r="AB750" s="143">
        <v>0.25</v>
      </c>
      <c r="AC750" s="143">
        <v>0.75</v>
      </c>
      <c r="AD750" s="150">
        <f>VLOOKUP(T750,'既存・導入予定 (4)'!$E$33:$S$44,13,0)</f>
        <v>0.54600000000000004</v>
      </c>
      <c r="AE750" s="151">
        <f t="shared" si="46"/>
        <v>0.88600000000000001</v>
      </c>
    </row>
    <row r="751" spans="20:31">
      <c r="T751" s="65">
        <v>7</v>
      </c>
      <c r="U751" s="65">
        <v>2005</v>
      </c>
      <c r="V751" s="65" t="s">
        <v>21</v>
      </c>
      <c r="W751" s="65" t="s">
        <v>618</v>
      </c>
      <c r="X751" s="65" t="s">
        <v>3516</v>
      </c>
      <c r="Y751" s="198" t="str">
        <f t="shared" si="45"/>
        <v>72005暖房ビル用マルチ無し（一定速）</v>
      </c>
      <c r="Z751" s="90">
        <v>0.25</v>
      </c>
      <c r="AA751" s="90">
        <v>0.75</v>
      </c>
      <c r="AB751" s="143">
        <v>0.25</v>
      </c>
      <c r="AC751" s="143">
        <v>0.75</v>
      </c>
      <c r="AD751" s="150">
        <f>VLOOKUP(T751,'既存・導入予定 (4)'!$E$33:$S$44,13,0)</f>
        <v>0.54600000000000004</v>
      </c>
      <c r="AE751" s="151">
        <f t="shared" si="46"/>
        <v>0.88600000000000001</v>
      </c>
    </row>
    <row r="752" spans="20:31">
      <c r="T752" s="65">
        <v>7</v>
      </c>
      <c r="U752" s="65">
        <v>2005</v>
      </c>
      <c r="V752" s="65" t="s">
        <v>21</v>
      </c>
      <c r="W752" s="65" t="s">
        <v>619</v>
      </c>
      <c r="X752" s="65" t="s">
        <v>3516</v>
      </c>
      <c r="Y752" s="198" t="str">
        <f t="shared" si="45"/>
        <v>72005暖房設備用無し（一定速）</v>
      </c>
      <c r="Z752" s="90">
        <v>0.25</v>
      </c>
      <c r="AA752" s="90">
        <v>0.75</v>
      </c>
      <c r="AB752" s="143">
        <v>0.25</v>
      </c>
      <c r="AC752" s="143">
        <v>0.75</v>
      </c>
      <c r="AD752" s="150">
        <f>VLOOKUP(T752,'既存・導入予定 (4)'!$E$33:$S$44,13,0)</f>
        <v>0.54600000000000004</v>
      </c>
      <c r="AE752" s="151">
        <f t="shared" si="46"/>
        <v>0.88600000000000001</v>
      </c>
    </row>
    <row r="753" spans="20:31">
      <c r="T753" s="65">
        <v>7</v>
      </c>
      <c r="U753" s="65">
        <v>2010</v>
      </c>
      <c r="V753" s="65" t="s">
        <v>20</v>
      </c>
      <c r="W753" s="65" t="s">
        <v>624</v>
      </c>
      <c r="X753" s="65" t="s">
        <v>3363</v>
      </c>
      <c r="Y753" s="198" t="str">
        <f t="shared" si="45"/>
        <v>72010冷房店舗用有り</v>
      </c>
      <c r="Z753" s="90">
        <v>-1.1000000000000001</v>
      </c>
      <c r="AA753" s="90">
        <v>2.1</v>
      </c>
      <c r="AB753" s="143">
        <v>1.0511999999999999</v>
      </c>
      <c r="AC753" s="143">
        <v>1.5622</v>
      </c>
      <c r="AD753" s="150">
        <f>VLOOKUP(T753,'既存・導入予定 (4)'!$E$33:$S$44,13,0)</f>
        <v>0.54600000000000004</v>
      </c>
      <c r="AE753" s="151">
        <f t="shared" si="46"/>
        <v>1.4990000000000001</v>
      </c>
    </row>
    <row r="754" spans="20:31">
      <c r="T754" s="65">
        <v>7</v>
      </c>
      <c r="U754" s="65">
        <v>2010</v>
      </c>
      <c r="V754" s="65" t="s">
        <v>20</v>
      </c>
      <c r="W754" s="65" t="s">
        <v>618</v>
      </c>
      <c r="X754" s="65" t="s">
        <v>3363</v>
      </c>
      <c r="Y754" s="198" t="str">
        <f t="shared" si="45"/>
        <v>72010冷房ビル用マルチ有り</v>
      </c>
      <c r="Z754" s="90">
        <v>-0.88</v>
      </c>
      <c r="AA754" s="90">
        <v>1.88</v>
      </c>
      <c r="AB754" s="143">
        <v>1.0548999999999999</v>
      </c>
      <c r="AC754" s="143">
        <v>1.3963000000000001</v>
      </c>
      <c r="AD754" s="150">
        <f>VLOOKUP(T754,'既存・導入予定 (4)'!$E$33:$S$44,13,0)</f>
        <v>0.54600000000000004</v>
      </c>
      <c r="AE754" s="151">
        <f t="shared" si="46"/>
        <v>1.399</v>
      </c>
    </row>
    <row r="755" spans="20:31">
      <c r="T755" s="65">
        <v>7</v>
      </c>
      <c r="U755" s="65">
        <v>2010</v>
      </c>
      <c r="V755" s="65" t="s">
        <v>20</v>
      </c>
      <c r="W755" s="65" t="s">
        <v>619</v>
      </c>
      <c r="X755" s="65" t="s">
        <v>3363</v>
      </c>
      <c r="Y755" s="198" t="str">
        <f t="shared" si="45"/>
        <v>72010冷房設備用有り</v>
      </c>
      <c r="Z755" s="90">
        <v>-0.26</v>
      </c>
      <c r="AA755" s="90">
        <v>1.26</v>
      </c>
      <c r="AB755" s="143">
        <v>1.1929000000000001</v>
      </c>
      <c r="AC755" s="143">
        <v>0.89680000000000004</v>
      </c>
      <c r="AD755" s="150">
        <f>VLOOKUP(T755,'既存・導入予定 (4)'!$E$33:$S$44,13,0)</f>
        <v>0.54600000000000004</v>
      </c>
      <c r="AE755" s="151">
        <f t="shared" si="46"/>
        <v>1.1180000000000001</v>
      </c>
    </row>
    <row r="756" spans="20:31">
      <c r="T756" s="65">
        <v>7</v>
      </c>
      <c r="U756" s="65">
        <v>2010</v>
      </c>
      <c r="V756" s="65" t="s">
        <v>20</v>
      </c>
      <c r="W756" s="65" t="s">
        <v>624</v>
      </c>
      <c r="X756" s="65" t="s">
        <v>3516</v>
      </c>
      <c r="Y756" s="198" t="str">
        <f t="shared" si="45"/>
        <v>72010冷房店舗用無し（一定速）</v>
      </c>
      <c r="Z756" s="90">
        <v>0.25</v>
      </c>
      <c r="AA756" s="90">
        <v>0.75</v>
      </c>
      <c r="AB756" s="143">
        <v>0.25</v>
      </c>
      <c r="AC756" s="143">
        <v>0.75</v>
      </c>
      <c r="AD756" s="150">
        <f>VLOOKUP(T756,'既存・導入予定 (4)'!$E$33:$S$44,13,0)</f>
        <v>0.54600000000000004</v>
      </c>
      <c r="AE756" s="151">
        <f t="shared" si="46"/>
        <v>0.88600000000000001</v>
      </c>
    </row>
    <row r="757" spans="20:31">
      <c r="T757" s="65">
        <v>7</v>
      </c>
      <c r="U757" s="65">
        <v>2010</v>
      </c>
      <c r="V757" s="65" t="s">
        <v>20</v>
      </c>
      <c r="W757" s="65" t="s">
        <v>618</v>
      </c>
      <c r="X757" s="65" t="s">
        <v>3516</v>
      </c>
      <c r="Y757" s="198" t="str">
        <f t="shared" si="45"/>
        <v>72010冷房ビル用マルチ無し（一定速）</v>
      </c>
      <c r="Z757" s="90">
        <v>0.25</v>
      </c>
      <c r="AA757" s="90">
        <v>0.75</v>
      </c>
      <c r="AB757" s="143">
        <v>0.25</v>
      </c>
      <c r="AC757" s="143">
        <v>0.75</v>
      </c>
      <c r="AD757" s="150">
        <f>VLOOKUP(T757,'既存・導入予定 (4)'!$E$33:$S$44,13,0)</f>
        <v>0.54600000000000004</v>
      </c>
      <c r="AE757" s="151">
        <f t="shared" si="46"/>
        <v>0.88600000000000001</v>
      </c>
    </row>
    <row r="758" spans="20:31">
      <c r="T758" s="65">
        <v>7</v>
      </c>
      <c r="U758" s="65">
        <v>2010</v>
      </c>
      <c r="V758" s="65" t="s">
        <v>20</v>
      </c>
      <c r="W758" s="65" t="s">
        <v>619</v>
      </c>
      <c r="X758" s="65" t="s">
        <v>3516</v>
      </c>
      <c r="Y758" s="198" t="str">
        <f t="shared" si="45"/>
        <v>72010冷房設備用無し（一定速）</v>
      </c>
      <c r="Z758" s="90">
        <v>0.25</v>
      </c>
      <c r="AA758" s="90">
        <v>0.75</v>
      </c>
      <c r="AB758" s="143">
        <v>0.25</v>
      </c>
      <c r="AC758" s="143">
        <v>0.75</v>
      </c>
      <c r="AD758" s="150">
        <f>VLOOKUP(T758,'既存・導入予定 (4)'!$E$33:$S$44,13,0)</f>
        <v>0.54600000000000004</v>
      </c>
      <c r="AE758" s="151">
        <f t="shared" si="46"/>
        <v>0.88600000000000001</v>
      </c>
    </row>
    <row r="759" spans="20:31">
      <c r="T759" s="65">
        <v>7</v>
      </c>
      <c r="U759" s="65">
        <v>2010</v>
      </c>
      <c r="V759" s="65" t="s">
        <v>21</v>
      </c>
      <c r="W759" s="65" t="s">
        <v>624</v>
      </c>
      <c r="X759" s="65" t="s">
        <v>3363</v>
      </c>
      <c r="Y759" s="198" t="str">
        <f t="shared" si="45"/>
        <v>72010暖房店舗用有り</v>
      </c>
      <c r="Z759" s="90">
        <v>-0.72</v>
      </c>
      <c r="AA759" s="90">
        <v>1.72</v>
      </c>
      <c r="AB759" s="143">
        <v>1.0757000000000001</v>
      </c>
      <c r="AC759" s="143">
        <v>1.2710999999999999</v>
      </c>
      <c r="AD759" s="150">
        <f>VLOOKUP(T759,'既存・導入予定 (4)'!$E$33:$S$44,13,0)</f>
        <v>0.54600000000000004</v>
      </c>
      <c r="AE759" s="151">
        <f t="shared" si="46"/>
        <v>1.3260000000000001</v>
      </c>
    </row>
    <row r="760" spans="20:31">
      <c r="T760" s="65">
        <v>7</v>
      </c>
      <c r="U760" s="65">
        <v>2010</v>
      </c>
      <c r="V760" s="65" t="s">
        <v>21</v>
      </c>
      <c r="W760" s="65" t="s">
        <v>618</v>
      </c>
      <c r="X760" s="65" t="s">
        <v>3363</v>
      </c>
      <c r="Y760" s="198" t="str">
        <f t="shared" si="45"/>
        <v>72010暖房ビル用マルチ有り</v>
      </c>
      <c r="Z760" s="90">
        <v>-0.7</v>
      </c>
      <c r="AA760" s="90">
        <v>1.7</v>
      </c>
      <c r="AB760" s="143">
        <v>1.036</v>
      </c>
      <c r="AC760" s="143">
        <v>1.266</v>
      </c>
      <c r="AD760" s="150">
        <f>VLOOKUP(T760,'既存・導入予定 (4)'!$E$33:$S$44,13,0)</f>
        <v>0.54600000000000004</v>
      </c>
      <c r="AE760" s="151">
        <f t="shared" si="46"/>
        <v>1.3169999999999999</v>
      </c>
    </row>
    <row r="761" spans="20:31">
      <c r="T761" s="65">
        <v>7</v>
      </c>
      <c r="U761" s="65">
        <v>2010</v>
      </c>
      <c r="V761" s="65" t="s">
        <v>21</v>
      </c>
      <c r="W761" s="65" t="s">
        <v>619</v>
      </c>
      <c r="X761" s="65" t="s">
        <v>3363</v>
      </c>
      <c r="Y761" s="198" t="str">
        <f t="shared" si="45"/>
        <v>72010暖房設備用有り</v>
      </c>
      <c r="Z761" s="90">
        <v>-0.26</v>
      </c>
      <c r="AA761" s="90">
        <v>1.26</v>
      </c>
      <c r="AB761" s="143">
        <v>0.82779999999999998</v>
      </c>
      <c r="AC761" s="143">
        <v>0.98809999999999998</v>
      </c>
      <c r="AD761" s="150">
        <f>VLOOKUP(T761,'既存・導入予定 (4)'!$E$33:$S$44,13,0)</f>
        <v>0.54600000000000004</v>
      </c>
      <c r="AE761" s="151">
        <f t="shared" si="46"/>
        <v>1.1180000000000001</v>
      </c>
    </row>
    <row r="762" spans="20:31">
      <c r="T762" s="65">
        <v>7</v>
      </c>
      <c r="U762" s="65">
        <v>2010</v>
      </c>
      <c r="V762" s="65" t="s">
        <v>21</v>
      </c>
      <c r="W762" s="65" t="s">
        <v>624</v>
      </c>
      <c r="X762" s="65" t="s">
        <v>3516</v>
      </c>
      <c r="Y762" s="198" t="str">
        <f t="shared" si="45"/>
        <v>72010暖房店舗用無し（一定速）</v>
      </c>
      <c r="Z762" s="90">
        <v>0.25</v>
      </c>
      <c r="AA762" s="90">
        <v>0.75</v>
      </c>
      <c r="AB762" s="143">
        <v>0.25</v>
      </c>
      <c r="AC762" s="143">
        <v>0.75</v>
      </c>
      <c r="AD762" s="150">
        <f>VLOOKUP(T762,'既存・導入予定 (4)'!$E$33:$S$44,13,0)</f>
        <v>0.54600000000000004</v>
      </c>
      <c r="AE762" s="151">
        <f t="shared" si="46"/>
        <v>0.88600000000000001</v>
      </c>
    </row>
    <row r="763" spans="20:31">
      <c r="T763" s="65">
        <v>7</v>
      </c>
      <c r="U763" s="65">
        <v>2010</v>
      </c>
      <c r="V763" s="65" t="s">
        <v>21</v>
      </c>
      <c r="W763" s="65" t="s">
        <v>618</v>
      </c>
      <c r="X763" s="65" t="s">
        <v>3516</v>
      </c>
      <c r="Y763" s="198" t="str">
        <f t="shared" si="45"/>
        <v>72010暖房ビル用マルチ無し（一定速）</v>
      </c>
      <c r="Z763" s="90">
        <v>0.25</v>
      </c>
      <c r="AA763" s="90">
        <v>0.75</v>
      </c>
      <c r="AB763" s="143">
        <v>0.25</v>
      </c>
      <c r="AC763" s="143">
        <v>0.75</v>
      </c>
      <c r="AD763" s="150">
        <f>VLOOKUP(T763,'既存・導入予定 (4)'!$E$33:$S$44,13,0)</f>
        <v>0.54600000000000004</v>
      </c>
      <c r="AE763" s="151">
        <f t="shared" si="46"/>
        <v>0.88600000000000001</v>
      </c>
    </row>
    <row r="764" spans="20:31">
      <c r="T764" s="65">
        <v>7</v>
      </c>
      <c r="U764" s="65">
        <v>2010</v>
      </c>
      <c r="V764" s="65" t="s">
        <v>21</v>
      </c>
      <c r="W764" s="65" t="s">
        <v>619</v>
      </c>
      <c r="X764" s="65" t="s">
        <v>3516</v>
      </c>
      <c r="Y764" s="198" t="str">
        <f t="shared" si="45"/>
        <v>72010暖房設備用無し（一定速）</v>
      </c>
      <c r="Z764" s="90">
        <v>0.25</v>
      </c>
      <c r="AA764" s="90">
        <v>0.75</v>
      </c>
      <c r="AB764" s="143">
        <v>0.25</v>
      </c>
      <c r="AC764" s="143">
        <v>0.75</v>
      </c>
      <c r="AD764" s="150">
        <f>VLOOKUP(T764,'既存・導入予定 (4)'!$E$33:$S$44,13,0)</f>
        <v>0.54600000000000004</v>
      </c>
      <c r="AE764" s="151">
        <f t="shared" si="46"/>
        <v>0.88600000000000001</v>
      </c>
    </row>
    <row r="765" spans="20:31">
      <c r="T765" s="145">
        <v>7</v>
      </c>
      <c r="U765" s="145">
        <v>2011</v>
      </c>
      <c r="V765" s="145" t="s">
        <v>20</v>
      </c>
      <c r="W765" s="145" t="s">
        <v>624</v>
      </c>
      <c r="X765" s="145" t="s">
        <v>3363</v>
      </c>
      <c r="Y765" s="146" t="str">
        <f t="shared" si="45"/>
        <v>72011冷房店舗用有り</v>
      </c>
      <c r="Z765" s="145">
        <v>-1.1200000000000001</v>
      </c>
      <c r="AA765" s="145">
        <v>2.12</v>
      </c>
      <c r="AB765" s="149">
        <v>1.0517000000000001</v>
      </c>
      <c r="AC765" s="149">
        <v>1.5770999999999999</v>
      </c>
      <c r="AD765" s="147">
        <f>VLOOKUP(T765,'既存・導入予定 (4)'!$E$33:$S$44,13,0)</f>
        <v>0.54600000000000004</v>
      </c>
      <c r="AE765" s="75">
        <f t="shared" si="46"/>
        <v>1.508</v>
      </c>
    </row>
    <row r="766" spans="20:31">
      <c r="T766" s="145">
        <v>7</v>
      </c>
      <c r="U766" s="145">
        <v>2011</v>
      </c>
      <c r="V766" s="145" t="s">
        <v>20</v>
      </c>
      <c r="W766" s="145" t="s">
        <v>618</v>
      </c>
      <c r="X766" s="145" t="s">
        <v>3363</v>
      </c>
      <c r="Y766" s="146" t="str">
        <f t="shared" si="45"/>
        <v>72011冷房ビル用マルチ有り</v>
      </c>
      <c r="Z766" s="148">
        <v>-1</v>
      </c>
      <c r="AA766" s="148">
        <v>2</v>
      </c>
      <c r="AB766" s="149">
        <v>1.0584</v>
      </c>
      <c r="AC766" s="149">
        <v>1.4854000000000001</v>
      </c>
      <c r="AD766" s="147">
        <f>VLOOKUP(T766,'既存・導入予定 (4)'!$E$33:$S$44,13,0)</f>
        <v>0.54600000000000004</v>
      </c>
      <c r="AE766" s="75">
        <f t="shared" si="46"/>
        <v>1.454</v>
      </c>
    </row>
    <row r="767" spans="20:31">
      <c r="T767" s="145">
        <v>7</v>
      </c>
      <c r="U767" s="145">
        <v>2011</v>
      </c>
      <c r="V767" s="145" t="s">
        <v>20</v>
      </c>
      <c r="W767" s="145" t="s">
        <v>619</v>
      </c>
      <c r="X767" s="145" t="s">
        <v>3363</v>
      </c>
      <c r="Y767" s="146" t="str">
        <f t="shared" si="45"/>
        <v>72011冷房設備用有り</v>
      </c>
      <c r="Z767" s="145">
        <v>-0.22</v>
      </c>
      <c r="AA767" s="145">
        <v>1.22</v>
      </c>
      <c r="AB767" s="149">
        <v>1.0356000000000001</v>
      </c>
      <c r="AC767" s="149">
        <v>0.90610000000000002</v>
      </c>
      <c r="AD767" s="147">
        <f>VLOOKUP(T767,'既存・導入予定 (4)'!$E$33:$S$44,13,0)</f>
        <v>0.54600000000000004</v>
      </c>
      <c r="AE767" s="75">
        <f t="shared" si="46"/>
        <v>1.099</v>
      </c>
    </row>
    <row r="768" spans="20:31">
      <c r="T768" s="145">
        <v>7</v>
      </c>
      <c r="U768" s="145">
        <v>2011</v>
      </c>
      <c r="V768" s="145" t="s">
        <v>20</v>
      </c>
      <c r="W768" s="145" t="s">
        <v>624</v>
      </c>
      <c r="X768" s="145" t="s">
        <v>3516</v>
      </c>
      <c r="Y768" s="146" t="str">
        <f t="shared" si="45"/>
        <v>72011冷房店舗用無し（一定速）</v>
      </c>
      <c r="Z768" s="145">
        <v>0.25</v>
      </c>
      <c r="AA768" s="145">
        <v>0.75</v>
      </c>
      <c r="AB768" s="149">
        <v>0.25</v>
      </c>
      <c r="AC768" s="149">
        <v>0.75</v>
      </c>
      <c r="AD768" s="147">
        <f>VLOOKUP(T768,'既存・導入予定 (4)'!$E$33:$S$44,13,0)</f>
        <v>0.54600000000000004</v>
      </c>
      <c r="AE768" s="75">
        <f t="shared" si="46"/>
        <v>0.88600000000000001</v>
      </c>
    </row>
    <row r="769" spans="20:31">
      <c r="T769" s="145">
        <v>7</v>
      </c>
      <c r="U769" s="145">
        <v>2011</v>
      </c>
      <c r="V769" s="145" t="s">
        <v>20</v>
      </c>
      <c r="W769" s="145" t="s">
        <v>618</v>
      </c>
      <c r="X769" s="145" t="s">
        <v>3516</v>
      </c>
      <c r="Y769" s="146" t="str">
        <f t="shared" si="45"/>
        <v>72011冷房ビル用マルチ無し（一定速）</v>
      </c>
      <c r="Z769" s="145">
        <v>0.25</v>
      </c>
      <c r="AA769" s="145">
        <v>0.75</v>
      </c>
      <c r="AB769" s="149">
        <v>0.25</v>
      </c>
      <c r="AC769" s="149">
        <v>0.75</v>
      </c>
      <c r="AD769" s="147">
        <f>VLOOKUP(T769,'既存・導入予定 (4)'!$E$33:$S$44,13,0)</f>
        <v>0.54600000000000004</v>
      </c>
      <c r="AE769" s="75">
        <f t="shared" si="46"/>
        <v>0.88600000000000001</v>
      </c>
    </row>
    <row r="770" spans="20:31">
      <c r="T770" s="145">
        <v>7</v>
      </c>
      <c r="U770" s="145">
        <v>2011</v>
      </c>
      <c r="V770" s="145" t="s">
        <v>20</v>
      </c>
      <c r="W770" s="145" t="s">
        <v>619</v>
      </c>
      <c r="X770" s="145" t="s">
        <v>3516</v>
      </c>
      <c r="Y770" s="146" t="str">
        <f t="shared" si="45"/>
        <v>72011冷房設備用無し（一定速）</v>
      </c>
      <c r="Z770" s="145">
        <v>0.25</v>
      </c>
      <c r="AA770" s="145">
        <v>0.75</v>
      </c>
      <c r="AB770" s="149">
        <v>0.25</v>
      </c>
      <c r="AC770" s="149">
        <v>0.75</v>
      </c>
      <c r="AD770" s="147">
        <f>VLOOKUP(T770,'既存・導入予定 (4)'!$E$33:$S$44,13,0)</f>
        <v>0.54600000000000004</v>
      </c>
      <c r="AE770" s="75">
        <f t="shared" si="46"/>
        <v>0.88600000000000001</v>
      </c>
    </row>
    <row r="771" spans="20:31">
      <c r="T771" s="145">
        <v>7</v>
      </c>
      <c r="U771" s="145">
        <v>2011</v>
      </c>
      <c r="V771" s="145" t="s">
        <v>21</v>
      </c>
      <c r="W771" s="145" t="s">
        <v>624</v>
      </c>
      <c r="X771" s="145" t="s">
        <v>3363</v>
      </c>
      <c r="Y771" s="146" t="str">
        <f t="shared" si="45"/>
        <v>72011暖房店舗用有り</v>
      </c>
      <c r="Z771" s="145">
        <v>-0.76</v>
      </c>
      <c r="AA771" s="145">
        <v>1.76</v>
      </c>
      <c r="AB771" s="149">
        <v>1.0773999999999999</v>
      </c>
      <c r="AC771" s="149">
        <v>1.3006</v>
      </c>
      <c r="AD771" s="147">
        <f>VLOOKUP(T771,'既存・導入予定 (4)'!$E$33:$S$44,13,0)</f>
        <v>0.54600000000000004</v>
      </c>
      <c r="AE771" s="75">
        <f t="shared" si="46"/>
        <v>1.345</v>
      </c>
    </row>
    <row r="772" spans="20:31">
      <c r="T772" s="145">
        <v>7</v>
      </c>
      <c r="U772" s="145">
        <v>2011</v>
      </c>
      <c r="V772" s="145" t="s">
        <v>21</v>
      </c>
      <c r="W772" s="145" t="s">
        <v>618</v>
      </c>
      <c r="X772" s="145" t="s">
        <v>3363</v>
      </c>
      <c r="Y772" s="146" t="str">
        <f t="shared" si="45"/>
        <v>72011暖房ビル用マルチ有り</v>
      </c>
      <c r="Z772" s="145">
        <v>-0.78</v>
      </c>
      <c r="AA772" s="145">
        <v>1.78</v>
      </c>
      <c r="AB772" s="149">
        <v>1.0377000000000001</v>
      </c>
      <c r="AC772" s="149">
        <v>1.3255999999999999</v>
      </c>
      <c r="AD772" s="147">
        <f>VLOOKUP(T772,'既存・導入予定 (4)'!$E$33:$S$44,13,0)</f>
        <v>0.54600000000000004</v>
      </c>
      <c r="AE772" s="75">
        <f t="shared" si="46"/>
        <v>1.3540000000000001</v>
      </c>
    </row>
    <row r="773" spans="20:31">
      <c r="T773" s="145">
        <v>7</v>
      </c>
      <c r="U773" s="145">
        <v>2011</v>
      </c>
      <c r="V773" s="145" t="s">
        <v>21</v>
      </c>
      <c r="W773" s="145" t="s">
        <v>619</v>
      </c>
      <c r="X773" s="145" t="s">
        <v>3363</v>
      </c>
      <c r="Y773" s="146" t="str">
        <f t="shared" si="45"/>
        <v>72011暖房設備用有り</v>
      </c>
      <c r="Z773" s="145">
        <v>-0.26</v>
      </c>
      <c r="AA773" s="145">
        <v>1.26</v>
      </c>
      <c r="AB773" s="149">
        <v>1.0266999999999999</v>
      </c>
      <c r="AC773" s="149">
        <v>0.93830000000000002</v>
      </c>
      <c r="AD773" s="147">
        <f>VLOOKUP(T773,'既存・導入予定 (4)'!$E$33:$S$44,13,0)</f>
        <v>0.54600000000000004</v>
      </c>
      <c r="AE773" s="75">
        <f t="shared" si="46"/>
        <v>1.1180000000000001</v>
      </c>
    </row>
    <row r="774" spans="20:31">
      <c r="T774" s="145">
        <v>7</v>
      </c>
      <c r="U774" s="145">
        <v>2011</v>
      </c>
      <c r="V774" s="145" t="s">
        <v>21</v>
      </c>
      <c r="W774" s="145" t="s">
        <v>624</v>
      </c>
      <c r="X774" s="145" t="s">
        <v>3516</v>
      </c>
      <c r="Y774" s="146" t="str">
        <f t="shared" si="45"/>
        <v>72011暖房店舗用無し（一定速）</v>
      </c>
      <c r="Z774" s="145">
        <v>0.25</v>
      </c>
      <c r="AA774" s="145">
        <v>0.75</v>
      </c>
      <c r="AB774" s="149">
        <v>0.25</v>
      </c>
      <c r="AC774" s="149">
        <v>0.75</v>
      </c>
      <c r="AD774" s="147">
        <f>VLOOKUP(T774,'既存・導入予定 (4)'!$E$33:$S$44,13,0)</f>
        <v>0.54600000000000004</v>
      </c>
      <c r="AE774" s="75">
        <f t="shared" si="46"/>
        <v>0.88600000000000001</v>
      </c>
    </row>
    <row r="775" spans="20:31">
      <c r="T775" s="145">
        <v>7</v>
      </c>
      <c r="U775" s="145">
        <v>2011</v>
      </c>
      <c r="V775" s="145" t="s">
        <v>21</v>
      </c>
      <c r="W775" s="145" t="s">
        <v>618</v>
      </c>
      <c r="X775" s="145" t="s">
        <v>3516</v>
      </c>
      <c r="Y775" s="146" t="str">
        <f t="shared" si="45"/>
        <v>72011暖房ビル用マルチ無し（一定速）</v>
      </c>
      <c r="Z775" s="145">
        <v>0.25</v>
      </c>
      <c r="AA775" s="145">
        <v>0.75</v>
      </c>
      <c r="AB775" s="149">
        <v>0.25</v>
      </c>
      <c r="AC775" s="149">
        <v>0.75</v>
      </c>
      <c r="AD775" s="147">
        <f>VLOOKUP(T775,'既存・導入予定 (4)'!$E$33:$S$44,13,0)</f>
        <v>0.54600000000000004</v>
      </c>
      <c r="AE775" s="75">
        <f t="shared" si="46"/>
        <v>0.88600000000000001</v>
      </c>
    </row>
    <row r="776" spans="20:31">
      <c r="T776" s="145">
        <v>7</v>
      </c>
      <c r="U776" s="145">
        <v>2011</v>
      </c>
      <c r="V776" s="145" t="s">
        <v>21</v>
      </c>
      <c r="W776" s="145" t="s">
        <v>619</v>
      </c>
      <c r="X776" s="145" t="s">
        <v>3516</v>
      </c>
      <c r="Y776" s="146" t="str">
        <f t="shared" si="45"/>
        <v>72011暖房設備用無し（一定速）</v>
      </c>
      <c r="Z776" s="145">
        <v>0.25</v>
      </c>
      <c r="AA776" s="145">
        <v>0.75</v>
      </c>
      <c r="AB776" s="149">
        <v>0.25</v>
      </c>
      <c r="AC776" s="149">
        <v>0.75</v>
      </c>
      <c r="AD776" s="147">
        <f>VLOOKUP(T776,'既存・導入予定 (4)'!$E$33:$S$44,13,0)</f>
        <v>0.54600000000000004</v>
      </c>
      <c r="AE776" s="75">
        <f t="shared" si="46"/>
        <v>0.88600000000000001</v>
      </c>
    </row>
    <row r="777" spans="20:31">
      <c r="T777" s="145">
        <v>7</v>
      </c>
      <c r="U777" s="145">
        <v>2012</v>
      </c>
      <c r="V777" s="145" t="s">
        <v>20</v>
      </c>
      <c r="W777" s="145" t="s">
        <v>624</v>
      </c>
      <c r="X777" s="145" t="s">
        <v>3363</v>
      </c>
      <c r="Y777" s="146" t="str">
        <f t="shared" si="45"/>
        <v>72012冷房店舗用有り</v>
      </c>
      <c r="Z777" s="145">
        <v>-1.36</v>
      </c>
      <c r="AA777" s="145">
        <v>2.36</v>
      </c>
      <c r="AB777" s="149">
        <v>1.0576000000000001</v>
      </c>
      <c r="AC777" s="149">
        <v>1.7556</v>
      </c>
      <c r="AD777" s="147">
        <f>VLOOKUP(T777,'既存・導入予定 (4)'!$E$33:$S$44,13,0)</f>
        <v>0.54600000000000004</v>
      </c>
      <c r="AE777" s="75">
        <f t="shared" si="46"/>
        <v>1.617</v>
      </c>
    </row>
    <row r="778" spans="20:31">
      <c r="T778" s="145">
        <v>7</v>
      </c>
      <c r="U778" s="145">
        <v>2012</v>
      </c>
      <c r="V778" s="145" t="s">
        <v>20</v>
      </c>
      <c r="W778" s="145" t="s">
        <v>618</v>
      </c>
      <c r="X778" s="145" t="s">
        <v>3363</v>
      </c>
      <c r="Y778" s="146" t="str">
        <f t="shared" si="45"/>
        <v>72012冷房ビル用マルチ有り</v>
      </c>
      <c r="Z778" s="145">
        <v>-1.1399999999999999</v>
      </c>
      <c r="AA778" s="145">
        <v>2.14</v>
      </c>
      <c r="AB778" s="149">
        <v>1.0625</v>
      </c>
      <c r="AC778" s="149">
        <v>1.5893999999999999</v>
      </c>
      <c r="AD778" s="147">
        <f>VLOOKUP(T778,'既存・導入予定 (4)'!$E$33:$S$44,13,0)</f>
        <v>0.54600000000000004</v>
      </c>
      <c r="AE778" s="75">
        <f t="shared" si="46"/>
        <v>1.5169999999999999</v>
      </c>
    </row>
    <row r="779" spans="20:31">
      <c r="T779" s="145">
        <v>7</v>
      </c>
      <c r="U779" s="145">
        <v>2012</v>
      </c>
      <c r="V779" s="145" t="s">
        <v>20</v>
      </c>
      <c r="W779" s="145" t="s">
        <v>619</v>
      </c>
      <c r="X779" s="145" t="s">
        <v>3363</v>
      </c>
      <c r="Y779" s="146" t="str">
        <f t="shared" si="45"/>
        <v>72012冷房設備用有り</v>
      </c>
      <c r="Z779" s="145">
        <v>-0.26</v>
      </c>
      <c r="AA779" s="145">
        <v>1.26</v>
      </c>
      <c r="AB779" s="149">
        <v>1.0367999999999999</v>
      </c>
      <c r="AC779" s="149">
        <v>0.93579999999999997</v>
      </c>
      <c r="AD779" s="147">
        <f>VLOOKUP(T779,'既存・導入予定 (4)'!$E$33:$S$44,13,0)</f>
        <v>0.54600000000000004</v>
      </c>
      <c r="AE779" s="75">
        <f t="shared" si="46"/>
        <v>1.1180000000000001</v>
      </c>
    </row>
    <row r="780" spans="20:31">
      <c r="T780" s="145">
        <v>7</v>
      </c>
      <c r="U780" s="145">
        <v>2012</v>
      </c>
      <c r="V780" s="145" t="s">
        <v>20</v>
      </c>
      <c r="W780" s="145" t="s">
        <v>624</v>
      </c>
      <c r="X780" s="145" t="s">
        <v>3516</v>
      </c>
      <c r="Y780" s="146" t="str">
        <f t="shared" si="45"/>
        <v>72012冷房店舗用無し（一定速）</v>
      </c>
      <c r="Z780" s="145">
        <v>0.25</v>
      </c>
      <c r="AA780" s="145">
        <v>0.75</v>
      </c>
      <c r="AB780" s="149">
        <v>0.25</v>
      </c>
      <c r="AC780" s="149">
        <v>0.75</v>
      </c>
      <c r="AD780" s="147">
        <f>VLOOKUP(T780,'既存・導入予定 (4)'!$E$33:$S$44,13,0)</f>
        <v>0.54600000000000004</v>
      </c>
      <c r="AE780" s="75">
        <f t="shared" si="46"/>
        <v>0.88600000000000001</v>
      </c>
    </row>
    <row r="781" spans="20:31">
      <c r="T781" s="145">
        <v>7</v>
      </c>
      <c r="U781" s="145">
        <v>2012</v>
      </c>
      <c r="V781" s="145" t="s">
        <v>20</v>
      </c>
      <c r="W781" s="145" t="s">
        <v>618</v>
      </c>
      <c r="X781" s="145" t="s">
        <v>3516</v>
      </c>
      <c r="Y781" s="146" t="str">
        <f t="shared" ref="Y781:Y844" si="47">T781&amp;U781&amp;V781&amp;W781&amp;X781</f>
        <v>72012冷房ビル用マルチ無し（一定速）</v>
      </c>
      <c r="Z781" s="145">
        <v>0.25</v>
      </c>
      <c r="AA781" s="145">
        <v>0.75</v>
      </c>
      <c r="AB781" s="149">
        <v>0.25</v>
      </c>
      <c r="AC781" s="149">
        <v>0.75</v>
      </c>
      <c r="AD781" s="147">
        <f>VLOOKUP(T781,'既存・導入予定 (4)'!$E$33:$S$44,13,0)</f>
        <v>0.54600000000000004</v>
      </c>
      <c r="AE781" s="75">
        <f t="shared" si="46"/>
        <v>0.88600000000000001</v>
      </c>
    </row>
    <row r="782" spans="20:31">
      <c r="T782" s="145">
        <v>7</v>
      </c>
      <c r="U782" s="145">
        <v>2012</v>
      </c>
      <c r="V782" s="145" t="s">
        <v>20</v>
      </c>
      <c r="W782" s="145" t="s">
        <v>619</v>
      </c>
      <c r="X782" s="145" t="s">
        <v>3516</v>
      </c>
      <c r="Y782" s="146" t="str">
        <f t="shared" si="47"/>
        <v>72012冷房設備用無し（一定速）</v>
      </c>
      <c r="Z782" s="145">
        <v>0.25</v>
      </c>
      <c r="AA782" s="145">
        <v>0.75</v>
      </c>
      <c r="AB782" s="149">
        <v>0.25</v>
      </c>
      <c r="AC782" s="149">
        <v>0.75</v>
      </c>
      <c r="AD782" s="147">
        <f>VLOOKUP(T782,'既存・導入予定 (4)'!$E$33:$S$44,13,0)</f>
        <v>0.54600000000000004</v>
      </c>
      <c r="AE782" s="75">
        <f t="shared" si="46"/>
        <v>0.88600000000000001</v>
      </c>
    </row>
    <row r="783" spans="20:31">
      <c r="T783" s="145">
        <v>7</v>
      </c>
      <c r="U783" s="145">
        <v>2012</v>
      </c>
      <c r="V783" s="145" t="s">
        <v>21</v>
      </c>
      <c r="W783" s="145" t="s">
        <v>624</v>
      </c>
      <c r="X783" s="145" t="s">
        <v>3363</v>
      </c>
      <c r="Y783" s="146" t="str">
        <f t="shared" si="47"/>
        <v>72012暖房店舗用有り</v>
      </c>
      <c r="Z783" s="145">
        <v>-0.82</v>
      </c>
      <c r="AA783" s="145">
        <v>1.82</v>
      </c>
      <c r="AB783" s="149">
        <v>1.0801000000000001</v>
      </c>
      <c r="AC783" s="149">
        <v>1.345</v>
      </c>
      <c r="AD783" s="147">
        <f>VLOOKUP(T783,'既存・導入予定 (4)'!$E$33:$S$44,13,0)</f>
        <v>0.54600000000000004</v>
      </c>
      <c r="AE783" s="75">
        <f t="shared" si="46"/>
        <v>1.3720000000000001</v>
      </c>
    </row>
    <row r="784" spans="20:31">
      <c r="T784" s="145">
        <v>7</v>
      </c>
      <c r="U784" s="145">
        <v>2012</v>
      </c>
      <c r="V784" s="145" t="s">
        <v>21</v>
      </c>
      <c r="W784" s="145" t="s">
        <v>618</v>
      </c>
      <c r="X784" s="145" t="s">
        <v>3363</v>
      </c>
      <c r="Y784" s="146" t="str">
        <f t="shared" si="47"/>
        <v>72012暖房ビル用マルチ有り</v>
      </c>
      <c r="Z784" s="145">
        <v>-0.98</v>
      </c>
      <c r="AA784" s="145">
        <v>1.98</v>
      </c>
      <c r="AB784" s="149">
        <v>1.042</v>
      </c>
      <c r="AC784" s="149">
        <v>1.4744999999999999</v>
      </c>
      <c r="AD784" s="147">
        <f>VLOOKUP(T784,'既存・導入予定 (4)'!$E$33:$S$44,13,0)</f>
        <v>0.54600000000000004</v>
      </c>
      <c r="AE784" s="75">
        <f t="shared" si="46"/>
        <v>1.444</v>
      </c>
    </row>
    <row r="785" spans="20:31">
      <c r="T785" s="145">
        <v>7</v>
      </c>
      <c r="U785" s="145">
        <v>2012</v>
      </c>
      <c r="V785" s="145" t="s">
        <v>21</v>
      </c>
      <c r="W785" s="145" t="s">
        <v>619</v>
      </c>
      <c r="X785" s="145" t="s">
        <v>3363</v>
      </c>
      <c r="Y785" s="146" t="str">
        <f t="shared" si="47"/>
        <v>72012暖房設備用有り</v>
      </c>
      <c r="Z785" s="145">
        <v>-0.26</v>
      </c>
      <c r="AA785" s="145">
        <v>1.26</v>
      </c>
      <c r="AB785" s="149">
        <v>1.0266999999999999</v>
      </c>
      <c r="AC785" s="149">
        <v>0.93830000000000002</v>
      </c>
      <c r="AD785" s="147">
        <f>VLOOKUP(T785,'既存・導入予定 (4)'!$E$33:$S$44,13,0)</f>
        <v>0.54600000000000004</v>
      </c>
      <c r="AE785" s="75">
        <f t="shared" si="46"/>
        <v>1.1180000000000001</v>
      </c>
    </row>
    <row r="786" spans="20:31">
      <c r="T786" s="145">
        <v>7</v>
      </c>
      <c r="U786" s="145">
        <v>2012</v>
      </c>
      <c r="V786" s="145" t="s">
        <v>21</v>
      </c>
      <c r="W786" s="145" t="s">
        <v>624</v>
      </c>
      <c r="X786" s="145" t="s">
        <v>3516</v>
      </c>
      <c r="Y786" s="146" t="str">
        <f t="shared" si="47"/>
        <v>72012暖房店舗用無し（一定速）</v>
      </c>
      <c r="Z786" s="145">
        <v>0.25</v>
      </c>
      <c r="AA786" s="145">
        <v>0.75</v>
      </c>
      <c r="AB786" s="149">
        <v>0.25</v>
      </c>
      <c r="AC786" s="149">
        <v>0.75</v>
      </c>
      <c r="AD786" s="147">
        <f>VLOOKUP(T786,'既存・導入予定 (4)'!$E$33:$S$44,13,0)</f>
        <v>0.54600000000000004</v>
      </c>
      <c r="AE786" s="75">
        <f t="shared" si="46"/>
        <v>0.88600000000000001</v>
      </c>
    </row>
    <row r="787" spans="20:31">
      <c r="T787" s="145">
        <v>7</v>
      </c>
      <c r="U787" s="145">
        <v>2012</v>
      </c>
      <c r="V787" s="145" t="s">
        <v>21</v>
      </c>
      <c r="W787" s="145" t="s">
        <v>618</v>
      </c>
      <c r="X787" s="145" t="s">
        <v>3516</v>
      </c>
      <c r="Y787" s="146" t="str">
        <f t="shared" si="47"/>
        <v>72012暖房ビル用マルチ無し（一定速）</v>
      </c>
      <c r="Z787" s="145">
        <v>0.25</v>
      </c>
      <c r="AA787" s="145">
        <v>0.75</v>
      </c>
      <c r="AB787" s="149">
        <v>0.25</v>
      </c>
      <c r="AC787" s="149">
        <v>0.75</v>
      </c>
      <c r="AD787" s="147">
        <f>VLOOKUP(T787,'既存・導入予定 (4)'!$E$33:$S$44,13,0)</f>
        <v>0.54600000000000004</v>
      </c>
      <c r="AE787" s="75">
        <f t="shared" si="46"/>
        <v>0.88600000000000001</v>
      </c>
    </row>
    <row r="788" spans="20:31">
      <c r="T788" s="145">
        <v>7</v>
      </c>
      <c r="U788" s="145">
        <v>2012</v>
      </c>
      <c r="V788" s="145" t="s">
        <v>21</v>
      </c>
      <c r="W788" s="145" t="s">
        <v>619</v>
      </c>
      <c r="X788" s="145" t="s">
        <v>3516</v>
      </c>
      <c r="Y788" s="146" t="str">
        <f t="shared" si="47"/>
        <v>72012暖房設備用無し（一定速）</v>
      </c>
      <c r="Z788" s="145">
        <v>0.25</v>
      </c>
      <c r="AA788" s="145">
        <v>0.75</v>
      </c>
      <c r="AB788" s="149">
        <v>0.25</v>
      </c>
      <c r="AC788" s="149">
        <v>0.75</v>
      </c>
      <c r="AD788" s="147">
        <f>VLOOKUP(T788,'既存・導入予定 (4)'!$E$33:$S$44,13,0)</f>
        <v>0.54600000000000004</v>
      </c>
      <c r="AE788" s="75">
        <f t="shared" si="46"/>
        <v>0.88600000000000001</v>
      </c>
    </row>
    <row r="789" spans="20:31">
      <c r="T789" s="145">
        <v>7</v>
      </c>
      <c r="U789" s="145">
        <v>2013</v>
      </c>
      <c r="V789" s="145" t="s">
        <v>20</v>
      </c>
      <c r="W789" s="145" t="s">
        <v>624</v>
      </c>
      <c r="X789" s="145" t="s">
        <v>3363</v>
      </c>
      <c r="Y789" s="146" t="str">
        <f t="shared" si="47"/>
        <v>72013冷房店舗用有り</v>
      </c>
      <c r="Z789" s="145">
        <v>-1.5</v>
      </c>
      <c r="AA789" s="145">
        <v>2.5</v>
      </c>
      <c r="AB789" s="149">
        <v>1.0609999999999999</v>
      </c>
      <c r="AC789" s="149">
        <v>1.8597999999999999</v>
      </c>
      <c r="AD789" s="147">
        <f>VLOOKUP(T789,'既存・導入予定 (4)'!$E$33:$S$44,13,0)</f>
        <v>0.54600000000000004</v>
      </c>
      <c r="AE789" s="75">
        <f t="shared" si="46"/>
        <v>1.681</v>
      </c>
    </row>
    <row r="790" spans="20:31">
      <c r="T790" s="145">
        <v>7</v>
      </c>
      <c r="U790" s="145">
        <v>2013</v>
      </c>
      <c r="V790" s="145" t="s">
        <v>20</v>
      </c>
      <c r="W790" s="145" t="s">
        <v>618</v>
      </c>
      <c r="X790" s="145" t="s">
        <v>3363</v>
      </c>
      <c r="Y790" s="146" t="str">
        <f t="shared" si="47"/>
        <v>72013冷房ビル用マルチ有り</v>
      </c>
      <c r="Z790" s="145">
        <v>-1.1399999999999999</v>
      </c>
      <c r="AA790" s="145">
        <v>2.14</v>
      </c>
      <c r="AB790" s="149">
        <v>1.0625</v>
      </c>
      <c r="AC790" s="149">
        <v>1.5893999999999999</v>
      </c>
      <c r="AD790" s="147">
        <f>VLOOKUP(T790,'既存・導入予定 (4)'!$E$33:$S$44,13,0)</f>
        <v>0.54600000000000004</v>
      </c>
      <c r="AE790" s="75">
        <f t="shared" si="46"/>
        <v>1.5169999999999999</v>
      </c>
    </row>
    <row r="791" spans="20:31">
      <c r="T791" s="145">
        <v>7</v>
      </c>
      <c r="U791" s="145">
        <v>2013</v>
      </c>
      <c r="V791" s="145" t="s">
        <v>20</v>
      </c>
      <c r="W791" s="145" t="s">
        <v>619</v>
      </c>
      <c r="X791" s="145" t="s">
        <v>3363</v>
      </c>
      <c r="Y791" s="146" t="str">
        <f t="shared" si="47"/>
        <v>72013冷房設備用有り</v>
      </c>
      <c r="Z791" s="145">
        <v>-0.26</v>
      </c>
      <c r="AA791" s="145">
        <v>1.26</v>
      </c>
      <c r="AB791" s="149">
        <v>1.0367999999999999</v>
      </c>
      <c r="AC791" s="149">
        <v>0.93579999999999997</v>
      </c>
      <c r="AD791" s="147">
        <f>VLOOKUP(T791,'既存・導入予定 (4)'!$E$33:$S$44,13,0)</f>
        <v>0.54600000000000004</v>
      </c>
      <c r="AE791" s="75">
        <f t="shared" si="46"/>
        <v>1.1180000000000001</v>
      </c>
    </row>
    <row r="792" spans="20:31">
      <c r="T792" s="145">
        <v>7</v>
      </c>
      <c r="U792" s="145">
        <v>2013</v>
      </c>
      <c r="V792" s="145" t="s">
        <v>20</v>
      </c>
      <c r="W792" s="145" t="s">
        <v>624</v>
      </c>
      <c r="X792" s="145" t="s">
        <v>3516</v>
      </c>
      <c r="Y792" s="146" t="str">
        <f t="shared" si="47"/>
        <v>72013冷房店舗用無し（一定速）</v>
      </c>
      <c r="Z792" s="145">
        <v>0.25</v>
      </c>
      <c r="AA792" s="145">
        <v>0.75</v>
      </c>
      <c r="AB792" s="149">
        <v>0.25</v>
      </c>
      <c r="AC792" s="149">
        <v>0.75</v>
      </c>
      <c r="AD792" s="147">
        <f>VLOOKUP(T792,'既存・導入予定 (4)'!$E$33:$S$44,13,0)</f>
        <v>0.54600000000000004</v>
      </c>
      <c r="AE792" s="75">
        <f t="shared" si="46"/>
        <v>0.88600000000000001</v>
      </c>
    </row>
    <row r="793" spans="20:31">
      <c r="T793" s="145">
        <v>7</v>
      </c>
      <c r="U793" s="145">
        <v>2013</v>
      </c>
      <c r="V793" s="145" t="s">
        <v>20</v>
      </c>
      <c r="W793" s="145" t="s">
        <v>618</v>
      </c>
      <c r="X793" s="145" t="s">
        <v>3516</v>
      </c>
      <c r="Y793" s="146" t="str">
        <f t="shared" si="47"/>
        <v>72013冷房ビル用マルチ無し（一定速）</v>
      </c>
      <c r="Z793" s="145">
        <v>0.25</v>
      </c>
      <c r="AA793" s="145">
        <v>0.75</v>
      </c>
      <c r="AB793" s="149">
        <v>0.25</v>
      </c>
      <c r="AC793" s="149">
        <v>0.75</v>
      </c>
      <c r="AD793" s="147">
        <f>VLOOKUP(T793,'既存・導入予定 (4)'!$E$33:$S$44,13,0)</f>
        <v>0.54600000000000004</v>
      </c>
      <c r="AE793" s="75">
        <f t="shared" ref="AE793:AE856" si="48">ROUNDDOWN(IF(AD793&gt;=0.25,Z793*AD793+AA793,AB793*AD793+AC793),3)</f>
        <v>0.88600000000000001</v>
      </c>
    </row>
    <row r="794" spans="20:31">
      <c r="T794" s="145">
        <v>7</v>
      </c>
      <c r="U794" s="145">
        <v>2013</v>
      </c>
      <c r="V794" s="145" t="s">
        <v>20</v>
      </c>
      <c r="W794" s="145" t="s">
        <v>619</v>
      </c>
      <c r="X794" s="145" t="s">
        <v>3516</v>
      </c>
      <c r="Y794" s="146" t="str">
        <f t="shared" si="47"/>
        <v>72013冷房設備用無し（一定速）</v>
      </c>
      <c r="Z794" s="145">
        <v>0.25</v>
      </c>
      <c r="AA794" s="145">
        <v>0.75</v>
      </c>
      <c r="AB794" s="149">
        <v>0.25</v>
      </c>
      <c r="AC794" s="149">
        <v>0.75</v>
      </c>
      <c r="AD794" s="147">
        <f>VLOOKUP(T794,'既存・導入予定 (4)'!$E$33:$S$44,13,0)</f>
        <v>0.54600000000000004</v>
      </c>
      <c r="AE794" s="75">
        <f t="shared" si="48"/>
        <v>0.88600000000000001</v>
      </c>
    </row>
    <row r="795" spans="20:31">
      <c r="T795" s="145">
        <v>7</v>
      </c>
      <c r="U795" s="145">
        <v>2013</v>
      </c>
      <c r="V795" s="145" t="s">
        <v>21</v>
      </c>
      <c r="W795" s="145" t="s">
        <v>624</v>
      </c>
      <c r="X795" s="145" t="s">
        <v>3363</v>
      </c>
      <c r="Y795" s="146" t="str">
        <f t="shared" si="47"/>
        <v>72013暖房店舗用有り</v>
      </c>
      <c r="Z795" s="145">
        <v>-0.94</v>
      </c>
      <c r="AA795" s="145">
        <v>1.94</v>
      </c>
      <c r="AB795" s="149">
        <v>1.0853999999999999</v>
      </c>
      <c r="AC795" s="149">
        <v>1.4337</v>
      </c>
      <c r="AD795" s="147">
        <f>VLOOKUP(T795,'既存・導入予定 (4)'!$E$33:$S$44,13,0)</f>
        <v>0.54600000000000004</v>
      </c>
      <c r="AE795" s="75">
        <f t="shared" si="48"/>
        <v>1.4259999999999999</v>
      </c>
    </row>
    <row r="796" spans="20:31">
      <c r="T796" s="145">
        <v>7</v>
      </c>
      <c r="U796" s="145">
        <v>2013</v>
      </c>
      <c r="V796" s="145" t="s">
        <v>21</v>
      </c>
      <c r="W796" s="145" t="s">
        <v>618</v>
      </c>
      <c r="X796" s="145" t="s">
        <v>3363</v>
      </c>
      <c r="Y796" s="146" t="str">
        <f t="shared" si="47"/>
        <v>72013暖房ビル用マルチ有り</v>
      </c>
      <c r="Z796" s="145">
        <v>-0.98</v>
      </c>
      <c r="AA796" s="145">
        <v>1.98</v>
      </c>
      <c r="AB796" s="149">
        <v>1.042</v>
      </c>
      <c r="AC796" s="149">
        <v>1.4744999999999999</v>
      </c>
      <c r="AD796" s="147">
        <f>VLOOKUP(T796,'既存・導入予定 (4)'!$E$33:$S$44,13,0)</f>
        <v>0.54600000000000004</v>
      </c>
      <c r="AE796" s="75">
        <f t="shared" si="48"/>
        <v>1.444</v>
      </c>
    </row>
    <row r="797" spans="20:31">
      <c r="T797" s="145">
        <v>7</v>
      </c>
      <c r="U797" s="145">
        <v>2013</v>
      </c>
      <c r="V797" s="145" t="s">
        <v>21</v>
      </c>
      <c r="W797" s="145" t="s">
        <v>619</v>
      </c>
      <c r="X797" s="145" t="s">
        <v>3363</v>
      </c>
      <c r="Y797" s="146" t="str">
        <f t="shared" si="47"/>
        <v>72013暖房設備用有り</v>
      </c>
      <c r="Z797" s="145">
        <v>-0.32</v>
      </c>
      <c r="AA797" s="145">
        <v>1.32</v>
      </c>
      <c r="AB797" s="149">
        <v>1.028</v>
      </c>
      <c r="AC797" s="149">
        <v>0.98299999999999998</v>
      </c>
      <c r="AD797" s="147">
        <f>VLOOKUP(T797,'既存・導入予定 (4)'!$E$33:$S$44,13,0)</f>
        <v>0.54600000000000004</v>
      </c>
      <c r="AE797" s="75">
        <f t="shared" si="48"/>
        <v>1.145</v>
      </c>
    </row>
    <row r="798" spans="20:31">
      <c r="T798" s="145">
        <v>7</v>
      </c>
      <c r="U798" s="145">
        <v>2013</v>
      </c>
      <c r="V798" s="145" t="s">
        <v>21</v>
      </c>
      <c r="W798" s="145" t="s">
        <v>624</v>
      </c>
      <c r="X798" s="145" t="s">
        <v>3516</v>
      </c>
      <c r="Y798" s="146" t="str">
        <f t="shared" si="47"/>
        <v>72013暖房店舗用無し（一定速）</v>
      </c>
      <c r="Z798" s="145">
        <v>0.25</v>
      </c>
      <c r="AA798" s="145">
        <v>0.75</v>
      </c>
      <c r="AB798" s="149">
        <v>0.25</v>
      </c>
      <c r="AC798" s="149">
        <v>0.75</v>
      </c>
      <c r="AD798" s="147">
        <f>VLOOKUP(T798,'既存・導入予定 (4)'!$E$33:$S$44,13,0)</f>
        <v>0.54600000000000004</v>
      </c>
      <c r="AE798" s="75">
        <f t="shared" si="48"/>
        <v>0.88600000000000001</v>
      </c>
    </row>
    <row r="799" spans="20:31">
      <c r="T799" s="145">
        <v>7</v>
      </c>
      <c r="U799" s="145">
        <v>2013</v>
      </c>
      <c r="V799" s="145" t="s">
        <v>21</v>
      </c>
      <c r="W799" s="145" t="s">
        <v>618</v>
      </c>
      <c r="X799" s="145" t="s">
        <v>3516</v>
      </c>
      <c r="Y799" s="146" t="str">
        <f t="shared" si="47"/>
        <v>72013暖房ビル用マルチ無し（一定速）</v>
      </c>
      <c r="Z799" s="145">
        <v>0.25</v>
      </c>
      <c r="AA799" s="145">
        <v>0.75</v>
      </c>
      <c r="AB799" s="149">
        <v>0.25</v>
      </c>
      <c r="AC799" s="149">
        <v>0.75</v>
      </c>
      <c r="AD799" s="147">
        <f>VLOOKUP(T799,'既存・導入予定 (4)'!$E$33:$S$44,13,0)</f>
        <v>0.54600000000000004</v>
      </c>
      <c r="AE799" s="75">
        <f t="shared" si="48"/>
        <v>0.88600000000000001</v>
      </c>
    </row>
    <row r="800" spans="20:31">
      <c r="T800" s="145">
        <v>7</v>
      </c>
      <c r="U800" s="145">
        <v>2013</v>
      </c>
      <c r="V800" s="145" t="s">
        <v>21</v>
      </c>
      <c r="W800" s="145" t="s">
        <v>619</v>
      </c>
      <c r="X800" s="145" t="s">
        <v>3516</v>
      </c>
      <c r="Y800" s="146" t="str">
        <f t="shared" si="47"/>
        <v>72013暖房設備用無し（一定速）</v>
      </c>
      <c r="Z800" s="145">
        <v>0.25</v>
      </c>
      <c r="AA800" s="145">
        <v>0.75</v>
      </c>
      <c r="AB800" s="149">
        <v>0.25</v>
      </c>
      <c r="AC800" s="149">
        <v>0.75</v>
      </c>
      <c r="AD800" s="147">
        <f>VLOOKUP(T800,'既存・導入予定 (4)'!$E$33:$S$44,13,0)</f>
        <v>0.54600000000000004</v>
      </c>
      <c r="AE800" s="75">
        <f t="shared" si="48"/>
        <v>0.88600000000000001</v>
      </c>
    </row>
    <row r="801" spans="20:31">
      <c r="T801" s="145">
        <v>7</v>
      </c>
      <c r="U801" s="145">
        <v>2014</v>
      </c>
      <c r="V801" s="145" t="s">
        <v>20</v>
      </c>
      <c r="W801" s="145" t="s">
        <v>624</v>
      </c>
      <c r="X801" s="145" t="s">
        <v>3363</v>
      </c>
      <c r="Y801" s="146" t="str">
        <f t="shared" si="47"/>
        <v>72014冷房店舗用有り</v>
      </c>
      <c r="Z801" s="145">
        <v>-1.46</v>
      </c>
      <c r="AA801" s="145">
        <v>2.46</v>
      </c>
      <c r="AB801" s="149">
        <v>1.06</v>
      </c>
      <c r="AC801" s="149">
        <v>1.83</v>
      </c>
      <c r="AD801" s="147">
        <f>VLOOKUP(T801,'既存・導入予定 (4)'!$E$33:$S$44,13,0)</f>
        <v>0.54600000000000004</v>
      </c>
      <c r="AE801" s="75">
        <f t="shared" si="48"/>
        <v>1.6619999999999999</v>
      </c>
    </row>
    <row r="802" spans="20:31">
      <c r="T802" s="145">
        <v>7</v>
      </c>
      <c r="U802" s="145">
        <v>2014</v>
      </c>
      <c r="V802" s="145" t="s">
        <v>20</v>
      </c>
      <c r="W802" s="145" t="s">
        <v>618</v>
      </c>
      <c r="X802" s="145" t="s">
        <v>3363</v>
      </c>
      <c r="Y802" s="146" t="str">
        <f t="shared" si="47"/>
        <v>72014冷房ビル用マルチ有り</v>
      </c>
      <c r="Z802" s="145">
        <v>-1.52</v>
      </c>
      <c r="AA802" s="145">
        <v>2.52</v>
      </c>
      <c r="AB802" s="149">
        <v>1.0736000000000001</v>
      </c>
      <c r="AC802" s="149">
        <v>1.8715999999999999</v>
      </c>
      <c r="AD802" s="147">
        <f>VLOOKUP(T802,'既存・導入予定 (4)'!$E$33:$S$44,13,0)</f>
        <v>0.54600000000000004</v>
      </c>
      <c r="AE802" s="75">
        <f t="shared" si="48"/>
        <v>1.69</v>
      </c>
    </row>
    <row r="803" spans="20:31">
      <c r="T803" s="145">
        <v>7</v>
      </c>
      <c r="U803" s="145">
        <v>2014</v>
      </c>
      <c r="V803" s="145" t="s">
        <v>20</v>
      </c>
      <c r="W803" s="145" t="s">
        <v>619</v>
      </c>
      <c r="X803" s="145" t="s">
        <v>3363</v>
      </c>
      <c r="Y803" s="146" t="str">
        <f t="shared" si="47"/>
        <v>72014冷房設備用有り</v>
      </c>
      <c r="Z803" s="145">
        <v>-0.32</v>
      </c>
      <c r="AA803" s="145">
        <v>1.32</v>
      </c>
      <c r="AB803" s="149">
        <v>1.0385</v>
      </c>
      <c r="AC803" s="149">
        <v>0.98040000000000005</v>
      </c>
      <c r="AD803" s="147">
        <f>VLOOKUP(T803,'既存・導入予定 (4)'!$E$33:$S$44,13,0)</f>
        <v>0.54600000000000004</v>
      </c>
      <c r="AE803" s="75">
        <f t="shared" si="48"/>
        <v>1.145</v>
      </c>
    </row>
    <row r="804" spans="20:31">
      <c r="T804" s="145">
        <v>7</v>
      </c>
      <c r="U804" s="145">
        <v>2014</v>
      </c>
      <c r="V804" s="145" t="s">
        <v>20</v>
      </c>
      <c r="W804" s="145" t="s">
        <v>624</v>
      </c>
      <c r="X804" s="145" t="s">
        <v>3516</v>
      </c>
      <c r="Y804" s="146" t="str">
        <f t="shared" si="47"/>
        <v>72014冷房店舗用無し（一定速）</v>
      </c>
      <c r="Z804" s="145">
        <v>0.25</v>
      </c>
      <c r="AA804" s="145">
        <v>0.75</v>
      </c>
      <c r="AB804" s="149">
        <v>0.25</v>
      </c>
      <c r="AC804" s="149">
        <v>0.75</v>
      </c>
      <c r="AD804" s="147">
        <f>VLOOKUP(T804,'既存・導入予定 (4)'!$E$33:$S$44,13,0)</f>
        <v>0.54600000000000004</v>
      </c>
      <c r="AE804" s="75">
        <f t="shared" si="48"/>
        <v>0.88600000000000001</v>
      </c>
    </row>
    <row r="805" spans="20:31">
      <c r="T805" s="145">
        <v>7</v>
      </c>
      <c r="U805" s="145">
        <v>2014</v>
      </c>
      <c r="V805" s="145" t="s">
        <v>20</v>
      </c>
      <c r="W805" s="145" t="s">
        <v>618</v>
      </c>
      <c r="X805" s="145" t="s">
        <v>3516</v>
      </c>
      <c r="Y805" s="146" t="str">
        <f t="shared" si="47"/>
        <v>72014冷房ビル用マルチ無し（一定速）</v>
      </c>
      <c r="Z805" s="145">
        <v>0.25</v>
      </c>
      <c r="AA805" s="145">
        <v>0.75</v>
      </c>
      <c r="AB805" s="149">
        <v>0.25</v>
      </c>
      <c r="AC805" s="149">
        <v>0.75</v>
      </c>
      <c r="AD805" s="147">
        <f>VLOOKUP(T805,'既存・導入予定 (4)'!$E$33:$S$44,13,0)</f>
        <v>0.54600000000000004</v>
      </c>
      <c r="AE805" s="75">
        <f t="shared" si="48"/>
        <v>0.88600000000000001</v>
      </c>
    </row>
    <row r="806" spans="20:31">
      <c r="T806" s="145">
        <v>7</v>
      </c>
      <c r="U806" s="145">
        <v>2014</v>
      </c>
      <c r="V806" s="145" t="s">
        <v>20</v>
      </c>
      <c r="W806" s="145" t="s">
        <v>619</v>
      </c>
      <c r="X806" s="145" t="s">
        <v>3516</v>
      </c>
      <c r="Y806" s="146" t="str">
        <f t="shared" si="47"/>
        <v>72014冷房設備用無し（一定速）</v>
      </c>
      <c r="Z806" s="145">
        <v>0.25</v>
      </c>
      <c r="AA806" s="145">
        <v>0.75</v>
      </c>
      <c r="AB806" s="149">
        <v>0.25</v>
      </c>
      <c r="AC806" s="149">
        <v>0.75</v>
      </c>
      <c r="AD806" s="147">
        <f>VLOOKUP(T806,'既存・導入予定 (4)'!$E$33:$S$44,13,0)</f>
        <v>0.54600000000000004</v>
      </c>
      <c r="AE806" s="75">
        <f t="shared" si="48"/>
        <v>0.88600000000000001</v>
      </c>
    </row>
    <row r="807" spans="20:31">
      <c r="T807" s="145">
        <v>7</v>
      </c>
      <c r="U807" s="145">
        <v>2014</v>
      </c>
      <c r="V807" s="145" t="s">
        <v>21</v>
      </c>
      <c r="W807" s="145" t="s">
        <v>624</v>
      </c>
      <c r="X807" s="145" t="s">
        <v>3363</v>
      </c>
      <c r="Y807" s="146" t="str">
        <f t="shared" si="47"/>
        <v>72014暖房店舗用有り</v>
      </c>
      <c r="Z807" s="145">
        <v>-0.94</v>
      </c>
      <c r="AA807" s="145">
        <v>1.94</v>
      </c>
      <c r="AB807" s="149">
        <v>1.0853999999999999</v>
      </c>
      <c r="AC807" s="149">
        <v>1.4337</v>
      </c>
      <c r="AD807" s="147">
        <f>VLOOKUP(T807,'既存・導入予定 (4)'!$E$33:$S$44,13,0)</f>
        <v>0.54600000000000004</v>
      </c>
      <c r="AE807" s="75">
        <f t="shared" si="48"/>
        <v>1.4259999999999999</v>
      </c>
    </row>
    <row r="808" spans="20:31">
      <c r="T808" s="145">
        <v>7</v>
      </c>
      <c r="U808" s="145">
        <v>2014</v>
      </c>
      <c r="V808" s="145" t="s">
        <v>21</v>
      </c>
      <c r="W808" s="145" t="s">
        <v>618</v>
      </c>
      <c r="X808" s="145" t="s">
        <v>3363</v>
      </c>
      <c r="Y808" s="146" t="str">
        <f t="shared" si="47"/>
        <v>72014暖房ビル用マルチ有り</v>
      </c>
      <c r="Z808" s="145">
        <v>-0.96</v>
      </c>
      <c r="AA808" s="145">
        <v>1.96</v>
      </c>
      <c r="AB808" s="149">
        <v>1.0416000000000001</v>
      </c>
      <c r="AC808" s="149">
        <v>1.4596</v>
      </c>
      <c r="AD808" s="147">
        <f>VLOOKUP(T808,'既存・導入予定 (4)'!$E$33:$S$44,13,0)</f>
        <v>0.54600000000000004</v>
      </c>
      <c r="AE808" s="75">
        <f t="shared" si="48"/>
        <v>1.4350000000000001</v>
      </c>
    </row>
    <row r="809" spans="20:31">
      <c r="T809" s="145">
        <v>7</v>
      </c>
      <c r="U809" s="145">
        <v>2014</v>
      </c>
      <c r="V809" s="145" t="s">
        <v>21</v>
      </c>
      <c r="W809" s="145" t="s">
        <v>619</v>
      </c>
      <c r="X809" s="145" t="s">
        <v>3363</v>
      </c>
      <c r="Y809" s="146" t="str">
        <f t="shared" si="47"/>
        <v>72014暖房設備用有り</v>
      </c>
      <c r="Z809" s="145">
        <v>-0.36</v>
      </c>
      <c r="AA809" s="145">
        <v>1.36</v>
      </c>
      <c r="AB809" s="149">
        <v>1.0287999999999999</v>
      </c>
      <c r="AC809" s="149">
        <v>1.0127999999999999</v>
      </c>
      <c r="AD809" s="147">
        <f>VLOOKUP(T809,'既存・導入予定 (4)'!$E$33:$S$44,13,0)</f>
        <v>0.54600000000000004</v>
      </c>
      <c r="AE809" s="75">
        <f t="shared" si="48"/>
        <v>1.163</v>
      </c>
    </row>
    <row r="810" spans="20:31">
      <c r="T810" s="145">
        <v>7</v>
      </c>
      <c r="U810" s="145">
        <v>2014</v>
      </c>
      <c r="V810" s="145" t="s">
        <v>21</v>
      </c>
      <c r="W810" s="145" t="s">
        <v>624</v>
      </c>
      <c r="X810" s="145" t="s">
        <v>3516</v>
      </c>
      <c r="Y810" s="146" t="str">
        <f t="shared" si="47"/>
        <v>72014暖房店舗用無し（一定速）</v>
      </c>
      <c r="Z810" s="145">
        <v>0.25</v>
      </c>
      <c r="AA810" s="145">
        <v>0.75</v>
      </c>
      <c r="AB810" s="149">
        <v>0.25</v>
      </c>
      <c r="AC810" s="149">
        <v>0.75</v>
      </c>
      <c r="AD810" s="147">
        <f>VLOOKUP(T810,'既存・導入予定 (4)'!$E$33:$S$44,13,0)</f>
        <v>0.54600000000000004</v>
      </c>
      <c r="AE810" s="75">
        <f t="shared" si="48"/>
        <v>0.88600000000000001</v>
      </c>
    </row>
    <row r="811" spans="20:31">
      <c r="T811" s="145">
        <v>7</v>
      </c>
      <c r="U811" s="145">
        <v>2014</v>
      </c>
      <c r="V811" s="145" t="s">
        <v>21</v>
      </c>
      <c r="W811" s="145" t="s">
        <v>618</v>
      </c>
      <c r="X811" s="145" t="s">
        <v>3516</v>
      </c>
      <c r="Y811" s="146" t="str">
        <f t="shared" si="47"/>
        <v>72014暖房ビル用マルチ無し（一定速）</v>
      </c>
      <c r="Z811" s="145">
        <v>0.25</v>
      </c>
      <c r="AA811" s="145">
        <v>0.75</v>
      </c>
      <c r="AB811" s="149">
        <v>0.25</v>
      </c>
      <c r="AC811" s="149">
        <v>0.75</v>
      </c>
      <c r="AD811" s="147">
        <f>VLOOKUP(T811,'既存・導入予定 (4)'!$E$33:$S$44,13,0)</f>
        <v>0.54600000000000004</v>
      </c>
      <c r="AE811" s="75">
        <f t="shared" si="48"/>
        <v>0.88600000000000001</v>
      </c>
    </row>
    <row r="812" spans="20:31">
      <c r="T812" s="145">
        <v>7</v>
      </c>
      <c r="U812" s="145">
        <v>2014</v>
      </c>
      <c r="V812" s="145" t="s">
        <v>21</v>
      </c>
      <c r="W812" s="145" t="s">
        <v>619</v>
      </c>
      <c r="X812" s="145" t="s">
        <v>3516</v>
      </c>
      <c r="Y812" s="146" t="str">
        <f t="shared" si="47"/>
        <v>72014暖房設備用無し（一定速）</v>
      </c>
      <c r="Z812" s="145">
        <v>0.25</v>
      </c>
      <c r="AA812" s="145">
        <v>0.75</v>
      </c>
      <c r="AB812" s="149">
        <v>0.25</v>
      </c>
      <c r="AC812" s="149">
        <v>0.75</v>
      </c>
      <c r="AD812" s="147">
        <f>VLOOKUP(T812,'既存・導入予定 (4)'!$E$33:$S$44,13,0)</f>
        <v>0.54600000000000004</v>
      </c>
      <c r="AE812" s="75">
        <f t="shared" si="48"/>
        <v>0.88600000000000001</v>
      </c>
    </row>
    <row r="813" spans="20:31">
      <c r="T813" s="65">
        <v>7</v>
      </c>
      <c r="U813" s="65">
        <v>2015</v>
      </c>
      <c r="V813" s="65" t="s">
        <v>20</v>
      </c>
      <c r="W813" s="65" t="s">
        <v>624</v>
      </c>
      <c r="X813" s="65" t="s">
        <v>3363</v>
      </c>
      <c r="Y813" s="198" t="str">
        <f t="shared" si="47"/>
        <v>72015冷房店舗用有り</v>
      </c>
      <c r="Z813" s="90">
        <v>-1.38</v>
      </c>
      <c r="AA813" s="90">
        <v>2.38</v>
      </c>
      <c r="AB813" s="143">
        <v>1.0581</v>
      </c>
      <c r="AC813" s="143">
        <v>1.7705</v>
      </c>
      <c r="AD813" s="150">
        <f>VLOOKUP(T813,'既存・導入予定 (4)'!$E$33:$S$44,13,0)</f>
        <v>0.54600000000000004</v>
      </c>
      <c r="AE813" s="151">
        <f t="shared" si="48"/>
        <v>1.6259999999999999</v>
      </c>
    </row>
    <row r="814" spans="20:31">
      <c r="T814" s="65">
        <v>7</v>
      </c>
      <c r="U814" s="65">
        <v>2015</v>
      </c>
      <c r="V814" s="65" t="s">
        <v>20</v>
      </c>
      <c r="W814" s="65" t="s">
        <v>618</v>
      </c>
      <c r="X814" s="65" t="s">
        <v>3363</v>
      </c>
      <c r="Y814" s="198" t="str">
        <f t="shared" si="47"/>
        <v>72015冷房ビル用マルチ有り</v>
      </c>
      <c r="Z814" s="90">
        <v>-1.5740000000000001</v>
      </c>
      <c r="AA814" s="90">
        <v>2.5739999999999998</v>
      </c>
      <c r="AB814" s="143">
        <v>1.0751999999999999</v>
      </c>
      <c r="AC814" s="143">
        <v>1.9117</v>
      </c>
      <c r="AD814" s="150">
        <f>VLOOKUP(T814,'既存・導入予定 (4)'!$E$33:$S$44,13,0)</f>
        <v>0.54600000000000004</v>
      </c>
      <c r="AE814" s="151">
        <f t="shared" si="48"/>
        <v>1.714</v>
      </c>
    </row>
    <row r="815" spans="20:31">
      <c r="T815" s="65">
        <v>7</v>
      </c>
      <c r="U815" s="65">
        <v>2015</v>
      </c>
      <c r="V815" s="65" t="s">
        <v>20</v>
      </c>
      <c r="W815" s="65" t="s">
        <v>619</v>
      </c>
      <c r="X815" s="65" t="s">
        <v>3363</v>
      </c>
      <c r="Y815" s="198" t="str">
        <f t="shared" si="47"/>
        <v>72015冷房設備用有り</v>
      </c>
      <c r="Z815" s="90">
        <v>-0.62</v>
      </c>
      <c r="AA815" s="90">
        <v>1.62</v>
      </c>
      <c r="AB815" s="143">
        <v>1.0472999999999999</v>
      </c>
      <c r="AC815" s="143">
        <v>1.2032</v>
      </c>
      <c r="AD815" s="150">
        <f>VLOOKUP(T815,'既存・導入予定 (4)'!$E$33:$S$44,13,0)</f>
        <v>0.54600000000000004</v>
      </c>
      <c r="AE815" s="151">
        <f t="shared" si="48"/>
        <v>1.2809999999999999</v>
      </c>
    </row>
    <row r="816" spans="20:31">
      <c r="T816" s="65">
        <v>7</v>
      </c>
      <c r="U816" s="65">
        <v>2015</v>
      </c>
      <c r="V816" s="65" t="s">
        <v>20</v>
      </c>
      <c r="W816" s="65" t="s">
        <v>624</v>
      </c>
      <c r="X816" s="65" t="s">
        <v>3516</v>
      </c>
      <c r="Y816" s="198" t="str">
        <f t="shared" si="47"/>
        <v>72015冷房店舗用無し（一定速）</v>
      </c>
      <c r="Z816" s="90">
        <v>0.25</v>
      </c>
      <c r="AA816" s="90">
        <v>0.75</v>
      </c>
      <c r="AB816" s="143">
        <v>0.25</v>
      </c>
      <c r="AC816" s="143">
        <v>0.75</v>
      </c>
      <c r="AD816" s="150">
        <f>VLOOKUP(T816,'既存・導入予定 (4)'!$E$33:$S$44,13,0)</f>
        <v>0.54600000000000004</v>
      </c>
      <c r="AE816" s="151">
        <f t="shared" si="48"/>
        <v>0.88600000000000001</v>
      </c>
    </row>
    <row r="817" spans="20:31">
      <c r="T817" s="65">
        <v>7</v>
      </c>
      <c r="U817" s="65">
        <v>2015</v>
      </c>
      <c r="V817" s="65" t="s">
        <v>20</v>
      </c>
      <c r="W817" s="65" t="s">
        <v>618</v>
      </c>
      <c r="X817" s="65" t="s">
        <v>3516</v>
      </c>
      <c r="Y817" s="198" t="str">
        <f t="shared" si="47"/>
        <v>72015冷房ビル用マルチ無し（一定速）</v>
      </c>
      <c r="Z817" s="90">
        <v>0.25</v>
      </c>
      <c r="AA817" s="90">
        <v>0.75</v>
      </c>
      <c r="AB817" s="143">
        <v>0.25</v>
      </c>
      <c r="AC817" s="143">
        <v>0.75</v>
      </c>
      <c r="AD817" s="150">
        <f>VLOOKUP(T817,'既存・導入予定 (4)'!$E$33:$S$44,13,0)</f>
        <v>0.54600000000000004</v>
      </c>
      <c r="AE817" s="151">
        <f t="shared" si="48"/>
        <v>0.88600000000000001</v>
      </c>
    </row>
    <row r="818" spans="20:31">
      <c r="T818" s="65">
        <v>7</v>
      </c>
      <c r="U818" s="65">
        <v>2015</v>
      </c>
      <c r="V818" s="65" t="s">
        <v>20</v>
      </c>
      <c r="W818" s="65" t="s">
        <v>619</v>
      </c>
      <c r="X818" s="65" t="s">
        <v>3516</v>
      </c>
      <c r="Y818" s="198" t="str">
        <f t="shared" si="47"/>
        <v>72015冷房設備用無し（一定速）</v>
      </c>
      <c r="Z818" s="90">
        <v>0.25</v>
      </c>
      <c r="AA818" s="90">
        <v>0.75</v>
      </c>
      <c r="AB818" s="143">
        <v>0.25</v>
      </c>
      <c r="AC818" s="143">
        <v>0.75</v>
      </c>
      <c r="AD818" s="150">
        <f>VLOOKUP(T818,'既存・導入予定 (4)'!$E$33:$S$44,13,0)</f>
        <v>0.54600000000000004</v>
      </c>
      <c r="AE818" s="151">
        <f t="shared" si="48"/>
        <v>0.88600000000000001</v>
      </c>
    </row>
    <row r="819" spans="20:31">
      <c r="T819" s="65">
        <v>7</v>
      </c>
      <c r="U819" s="65">
        <v>2015</v>
      </c>
      <c r="V819" s="65" t="s">
        <v>21</v>
      </c>
      <c r="W819" s="65" t="s">
        <v>624</v>
      </c>
      <c r="X819" s="65" t="s">
        <v>3363</v>
      </c>
      <c r="Y819" s="198" t="str">
        <f t="shared" si="47"/>
        <v>72015暖房店舗用有り</v>
      </c>
      <c r="Z819" s="90">
        <v>-0.97</v>
      </c>
      <c r="AA819" s="90">
        <v>1.97</v>
      </c>
      <c r="AB819" s="143">
        <v>1.0867</v>
      </c>
      <c r="AC819" s="143">
        <v>1.4558</v>
      </c>
      <c r="AD819" s="150">
        <f>VLOOKUP(T819,'既存・導入予定 (4)'!$E$33:$S$44,13,0)</f>
        <v>0.54600000000000004</v>
      </c>
      <c r="AE819" s="151">
        <f t="shared" si="48"/>
        <v>1.44</v>
      </c>
    </row>
    <row r="820" spans="20:31">
      <c r="T820" s="65">
        <v>7</v>
      </c>
      <c r="U820" s="65">
        <v>2015</v>
      </c>
      <c r="V820" s="65" t="s">
        <v>21</v>
      </c>
      <c r="W820" s="65" t="s">
        <v>618</v>
      </c>
      <c r="X820" s="65" t="s">
        <v>3363</v>
      </c>
      <c r="Y820" s="198" t="str">
        <f t="shared" si="47"/>
        <v>72015暖房ビル用マルチ有り</v>
      </c>
      <c r="Z820" s="90">
        <v>-0.876</v>
      </c>
      <c r="AA820" s="90">
        <v>1.8759999999999999</v>
      </c>
      <c r="AB820" s="143">
        <v>1.0398000000000001</v>
      </c>
      <c r="AC820" s="143">
        <v>1.3971</v>
      </c>
      <c r="AD820" s="150">
        <f>VLOOKUP(T820,'既存・導入予定 (4)'!$E$33:$S$44,13,0)</f>
        <v>0.54600000000000004</v>
      </c>
      <c r="AE820" s="151">
        <f t="shared" si="48"/>
        <v>1.397</v>
      </c>
    </row>
    <row r="821" spans="20:31">
      <c r="T821" s="65">
        <v>7</v>
      </c>
      <c r="U821" s="65">
        <v>2015</v>
      </c>
      <c r="V821" s="65" t="s">
        <v>21</v>
      </c>
      <c r="W821" s="65" t="s">
        <v>619</v>
      </c>
      <c r="X821" s="65" t="s">
        <v>3363</v>
      </c>
      <c r="Y821" s="198" t="str">
        <f t="shared" si="47"/>
        <v>72015暖房設備用有り</v>
      </c>
      <c r="Z821" s="90">
        <v>-0.59799999999999998</v>
      </c>
      <c r="AA821" s="90">
        <v>1.5980000000000001</v>
      </c>
      <c r="AB821" s="143">
        <v>1.0339</v>
      </c>
      <c r="AC821" s="143">
        <v>1.19</v>
      </c>
      <c r="AD821" s="150">
        <f>VLOOKUP(T821,'既存・導入予定 (4)'!$E$33:$S$44,13,0)</f>
        <v>0.54600000000000004</v>
      </c>
      <c r="AE821" s="151">
        <f t="shared" si="48"/>
        <v>1.2709999999999999</v>
      </c>
    </row>
    <row r="822" spans="20:31">
      <c r="T822" s="65">
        <v>7</v>
      </c>
      <c r="U822" s="65">
        <v>2015</v>
      </c>
      <c r="V822" s="65" t="s">
        <v>21</v>
      </c>
      <c r="W822" s="65" t="s">
        <v>624</v>
      </c>
      <c r="X822" s="65" t="s">
        <v>3516</v>
      </c>
      <c r="Y822" s="198" t="str">
        <f t="shared" si="47"/>
        <v>72015暖房店舗用無し（一定速）</v>
      </c>
      <c r="Z822" s="90">
        <v>0.25</v>
      </c>
      <c r="AA822" s="90">
        <v>0.75</v>
      </c>
      <c r="AB822" s="143">
        <v>0.25</v>
      </c>
      <c r="AC822" s="143">
        <v>0.75</v>
      </c>
      <c r="AD822" s="150">
        <f>VLOOKUP(T822,'既存・導入予定 (4)'!$E$33:$S$44,13,0)</f>
        <v>0.54600000000000004</v>
      </c>
      <c r="AE822" s="151">
        <f t="shared" si="48"/>
        <v>0.88600000000000001</v>
      </c>
    </row>
    <row r="823" spans="20:31">
      <c r="T823" s="65">
        <v>7</v>
      </c>
      <c r="U823" s="65">
        <v>2015</v>
      </c>
      <c r="V823" s="65" t="s">
        <v>21</v>
      </c>
      <c r="W823" s="65" t="s">
        <v>618</v>
      </c>
      <c r="X823" s="65" t="s">
        <v>3516</v>
      </c>
      <c r="Y823" s="198" t="str">
        <f t="shared" si="47"/>
        <v>72015暖房ビル用マルチ無し（一定速）</v>
      </c>
      <c r="Z823" s="90">
        <v>0.25</v>
      </c>
      <c r="AA823" s="90">
        <v>0.75</v>
      </c>
      <c r="AB823" s="143">
        <v>0.25</v>
      </c>
      <c r="AC823" s="143">
        <v>0.75</v>
      </c>
      <c r="AD823" s="150">
        <f>VLOOKUP(T823,'既存・導入予定 (4)'!$E$33:$S$44,13,0)</f>
        <v>0.54600000000000004</v>
      </c>
      <c r="AE823" s="151">
        <f t="shared" si="48"/>
        <v>0.88600000000000001</v>
      </c>
    </row>
    <row r="824" spans="20:31">
      <c r="T824" s="65">
        <v>7</v>
      </c>
      <c r="U824" s="65">
        <v>2015</v>
      </c>
      <c r="V824" s="65" t="s">
        <v>21</v>
      </c>
      <c r="W824" s="65" t="s">
        <v>619</v>
      </c>
      <c r="X824" s="65" t="s">
        <v>3516</v>
      </c>
      <c r="Y824" s="198" t="str">
        <f t="shared" si="47"/>
        <v>72015暖房設備用無し（一定速）</v>
      </c>
      <c r="Z824" s="90">
        <v>0.25</v>
      </c>
      <c r="AA824" s="90">
        <v>0.75</v>
      </c>
      <c r="AB824" s="143">
        <v>0.25</v>
      </c>
      <c r="AC824" s="143">
        <v>0.75</v>
      </c>
      <c r="AD824" s="150">
        <f>VLOOKUP(T824,'既存・導入予定 (4)'!$E$33:$S$44,13,0)</f>
        <v>0.54600000000000004</v>
      </c>
      <c r="AE824" s="151">
        <f t="shared" si="48"/>
        <v>0.88600000000000001</v>
      </c>
    </row>
    <row r="825" spans="20:31">
      <c r="T825" s="65">
        <v>7</v>
      </c>
      <c r="U825" s="65">
        <v>2020</v>
      </c>
      <c r="V825" s="65" t="s">
        <v>626</v>
      </c>
      <c r="W825" s="65" t="s">
        <v>624</v>
      </c>
      <c r="X825" s="65" t="s">
        <v>3363</v>
      </c>
      <c r="Y825" s="198" t="str">
        <f t="shared" si="47"/>
        <v>72020冷房店舗用有り</v>
      </c>
      <c r="Z825" s="90">
        <v>-1.38</v>
      </c>
      <c r="AA825" s="90">
        <v>2.38</v>
      </c>
      <c r="AB825" s="143">
        <v>1.0581</v>
      </c>
      <c r="AC825" s="143">
        <v>1.7705</v>
      </c>
      <c r="AD825" s="150">
        <f>VLOOKUP(T825,'既存・導入予定 (4)'!$E$33:$S$44,13,0)</f>
        <v>0.54600000000000004</v>
      </c>
      <c r="AE825" s="151">
        <f t="shared" si="48"/>
        <v>1.6259999999999999</v>
      </c>
    </row>
    <row r="826" spans="20:31">
      <c r="T826" s="65">
        <v>7</v>
      </c>
      <c r="U826" s="65">
        <v>2020</v>
      </c>
      <c r="V826" s="65" t="s">
        <v>626</v>
      </c>
      <c r="W826" s="65" t="s">
        <v>618</v>
      </c>
      <c r="X826" s="65" t="s">
        <v>3363</v>
      </c>
      <c r="Y826" s="198" t="str">
        <f t="shared" si="47"/>
        <v>72020冷房ビル用マルチ有り</v>
      </c>
      <c r="Z826" s="90">
        <v>-1.68</v>
      </c>
      <c r="AA826" s="90">
        <v>2.68</v>
      </c>
      <c r="AB826" s="143">
        <v>1.0788</v>
      </c>
      <c r="AC826" s="143">
        <v>2.0053000000000001</v>
      </c>
      <c r="AD826" s="150">
        <f>VLOOKUP(T826,'既存・導入予定 (4)'!$E$33:$S$44,13,0)</f>
        <v>0.54600000000000004</v>
      </c>
      <c r="AE826" s="151">
        <f t="shared" si="48"/>
        <v>1.762</v>
      </c>
    </row>
    <row r="827" spans="20:31">
      <c r="T827" s="65">
        <v>7</v>
      </c>
      <c r="U827" s="65">
        <v>2020</v>
      </c>
      <c r="V827" s="65" t="s">
        <v>626</v>
      </c>
      <c r="W827" s="65" t="s">
        <v>619</v>
      </c>
      <c r="X827" s="65" t="s">
        <v>3363</v>
      </c>
      <c r="Y827" s="198" t="str">
        <f t="shared" si="47"/>
        <v>72020冷房設備用有り</v>
      </c>
      <c r="Z827" s="90">
        <v>-0.62</v>
      </c>
      <c r="AA827" s="90">
        <v>1.62</v>
      </c>
      <c r="AB827" s="143">
        <v>1.0472999999999999</v>
      </c>
      <c r="AC827" s="143">
        <v>1.2032</v>
      </c>
      <c r="AD827" s="150">
        <f>VLOOKUP(T827,'既存・導入予定 (4)'!$E$33:$S$44,13,0)</f>
        <v>0.54600000000000004</v>
      </c>
      <c r="AE827" s="151">
        <f t="shared" si="48"/>
        <v>1.2809999999999999</v>
      </c>
    </row>
    <row r="828" spans="20:31">
      <c r="T828" s="65">
        <v>7</v>
      </c>
      <c r="U828" s="65">
        <v>2020</v>
      </c>
      <c r="V828" s="65" t="s">
        <v>626</v>
      </c>
      <c r="W828" s="65" t="s">
        <v>624</v>
      </c>
      <c r="X828" s="65" t="s">
        <v>3516</v>
      </c>
      <c r="Y828" s="198" t="str">
        <f t="shared" si="47"/>
        <v>72020冷房店舗用無し（一定速）</v>
      </c>
      <c r="Z828" s="90">
        <v>0.25</v>
      </c>
      <c r="AA828" s="90">
        <v>0.75</v>
      </c>
      <c r="AB828" s="143">
        <v>0.25</v>
      </c>
      <c r="AC828" s="143">
        <v>0.75</v>
      </c>
      <c r="AD828" s="150">
        <f>VLOOKUP(T828,'既存・導入予定 (4)'!$E$33:$S$44,13,0)</f>
        <v>0.54600000000000004</v>
      </c>
      <c r="AE828" s="151">
        <f t="shared" si="48"/>
        <v>0.88600000000000001</v>
      </c>
    </row>
    <row r="829" spans="20:31">
      <c r="T829" s="65">
        <v>7</v>
      </c>
      <c r="U829" s="65">
        <v>2020</v>
      </c>
      <c r="V829" s="65" t="s">
        <v>626</v>
      </c>
      <c r="W829" s="65" t="s">
        <v>618</v>
      </c>
      <c r="X829" s="65" t="s">
        <v>3516</v>
      </c>
      <c r="Y829" s="198" t="str">
        <f t="shared" si="47"/>
        <v>72020冷房ビル用マルチ無し（一定速）</v>
      </c>
      <c r="Z829" s="90">
        <v>0.25</v>
      </c>
      <c r="AA829" s="90">
        <v>0.75</v>
      </c>
      <c r="AB829" s="143">
        <v>0.25</v>
      </c>
      <c r="AC829" s="143">
        <v>0.75</v>
      </c>
      <c r="AD829" s="150">
        <f>VLOOKUP(T829,'既存・導入予定 (4)'!$E$33:$S$44,13,0)</f>
        <v>0.54600000000000004</v>
      </c>
      <c r="AE829" s="151">
        <f t="shared" si="48"/>
        <v>0.88600000000000001</v>
      </c>
    </row>
    <row r="830" spans="20:31">
      <c r="T830" s="65">
        <v>7</v>
      </c>
      <c r="U830" s="65">
        <v>2020</v>
      </c>
      <c r="V830" s="65" t="s">
        <v>626</v>
      </c>
      <c r="W830" s="65" t="s">
        <v>619</v>
      </c>
      <c r="X830" s="65" t="s">
        <v>3516</v>
      </c>
      <c r="Y830" s="198" t="str">
        <f t="shared" si="47"/>
        <v>72020冷房設備用無し（一定速）</v>
      </c>
      <c r="Z830" s="90">
        <v>0.25</v>
      </c>
      <c r="AA830" s="90">
        <v>0.75</v>
      </c>
      <c r="AB830" s="143">
        <v>0.25</v>
      </c>
      <c r="AC830" s="143">
        <v>0.75</v>
      </c>
      <c r="AD830" s="150">
        <f>VLOOKUP(T830,'既存・導入予定 (4)'!$E$33:$S$44,13,0)</f>
        <v>0.54600000000000004</v>
      </c>
      <c r="AE830" s="151">
        <f t="shared" si="48"/>
        <v>0.88600000000000001</v>
      </c>
    </row>
    <row r="831" spans="20:31">
      <c r="T831" s="65">
        <v>7</v>
      </c>
      <c r="U831" s="65">
        <v>2020</v>
      </c>
      <c r="V831" s="65" t="s">
        <v>627</v>
      </c>
      <c r="W831" s="65" t="s">
        <v>624</v>
      </c>
      <c r="X831" s="65" t="s">
        <v>3363</v>
      </c>
      <c r="Y831" s="198" t="str">
        <f t="shared" si="47"/>
        <v>72020暖房店舗用有り</v>
      </c>
      <c r="Z831" s="90">
        <v>-0.96</v>
      </c>
      <c r="AA831" s="90">
        <v>1.96</v>
      </c>
      <c r="AB831" s="143">
        <v>1.0862000000000001</v>
      </c>
      <c r="AC831" s="143">
        <v>1.4483999999999999</v>
      </c>
      <c r="AD831" s="150">
        <f>VLOOKUP(T831,'既存・導入予定 (4)'!$E$33:$S$44,13,0)</f>
        <v>0.54600000000000004</v>
      </c>
      <c r="AE831" s="151">
        <f t="shared" si="48"/>
        <v>1.4350000000000001</v>
      </c>
    </row>
    <row r="832" spans="20:31">
      <c r="T832" s="65">
        <v>7</v>
      </c>
      <c r="U832" s="65">
        <v>2020</v>
      </c>
      <c r="V832" s="65" t="s">
        <v>627</v>
      </c>
      <c r="W832" s="65" t="s">
        <v>618</v>
      </c>
      <c r="X832" s="65" t="s">
        <v>3363</v>
      </c>
      <c r="Y832" s="198" t="str">
        <f t="shared" si="47"/>
        <v>72020暖房ビル用マルチ有り</v>
      </c>
      <c r="Z832" s="90">
        <v>-1.1000000000000001</v>
      </c>
      <c r="AA832" s="90">
        <v>2.1</v>
      </c>
      <c r="AB832" s="143">
        <v>1.0416000000000001</v>
      </c>
      <c r="AC832" s="143">
        <v>1.4596</v>
      </c>
      <c r="AD832" s="150">
        <f>VLOOKUP(T832,'既存・導入予定 (4)'!$E$33:$S$44,13,0)</f>
        <v>0.54600000000000004</v>
      </c>
      <c r="AE832" s="151">
        <f t="shared" si="48"/>
        <v>1.4990000000000001</v>
      </c>
    </row>
    <row r="833" spans="20:31">
      <c r="T833" s="65">
        <v>7</v>
      </c>
      <c r="U833" s="65">
        <v>2020</v>
      </c>
      <c r="V833" s="65" t="s">
        <v>627</v>
      </c>
      <c r="W833" s="65" t="s">
        <v>619</v>
      </c>
      <c r="X833" s="65" t="s">
        <v>3363</v>
      </c>
      <c r="Y833" s="198" t="str">
        <f t="shared" si="47"/>
        <v>72020暖房設備用有り</v>
      </c>
      <c r="Z833" s="90">
        <v>-0.46</v>
      </c>
      <c r="AA833" s="90">
        <v>1.46</v>
      </c>
      <c r="AB833" s="143">
        <v>0.94</v>
      </c>
      <c r="AC833" s="143">
        <v>1.1100000000000001</v>
      </c>
      <c r="AD833" s="150">
        <f>VLOOKUP(T833,'既存・導入予定 (4)'!$E$33:$S$44,13,0)</f>
        <v>0.54600000000000004</v>
      </c>
      <c r="AE833" s="151">
        <f t="shared" si="48"/>
        <v>1.208</v>
      </c>
    </row>
    <row r="834" spans="20:31">
      <c r="T834" s="65">
        <v>7</v>
      </c>
      <c r="U834" s="65">
        <v>2020</v>
      </c>
      <c r="V834" s="65" t="s">
        <v>627</v>
      </c>
      <c r="W834" s="65" t="s">
        <v>624</v>
      </c>
      <c r="X834" s="65" t="s">
        <v>3516</v>
      </c>
      <c r="Y834" s="198" t="str">
        <f t="shared" si="47"/>
        <v>72020暖房店舗用無し（一定速）</v>
      </c>
      <c r="Z834" s="90">
        <v>0.25</v>
      </c>
      <c r="AA834" s="90">
        <v>0.75</v>
      </c>
      <c r="AB834" s="143">
        <v>0.25</v>
      </c>
      <c r="AC834" s="143">
        <v>0.75</v>
      </c>
      <c r="AD834" s="150">
        <f>VLOOKUP(T834,'既存・導入予定 (4)'!$E$33:$S$44,13,0)</f>
        <v>0.54600000000000004</v>
      </c>
      <c r="AE834" s="151">
        <f t="shared" si="48"/>
        <v>0.88600000000000001</v>
      </c>
    </row>
    <row r="835" spans="20:31">
      <c r="T835" s="65">
        <v>7</v>
      </c>
      <c r="U835" s="65">
        <v>2020</v>
      </c>
      <c r="V835" s="65" t="s">
        <v>627</v>
      </c>
      <c r="W835" s="65" t="s">
        <v>618</v>
      </c>
      <c r="X835" s="65" t="s">
        <v>3516</v>
      </c>
      <c r="Y835" s="198" t="str">
        <f t="shared" si="47"/>
        <v>72020暖房ビル用マルチ無し（一定速）</v>
      </c>
      <c r="Z835" s="90">
        <v>0.25</v>
      </c>
      <c r="AA835" s="90">
        <v>0.75</v>
      </c>
      <c r="AB835" s="143">
        <v>0.25</v>
      </c>
      <c r="AC835" s="143">
        <v>0.75</v>
      </c>
      <c r="AD835" s="150">
        <f>VLOOKUP(T835,'既存・導入予定 (4)'!$E$33:$S$44,13,0)</f>
        <v>0.54600000000000004</v>
      </c>
      <c r="AE835" s="151">
        <f t="shared" si="48"/>
        <v>0.88600000000000001</v>
      </c>
    </row>
    <row r="836" spans="20:31">
      <c r="T836" s="65">
        <v>7</v>
      </c>
      <c r="U836" s="65">
        <v>2020</v>
      </c>
      <c r="V836" s="65" t="s">
        <v>627</v>
      </c>
      <c r="W836" s="65" t="s">
        <v>619</v>
      </c>
      <c r="X836" s="65" t="s">
        <v>3516</v>
      </c>
      <c r="Y836" s="198" t="str">
        <f t="shared" si="47"/>
        <v>72020暖房設備用無し（一定速）</v>
      </c>
      <c r="Z836" s="90">
        <v>0.25</v>
      </c>
      <c r="AA836" s="90">
        <v>0.75</v>
      </c>
      <c r="AB836" s="143">
        <v>0.25</v>
      </c>
      <c r="AC836" s="143">
        <v>0.75</v>
      </c>
      <c r="AD836" s="150">
        <f>VLOOKUP(T836,'既存・導入予定 (4)'!$E$33:$S$44,13,0)</f>
        <v>0.54600000000000004</v>
      </c>
      <c r="AE836" s="151">
        <f t="shared" si="48"/>
        <v>0.88600000000000001</v>
      </c>
    </row>
    <row r="837" spans="20:31">
      <c r="T837" s="145">
        <v>7</v>
      </c>
      <c r="U837" s="145">
        <v>2024</v>
      </c>
      <c r="V837" s="145" t="s">
        <v>626</v>
      </c>
      <c r="W837" s="145" t="s">
        <v>624</v>
      </c>
      <c r="X837" s="145" t="s">
        <v>3363</v>
      </c>
      <c r="Y837" s="146" t="str">
        <f t="shared" si="47"/>
        <v>72024冷房店舗用有り</v>
      </c>
      <c r="Z837" s="145">
        <v>-1.58</v>
      </c>
      <c r="AA837" s="145">
        <v>2.58</v>
      </c>
      <c r="AB837" s="149">
        <v>1.0629999999999999</v>
      </c>
      <c r="AC837" s="149">
        <v>1.9193</v>
      </c>
      <c r="AD837" s="147">
        <f>VLOOKUP(T837,'既存・導入予定 (4)'!$E$33:$S$44,13,0)</f>
        <v>0.54600000000000004</v>
      </c>
      <c r="AE837" s="75">
        <f t="shared" si="48"/>
        <v>1.7170000000000001</v>
      </c>
    </row>
    <row r="838" spans="20:31">
      <c r="T838" s="145">
        <v>7</v>
      </c>
      <c r="U838" s="145">
        <v>2024</v>
      </c>
      <c r="V838" s="145" t="s">
        <v>626</v>
      </c>
      <c r="W838" s="145" t="s">
        <v>618</v>
      </c>
      <c r="X838" s="145" t="s">
        <v>3363</v>
      </c>
      <c r="Y838" s="146" t="str">
        <f t="shared" si="47"/>
        <v>72024冷房ビル用マルチ有り</v>
      </c>
      <c r="Z838" s="145">
        <v>-1.6</v>
      </c>
      <c r="AA838" s="145">
        <v>2.6</v>
      </c>
      <c r="AB838" s="149">
        <v>1.0759000000000001</v>
      </c>
      <c r="AC838" s="149">
        <v>1.931</v>
      </c>
      <c r="AD838" s="147">
        <f>VLOOKUP(T838,'既存・導入予定 (4)'!$E$33:$S$44,13,0)</f>
        <v>0.54600000000000004</v>
      </c>
      <c r="AE838" s="75">
        <f t="shared" si="48"/>
        <v>1.726</v>
      </c>
    </row>
    <row r="839" spans="20:31">
      <c r="T839" s="145">
        <v>7</v>
      </c>
      <c r="U839" s="145">
        <v>2024</v>
      </c>
      <c r="V839" s="145" t="s">
        <v>626</v>
      </c>
      <c r="W839" s="145" t="s">
        <v>619</v>
      </c>
      <c r="X839" s="145" t="s">
        <v>3363</v>
      </c>
      <c r="Y839" s="146" t="str">
        <f t="shared" si="47"/>
        <v>72024冷房設備用有り</v>
      </c>
      <c r="Z839" s="145">
        <v>-0.6</v>
      </c>
      <c r="AA839" s="145">
        <v>1.6</v>
      </c>
      <c r="AB839" s="149">
        <v>1.0467</v>
      </c>
      <c r="AC839" s="149">
        <v>1.1882999999999999</v>
      </c>
      <c r="AD839" s="147">
        <f>VLOOKUP(T839,'既存・導入予定 (4)'!$E$33:$S$44,13,0)</f>
        <v>0.54600000000000004</v>
      </c>
      <c r="AE839" s="75">
        <f t="shared" si="48"/>
        <v>1.272</v>
      </c>
    </row>
    <row r="840" spans="20:31">
      <c r="T840" s="145">
        <v>7</v>
      </c>
      <c r="U840" s="145">
        <v>2024</v>
      </c>
      <c r="V840" s="145" t="s">
        <v>626</v>
      </c>
      <c r="W840" s="145" t="s">
        <v>624</v>
      </c>
      <c r="X840" s="145" t="s">
        <v>3516</v>
      </c>
      <c r="Y840" s="146" t="str">
        <f t="shared" si="47"/>
        <v>72024冷房店舗用無し（一定速）</v>
      </c>
      <c r="Z840" s="145">
        <v>0.25</v>
      </c>
      <c r="AA840" s="145">
        <v>0.75</v>
      </c>
      <c r="AB840" s="149">
        <v>0.25</v>
      </c>
      <c r="AC840" s="149">
        <v>0.75</v>
      </c>
      <c r="AD840" s="147">
        <f>VLOOKUP(T840,'既存・導入予定 (4)'!$E$33:$S$44,13,0)</f>
        <v>0.54600000000000004</v>
      </c>
      <c r="AE840" s="75">
        <f t="shared" si="48"/>
        <v>0.88600000000000001</v>
      </c>
    </row>
    <row r="841" spans="20:31">
      <c r="T841" s="145">
        <v>7</v>
      </c>
      <c r="U841" s="145">
        <v>2024</v>
      </c>
      <c r="V841" s="145" t="s">
        <v>626</v>
      </c>
      <c r="W841" s="145" t="s">
        <v>618</v>
      </c>
      <c r="X841" s="145" t="s">
        <v>3516</v>
      </c>
      <c r="Y841" s="146" t="str">
        <f t="shared" si="47"/>
        <v>72024冷房ビル用マルチ無し（一定速）</v>
      </c>
      <c r="Z841" s="145">
        <v>0.25</v>
      </c>
      <c r="AA841" s="145">
        <v>0.75</v>
      </c>
      <c r="AB841" s="149">
        <v>0.25</v>
      </c>
      <c r="AC841" s="149">
        <v>0.75</v>
      </c>
      <c r="AD841" s="147">
        <f>VLOOKUP(T841,'既存・導入予定 (4)'!$E$33:$S$44,13,0)</f>
        <v>0.54600000000000004</v>
      </c>
      <c r="AE841" s="75">
        <f t="shared" si="48"/>
        <v>0.88600000000000001</v>
      </c>
    </row>
    <row r="842" spans="20:31">
      <c r="T842" s="145">
        <v>7</v>
      </c>
      <c r="U842" s="145">
        <v>2024</v>
      </c>
      <c r="V842" s="145" t="s">
        <v>626</v>
      </c>
      <c r="W842" s="145" t="s">
        <v>619</v>
      </c>
      <c r="X842" s="145" t="s">
        <v>3516</v>
      </c>
      <c r="Y842" s="146" t="str">
        <f t="shared" si="47"/>
        <v>72024冷房設備用無し（一定速）</v>
      </c>
      <c r="Z842" s="145">
        <v>0.25</v>
      </c>
      <c r="AA842" s="145">
        <v>0.75</v>
      </c>
      <c r="AB842" s="149">
        <v>0.25</v>
      </c>
      <c r="AC842" s="149">
        <v>0.75</v>
      </c>
      <c r="AD842" s="147">
        <f>VLOOKUP(T842,'既存・導入予定 (4)'!$E$33:$S$44,13,0)</f>
        <v>0.54600000000000004</v>
      </c>
      <c r="AE842" s="75">
        <f t="shared" si="48"/>
        <v>0.88600000000000001</v>
      </c>
    </row>
    <row r="843" spans="20:31">
      <c r="T843" s="145">
        <v>7</v>
      </c>
      <c r="U843" s="145">
        <v>2024</v>
      </c>
      <c r="V843" s="145" t="s">
        <v>627</v>
      </c>
      <c r="W843" s="145" t="s">
        <v>624</v>
      </c>
      <c r="X843" s="145" t="s">
        <v>3363</v>
      </c>
      <c r="Y843" s="146" t="str">
        <f t="shared" si="47"/>
        <v>72024暖房店舗用有り</v>
      </c>
      <c r="Z843" s="145">
        <v>-1.04</v>
      </c>
      <c r="AA843" s="145">
        <v>2.04</v>
      </c>
      <c r="AB843" s="149">
        <v>1.0898000000000001</v>
      </c>
      <c r="AC843" s="149">
        <v>1.5076000000000001</v>
      </c>
      <c r="AD843" s="147">
        <f>VLOOKUP(T843,'既存・導入予定 (4)'!$E$33:$S$44,13,0)</f>
        <v>0.54600000000000004</v>
      </c>
      <c r="AE843" s="75">
        <f t="shared" si="48"/>
        <v>1.472</v>
      </c>
    </row>
    <row r="844" spans="20:31">
      <c r="T844" s="145">
        <v>7</v>
      </c>
      <c r="U844" s="145">
        <v>2024</v>
      </c>
      <c r="V844" s="145" t="s">
        <v>627</v>
      </c>
      <c r="W844" s="145" t="s">
        <v>618</v>
      </c>
      <c r="X844" s="145" t="s">
        <v>3363</v>
      </c>
      <c r="Y844" s="146" t="str">
        <f t="shared" si="47"/>
        <v>72024暖房ビル用マルチ有り</v>
      </c>
      <c r="Z844" s="145">
        <v>-1.1399999999999999</v>
      </c>
      <c r="AA844" s="145">
        <v>2.14</v>
      </c>
      <c r="AB844" s="149">
        <v>1.0454000000000001</v>
      </c>
      <c r="AC844" s="149">
        <v>1.5936999999999999</v>
      </c>
      <c r="AD844" s="147">
        <f>VLOOKUP(T844,'既存・導入予定 (4)'!$E$33:$S$44,13,0)</f>
        <v>0.54600000000000004</v>
      </c>
      <c r="AE844" s="75">
        <f t="shared" si="48"/>
        <v>1.5169999999999999</v>
      </c>
    </row>
    <row r="845" spans="20:31">
      <c r="T845" s="145">
        <v>7</v>
      </c>
      <c r="U845" s="145">
        <v>2024</v>
      </c>
      <c r="V845" s="145" t="s">
        <v>627</v>
      </c>
      <c r="W845" s="145" t="s">
        <v>619</v>
      </c>
      <c r="X845" s="145" t="s">
        <v>3363</v>
      </c>
      <c r="Y845" s="146" t="str">
        <f t="shared" ref="Y845:Y908" si="49">T845&amp;U845&amp;V845&amp;W845&amp;X845</f>
        <v>72024暖房設備用有り</v>
      </c>
      <c r="Z845" s="145">
        <v>-0.57999999999999996</v>
      </c>
      <c r="AA845" s="145">
        <v>1.58</v>
      </c>
      <c r="AB845" s="149">
        <v>1.0335000000000001</v>
      </c>
      <c r="AC845" s="149">
        <v>1.1766000000000001</v>
      </c>
      <c r="AD845" s="147">
        <f>VLOOKUP(T845,'既存・導入予定 (4)'!$E$33:$S$44,13,0)</f>
        <v>0.54600000000000004</v>
      </c>
      <c r="AE845" s="75">
        <f t="shared" si="48"/>
        <v>1.2629999999999999</v>
      </c>
    </row>
    <row r="846" spans="20:31">
      <c r="T846" s="145">
        <v>7</v>
      </c>
      <c r="U846" s="145">
        <v>2024</v>
      </c>
      <c r="V846" s="145" t="s">
        <v>627</v>
      </c>
      <c r="W846" s="145" t="s">
        <v>624</v>
      </c>
      <c r="X846" s="145" t="s">
        <v>3516</v>
      </c>
      <c r="Y846" s="146" t="str">
        <f t="shared" si="49"/>
        <v>72024暖房店舗用無し（一定速）</v>
      </c>
      <c r="Z846" s="145">
        <v>0.25</v>
      </c>
      <c r="AA846" s="145">
        <v>0.75</v>
      </c>
      <c r="AB846" s="149">
        <v>0.25</v>
      </c>
      <c r="AC846" s="149">
        <v>0.75</v>
      </c>
      <c r="AD846" s="147">
        <f>VLOOKUP(T846,'既存・導入予定 (4)'!$E$33:$S$44,13,0)</f>
        <v>0.54600000000000004</v>
      </c>
      <c r="AE846" s="75">
        <f t="shared" si="48"/>
        <v>0.88600000000000001</v>
      </c>
    </row>
    <row r="847" spans="20:31">
      <c r="T847" s="145">
        <v>7</v>
      </c>
      <c r="U847" s="145">
        <v>2024</v>
      </c>
      <c r="V847" s="145" t="s">
        <v>627</v>
      </c>
      <c r="W847" s="145" t="s">
        <v>618</v>
      </c>
      <c r="X847" s="145" t="s">
        <v>3516</v>
      </c>
      <c r="Y847" s="146" t="str">
        <f t="shared" si="49"/>
        <v>72024暖房ビル用マルチ無し（一定速）</v>
      </c>
      <c r="Z847" s="145">
        <v>0.25</v>
      </c>
      <c r="AA847" s="145">
        <v>0.75</v>
      </c>
      <c r="AB847" s="149">
        <v>0.25</v>
      </c>
      <c r="AC847" s="149">
        <v>0.75</v>
      </c>
      <c r="AD847" s="147">
        <f>VLOOKUP(T847,'既存・導入予定 (4)'!$E$33:$S$44,13,0)</f>
        <v>0.54600000000000004</v>
      </c>
      <c r="AE847" s="75">
        <f t="shared" si="48"/>
        <v>0.88600000000000001</v>
      </c>
    </row>
    <row r="848" spans="20:31">
      <c r="T848" s="145">
        <v>7</v>
      </c>
      <c r="U848" s="145">
        <v>2024</v>
      </c>
      <c r="V848" s="145" t="s">
        <v>627</v>
      </c>
      <c r="W848" s="145" t="s">
        <v>619</v>
      </c>
      <c r="X848" s="145" t="s">
        <v>3516</v>
      </c>
      <c r="Y848" s="146" t="str">
        <f t="shared" si="49"/>
        <v>72024暖房設備用無し（一定速）</v>
      </c>
      <c r="Z848" s="145">
        <v>0.25</v>
      </c>
      <c r="AA848" s="145">
        <v>0.75</v>
      </c>
      <c r="AB848" s="149">
        <v>0.25</v>
      </c>
      <c r="AC848" s="149">
        <v>0.75</v>
      </c>
      <c r="AD848" s="147">
        <f>VLOOKUP(T848,'既存・導入予定 (4)'!$E$33:$S$44,13,0)</f>
        <v>0.54600000000000004</v>
      </c>
      <c r="AE848" s="75">
        <f t="shared" si="48"/>
        <v>0.88600000000000001</v>
      </c>
    </row>
    <row r="849" spans="20:31">
      <c r="T849" s="90">
        <v>8</v>
      </c>
      <c r="U849" s="90">
        <v>1995</v>
      </c>
      <c r="V849" s="90" t="s">
        <v>20</v>
      </c>
      <c r="W849" s="90" t="s">
        <v>624</v>
      </c>
      <c r="X849" s="90" t="s">
        <v>3363</v>
      </c>
      <c r="Y849" s="198" t="str">
        <f t="shared" si="49"/>
        <v>81995冷房店舗用有り</v>
      </c>
      <c r="Z849" s="90">
        <v>0.32</v>
      </c>
      <c r="AA849" s="90">
        <v>0.68</v>
      </c>
      <c r="AB849" s="143">
        <v>1.0165999999999999</v>
      </c>
      <c r="AC849" s="143">
        <v>0.50590000000000002</v>
      </c>
      <c r="AD849" s="150">
        <f>VLOOKUP(T849,'既存・導入予定 (4)'!$E$33:$S$44,13,0)</f>
        <v>0.58699999999999997</v>
      </c>
      <c r="AE849" s="151">
        <f t="shared" si="48"/>
        <v>0.86699999999999999</v>
      </c>
    </row>
    <row r="850" spans="20:31">
      <c r="T850" s="90">
        <v>8</v>
      </c>
      <c r="U850" s="90">
        <v>1995</v>
      </c>
      <c r="V850" s="90" t="s">
        <v>20</v>
      </c>
      <c r="W850" s="90" t="s">
        <v>618</v>
      </c>
      <c r="X850" s="90" t="s">
        <v>3363</v>
      </c>
      <c r="Y850" s="198" t="str">
        <f t="shared" si="49"/>
        <v>81995冷房ビル用マルチ有り</v>
      </c>
      <c r="Z850" s="90">
        <v>-0.218</v>
      </c>
      <c r="AA850" s="90">
        <v>1.218</v>
      </c>
      <c r="AB850" s="143">
        <v>1.0356000000000001</v>
      </c>
      <c r="AC850" s="143">
        <v>0.90459999999999996</v>
      </c>
      <c r="AD850" s="150">
        <f>VLOOKUP(T850,'既存・導入予定 (4)'!$E$33:$S$44,13,0)</f>
        <v>0.58699999999999997</v>
      </c>
      <c r="AE850" s="151">
        <f t="shared" si="48"/>
        <v>1.0900000000000001</v>
      </c>
    </row>
    <row r="851" spans="20:31">
      <c r="T851" s="90">
        <v>8</v>
      </c>
      <c r="U851" s="90">
        <v>1995</v>
      </c>
      <c r="V851" s="90" t="s">
        <v>20</v>
      </c>
      <c r="W851" s="90" t="s">
        <v>619</v>
      </c>
      <c r="X851" s="90" t="s">
        <v>3363</v>
      </c>
      <c r="Y851" s="198" t="str">
        <f t="shared" si="49"/>
        <v>81995冷房設備用有り</v>
      </c>
      <c r="Z851" s="90">
        <v>0.25</v>
      </c>
      <c r="AA851" s="90">
        <v>0.75</v>
      </c>
      <c r="AB851" s="143">
        <v>1.0219</v>
      </c>
      <c r="AC851" s="143">
        <v>0.55700000000000005</v>
      </c>
      <c r="AD851" s="150">
        <f>VLOOKUP(T851,'既存・導入予定 (4)'!$E$33:$S$44,13,0)</f>
        <v>0.58699999999999997</v>
      </c>
      <c r="AE851" s="151">
        <f t="shared" si="48"/>
        <v>0.89600000000000002</v>
      </c>
    </row>
    <row r="852" spans="20:31">
      <c r="T852" s="90">
        <v>8</v>
      </c>
      <c r="U852" s="90">
        <v>1995</v>
      </c>
      <c r="V852" s="90" t="s">
        <v>20</v>
      </c>
      <c r="W852" s="90" t="s">
        <v>624</v>
      </c>
      <c r="X852" s="90" t="s">
        <v>3516</v>
      </c>
      <c r="Y852" s="198" t="str">
        <f t="shared" si="49"/>
        <v>81995冷房店舗用無し（一定速）</v>
      </c>
      <c r="Z852" s="90">
        <v>0.26</v>
      </c>
      <c r="AA852" s="90">
        <v>0.74</v>
      </c>
      <c r="AB852" s="143">
        <v>0.26</v>
      </c>
      <c r="AC852" s="143">
        <v>0.74</v>
      </c>
      <c r="AD852" s="150">
        <f>VLOOKUP(T852,'既存・導入予定 (4)'!$E$33:$S$44,13,0)</f>
        <v>0.58699999999999997</v>
      </c>
      <c r="AE852" s="151">
        <f t="shared" si="48"/>
        <v>0.89200000000000002</v>
      </c>
    </row>
    <row r="853" spans="20:31">
      <c r="T853" s="90">
        <v>8</v>
      </c>
      <c r="U853" s="90">
        <v>1995</v>
      </c>
      <c r="V853" s="90" t="s">
        <v>20</v>
      </c>
      <c r="W853" s="90" t="s">
        <v>618</v>
      </c>
      <c r="X853" s="90" t="s">
        <v>3516</v>
      </c>
      <c r="Y853" s="198" t="str">
        <f t="shared" si="49"/>
        <v>81995冷房ビル用マルチ無し（一定速）</v>
      </c>
      <c r="Z853" s="90">
        <v>0.26</v>
      </c>
      <c r="AA853" s="90">
        <v>0.74</v>
      </c>
      <c r="AB853" s="143">
        <v>0.26</v>
      </c>
      <c r="AC853" s="143">
        <v>0.74</v>
      </c>
      <c r="AD853" s="150">
        <f>VLOOKUP(T853,'既存・導入予定 (4)'!$E$33:$S$44,13,0)</f>
        <v>0.58699999999999997</v>
      </c>
      <c r="AE853" s="151">
        <f t="shared" si="48"/>
        <v>0.89200000000000002</v>
      </c>
    </row>
    <row r="854" spans="20:31">
      <c r="T854" s="90">
        <v>8</v>
      </c>
      <c r="U854" s="90">
        <v>1995</v>
      </c>
      <c r="V854" s="90" t="s">
        <v>20</v>
      </c>
      <c r="W854" s="90" t="s">
        <v>619</v>
      </c>
      <c r="X854" s="90" t="s">
        <v>3516</v>
      </c>
      <c r="Y854" s="198" t="str">
        <f t="shared" si="49"/>
        <v>81995冷房設備用無し（一定速）</v>
      </c>
      <c r="Z854" s="90">
        <v>0.26</v>
      </c>
      <c r="AA854" s="90">
        <v>0.74</v>
      </c>
      <c r="AB854" s="143">
        <v>0.26</v>
      </c>
      <c r="AC854" s="143">
        <v>0.74</v>
      </c>
      <c r="AD854" s="150">
        <f>VLOOKUP(T854,'既存・導入予定 (4)'!$E$33:$S$44,13,0)</f>
        <v>0.58699999999999997</v>
      </c>
      <c r="AE854" s="151">
        <f t="shared" si="48"/>
        <v>0.89200000000000002</v>
      </c>
    </row>
    <row r="855" spans="20:31">
      <c r="T855" s="90">
        <v>8</v>
      </c>
      <c r="U855" s="90">
        <v>1995</v>
      </c>
      <c r="V855" s="90" t="s">
        <v>21</v>
      </c>
      <c r="W855" s="90" t="s">
        <v>624</v>
      </c>
      <c r="X855" s="90" t="s">
        <v>3363</v>
      </c>
      <c r="Y855" s="198" t="str">
        <f t="shared" si="49"/>
        <v>81995暖房店舗用有り</v>
      </c>
      <c r="Z855" s="90">
        <v>0.374</v>
      </c>
      <c r="AA855" s="90">
        <v>0.626</v>
      </c>
      <c r="AB855" s="143">
        <v>1.0275000000000001</v>
      </c>
      <c r="AC855" s="143">
        <v>0.46260000000000001</v>
      </c>
      <c r="AD855" s="150">
        <f>VLOOKUP(T855,'既存・導入予定 (4)'!$E$33:$S$44,13,0)</f>
        <v>0.58699999999999997</v>
      </c>
      <c r="AE855" s="151">
        <f t="shared" si="48"/>
        <v>0.84499999999999997</v>
      </c>
    </row>
    <row r="856" spans="20:31">
      <c r="T856" s="90">
        <v>8</v>
      </c>
      <c r="U856" s="90">
        <v>1995</v>
      </c>
      <c r="V856" s="90" t="s">
        <v>21</v>
      </c>
      <c r="W856" s="90" t="s">
        <v>618</v>
      </c>
      <c r="X856" s="90" t="s">
        <v>3363</v>
      </c>
      <c r="Y856" s="198" t="str">
        <f t="shared" si="49"/>
        <v>81995暖房ビル用マルチ有り</v>
      </c>
      <c r="Z856" s="90">
        <v>-0.112</v>
      </c>
      <c r="AA856" s="90">
        <v>1.1120000000000001</v>
      </c>
      <c r="AB856" s="143">
        <v>1.0236000000000001</v>
      </c>
      <c r="AC856" s="143">
        <v>0.82809999999999995</v>
      </c>
      <c r="AD856" s="150">
        <f>VLOOKUP(T856,'既存・導入予定 (4)'!$E$33:$S$44,13,0)</f>
        <v>0.58699999999999997</v>
      </c>
      <c r="AE856" s="151">
        <f t="shared" si="48"/>
        <v>1.046</v>
      </c>
    </row>
    <row r="857" spans="20:31">
      <c r="T857" s="90">
        <v>8</v>
      </c>
      <c r="U857" s="90">
        <v>1995</v>
      </c>
      <c r="V857" s="90" t="s">
        <v>21</v>
      </c>
      <c r="W857" s="90" t="s">
        <v>619</v>
      </c>
      <c r="X857" s="90" t="s">
        <v>3363</v>
      </c>
      <c r="Y857" s="198" t="str">
        <f t="shared" si="49"/>
        <v>81995暖房設備用有り</v>
      </c>
      <c r="Z857" s="90">
        <v>0.25</v>
      </c>
      <c r="AA857" s="90">
        <v>0.75</v>
      </c>
      <c r="AB857" s="143">
        <v>1.0159</v>
      </c>
      <c r="AC857" s="143">
        <v>0.5585</v>
      </c>
      <c r="AD857" s="150">
        <f>VLOOKUP(T857,'既存・導入予定 (4)'!$E$33:$S$44,13,0)</f>
        <v>0.58699999999999997</v>
      </c>
      <c r="AE857" s="151">
        <f t="shared" ref="AE857:AE920" si="50">ROUNDDOWN(IF(AD857&gt;=0.25,Z857*AD857+AA857,AB857*AD857+AC857),3)</f>
        <v>0.89600000000000002</v>
      </c>
    </row>
    <row r="858" spans="20:31">
      <c r="T858" s="90">
        <v>8</v>
      </c>
      <c r="U858" s="90">
        <v>1995</v>
      </c>
      <c r="V858" s="90" t="s">
        <v>21</v>
      </c>
      <c r="W858" s="90" t="s">
        <v>624</v>
      </c>
      <c r="X858" s="90" t="s">
        <v>3516</v>
      </c>
      <c r="Y858" s="198" t="str">
        <f t="shared" si="49"/>
        <v>81995暖房店舗用無し（一定速）</v>
      </c>
      <c r="Z858" s="90">
        <v>0.26</v>
      </c>
      <c r="AA858" s="90">
        <v>0.74</v>
      </c>
      <c r="AB858" s="143">
        <v>0.26</v>
      </c>
      <c r="AC858" s="143">
        <v>0.74</v>
      </c>
      <c r="AD858" s="150">
        <f>VLOOKUP(T858,'既存・導入予定 (4)'!$E$33:$S$44,13,0)</f>
        <v>0.58699999999999997</v>
      </c>
      <c r="AE858" s="151">
        <f t="shared" si="50"/>
        <v>0.89200000000000002</v>
      </c>
    </row>
    <row r="859" spans="20:31">
      <c r="T859" s="90">
        <v>8</v>
      </c>
      <c r="U859" s="90">
        <v>1995</v>
      </c>
      <c r="V859" s="90" t="s">
        <v>21</v>
      </c>
      <c r="W859" s="90" t="s">
        <v>618</v>
      </c>
      <c r="X859" s="90" t="s">
        <v>3516</v>
      </c>
      <c r="Y859" s="198" t="str">
        <f t="shared" si="49"/>
        <v>81995暖房ビル用マルチ無し（一定速）</v>
      </c>
      <c r="Z859" s="90">
        <v>0.26</v>
      </c>
      <c r="AA859" s="90">
        <v>0.74</v>
      </c>
      <c r="AB859" s="143">
        <v>0.26</v>
      </c>
      <c r="AC859" s="143">
        <v>0.74</v>
      </c>
      <c r="AD859" s="150">
        <f>VLOOKUP(T859,'既存・導入予定 (4)'!$E$33:$S$44,13,0)</f>
        <v>0.58699999999999997</v>
      </c>
      <c r="AE859" s="151">
        <f t="shared" si="50"/>
        <v>0.89200000000000002</v>
      </c>
    </row>
    <row r="860" spans="20:31">
      <c r="T860" s="90">
        <v>8</v>
      </c>
      <c r="U860" s="90">
        <v>1995</v>
      </c>
      <c r="V860" s="90" t="s">
        <v>21</v>
      </c>
      <c r="W860" s="90" t="s">
        <v>619</v>
      </c>
      <c r="X860" s="90" t="s">
        <v>3516</v>
      </c>
      <c r="Y860" s="198" t="str">
        <f t="shared" si="49"/>
        <v>81995暖房設備用無し（一定速）</v>
      </c>
      <c r="Z860" s="90">
        <v>0.26</v>
      </c>
      <c r="AA860" s="90">
        <v>0.74</v>
      </c>
      <c r="AB860" s="143">
        <v>0.26</v>
      </c>
      <c r="AC860" s="143">
        <v>0.74</v>
      </c>
      <c r="AD860" s="150">
        <f>VLOOKUP(T860,'既存・導入予定 (4)'!$E$33:$S$44,13,0)</f>
        <v>0.58699999999999997</v>
      </c>
      <c r="AE860" s="151">
        <f t="shared" si="50"/>
        <v>0.89200000000000002</v>
      </c>
    </row>
    <row r="861" spans="20:31">
      <c r="T861" s="90">
        <v>8</v>
      </c>
      <c r="U861" s="90">
        <v>2005</v>
      </c>
      <c r="V861" s="90" t="s">
        <v>20</v>
      </c>
      <c r="W861" s="90" t="s">
        <v>624</v>
      </c>
      <c r="X861" s="90" t="s">
        <v>3363</v>
      </c>
      <c r="Y861" s="198" t="str">
        <f t="shared" si="49"/>
        <v>82005冷房店舗用有り</v>
      </c>
      <c r="Z861" s="90">
        <v>-0.86599999999999999</v>
      </c>
      <c r="AA861" s="90">
        <v>1.8660000000000001</v>
      </c>
      <c r="AB861" s="143">
        <v>1.0455000000000001</v>
      </c>
      <c r="AC861" s="143">
        <v>1.3880999999999999</v>
      </c>
      <c r="AD861" s="150">
        <f>VLOOKUP(T861,'既存・導入予定 (4)'!$E$33:$S$44,13,0)</f>
        <v>0.58699999999999997</v>
      </c>
      <c r="AE861" s="151">
        <f t="shared" si="50"/>
        <v>1.357</v>
      </c>
    </row>
    <row r="862" spans="20:31">
      <c r="T862" s="90">
        <v>8</v>
      </c>
      <c r="U862" s="90">
        <v>2005</v>
      </c>
      <c r="V862" s="90" t="s">
        <v>20</v>
      </c>
      <c r="W862" s="90" t="s">
        <v>618</v>
      </c>
      <c r="X862" s="90" t="s">
        <v>3363</v>
      </c>
      <c r="Y862" s="198" t="str">
        <f t="shared" si="49"/>
        <v>82005冷房ビル用マルチ有り</v>
      </c>
      <c r="Z862" s="90">
        <v>-0.68200000000000005</v>
      </c>
      <c r="AA862" s="90">
        <v>1.6819999999999999</v>
      </c>
      <c r="AB862" s="143">
        <v>1.0490999999999999</v>
      </c>
      <c r="AC862" s="143">
        <v>1.2492000000000001</v>
      </c>
      <c r="AD862" s="150">
        <f>VLOOKUP(T862,'既存・導入予定 (4)'!$E$33:$S$44,13,0)</f>
        <v>0.58699999999999997</v>
      </c>
      <c r="AE862" s="151">
        <f t="shared" si="50"/>
        <v>1.2809999999999999</v>
      </c>
    </row>
    <row r="863" spans="20:31">
      <c r="T863" s="90">
        <v>8</v>
      </c>
      <c r="U863" s="90">
        <v>2005</v>
      </c>
      <c r="V863" s="90" t="s">
        <v>20</v>
      </c>
      <c r="W863" s="90" t="s">
        <v>619</v>
      </c>
      <c r="X863" s="90" t="s">
        <v>3363</v>
      </c>
      <c r="Y863" s="198" t="str">
        <f t="shared" si="49"/>
        <v>82005冷房設備用有り</v>
      </c>
      <c r="Z863" s="90">
        <v>-0.114</v>
      </c>
      <c r="AA863" s="90">
        <v>1.1140000000000001</v>
      </c>
      <c r="AB863" s="143">
        <v>1.0325</v>
      </c>
      <c r="AC863" s="143">
        <v>0.82740000000000002</v>
      </c>
      <c r="AD863" s="150">
        <f>VLOOKUP(T863,'既存・導入予定 (4)'!$E$33:$S$44,13,0)</f>
        <v>0.58699999999999997</v>
      </c>
      <c r="AE863" s="151">
        <f t="shared" si="50"/>
        <v>1.0469999999999999</v>
      </c>
    </row>
    <row r="864" spans="20:31">
      <c r="T864" s="90">
        <v>8</v>
      </c>
      <c r="U864" s="90">
        <v>2005</v>
      </c>
      <c r="V864" s="90" t="s">
        <v>20</v>
      </c>
      <c r="W864" s="90" t="s">
        <v>624</v>
      </c>
      <c r="X864" s="90" t="s">
        <v>3516</v>
      </c>
      <c r="Y864" s="198" t="str">
        <f t="shared" si="49"/>
        <v>82005冷房店舗用無し（一定速）</v>
      </c>
      <c r="Z864" s="90">
        <v>0.25</v>
      </c>
      <c r="AA864" s="90">
        <v>0.75</v>
      </c>
      <c r="AB864" s="143">
        <v>0.25</v>
      </c>
      <c r="AC864" s="143">
        <v>0.75</v>
      </c>
      <c r="AD864" s="150">
        <f>VLOOKUP(T864,'既存・導入予定 (4)'!$E$33:$S$44,13,0)</f>
        <v>0.58699999999999997</v>
      </c>
      <c r="AE864" s="151">
        <f t="shared" si="50"/>
        <v>0.89600000000000002</v>
      </c>
    </row>
    <row r="865" spans="20:31">
      <c r="T865" s="90">
        <v>8</v>
      </c>
      <c r="U865" s="90">
        <v>2005</v>
      </c>
      <c r="V865" s="90" t="s">
        <v>20</v>
      </c>
      <c r="W865" s="90" t="s">
        <v>618</v>
      </c>
      <c r="X865" s="90" t="s">
        <v>3516</v>
      </c>
      <c r="Y865" s="198" t="str">
        <f t="shared" si="49"/>
        <v>82005冷房ビル用マルチ無し（一定速）</v>
      </c>
      <c r="Z865" s="90">
        <v>0.25</v>
      </c>
      <c r="AA865" s="90">
        <v>0.75</v>
      </c>
      <c r="AB865" s="143">
        <v>0.25</v>
      </c>
      <c r="AC865" s="143">
        <v>0.75</v>
      </c>
      <c r="AD865" s="150">
        <f>VLOOKUP(T865,'既存・導入予定 (4)'!$E$33:$S$44,13,0)</f>
        <v>0.58699999999999997</v>
      </c>
      <c r="AE865" s="151">
        <f t="shared" si="50"/>
        <v>0.89600000000000002</v>
      </c>
    </row>
    <row r="866" spans="20:31">
      <c r="T866" s="90">
        <v>8</v>
      </c>
      <c r="U866" s="90">
        <v>2005</v>
      </c>
      <c r="V866" s="90" t="s">
        <v>20</v>
      </c>
      <c r="W866" s="90" t="s">
        <v>619</v>
      </c>
      <c r="X866" s="90" t="s">
        <v>3516</v>
      </c>
      <c r="Y866" s="198" t="str">
        <f t="shared" si="49"/>
        <v>82005冷房設備用無し（一定速）</v>
      </c>
      <c r="Z866" s="90">
        <v>0.25</v>
      </c>
      <c r="AA866" s="90">
        <v>0.75</v>
      </c>
      <c r="AB866" s="143">
        <v>0.25</v>
      </c>
      <c r="AC866" s="143">
        <v>0.75</v>
      </c>
      <c r="AD866" s="150">
        <f>VLOOKUP(T866,'既存・導入予定 (4)'!$E$33:$S$44,13,0)</f>
        <v>0.58699999999999997</v>
      </c>
      <c r="AE866" s="151">
        <f t="shared" si="50"/>
        <v>0.89600000000000002</v>
      </c>
    </row>
    <row r="867" spans="20:31">
      <c r="T867" s="90">
        <v>8</v>
      </c>
      <c r="U867" s="90">
        <v>2005</v>
      </c>
      <c r="V867" s="90" t="s">
        <v>21</v>
      </c>
      <c r="W867" s="90" t="s">
        <v>624</v>
      </c>
      <c r="X867" s="90" t="s">
        <v>3363</v>
      </c>
      <c r="Y867" s="198" t="str">
        <f t="shared" si="49"/>
        <v>82005暖房店舗用有り</v>
      </c>
      <c r="Z867" s="90">
        <v>-0.65</v>
      </c>
      <c r="AA867" s="90">
        <v>1.65</v>
      </c>
      <c r="AB867" s="143">
        <v>1.0726</v>
      </c>
      <c r="AC867" s="143">
        <v>1.2194</v>
      </c>
      <c r="AD867" s="150">
        <f>VLOOKUP(T867,'既存・導入予定 (4)'!$E$33:$S$44,13,0)</f>
        <v>0.58699999999999997</v>
      </c>
      <c r="AE867" s="151">
        <f t="shared" si="50"/>
        <v>1.268</v>
      </c>
    </row>
    <row r="868" spans="20:31">
      <c r="T868" s="90">
        <v>8</v>
      </c>
      <c r="U868" s="90">
        <v>2005</v>
      </c>
      <c r="V868" s="90" t="s">
        <v>21</v>
      </c>
      <c r="W868" s="90" t="s">
        <v>618</v>
      </c>
      <c r="X868" s="90" t="s">
        <v>3363</v>
      </c>
      <c r="Y868" s="198" t="str">
        <f t="shared" si="49"/>
        <v>82005暖房ビル用マルチ有り</v>
      </c>
      <c r="Z868" s="90">
        <v>-0.56000000000000005</v>
      </c>
      <c r="AA868" s="90">
        <v>1.56</v>
      </c>
      <c r="AB868" s="143">
        <v>1.0330999999999999</v>
      </c>
      <c r="AC868" s="143">
        <v>1.1617</v>
      </c>
      <c r="AD868" s="150">
        <f>VLOOKUP(T868,'既存・導入予定 (4)'!$E$33:$S$44,13,0)</f>
        <v>0.58699999999999997</v>
      </c>
      <c r="AE868" s="151">
        <f t="shared" si="50"/>
        <v>1.2310000000000001</v>
      </c>
    </row>
    <row r="869" spans="20:31">
      <c r="T869" s="90">
        <v>8</v>
      </c>
      <c r="U869" s="90">
        <v>2005</v>
      </c>
      <c r="V869" s="90" t="s">
        <v>21</v>
      </c>
      <c r="W869" s="90" t="s">
        <v>619</v>
      </c>
      <c r="X869" s="90" t="s">
        <v>3363</v>
      </c>
      <c r="Y869" s="198" t="str">
        <f t="shared" si="49"/>
        <v>82005暖房設備用有り</v>
      </c>
      <c r="Z869" s="90">
        <v>-0.126</v>
      </c>
      <c r="AA869" s="90">
        <v>1.1259999999999999</v>
      </c>
      <c r="AB869" s="143">
        <v>1.0239</v>
      </c>
      <c r="AC869" s="143">
        <v>0.83850000000000002</v>
      </c>
      <c r="AD869" s="150">
        <f>VLOOKUP(T869,'既存・導入予定 (4)'!$E$33:$S$44,13,0)</f>
        <v>0.58699999999999997</v>
      </c>
      <c r="AE869" s="151">
        <f t="shared" si="50"/>
        <v>1.052</v>
      </c>
    </row>
    <row r="870" spans="20:31">
      <c r="T870" s="90">
        <v>8</v>
      </c>
      <c r="U870" s="90">
        <v>2005</v>
      </c>
      <c r="V870" s="90" t="s">
        <v>21</v>
      </c>
      <c r="W870" s="90" t="s">
        <v>624</v>
      </c>
      <c r="X870" s="90" t="s">
        <v>3516</v>
      </c>
      <c r="Y870" s="198" t="str">
        <f t="shared" si="49"/>
        <v>82005暖房店舗用無し（一定速）</v>
      </c>
      <c r="Z870" s="90">
        <v>0.25</v>
      </c>
      <c r="AA870" s="90">
        <v>0.75</v>
      </c>
      <c r="AB870" s="143">
        <v>0.25</v>
      </c>
      <c r="AC870" s="143">
        <v>0.75</v>
      </c>
      <c r="AD870" s="150">
        <f>VLOOKUP(T870,'既存・導入予定 (4)'!$E$33:$S$44,13,0)</f>
        <v>0.58699999999999997</v>
      </c>
      <c r="AE870" s="151">
        <f t="shared" si="50"/>
        <v>0.89600000000000002</v>
      </c>
    </row>
    <row r="871" spans="20:31">
      <c r="T871" s="90">
        <v>8</v>
      </c>
      <c r="U871" s="90">
        <v>2005</v>
      </c>
      <c r="V871" s="90" t="s">
        <v>21</v>
      </c>
      <c r="W871" s="90" t="s">
        <v>618</v>
      </c>
      <c r="X871" s="90" t="s">
        <v>3516</v>
      </c>
      <c r="Y871" s="198" t="str">
        <f t="shared" si="49"/>
        <v>82005暖房ビル用マルチ無し（一定速）</v>
      </c>
      <c r="Z871" s="90">
        <v>0.25</v>
      </c>
      <c r="AA871" s="90">
        <v>0.75</v>
      </c>
      <c r="AB871" s="143">
        <v>0.25</v>
      </c>
      <c r="AC871" s="143">
        <v>0.75</v>
      </c>
      <c r="AD871" s="150">
        <f>VLOOKUP(T871,'既存・導入予定 (4)'!$E$33:$S$44,13,0)</f>
        <v>0.58699999999999997</v>
      </c>
      <c r="AE871" s="151">
        <f t="shared" si="50"/>
        <v>0.89600000000000002</v>
      </c>
    </row>
    <row r="872" spans="20:31">
      <c r="T872" s="90">
        <v>8</v>
      </c>
      <c r="U872" s="90">
        <v>2005</v>
      </c>
      <c r="V872" s="90" t="s">
        <v>21</v>
      </c>
      <c r="W872" s="90" t="s">
        <v>619</v>
      </c>
      <c r="X872" s="90" t="s">
        <v>3516</v>
      </c>
      <c r="Y872" s="198" t="str">
        <f t="shared" si="49"/>
        <v>82005暖房設備用無し（一定速）</v>
      </c>
      <c r="Z872" s="90">
        <v>0.25</v>
      </c>
      <c r="AA872" s="90">
        <v>0.75</v>
      </c>
      <c r="AB872" s="143">
        <v>0.25</v>
      </c>
      <c r="AC872" s="143">
        <v>0.75</v>
      </c>
      <c r="AD872" s="150">
        <f>VLOOKUP(T872,'既存・導入予定 (4)'!$E$33:$S$44,13,0)</f>
        <v>0.58699999999999997</v>
      </c>
      <c r="AE872" s="151">
        <f t="shared" si="50"/>
        <v>0.89600000000000002</v>
      </c>
    </row>
    <row r="873" spans="20:31">
      <c r="T873" s="90">
        <v>8</v>
      </c>
      <c r="U873" s="90">
        <v>2010</v>
      </c>
      <c r="V873" s="90" t="s">
        <v>20</v>
      </c>
      <c r="W873" s="90" t="s">
        <v>624</v>
      </c>
      <c r="X873" s="90" t="s">
        <v>3363</v>
      </c>
      <c r="Y873" s="198" t="str">
        <f t="shared" si="49"/>
        <v>82010冷房店舗用有り</v>
      </c>
      <c r="Z873" s="90">
        <v>-1.1000000000000001</v>
      </c>
      <c r="AA873" s="90">
        <v>2.1</v>
      </c>
      <c r="AB873" s="143">
        <v>1.0511999999999999</v>
      </c>
      <c r="AC873" s="143">
        <v>1.5622</v>
      </c>
      <c r="AD873" s="150">
        <f>VLOOKUP(T873,'既存・導入予定 (4)'!$E$33:$S$44,13,0)</f>
        <v>0.58699999999999997</v>
      </c>
      <c r="AE873" s="151">
        <f t="shared" si="50"/>
        <v>1.454</v>
      </c>
    </row>
    <row r="874" spans="20:31">
      <c r="T874" s="90">
        <v>8</v>
      </c>
      <c r="U874" s="90">
        <v>2010</v>
      </c>
      <c r="V874" s="90" t="s">
        <v>20</v>
      </c>
      <c r="W874" s="90" t="s">
        <v>618</v>
      </c>
      <c r="X874" s="90" t="s">
        <v>3363</v>
      </c>
      <c r="Y874" s="198" t="str">
        <f t="shared" si="49"/>
        <v>82010冷房ビル用マルチ有り</v>
      </c>
      <c r="Z874" s="90">
        <v>-0.88</v>
      </c>
      <c r="AA874" s="90">
        <v>1.88</v>
      </c>
      <c r="AB874" s="143">
        <v>1.0548999999999999</v>
      </c>
      <c r="AC874" s="143">
        <v>1.3963000000000001</v>
      </c>
      <c r="AD874" s="150">
        <f>VLOOKUP(T874,'既存・導入予定 (4)'!$E$33:$S$44,13,0)</f>
        <v>0.58699999999999997</v>
      </c>
      <c r="AE874" s="151">
        <f t="shared" si="50"/>
        <v>1.363</v>
      </c>
    </row>
    <row r="875" spans="20:31">
      <c r="T875" s="90">
        <v>8</v>
      </c>
      <c r="U875" s="90">
        <v>2010</v>
      </c>
      <c r="V875" s="90" t="s">
        <v>20</v>
      </c>
      <c r="W875" s="90" t="s">
        <v>619</v>
      </c>
      <c r="X875" s="90" t="s">
        <v>3363</v>
      </c>
      <c r="Y875" s="198" t="str">
        <f t="shared" si="49"/>
        <v>82010冷房設備用有り</v>
      </c>
      <c r="Z875" s="90">
        <v>-0.26</v>
      </c>
      <c r="AA875" s="90">
        <v>1.26</v>
      </c>
      <c r="AB875" s="143">
        <v>1.1929000000000001</v>
      </c>
      <c r="AC875" s="143">
        <v>0.89680000000000004</v>
      </c>
      <c r="AD875" s="150">
        <f>VLOOKUP(T875,'既存・導入予定 (4)'!$E$33:$S$44,13,0)</f>
        <v>0.58699999999999997</v>
      </c>
      <c r="AE875" s="151">
        <f t="shared" si="50"/>
        <v>1.107</v>
      </c>
    </row>
    <row r="876" spans="20:31">
      <c r="T876" s="90">
        <v>8</v>
      </c>
      <c r="U876" s="90">
        <v>2010</v>
      </c>
      <c r="V876" s="90" t="s">
        <v>20</v>
      </c>
      <c r="W876" s="90" t="s">
        <v>624</v>
      </c>
      <c r="X876" s="90" t="s">
        <v>3516</v>
      </c>
      <c r="Y876" s="198" t="str">
        <f t="shared" si="49"/>
        <v>82010冷房店舗用無し（一定速）</v>
      </c>
      <c r="Z876" s="90">
        <v>0.25</v>
      </c>
      <c r="AA876" s="90">
        <v>0.75</v>
      </c>
      <c r="AB876" s="143">
        <v>0.25</v>
      </c>
      <c r="AC876" s="143">
        <v>0.75</v>
      </c>
      <c r="AD876" s="150">
        <f>VLOOKUP(T876,'既存・導入予定 (4)'!$E$33:$S$44,13,0)</f>
        <v>0.58699999999999997</v>
      </c>
      <c r="AE876" s="151">
        <f t="shared" si="50"/>
        <v>0.89600000000000002</v>
      </c>
    </row>
    <row r="877" spans="20:31">
      <c r="T877" s="90">
        <v>8</v>
      </c>
      <c r="U877" s="90">
        <v>2010</v>
      </c>
      <c r="V877" s="90" t="s">
        <v>20</v>
      </c>
      <c r="W877" s="90" t="s">
        <v>618</v>
      </c>
      <c r="X877" s="90" t="s">
        <v>3516</v>
      </c>
      <c r="Y877" s="198" t="str">
        <f t="shared" si="49"/>
        <v>82010冷房ビル用マルチ無し（一定速）</v>
      </c>
      <c r="Z877" s="90">
        <v>0.25</v>
      </c>
      <c r="AA877" s="90">
        <v>0.75</v>
      </c>
      <c r="AB877" s="143">
        <v>0.25</v>
      </c>
      <c r="AC877" s="143">
        <v>0.75</v>
      </c>
      <c r="AD877" s="150">
        <f>VLOOKUP(T877,'既存・導入予定 (4)'!$E$33:$S$44,13,0)</f>
        <v>0.58699999999999997</v>
      </c>
      <c r="AE877" s="151">
        <f t="shared" si="50"/>
        <v>0.89600000000000002</v>
      </c>
    </row>
    <row r="878" spans="20:31">
      <c r="T878" s="90">
        <v>8</v>
      </c>
      <c r="U878" s="90">
        <v>2010</v>
      </c>
      <c r="V878" s="90" t="s">
        <v>20</v>
      </c>
      <c r="W878" s="90" t="s">
        <v>619</v>
      </c>
      <c r="X878" s="90" t="s">
        <v>3516</v>
      </c>
      <c r="Y878" s="198" t="str">
        <f t="shared" si="49"/>
        <v>82010冷房設備用無し（一定速）</v>
      </c>
      <c r="Z878" s="90">
        <v>0.25</v>
      </c>
      <c r="AA878" s="90">
        <v>0.75</v>
      </c>
      <c r="AB878" s="143">
        <v>0.25</v>
      </c>
      <c r="AC878" s="143">
        <v>0.75</v>
      </c>
      <c r="AD878" s="150">
        <f>VLOOKUP(T878,'既存・導入予定 (4)'!$E$33:$S$44,13,0)</f>
        <v>0.58699999999999997</v>
      </c>
      <c r="AE878" s="151">
        <f t="shared" si="50"/>
        <v>0.89600000000000002</v>
      </c>
    </row>
    <row r="879" spans="20:31">
      <c r="T879" s="90">
        <v>8</v>
      </c>
      <c r="U879" s="90">
        <v>2010</v>
      </c>
      <c r="V879" s="90" t="s">
        <v>21</v>
      </c>
      <c r="W879" s="90" t="s">
        <v>624</v>
      </c>
      <c r="X879" s="90" t="s">
        <v>3363</v>
      </c>
      <c r="Y879" s="198" t="str">
        <f t="shared" si="49"/>
        <v>82010暖房店舗用有り</v>
      </c>
      <c r="Z879" s="90">
        <v>-0.72</v>
      </c>
      <c r="AA879" s="90">
        <v>1.72</v>
      </c>
      <c r="AB879" s="143">
        <v>1.0757000000000001</v>
      </c>
      <c r="AC879" s="143">
        <v>1.2710999999999999</v>
      </c>
      <c r="AD879" s="150">
        <f>VLOOKUP(T879,'既存・導入予定 (4)'!$E$33:$S$44,13,0)</f>
        <v>0.58699999999999997</v>
      </c>
      <c r="AE879" s="151">
        <f t="shared" si="50"/>
        <v>1.2969999999999999</v>
      </c>
    </row>
    <row r="880" spans="20:31">
      <c r="T880" s="90">
        <v>8</v>
      </c>
      <c r="U880" s="90">
        <v>2010</v>
      </c>
      <c r="V880" s="90" t="s">
        <v>21</v>
      </c>
      <c r="W880" s="90" t="s">
        <v>618</v>
      </c>
      <c r="X880" s="90" t="s">
        <v>3363</v>
      </c>
      <c r="Y880" s="198" t="str">
        <f t="shared" si="49"/>
        <v>82010暖房ビル用マルチ有り</v>
      </c>
      <c r="Z880" s="90">
        <v>-0.7</v>
      </c>
      <c r="AA880" s="90">
        <v>1.7</v>
      </c>
      <c r="AB880" s="143">
        <v>1.036</v>
      </c>
      <c r="AC880" s="143">
        <v>1.266</v>
      </c>
      <c r="AD880" s="150">
        <f>VLOOKUP(T880,'既存・導入予定 (4)'!$E$33:$S$44,13,0)</f>
        <v>0.58699999999999997</v>
      </c>
      <c r="AE880" s="151">
        <f t="shared" si="50"/>
        <v>1.2889999999999999</v>
      </c>
    </row>
    <row r="881" spans="20:31">
      <c r="T881" s="90">
        <v>8</v>
      </c>
      <c r="U881" s="90">
        <v>2010</v>
      </c>
      <c r="V881" s="90" t="s">
        <v>21</v>
      </c>
      <c r="W881" s="90" t="s">
        <v>619</v>
      </c>
      <c r="X881" s="90" t="s">
        <v>3363</v>
      </c>
      <c r="Y881" s="198" t="str">
        <f t="shared" si="49"/>
        <v>82010暖房設備用有り</v>
      </c>
      <c r="Z881" s="90">
        <v>-0.26</v>
      </c>
      <c r="AA881" s="90">
        <v>1.26</v>
      </c>
      <c r="AB881" s="143">
        <v>0.82779999999999998</v>
      </c>
      <c r="AC881" s="143">
        <v>0.98809999999999998</v>
      </c>
      <c r="AD881" s="150">
        <f>VLOOKUP(T881,'既存・導入予定 (4)'!$E$33:$S$44,13,0)</f>
        <v>0.58699999999999997</v>
      </c>
      <c r="AE881" s="151">
        <f t="shared" si="50"/>
        <v>1.107</v>
      </c>
    </row>
    <row r="882" spans="20:31">
      <c r="T882" s="90">
        <v>8</v>
      </c>
      <c r="U882" s="90">
        <v>2010</v>
      </c>
      <c r="V882" s="90" t="s">
        <v>21</v>
      </c>
      <c r="W882" s="90" t="s">
        <v>624</v>
      </c>
      <c r="X882" s="90" t="s">
        <v>3516</v>
      </c>
      <c r="Y882" s="198" t="str">
        <f t="shared" si="49"/>
        <v>82010暖房店舗用無し（一定速）</v>
      </c>
      <c r="Z882" s="90">
        <v>0.25</v>
      </c>
      <c r="AA882" s="90">
        <v>0.75</v>
      </c>
      <c r="AB882" s="143">
        <v>0.25</v>
      </c>
      <c r="AC882" s="143">
        <v>0.75</v>
      </c>
      <c r="AD882" s="150">
        <f>VLOOKUP(T882,'既存・導入予定 (4)'!$E$33:$S$44,13,0)</f>
        <v>0.58699999999999997</v>
      </c>
      <c r="AE882" s="151">
        <f t="shared" si="50"/>
        <v>0.89600000000000002</v>
      </c>
    </row>
    <row r="883" spans="20:31">
      <c r="T883" s="90">
        <v>8</v>
      </c>
      <c r="U883" s="90">
        <v>2010</v>
      </c>
      <c r="V883" s="90" t="s">
        <v>21</v>
      </c>
      <c r="W883" s="90" t="s">
        <v>618</v>
      </c>
      <c r="X883" s="90" t="s">
        <v>3516</v>
      </c>
      <c r="Y883" s="198" t="str">
        <f t="shared" si="49"/>
        <v>82010暖房ビル用マルチ無し（一定速）</v>
      </c>
      <c r="Z883" s="90">
        <v>0.25</v>
      </c>
      <c r="AA883" s="90">
        <v>0.75</v>
      </c>
      <c r="AB883" s="143">
        <v>0.25</v>
      </c>
      <c r="AC883" s="143">
        <v>0.75</v>
      </c>
      <c r="AD883" s="150">
        <f>VLOOKUP(T883,'既存・導入予定 (4)'!$E$33:$S$44,13,0)</f>
        <v>0.58699999999999997</v>
      </c>
      <c r="AE883" s="151">
        <f t="shared" si="50"/>
        <v>0.89600000000000002</v>
      </c>
    </row>
    <row r="884" spans="20:31">
      <c r="T884" s="90">
        <v>8</v>
      </c>
      <c r="U884" s="90">
        <v>2010</v>
      </c>
      <c r="V884" s="90" t="s">
        <v>21</v>
      </c>
      <c r="W884" s="90" t="s">
        <v>619</v>
      </c>
      <c r="X884" s="90" t="s">
        <v>3516</v>
      </c>
      <c r="Y884" s="198" t="str">
        <f t="shared" si="49"/>
        <v>82010暖房設備用無し（一定速）</v>
      </c>
      <c r="Z884" s="90">
        <v>0.25</v>
      </c>
      <c r="AA884" s="90">
        <v>0.75</v>
      </c>
      <c r="AB884" s="143">
        <v>0.25</v>
      </c>
      <c r="AC884" s="143">
        <v>0.75</v>
      </c>
      <c r="AD884" s="150">
        <f>VLOOKUP(T884,'既存・導入予定 (4)'!$E$33:$S$44,13,0)</f>
        <v>0.58699999999999997</v>
      </c>
      <c r="AE884" s="151">
        <f t="shared" si="50"/>
        <v>0.89600000000000002</v>
      </c>
    </row>
    <row r="885" spans="20:31">
      <c r="T885" s="145">
        <v>8</v>
      </c>
      <c r="U885" s="145">
        <v>2011</v>
      </c>
      <c r="V885" s="145" t="s">
        <v>20</v>
      </c>
      <c r="W885" s="145" t="s">
        <v>624</v>
      </c>
      <c r="X885" s="145" t="s">
        <v>3363</v>
      </c>
      <c r="Y885" s="146" t="str">
        <f t="shared" si="49"/>
        <v>82011冷房店舗用有り</v>
      </c>
      <c r="Z885" s="145">
        <v>-1.1200000000000001</v>
      </c>
      <c r="AA885" s="145">
        <v>2.12</v>
      </c>
      <c r="AB885" s="149">
        <v>1.0517000000000001</v>
      </c>
      <c r="AC885" s="149">
        <v>1.5770999999999999</v>
      </c>
      <c r="AD885" s="147">
        <f>VLOOKUP(T885,'既存・導入予定 (4)'!$E$33:$S$44,13,0)</f>
        <v>0.58699999999999997</v>
      </c>
      <c r="AE885" s="75">
        <f t="shared" si="50"/>
        <v>1.462</v>
      </c>
    </row>
    <row r="886" spans="20:31">
      <c r="T886" s="145">
        <v>8</v>
      </c>
      <c r="U886" s="145">
        <v>2011</v>
      </c>
      <c r="V886" s="145" t="s">
        <v>20</v>
      </c>
      <c r="W886" s="145" t="s">
        <v>618</v>
      </c>
      <c r="X886" s="145" t="s">
        <v>3363</v>
      </c>
      <c r="Y886" s="146" t="str">
        <f t="shared" si="49"/>
        <v>82011冷房ビル用マルチ有り</v>
      </c>
      <c r="Z886" s="148">
        <v>-1</v>
      </c>
      <c r="AA886" s="148">
        <v>2</v>
      </c>
      <c r="AB886" s="149">
        <v>1.0584</v>
      </c>
      <c r="AC886" s="149">
        <v>1.4854000000000001</v>
      </c>
      <c r="AD886" s="147">
        <f>VLOOKUP(T886,'既存・導入予定 (4)'!$E$33:$S$44,13,0)</f>
        <v>0.58699999999999997</v>
      </c>
      <c r="AE886" s="75">
        <f t="shared" si="50"/>
        <v>1.413</v>
      </c>
    </row>
    <row r="887" spans="20:31">
      <c r="T887" s="145">
        <v>8</v>
      </c>
      <c r="U887" s="145">
        <v>2011</v>
      </c>
      <c r="V887" s="145" t="s">
        <v>20</v>
      </c>
      <c r="W887" s="145" t="s">
        <v>619</v>
      </c>
      <c r="X887" s="145" t="s">
        <v>3363</v>
      </c>
      <c r="Y887" s="146" t="str">
        <f t="shared" si="49"/>
        <v>82011冷房設備用有り</v>
      </c>
      <c r="Z887" s="145">
        <v>-0.22</v>
      </c>
      <c r="AA887" s="145">
        <v>1.22</v>
      </c>
      <c r="AB887" s="149">
        <v>1.0356000000000001</v>
      </c>
      <c r="AC887" s="149">
        <v>0.90610000000000002</v>
      </c>
      <c r="AD887" s="147">
        <f>VLOOKUP(T887,'既存・導入予定 (4)'!$E$33:$S$44,13,0)</f>
        <v>0.58699999999999997</v>
      </c>
      <c r="AE887" s="75">
        <f t="shared" si="50"/>
        <v>1.0900000000000001</v>
      </c>
    </row>
    <row r="888" spans="20:31">
      <c r="T888" s="145">
        <v>8</v>
      </c>
      <c r="U888" s="145">
        <v>2011</v>
      </c>
      <c r="V888" s="145" t="s">
        <v>20</v>
      </c>
      <c r="W888" s="145" t="s">
        <v>624</v>
      </c>
      <c r="X888" s="145" t="s">
        <v>3516</v>
      </c>
      <c r="Y888" s="146" t="str">
        <f t="shared" si="49"/>
        <v>82011冷房店舗用無し（一定速）</v>
      </c>
      <c r="Z888" s="145">
        <v>0.25</v>
      </c>
      <c r="AA888" s="145">
        <v>0.75</v>
      </c>
      <c r="AB888" s="149">
        <v>0.25</v>
      </c>
      <c r="AC888" s="149">
        <v>0.75</v>
      </c>
      <c r="AD888" s="147">
        <f>VLOOKUP(T888,'既存・導入予定 (4)'!$E$33:$S$44,13,0)</f>
        <v>0.58699999999999997</v>
      </c>
      <c r="AE888" s="75">
        <f t="shared" si="50"/>
        <v>0.89600000000000002</v>
      </c>
    </row>
    <row r="889" spans="20:31">
      <c r="T889" s="145">
        <v>8</v>
      </c>
      <c r="U889" s="145">
        <v>2011</v>
      </c>
      <c r="V889" s="145" t="s">
        <v>20</v>
      </c>
      <c r="W889" s="145" t="s">
        <v>618</v>
      </c>
      <c r="X889" s="145" t="s">
        <v>3516</v>
      </c>
      <c r="Y889" s="146" t="str">
        <f t="shared" si="49"/>
        <v>82011冷房ビル用マルチ無し（一定速）</v>
      </c>
      <c r="Z889" s="145">
        <v>0.25</v>
      </c>
      <c r="AA889" s="145">
        <v>0.75</v>
      </c>
      <c r="AB889" s="149">
        <v>0.25</v>
      </c>
      <c r="AC889" s="149">
        <v>0.75</v>
      </c>
      <c r="AD889" s="147">
        <f>VLOOKUP(T889,'既存・導入予定 (4)'!$E$33:$S$44,13,0)</f>
        <v>0.58699999999999997</v>
      </c>
      <c r="AE889" s="75">
        <f t="shared" si="50"/>
        <v>0.89600000000000002</v>
      </c>
    </row>
    <row r="890" spans="20:31">
      <c r="T890" s="145">
        <v>8</v>
      </c>
      <c r="U890" s="145">
        <v>2011</v>
      </c>
      <c r="V890" s="145" t="s">
        <v>20</v>
      </c>
      <c r="W890" s="145" t="s">
        <v>619</v>
      </c>
      <c r="X890" s="145" t="s">
        <v>3516</v>
      </c>
      <c r="Y890" s="146" t="str">
        <f t="shared" si="49"/>
        <v>82011冷房設備用無し（一定速）</v>
      </c>
      <c r="Z890" s="145">
        <v>0.25</v>
      </c>
      <c r="AA890" s="145">
        <v>0.75</v>
      </c>
      <c r="AB890" s="149">
        <v>0.25</v>
      </c>
      <c r="AC890" s="149">
        <v>0.75</v>
      </c>
      <c r="AD890" s="147">
        <f>VLOOKUP(T890,'既存・導入予定 (4)'!$E$33:$S$44,13,0)</f>
        <v>0.58699999999999997</v>
      </c>
      <c r="AE890" s="75">
        <f t="shared" si="50"/>
        <v>0.89600000000000002</v>
      </c>
    </row>
    <row r="891" spans="20:31">
      <c r="T891" s="145">
        <v>8</v>
      </c>
      <c r="U891" s="145">
        <v>2011</v>
      </c>
      <c r="V891" s="145" t="s">
        <v>21</v>
      </c>
      <c r="W891" s="145" t="s">
        <v>624</v>
      </c>
      <c r="X891" s="145" t="s">
        <v>3363</v>
      </c>
      <c r="Y891" s="146" t="str">
        <f t="shared" si="49"/>
        <v>82011暖房店舗用有り</v>
      </c>
      <c r="Z891" s="145">
        <v>-0.76</v>
      </c>
      <c r="AA891" s="145">
        <v>1.76</v>
      </c>
      <c r="AB891" s="149">
        <v>1.0773999999999999</v>
      </c>
      <c r="AC891" s="149">
        <v>1.3006</v>
      </c>
      <c r="AD891" s="147">
        <f>VLOOKUP(T891,'既存・導入予定 (4)'!$E$33:$S$44,13,0)</f>
        <v>0.58699999999999997</v>
      </c>
      <c r="AE891" s="75">
        <f t="shared" si="50"/>
        <v>1.3129999999999999</v>
      </c>
    </row>
    <row r="892" spans="20:31">
      <c r="T892" s="145">
        <v>8</v>
      </c>
      <c r="U892" s="145">
        <v>2011</v>
      </c>
      <c r="V892" s="145" t="s">
        <v>21</v>
      </c>
      <c r="W892" s="145" t="s">
        <v>618</v>
      </c>
      <c r="X892" s="145" t="s">
        <v>3363</v>
      </c>
      <c r="Y892" s="146" t="str">
        <f t="shared" si="49"/>
        <v>82011暖房ビル用マルチ有り</v>
      </c>
      <c r="Z892" s="145">
        <v>-0.78</v>
      </c>
      <c r="AA892" s="145">
        <v>1.78</v>
      </c>
      <c r="AB892" s="149">
        <v>1.0377000000000001</v>
      </c>
      <c r="AC892" s="149">
        <v>1.3255999999999999</v>
      </c>
      <c r="AD892" s="147">
        <f>VLOOKUP(T892,'既存・導入予定 (4)'!$E$33:$S$44,13,0)</f>
        <v>0.58699999999999997</v>
      </c>
      <c r="AE892" s="75">
        <f t="shared" si="50"/>
        <v>1.3220000000000001</v>
      </c>
    </row>
    <row r="893" spans="20:31">
      <c r="T893" s="145">
        <v>8</v>
      </c>
      <c r="U893" s="145">
        <v>2011</v>
      </c>
      <c r="V893" s="145" t="s">
        <v>21</v>
      </c>
      <c r="W893" s="145" t="s">
        <v>619</v>
      </c>
      <c r="X893" s="145" t="s">
        <v>3363</v>
      </c>
      <c r="Y893" s="146" t="str">
        <f t="shared" si="49"/>
        <v>82011暖房設備用有り</v>
      </c>
      <c r="Z893" s="145">
        <v>-0.26</v>
      </c>
      <c r="AA893" s="145">
        <v>1.26</v>
      </c>
      <c r="AB893" s="149">
        <v>1.0266999999999999</v>
      </c>
      <c r="AC893" s="149">
        <v>0.93830000000000002</v>
      </c>
      <c r="AD893" s="147">
        <f>VLOOKUP(T893,'既存・導入予定 (4)'!$E$33:$S$44,13,0)</f>
        <v>0.58699999999999997</v>
      </c>
      <c r="AE893" s="75">
        <f t="shared" si="50"/>
        <v>1.107</v>
      </c>
    </row>
    <row r="894" spans="20:31">
      <c r="T894" s="145">
        <v>8</v>
      </c>
      <c r="U894" s="145">
        <v>2011</v>
      </c>
      <c r="V894" s="145" t="s">
        <v>21</v>
      </c>
      <c r="W894" s="145" t="s">
        <v>624</v>
      </c>
      <c r="X894" s="145" t="s">
        <v>3516</v>
      </c>
      <c r="Y894" s="146" t="str">
        <f t="shared" si="49"/>
        <v>82011暖房店舗用無し（一定速）</v>
      </c>
      <c r="Z894" s="145">
        <v>0.25</v>
      </c>
      <c r="AA894" s="145">
        <v>0.75</v>
      </c>
      <c r="AB894" s="149">
        <v>0.25</v>
      </c>
      <c r="AC894" s="149">
        <v>0.75</v>
      </c>
      <c r="AD894" s="147">
        <f>VLOOKUP(T894,'既存・導入予定 (4)'!$E$33:$S$44,13,0)</f>
        <v>0.58699999999999997</v>
      </c>
      <c r="AE894" s="75">
        <f t="shared" si="50"/>
        <v>0.89600000000000002</v>
      </c>
    </row>
    <row r="895" spans="20:31">
      <c r="T895" s="145">
        <v>8</v>
      </c>
      <c r="U895" s="145">
        <v>2011</v>
      </c>
      <c r="V895" s="145" t="s">
        <v>21</v>
      </c>
      <c r="W895" s="145" t="s">
        <v>618</v>
      </c>
      <c r="X895" s="145" t="s">
        <v>3516</v>
      </c>
      <c r="Y895" s="146" t="str">
        <f t="shared" si="49"/>
        <v>82011暖房ビル用マルチ無し（一定速）</v>
      </c>
      <c r="Z895" s="145">
        <v>0.25</v>
      </c>
      <c r="AA895" s="145">
        <v>0.75</v>
      </c>
      <c r="AB895" s="149">
        <v>0.25</v>
      </c>
      <c r="AC895" s="149">
        <v>0.75</v>
      </c>
      <c r="AD895" s="147">
        <f>VLOOKUP(T895,'既存・導入予定 (4)'!$E$33:$S$44,13,0)</f>
        <v>0.58699999999999997</v>
      </c>
      <c r="AE895" s="75">
        <f t="shared" si="50"/>
        <v>0.89600000000000002</v>
      </c>
    </row>
    <row r="896" spans="20:31">
      <c r="T896" s="145">
        <v>8</v>
      </c>
      <c r="U896" s="145">
        <v>2011</v>
      </c>
      <c r="V896" s="145" t="s">
        <v>21</v>
      </c>
      <c r="W896" s="145" t="s">
        <v>619</v>
      </c>
      <c r="X896" s="145" t="s">
        <v>3516</v>
      </c>
      <c r="Y896" s="146" t="str">
        <f t="shared" si="49"/>
        <v>82011暖房設備用無し（一定速）</v>
      </c>
      <c r="Z896" s="145">
        <v>0.25</v>
      </c>
      <c r="AA896" s="145">
        <v>0.75</v>
      </c>
      <c r="AB896" s="149">
        <v>0.25</v>
      </c>
      <c r="AC896" s="149">
        <v>0.75</v>
      </c>
      <c r="AD896" s="147">
        <f>VLOOKUP(T896,'既存・導入予定 (4)'!$E$33:$S$44,13,0)</f>
        <v>0.58699999999999997</v>
      </c>
      <c r="AE896" s="75">
        <f t="shared" si="50"/>
        <v>0.89600000000000002</v>
      </c>
    </row>
    <row r="897" spans="20:31">
      <c r="T897" s="145">
        <v>8</v>
      </c>
      <c r="U897" s="145">
        <v>2012</v>
      </c>
      <c r="V897" s="145" t="s">
        <v>20</v>
      </c>
      <c r="W897" s="145" t="s">
        <v>624</v>
      </c>
      <c r="X897" s="145" t="s">
        <v>3363</v>
      </c>
      <c r="Y897" s="146" t="str">
        <f t="shared" si="49"/>
        <v>82012冷房店舗用有り</v>
      </c>
      <c r="Z897" s="145">
        <v>-1.36</v>
      </c>
      <c r="AA897" s="145">
        <v>2.36</v>
      </c>
      <c r="AB897" s="149">
        <v>1.0576000000000001</v>
      </c>
      <c r="AC897" s="149">
        <v>1.7556</v>
      </c>
      <c r="AD897" s="147">
        <f>VLOOKUP(T897,'既存・導入予定 (4)'!$E$33:$S$44,13,0)</f>
        <v>0.58699999999999997</v>
      </c>
      <c r="AE897" s="75">
        <f t="shared" si="50"/>
        <v>1.5609999999999999</v>
      </c>
    </row>
    <row r="898" spans="20:31">
      <c r="T898" s="145">
        <v>8</v>
      </c>
      <c r="U898" s="145">
        <v>2012</v>
      </c>
      <c r="V898" s="145" t="s">
        <v>20</v>
      </c>
      <c r="W898" s="145" t="s">
        <v>618</v>
      </c>
      <c r="X898" s="145" t="s">
        <v>3363</v>
      </c>
      <c r="Y898" s="146" t="str">
        <f t="shared" si="49"/>
        <v>82012冷房ビル用マルチ有り</v>
      </c>
      <c r="Z898" s="145">
        <v>-1.1399999999999999</v>
      </c>
      <c r="AA898" s="145">
        <v>2.14</v>
      </c>
      <c r="AB898" s="149">
        <v>1.0625</v>
      </c>
      <c r="AC898" s="149">
        <v>1.5893999999999999</v>
      </c>
      <c r="AD898" s="147">
        <f>VLOOKUP(T898,'既存・導入予定 (4)'!$E$33:$S$44,13,0)</f>
        <v>0.58699999999999997</v>
      </c>
      <c r="AE898" s="75">
        <f t="shared" si="50"/>
        <v>1.47</v>
      </c>
    </row>
    <row r="899" spans="20:31">
      <c r="T899" s="145">
        <v>8</v>
      </c>
      <c r="U899" s="145">
        <v>2012</v>
      </c>
      <c r="V899" s="145" t="s">
        <v>20</v>
      </c>
      <c r="W899" s="145" t="s">
        <v>619</v>
      </c>
      <c r="X899" s="145" t="s">
        <v>3363</v>
      </c>
      <c r="Y899" s="146" t="str">
        <f t="shared" si="49"/>
        <v>82012冷房設備用有り</v>
      </c>
      <c r="Z899" s="145">
        <v>-0.26</v>
      </c>
      <c r="AA899" s="145">
        <v>1.26</v>
      </c>
      <c r="AB899" s="149">
        <v>1.0367999999999999</v>
      </c>
      <c r="AC899" s="149">
        <v>0.93579999999999997</v>
      </c>
      <c r="AD899" s="147">
        <f>VLOOKUP(T899,'既存・導入予定 (4)'!$E$33:$S$44,13,0)</f>
        <v>0.58699999999999997</v>
      </c>
      <c r="AE899" s="75">
        <f t="shared" si="50"/>
        <v>1.107</v>
      </c>
    </row>
    <row r="900" spans="20:31">
      <c r="T900" s="145">
        <v>8</v>
      </c>
      <c r="U900" s="145">
        <v>2012</v>
      </c>
      <c r="V900" s="145" t="s">
        <v>20</v>
      </c>
      <c r="W900" s="145" t="s">
        <v>624</v>
      </c>
      <c r="X900" s="145" t="s">
        <v>3516</v>
      </c>
      <c r="Y900" s="146" t="str">
        <f t="shared" si="49"/>
        <v>82012冷房店舗用無し（一定速）</v>
      </c>
      <c r="Z900" s="145">
        <v>0.25</v>
      </c>
      <c r="AA900" s="145">
        <v>0.75</v>
      </c>
      <c r="AB900" s="149">
        <v>0.25</v>
      </c>
      <c r="AC900" s="149">
        <v>0.75</v>
      </c>
      <c r="AD900" s="147">
        <f>VLOOKUP(T900,'既存・導入予定 (4)'!$E$33:$S$44,13,0)</f>
        <v>0.58699999999999997</v>
      </c>
      <c r="AE900" s="75">
        <f t="shared" si="50"/>
        <v>0.89600000000000002</v>
      </c>
    </row>
    <row r="901" spans="20:31">
      <c r="T901" s="145">
        <v>8</v>
      </c>
      <c r="U901" s="145">
        <v>2012</v>
      </c>
      <c r="V901" s="145" t="s">
        <v>20</v>
      </c>
      <c r="W901" s="145" t="s">
        <v>618</v>
      </c>
      <c r="X901" s="145" t="s">
        <v>3516</v>
      </c>
      <c r="Y901" s="146" t="str">
        <f t="shared" si="49"/>
        <v>82012冷房ビル用マルチ無し（一定速）</v>
      </c>
      <c r="Z901" s="145">
        <v>0.25</v>
      </c>
      <c r="AA901" s="145">
        <v>0.75</v>
      </c>
      <c r="AB901" s="149">
        <v>0.25</v>
      </c>
      <c r="AC901" s="149">
        <v>0.75</v>
      </c>
      <c r="AD901" s="147">
        <f>VLOOKUP(T901,'既存・導入予定 (4)'!$E$33:$S$44,13,0)</f>
        <v>0.58699999999999997</v>
      </c>
      <c r="AE901" s="75">
        <f t="shared" si="50"/>
        <v>0.89600000000000002</v>
      </c>
    </row>
    <row r="902" spans="20:31">
      <c r="T902" s="145">
        <v>8</v>
      </c>
      <c r="U902" s="145">
        <v>2012</v>
      </c>
      <c r="V902" s="145" t="s">
        <v>20</v>
      </c>
      <c r="W902" s="145" t="s">
        <v>619</v>
      </c>
      <c r="X902" s="145" t="s">
        <v>3516</v>
      </c>
      <c r="Y902" s="146" t="str">
        <f t="shared" si="49"/>
        <v>82012冷房設備用無し（一定速）</v>
      </c>
      <c r="Z902" s="145">
        <v>0.25</v>
      </c>
      <c r="AA902" s="145">
        <v>0.75</v>
      </c>
      <c r="AB902" s="149">
        <v>0.25</v>
      </c>
      <c r="AC902" s="149">
        <v>0.75</v>
      </c>
      <c r="AD902" s="147">
        <f>VLOOKUP(T902,'既存・導入予定 (4)'!$E$33:$S$44,13,0)</f>
        <v>0.58699999999999997</v>
      </c>
      <c r="AE902" s="75">
        <f t="shared" si="50"/>
        <v>0.89600000000000002</v>
      </c>
    </row>
    <row r="903" spans="20:31">
      <c r="T903" s="145">
        <v>8</v>
      </c>
      <c r="U903" s="145">
        <v>2012</v>
      </c>
      <c r="V903" s="145" t="s">
        <v>21</v>
      </c>
      <c r="W903" s="145" t="s">
        <v>624</v>
      </c>
      <c r="X903" s="145" t="s">
        <v>3363</v>
      </c>
      <c r="Y903" s="146" t="str">
        <f t="shared" si="49"/>
        <v>82012暖房店舗用有り</v>
      </c>
      <c r="Z903" s="145">
        <v>-0.82</v>
      </c>
      <c r="AA903" s="145">
        <v>1.82</v>
      </c>
      <c r="AB903" s="149">
        <v>1.0801000000000001</v>
      </c>
      <c r="AC903" s="149">
        <v>1.345</v>
      </c>
      <c r="AD903" s="147">
        <f>VLOOKUP(T903,'既存・導入予定 (4)'!$E$33:$S$44,13,0)</f>
        <v>0.58699999999999997</v>
      </c>
      <c r="AE903" s="75">
        <f t="shared" si="50"/>
        <v>1.3380000000000001</v>
      </c>
    </row>
    <row r="904" spans="20:31">
      <c r="T904" s="145">
        <v>8</v>
      </c>
      <c r="U904" s="145">
        <v>2012</v>
      </c>
      <c r="V904" s="145" t="s">
        <v>21</v>
      </c>
      <c r="W904" s="145" t="s">
        <v>618</v>
      </c>
      <c r="X904" s="145" t="s">
        <v>3363</v>
      </c>
      <c r="Y904" s="146" t="str">
        <f t="shared" si="49"/>
        <v>82012暖房ビル用マルチ有り</v>
      </c>
      <c r="Z904" s="145">
        <v>-0.98</v>
      </c>
      <c r="AA904" s="145">
        <v>1.98</v>
      </c>
      <c r="AB904" s="149">
        <v>1.042</v>
      </c>
      <c r="AC904" s="149">
        <v>1.4744999999999999</v>
      </c>
      <c r="AD904" s="147">
        <f>VLOOKUP(T904,'既存・導入予定 (4)'!$E$33:$S$44,13,0)</f>
        <v>0.58699999999999997</v>
      </c>
      <c r="AE904" s="75">
        <f t="shared" si="50"/>
        <v>1.4039999999999999</v>
      </c>
    </row>
    <row r="905" spans="20:31">
      <c r="T905" s="145">
        <v>8</v>
      </c>
      <c r="U905" s="145">
        <v>2012</v>
      </c>
      <c r="V905" s="145" t="s">
        <v>21</v>
      </c>
      <c r="W905" s="145" t="s">
        <v>619</v>
      </c>
      <c r="X905" s="145" t="s">
        <v>3363</v>
      </c>
      <c r="Y905" s="146" t="str">
        <f t="shared" si="49"/>
        <v>82012暖房設備用有り</v>
      </c>
      <c r="Z905" s="145">
        <v>-0.26</v>
      </c>
      <c r="AA905" s="145">
        <v>1.26</v>
      </c>
      <c r="AB905" s="149">
        <v>1.0266999999999999</v>
      </c>
      <c r="AC905" s="149">
        <v>0.93830000000000002</v>
      </c>
      <c r="AD905" s="147">
        <f>VLOOKUP(T905,'既存・導入予定 (4)'!$E$33:$S$44,13,0)</f>
        <v>0.58699999999999997</v>
      </c>
      <c r="AE905" s="75">
        <f t="shared" si="50"/>
        <v>1.107</v>
      </c>
    </row>
    <row r="906" spans="20:31">
      <c r="T906" s="145">
        <v>8</v>
      </c>
      <c r="U906" s="145">
        <v>2012</v>
      </c>
      <c r="V906" s="145" t="s">
        <v>21</v>
      </c>
      <c r="W906" s="145" t="s">
        <v>624</v>
      </c>
      <c r="X906" s="145" t="s">
        <v>3516</v>
      </c>
      <c r="Y906" s="146" t="str">
        <f t="shared" si="49"/>
        <v>82012暖房店舗用無し（一定速）</v>
      </c>
      <c r="Z906" s="145">
        <v>0.25</v>
      </c>
      <c r="AA906" s="145">
        <v>0.75</v>
      </c>
      <c r="AB906" s="149">
        <v>0.25</v>
      </c>
      <c r="AC906" s="149">
        <v>0.75</v>
      </c>
      <c r="AD906" s="147">
        <f>VLOOKUP(T906,'既存・導入予定 (4)'!$E$33:$S$44,13,0)</f>
        <v>0.58699999999999997</v>
      </c>
      <c r="AE906" s="75">
        <f t="shared" si="50"/>
        <v>0.89600000000000002</v>
      </c>
    </row>
    <row r="907" spans="20:31">
      <c r="T907" s="145">
        <v>8</v>
      </c>
      <c r="U907" s="145">
        <v>2012</v>
      </c>
      <c r="V907" s="145" t="s">
        <v>21</v>
      </c>
      <c r="W907" s="145" t="s">
        <v>618</v>
      </c>
      <c r="X907" s="145" t="s">
        <v>3516</v>
      </c>
      <c r="Y907" s="146" t="str">
        <f t="shared" si="49"/>
        <v>82012暖房ビル用マルチ無し（一定速）</v>
      </c>
      <c r="Z907" s="145">
        <v>0.25</v>
      </c>
      <c r="AA907" s="145">
        <v>0.75</v>
      </c>
      <c r="AB907" s="149">
        <v>0.25</v>
      </c>
      <c r="AC907" s="149">
        <v>0.75</v>
      </c>
      <c r="AD907" s="147">
        <f>VLOOKUP(T907,'既存・導入予定 (4)'!$E$33:$S$44,13,0)</f>
        <v>0.58699999999999997</v>
      </c>
      <c r="AE907" s="75">
        <f t="shared" si="50"/>
        <v>0.89600000000000002</v>
      </c>
    </row>
    <row r="908" spans="20:31">
      <c r="T908" s="145">
        <v>8</v>
      </c>
      <c r="U908" s="145">
        <v>2012</v>
      </c>
      <c r="V908" s="145" t="s">
        <v>21</v>
      </c>
      <c r="W908" s="145" t="s">
        <v>619</v>
      </c>
      <c r="X908" s="145" t="s">
        <v>3516</v>
      </c>
      <c r="Y908" s="146" t="str">
        <f t="shared" si="49"/>
        <v>82012暖房設備用無し（一定速）</v>
      </c>
      <c r="Z908" s="145">
        <v>0.25</v>
      </c>
      <c r="AA908" s="145">
        <v>0.75</v>
      </c>
      <c r="AB908" s="149">
        <v>0.25</v>
      </c>
      <c r="AC908" s="149">
        <v>0.75</v>
      </c>
      <c r="AD908" s="147">
        <f>VLOOKUP(T908,'既存・導入予定 (4)'!$E$33:$S$44,13,0)</f>
        <v>0.58699999999999997</v>
      </c>
      <c r="AE908" s="75">
        <f t="shared" si="50"/>
        <v>0.89600000000000002</v>
      </c>
    </row>
    <row r="909" spans="20:31">
      <c r="T909" s="145">
        <v>8</v>
      </c>
      <c r="U909" s="145">
        <v>2013</v>
      </c>
      <c r="V909" s="145" t="s">
        <v>20</v>
      </c>
      <c r="W909" s="145" t="s">
        <v>624</v>
      </c>
      <c r="X909" s="145" t="s">
        <v>3363</v>
      </c>
      <c r="Y909" s="146" t="str">
        <f t="shared" ref="Y909:Y972" si="51">T909&amp;U909&amp;V909&amp;W909&amp;X909</f>
        <v>82013冷房店舗用有り</v>
      </c>
      <c r="Z909" s="145">
        <v>-1.5</v>
      </c>
      <c r="AA909" s="145">
        <v>2.5</v>
      </c>
      <c r="AB909" s="149">
        <v>1.0609999999999999</v>
      </c>
      <c r="AC909" s="149">
        <v>1.8597999999999999</v>
      </c>
      <c r="AD909" s="147">
        <f>VLOOKUP(T909,'既存・導入予定 (4)'!$E$33:$S$44,13,0)</f>
        <v>0.58699999999999997</v>
      </c>
      <c r="AE909" s="75">
        <f t="shared" si="50"/>
        <v>1.619</v>
      </c>
    </row>
    <row r="910" spans="20:31">
      <c r="T910" s="145">
        <v>8</v>
      </c>
      <c r="U910" s="145">
        <v>2013</v>
      </c>
      <c r="V910" s="145" t="s">
        <v>20</v>
      </c>
      <c r="W910" s="145" t="s">
        <v>618</v>
      </c>
      <c r="X910" s="145" t="s">
        <v>3363</v>
      </c>
      <c r="Y910" s="146" t="str">
        <f t="shared" si="51"/>
        <v>82013冷房ビル用マルチ有り</v>
      </c>
      <c r="Z910" s="145">
        <v>-1.1399999999999999</v>
      </c>
      <c r="AA910" s="145">
        <v>2.14</v>
      </c>
      <c r="AB910" s="149">
        <v>1.0625</v>
      </c>
      <c r="AC910" s="149">
        <v>1.5893999999999999</v>
      </c>
      <c r="AD910" s="147">
        <f>VLOOKUP(T910,'既存・導入予定 (4)'!$E$33:$S$44,13,0)</f>
        <v>0.58699999999999997</v>
      </c>
      <c r="AE910" s="75">
        <f t="shared" si="50"/>
        <v>1.47</v>
      </c>
    </row>
    <row r="911" spans="20:31">
      <c r="T911" s="145">
        <v>8</v>
      </c>
      <c r="U911" s="145">
        <v>2013</v>
      </c>
      <c r="V911" s="145" t="s">
        <v>20</v>
      </c>
      <c r="W911" s="145" t="s">
        <v>619</v>
      </c>
      <c r="X911" s="145" t="s">
        <v>3363</v>
      </c>
      <c r="Y911" s="146" t="str">
        <f t="shared" si="51"/>
        <v>82013冷房設備用有り</v>
      </c>
      <c r="Z911" s="145">
        <v>-0.26</v>
      </c>
      <c r="AA911" s="145">
        <v>1.26</v>
      </c>
      <c r="AB911" s="149">
        <v>1.0367999999999999</v>
      </c>
      <c r="AC911" s="149">
        <v>0.93579999999999997</v>
      </c>
      <c r="AD911" s="147">
        <f>VLOOKUP(T911,'既存・導入予定 (4)'!$E$33:$S$44,13,0)</f>
        <v>0.58699999999999997</v>
      </c>
      <c r="AE911" s="75">
        <f t="shared" si="50"/>
        <v>1.107</v>
      </c>
    </row>
    <row r="912" spans="20:31">
      <c r="T912" s="145">
        <v>8</v>
      </c>
      <c r="U912" s="145">
        <v>2013</v>
      </c>
      <c r="V912" s="145" t="s">
        <v>20</v>
      </c>
      <c r="W912" s="145" t="s">
        <v>624</v>
      </c>
      <c r="X912" s="145" t="s">
        <v>3516</v>
      </c>
      <c r="Y912" s="146" t="str">
        <f t="shared" si="51"/>
        <v>82013冷房店舗用無し（一定速）</v>
      </c>
      <c r="Z912" s="145">
        <v>0.25</v>
      </c>
      <c r="AA912" s="145">
        <v>0.75</v>
      </c>
      <c r="AB912" s="149">
        <v>0.25</v>
      </c>
      <c r="AC912" s="149">
        <v>0.75</v>
      </c>
      <c r="AD912" s="147">
        <f>VLOOKUP(T912,'既存・導入予定 (4)'!$E$33:$S$44,13,0)</f>
        <v>0.58699999999999997</v>
      </c>
      <c r="AE912" s="75">
        <f t="shared" si="50"/>
        <v>0.89600000000000002</v>
      </c>
    </row>
    <row r="913" spans="20:31">
      <c r="T913" s="145">
        <v>8</v>
      </c>
      <c r="U913" s="145">
        <v>2013</v>
      </c>
      <c r="V913" s="145" t="s">
        <v>20</v>
      </c>
      <c r="W913" s="145" t="s">
        <v>618</v>
      </c>
      <c r="X913" s="145" t="s">
        <v>3516</v>
      </c>
      <c r="Y913" s="146" t="str">
        <f t="shared" si="51"/>
        <v>82013冷房ビル用マルチ無し（一定速）</v>
      </c>
      <c r="Z913" s="145">
        <v>0.25</v>
      </c>
      <c r="AA913" s="145">
        <v>0.75</v>
      </c>
      <c r="AB913" s="149">
        <v>0.25</v>
      </c>
      <c r="AC913" s="149">
        <v>0.75</v>
      </c>
      <c r="AD913" s="147">
        <f>VLOOKUP(T913,'既存・導入予定 (4)'!$E$33:$S$44,13,0)</f>
        <v>0.58699999999999997</v>
      </c>
      <c r="AE913" s="75">
        <f t="shared" si="50"/>
        <v>0.89600000000000002</v>
      </c>
    </row>
    <row r="914" spans="20:31">
      <c r="T914" s="145">
        <v>8</v>
      </c>
      <c r="U914" s="145">
        <v>2013</v>
      </c>
      <c r="V914" s="145" t="s">
        <v>20</v>
      </c>
      <c r="W914" s="145" t="s">
        <v>619</v>
      </c>
      <c r="X914" s="145" t="s">
        <v>3516</v>
      </c>
      <c r="Y914" s="146" t="str">
        <f t="shared" si="51"/>
        <v>82013冷房設備用無し（一定速）</v>
      </c>
      <c r="Z914" s="145">
        <v>0.25</v>
      </c>
      <c r="AA914" s="145">
        <v>0.75</v>
      </c>
      <c r="AB914" s="149">
        <v>0.25</v>
      </c>
      <c r="AC914" s="149">
        <v>0.75</v>
      </c>
      <c r="AD914" s="147">
        <f>VLOOKUP(T914,'既存・導入予定 (4)'!$E$33:$S$44,13,0)</f>
        <v>0.58699999999999997</v>
      </c>
      <c r="AE914" s="75">
        <f t="shared" si="50"/>
        <v>0.89600000000000002</v>
      </c>
    </row>
    <row r="915" spans="20:31">
      <c r="T915" s="145">
        <v>8</v>
      </c>
      <c r="U915" s="145">
        <v>2013</v>
      </c>
      <c r="V915" s="145" t="s">
        <v>21</v>
      </c>
      <c r="W915" s="145" t="s">
        <v>624</v>
      </c>
      <c r="X915" s="145" t="s">
        <v>3363</v>
      </c>
      <c r="Y915" s="146" t="str">
        <f t="shared" si="51"/>
        <v>82013暖房店舗用有り</v>
      </c>
      <c r="Z915" s="145">
        <v>-0.94</v>
      </c>
      <c r="AA915" s="145">
        <v>1.94</v>
      </c>
      <c r="AB915" s="149">
        <v>1.0853999999999999</v>
      </c>
      <c r="AC915" s="149">
        <v>1.4337</v>
      </c>
      <c r="AD915" s="147">
        <f>VLOOKUP(T915,'既存・導入予定 (4)'!$E$33:$S$44,13,0)</f>
        <v>0.58699999999999997</v>
      </c>
      <c r="AE915" s="75">
        <f t="shared" si="50"/>
        <v>1.3879999999999999</v>
      </c>
    </row>
    <row r="916" spans="20:31">
      <c r="T916" s="145">
        <v>8</v>
      </c>
      <c r="U916" s="145">
        <v>2013</v>
      </c>
      <c r="V916" s="145" t="s">
        <v>21</v>
      </c>
      <c r="W916" s="145" t="s">
        <v>618</v>
      </c>
      <c r="X916" s="145" t="s">
        <v>3363</v>
      </c>
      <c r="Y916" s="146" t="str">
        <f t="shared" si="51"/>
        <v>82013暖房ビル用マルチ有り</v>
      </c>
      <c r="Z916" s="145">
        <v>-0.98</v>
      </c>
      <c r="AA916" s="145">
        <v>1.98</v>
      </c>
      <c r="AB916" s="149">
        <v>1.042</v>
      </c>
      <c r="AC916" s="149">
        <v>1.4744999999999999</v>
      </c>
      <c r="AD916" s="147">
        <f>VLOOKUP(T916,'既存・導入予定 (4)'!$E$33:$S$44,13,0)</f>
        <v>0.58699999999999997</v>
      </c>
      <c r="AE916" s="75">
        <f t="shared" si="50"/>
        <v>1.4039999999999999</v>
      </c>
    </row>
    <row r="917" spans="20:31">
      <c r="T917" s="145">
        <v>8</v>
      </c>
      <c r="U917" s="145">
        <v>2013</v>
      </c>
      <c r="V917" s="145" t="s">
        <v>21</v>
      </c>
      <c r="W917" s="145" t="s">
        <v>619</v>
      </c>
      <c r="X917" s="145" t="s">
        <v>3363</v>
      </c>
      <c r="Y917" s="146" t="str">
        <f t="shared" si="51"/>
        <v>82013暖房設備用有り</v>
      </c>
      <c r="Z917" s="145">
        <v>-0.32</v>
      </c>
      <c r="AA917" s="145">
        <v>1.32</v>
      </c>
      <c r="AB917" s="149">
        <v>1.028</v>
      </c>
      <c r="AC917" s="149">
        <v>0.98299999999999998</v>
      </c>
      <c r="AD917" s="147">
        <f>VLOOKUP(T917,'既存・導入予定 (4)'!$E$33:$S$44,13,0)</f>
        <v>0.58699999999999997</v>
      </c>
      <c r="AE917" s="75">
        <f t="shared" si="50"/>
        <v>1.1319999999999999</v>
      </c>
    </row>
    <row r="918" spans="20:31">
      <c r="T918" s="145">
        <v>8</v>
      </c>
      <c r="U918" s="145">
        <v>2013</v>
      </c>
      <c r="V918" s="145" t="s">
        <v>21</v>
      </c>
      <c r="W918" s="145" t="s">
        <v>624</v>
      </c>
      <c r="X918" s="145" t="s">
        <v>3516</v>
      </c>
      <c r="Y918" s="146" t="str">
        <f t="shared" si="51"/>
        <v>82013暖房店舗用無し（一定速）</v>
      </c>
      <c r="Z918" s="145">
        <v>0.25</v>
      </c>
      <c r="AA918" s="145">
        <v>0.75</v>
      </c>
      <c r="AB918" s="149">
        <v>0.25</v>
      </c>
      <c r="AC918" s="149">
        <v>0.75</v>
      </c>
      <c r="AD918" s="147">
        <f>VLOOKUP(T918,'既存・導入予定 (4)'!$E$33:$S$44,13,0)</f>
        <v>0.58699999999999997</v>
      </c>
      <c r="AE918" s="75">
        <f t="shared" si="50"/>
        <v>0.89600000000000002</v>
      </c>
    </row>
    <row r="919" spans="20:31">
      <c r="T919" s="145">
        <v>8</v>
      </c>
      <c r="U919" s="145">
        <v>2013</v>
      </c>
      <c r="V919" s="145" t="s">
        <v>21</v>
      </c>
      <c r="W919" s="145" t="s">
        <v>618</v>
      </c>
      <c r="X919" s="145" t="s">
        <v>3516</v>
      </c>
      <c r="Y919" s="146" t="str">
        <f t="shared" si="51"/>
        <v>82013暖房ビル用マルチ無し（一定速）</v>
      </c>
      <c r="Z919" s="145">
        <v>0.25</v>
      </c>
      <c r="AA919" s="145">
        <v>0.75</v>
      </c>
      <c r="AB919" s="149">
        <v>0.25</v>
      </c>
      <c r="AC919" s="149">
        <v>0.75</v>
      </c>
      <c r="AD919" s="147">
        <f>VLOOKUP(T919,'既存・導入予定 (4)'!$E$33:$S$44,13,0)</f>
        <v>0.58699999999999997</v>
      </c>
      <c r="AE919" s="75">
        <f t="shared" si="50"/>
        <v>0.89600000000000002</v>
      </c>
    </row>
    <row r="920" spans="20:31">
      <c r="T920" s="145">
        <v>8</v>
      </c>
      <c r="U920" s="145">
        <v>2013</v>
      </c>
      <c r="V920" s="145" t="s">
        <v>21</v>
      </c>
      <c r="W920" s="145" t="s">
        <v>619</v>
      </c>
      <c r="X920" s="145" t="s">
        <v>3516</v>
      </c>
      <c r="Y920" s="146" t="str">
        <f t="shared" si="51"/>
        <v>82013暖房設備用無し（一定速）</v>
      </c>
      <c r="Z920" s="145">
        <v>0.25</v>
      </c>
      <c r="AA920" s="145">
        <v>0.75</v>
      </c>
      <c r="AB920" s="149">
        <v>0.25</v>
      </c>
      <c r="AC920" s="149">
        <v>0.75</v>
      </c>
      <c r="AD920" s="147">
        <f>VLOOKUP(T920,'既存・導入予定 (4)'!$E$33:$S$44,13,0)</f>
        <v>0.58699999999999997</v>
      </c>
      <c r="AE920" s="75">
        <f t="shared" si="50"/>
        <v>0.89600000000000002</v>
      </c>
    </row>
    <row r="921" spans="20:31">
      <c r="T921" s="145">
        <v>8</v>
      </c>
      <c r="U921" s="145">
        <v>2014</v>
      </c>
      <c r="V921" s="145" t="s">
        <v>20</v>
      </c>
      <c r="W921" s="145" t="s">
        <v>624</v>
      </c>
      <c r="X921" s="145" t="s">
        <v>3363</v>
      </c>
      <c r="Y921" s="146" t="str">
        <f t="shared" si="51"/>
        <v>82014冷房店舗用有り</v>
      </c>
      <c r="Z921" s="145">
        <v>-1.46</v>
      </c>
      <c r="AA921" s="145">
        <v>2.46</v>
      </c>
      <c r="AB921" s="149">
        <v>1.06</v>
      </c>
      <c r="AC921" s="149">
        <v>1.83</v>
      </c>
      <c r="AD921" s="147">
        <f>VLOOKUP(T921,'既存・導入予定 (4)'!$E$33:$S$44,13,0)</f>
        <v>0.58699999999999997</v>
      </c>
      <c r="AE921" s="75">
        <f t="shared" ref="AE921:AE984" si="52">ROUNDDOWN(IF(AD921&gt;=0.25,Z921*AD921+AA921,AB921*AD921+AC921),3)</f>
        <v>1.6020000000000001</v>
      </c>
    </row>
    <row r="922" spans="20:31">
      <c r="T922" s="145">
        <v>8</v>
      </c>
      <c r="U922" s="145">
        <v>2014</v>
      </c>
      <c r="V922" s="145" t="s">
        <v>20</v>
      </c>
      <c r="W922" s="145" t="s">
        <v>618</v>
      </c>
      <c r="X922" s="145" t="s">
        <v>3363</v>
      </c>
      <c r="Y922" s="146" t="str">
        <f t="shared" si="51"/>
        <v>82014冷房ビル用マルチ有り</v>
      </c>
      <c r="Z922" s="145">
        <v>-1.52</v>
      </c>
      <c r="AA922" s="145">
        <v>2.52</v>
      </c>
      <c r="AB922" s="149">
        <v>1.0736000000000001</v>
      </c>
      <c r="AC922" s="149">
        <v>1.8715999999999999</v>
      </c>
      <c r="AD922" s="147">
        <f>VLOOKUP(T922,'既存・導入予定 (4)'!$E$33:$S$44,13,0)</f>
        <v>0.58699999999999997</v>
      </c>
      <c r="AE922" s="75">
        <f t="shared" si="52"/>
        <v>1.627</v>
      </c>
    </row>
    <row r="923" spans="20:31">
      <c r="T923" s="145">
        <v>8</v>
      </c>
      <c r="U923" s="145">
        <v>2014</v>
      </c>
      <c r="V923" s="145" t="s">
        <v>20</v>
      </c>
      <c r="W923" s="145" t="s">
        <v>619</v>
      </c>
      <c r="X923" s="145" t="s">
        <v>3363</v>
      </c>
      <c r="Y923" s="146" t="str">
        <f t="shared" si="51"/>
        <v>82014冷房設備用有り</v>
      </c>
      <c r="Z923" s="145">
        <v>-0.32</v>
      </c>
      <c r="AA923" s="145">
        <v>1.32</v>
      </c>
      <c r="AB923" s="149">
        <v>1.0385</v>
      </c>
      <c r="AC923" s="149">
        <v>0.98040000000000005</v>
      </c>
      <c r="AD923" s="147">
        <f>VLOOKUP(T923,'既存・導入予定 (4)'!$E$33:$S$44,13,0)</f>
        <v>0.58699999999999997</v>
      </c>
      <c r="AE923" s="75">
        <f t="shared" si="52"/>
        <v>1.1319999999999999</v>
      </c>
    </row>
    <row r="924" spans="20:31">
      <c r="T924" s="145">
        <v>8</v>
      </c>
      <c r="U924" s="145">
        <v>2014</v>
      </c>
      <c r="V924" s="145" t="s">
        <v>20</v>
      </c>
      <c r="W924" s="145" t="s">
        <v>624</v>
      </c>
      <c r="X924" s="145" t="s">
        <v>3516</v>
      </c>
      <c r="Y924" s="146" t="str">
        <f t="shared" si="51"/>
        <v>82014冷房店舗用無し（一定速）</v>
      </c>
      <c r="Z924" s="145">
        <v>0.25</v>
      </c>
      <c r="AA924" s="145">
        <v>0.75</v>
      </c>
      <c r="AB924" s="149">
        <v>0.25</v>
      </c>
      <c r="AC924" s="149">
        <v>0.75</v>
      </c>
      <c r="AD924" s="147">
        <f>VLOOKUP(T924,'既存・導入予定 (4)'!$E$33:$S$44,13,0)</f>
        <v>0.58699999999999997</v>
      </c>
      <c r="AE924" s="75">
        <f t="shared" si="52"/>
        <v>0.89600000000000002</v>
      </c>
    </row>
    <row r="925" spans="20:31">
      <c r="T925" s="145">
        <v>8</v>
      </c>
      <c r="U925" s="145">
        <v>2014</v>
      </c>
      <c r="V925" s="145" t="s">
        <v>20</v>
      </c>
      <c r="W925" s="145" t="s">
        <v>618</v>
      </c>
      <c r="X925" s="145" t="s">
        <v>3516</v>
      </c>
      <c r="Y925" s="146" t="str">
        <f t="shared" si="51"/>
        <v>82014冷房ビル用マルチ無し（一定速）</v>
      </c>
      <c r="Z925" s="145">
        <v>0.25</v>
      </c>
      <c r="AA925" s="145">
        <v>0.75</v>
      </c>
      <c r="AB925" s="149">
        <v>0.25</v>
      </c>
      <c r="AC925" s="149">
        <v>0.75</v>
      </c>
      <c r="AD925" s="147">
        <f>VLOOKUP(T925,'既存・導入予定 (4)'!$E$33:$S$44,13,0)</f>
        <v>0.58699999999999997</v>
      </c>
      <c r="AE925" s="75">
        <f t="shared" si="52"/>
        <v>0.89600000000000002</v>
      </c>
    </row>
    <row r="926" spans="20:31">
      <c r="T926" s="145">
        <v>8</v>
      </c>
      <c r="U926" s="145">
        <v>2014</v>
      </c>
      <c r="V926" s="145" t="s">
        <v>20</v>
      </c>
      <c r="W926" s="145" t="s">
        <v>619</v>
      </c>
      <c r="X926" s="145" t="s">
        <v>3516</v>
      </c>
      <c r="Y926" s="146" t="str">
        <f t="shared" si="51"/>
        <v>82014冷房設備用無し（一定速）</v>
      </c>
      <c r="Z926" s="145">
        <v>0.25</v>
      </c>
      <c r="AA926" s="145">
        <v>0.75</v>
      </c>
      <c r="AB926" s="149">
        <v>0.25</v>
      </c>
      <c r="AC926" s="149">
        <v>0.75</v>
      </c>
      <c r="AD926" s="147">
        <f>VLOOKUP(T926,'既存・導入予定 (4)'!$E$33:$S$44,13,0)</f>
        <v>0.58699999999999997</v>
      </c>
      <c r="AE926" s="75">
        <f t="shared" si="52"/>
        <v>0.89600000000000002</v>
      </c>
    </row>
    <row r="927" spans="20:31">
      <c r="T927" s="145">
        <v>8</v>
      </c>
      <c r="U927" s="145">
        <v>2014</v>
      </c>
      <c r="V927" s="145" t="s">
        <v>21</v>
      </c>
      <c r="W927" s="145" t="s">
        <v>624</v>
      </c>
      <c r="X927" s="145" t="s">
        <v>3363</v>
      </c>
      <c r="Y927" s="146" t="str">
        <f t="shared" si="51"/>
        <v>82014暖房店舗用有り</v>
      </c>
      <c r="Z927" s="145">
        <v>-0.94</v>
      </c>
      <c r="AA927" s="145">
        <v>1.94</v>
      </c>
      <c r="AB927" s="149">
        <v>1.0853999999999999</v>
      </c>
      <c r="AC927" s="149">
        <v>1.4337</v>
      </c>
      <c r="AD927" s="147">
        <f>VLOOKUP(T927,'既存・導入予定 (4)'!$E$33:$S$44,13,0)</f>
        <v>0.58699999999999997</v>
      </c>
      <c r="AE927" s="75">
        <f t="shared" si="52"/>
        <v>1.3879999999999999</v>
      </c>
    </row>
    <row r="928" spans="20:31">
      <c r="T928" s="145">
        <v>8</v>
      </c>
      <c r="U928" s="145">
        <v>2014</v>
      </c>
      <c r="V928" s="145" t="s">
        <v>21</v>
      </c>
      <c r="W928" s="145" t="s">
        <v>618</v>
      </c>
      <c r="X928" s="145" t="s">
        <v>3363</v>
      </c>
      <c r="Y928" s="146" t="str">
        <f t="shared" si="51"/>
        <v>82014暖房ビル用マルチ有り</v>
      </c>
      <c r="Z928" s="145">
        <v>-0.96</v>
      </c>
      <c r="AA928" s="145">
        <v>1.96</v>
      </c>
      <c r="AB928" s="149">
        <v>1.0416000000000001</v>
      </c>
      <c r="AC928" s="149">
        <v>1.4596</v>
      </c>
      <c r="AD928" s="147">
        <f>VLOOKUP(T928,'既存・導入予定 (4)'!$E$33:$S$44,13,0)</f>
        <v>0.58699999999999997</v>
      </c>
      <c r="AE928" s="75">
        <f t="shared" si="52"/>
        <v>1.3959999999999999</v>
      </c>
    </row>
    <row r="929" spans="20:31">
      <c r="T929" s="145">
        <v>8</v>
      </c>
      <c r="U929" s="145">
        <v>2014</v>
      </c>
      <c r="V929" s="145" t="s">
        <v>21</v>
      </c>
      <c r="W929" s="145" t="s">
        <v>619</v>
      </c>
      <c r="X929" s="145" t="s">
        <v>3363</v>
      </c>
      <c r="Y929" s="146" t="str">
        <f t="shared" si="51"/>
        <v>82014暖房設備用有り</v>
      </c>
      <c r="Z929" s="145">
        <v>-0.36</v>
      </c>
      <c r="AA929" s="145">
        <v>1.36</v>
      </c>
      <c r="AB929" s="149">
        <v>1.0287999999999999</v>
      </c>
      <c r="AC929" s="149">
        <v>1.0127999999999999</v>
      </c>
      <c r="AD929" s="147">
        <f>VLOOKUP(T929,'既存・導入予定 (4)'!$E$33:$S$44,13,0)</f>
        <v>0.58699999999999997</v>
      </c>
      <c r="AE929" s="75">
        <f t="shared" si="52"/>
        <v>1.1479999999999999</v>
      </c>
    </row>
    <row r="930" spans="20:31">
      <c r="T930" s="145">
        <v>8</v>
      </c>
      <c r="U930" s="145">
        <v>2014</v>
      </c>
      <c r="V930" s="145" t="s">
        <v>21</v>
      </c>
      <c r="W930" s="145" t="s">
        <v>624</v>
      </c>
      <c r="X930" s="145" t="s">
        <v>3516</v>
      </c>
      <c r="Y930" s="146" t="str">
        <f t="shared" si="51"/>
        <v>82014暖房店舗用無し（一定速）</v>
      </c>
      <c r="Z930" s="145">
        <v>0.25</v>
      </c>
      <c r="AA930" s="145">
        <v>0.75</v>
      </c>
      <c r="AB930" s="149">
        <v>0.25</v>
      </c>
      <c r="AC930" s="149">
        <v>0.75</v>
      </c>
      <c r="AD930" s="147">
        <f>VLOOKUP(T930,'既存・導入予定 (4)'!$E$33:$S$44,13,0)</f>
        <v>0.58699999999999997</v>
      </c>
      <c r="AE930" s="75">
        <f t="shared" si="52"/>
        <v>0.89600000000000002</v>
      </c>
    </row>
    <row r="931" spans="20:31">
      <c r="T931" s="145">
        <v>8</v>
      </c>
      <c r="U931" s="145">
        <v>2014</v>
      </c>
      <c r="V931" s="145" t="s">
        <v>21</v>
      </c>
      <c r="W931" s="145" t="s">
        <v>618</v>
      </c>
      <c r="X931" s="145" t="s">
        <v>3516</v>
      </c>
      <c r="Y931" s="146" t="str">
        <f t="shared" si="51"/>
        <v>82014暖房ビル用マルチ無し（一定速）</v>
      </c>
      <c r="Z931" s="145">
        <v>0.25</v>
      </c>
      <c r="AA931" s="145">
        <v>0.75</v>
      </c>
      <c r="AB931" s="149">
        <v>0.25</v>
      </c>
      <c r="AC931" s="149">
        <v>0.75</v>
      </c>
      <c r="AD931" s="147">
        <f>VLOOKUP(T931,'既存・導入予定 (4)'!$E$33:$S$44,13,0)</f>
        <v>0.58699999999999997</v>
      </c>
      <c r="AE931" s="75">
        <f t="shared" si="52"/>
        <v>0.89600000000000002</v>
      </c>
    </row>
    <row r="932" spans="20:31">
      <c r="T932" s="145">
        <v>8</v>
      </c>
      <c r="U932" s="145">
        <v>2014</v>
      </c>
      <c r="V932" s="145" t="s">
        <v>21</v>
      </c>
      <c r="W932" s="145" t="s">
        <v>619</v>
      </c>
      <c r="X932" s="145" t="s">
        <v>3516</v>
      </c>
      <c r="Y932" s="146" t="str">
        <f t="shared" si="51"/>
        <v>82014暖房設備用無し（一定速）</v>
      </c>
      <c r="Z932" s="145">
        <v>0.25</v>
      </c>
      <c r="AA932" s="145">
        <v>0.75</v>
      </c>
      <c r="AB932" s="149">
        <v>0.25</v>
      </c>
      <c r="AC932" s="149">
        <v>0.75</v>
      </c>
      <c r="AD932" s="147">
        <f>VLOOKUP(T932,'既存・導入予定 (4)'!$E$33:$S$44,13,0)</f>
        <v>0.58699999999999997</v>
      </c>
      <c r="AE932" s="75">
        <f t="shared" si="52"/>
        <v>0.89600000000000002</v>
      </c>
    </row>
    <row r="933" spans="20:31">
      <c r="T933" s="90">
        <v>8</v>
      </c>
      <c r="U933" s="90">
        <v>2015</v>
      </c>
      <c r="V933" s="90" t="s">
        <v>20</v>
      </c>
      <c r="W933" s="90" t="s">
        <v>624</v>
      </c>
      <c r="X933" s="90" t="s">
        <v>3363</v>
      </c>
      <c r="Y933" s="198" t="str">
        <f t="shared" si="51"/>
        <v>82015冷房店舗用有り</v>
      </c>
      <c r="Z933" s="90">
        <v>-1.38</v>
      </c>
      <c r="AA933" s="90">
        <v>2.38</v>
      </c>
      <c r="AB933" s="143">
        <v>1.0581</v>
      </c>
      <c r="AC933" s="143">
        <v>1.7705</v>
      </c>
      <c r="AD933" s="150">
        <f>VLOOKUP(T933,'既存・導入予定 (4)'!$E$33:$S$44,13,0)</f>
        <v>0.58699999999999997</v>
      </c>
      <c r="AE933" s="151">
        <f t="shared" si="52"/>
        <v>1.569</v>
      </c>
    </row>
    <row r="934" spans="20:31">
      <c r="T934" s="90">
        <v>8</v>
      </c>
      <c r="U934" s="90">
        <v>2015</v>
      </c>
      <c r="V934" s="90" t="s">
        <v>20</v>
      </c>
      <c r="W934" s="90" t="s">
        <v>618</v>
      </c>
      <c r="X934" s="90" t="s">
        <v>3363</v>
      </c>
      <c r="Y934" s="198" t="str">
        <f t="shared" si="51"/>
        <v>82015冷房ビル用マルチ有り</v>
      </c>
      <c r="Z934" s="90">
        <v>-1.5740000000000001</v>
      </c>
      <c r="AA934" s="90">
        <v>2.5739999999999998</v>
      </c>
      <c r="AB934" s="143">
        <v>1.0751999999999999</v>
      </c>
      <c r="AC934" s="143">
        <v>1.9117</v>
      </c>
      <c r="AD934" s="150">
        <f>VLOOKUP(T934,'既存・導入予定 (4)'!$E$33:$S$44,13,0)</f>
        <v>0.58699999999999997</v>
      </c>
      <c r="AE934" s="151">
        <f t="shared" si="52"/>
        <v>1.65</v>
      </c>
    </row>
    <row r="935" spans="20:31">
      <c r="T935" s="90">
        <v>8</v>
      </c>
      <c r="U935" s="90">
        <v>2015</v>
      </c>
      <c r="V935" s="90" t="s">
        <v>20</v>
      </c>
      <c r="W935" s="90" t="s">
        <v>619</v>
      </c>
      <c r="X935" s="90" t="s">
        <v>3363</v>
      </c>
      <c r="Y935" s="198" t="str">
        <f t="shared" si="51"/>
        <v>82015冷房設備用有り</v>
      </c>
      <c r="Z935" s="90">
        <v>-0.62</v>
      </c>
      <c r="AA935" s="90">
        <v>1.62</v>
      </c>
      <c r="AB935" s="143">
        <v>1.0472999999999999</v>
      </c>
      <c r="AC935" s="143">
        <v>1.2032</v>
      </c>
      <c r="AD935" s="150">
        <f>VLOOKUP(T935,'既存・導入予定 (4)'!$E$33:$S$44,13,0)</f>
        <v>0.58699999999999997</v>
      </c>
      <c r="AE935" s="151">
        <f t="shared" si="52"/>
        <v>1.256</v>
      </c>
    </row>
    <row r="936" spans="20:31">
      <c r="T936" s="90">
        <v>8</v>
      </c>
      <c r="U936" s="90">
        <v>2015</v>
      </c>
      <c r="V936" s="90" t="s">
        <v>20</v>
      </c>
      <c r="W936" s="90" t="s">
        <v>624</v>
      </c>
      <c r="X936" s="90" t="s">
        <v>3516</v>
      </c>
      <c r="Y936" s="198" t="str">
        <f t="shared" si="51"/>
        <v>82015冷房店舗用無し（一定速）</v>
      </c>
      <c r="Z936" s="90">
        <v>0.25</v>
      </c>
      <c r="AA936" s="90">
        <v>0.75</v>
      </c>
      <c r="AB936" s="143">
        <v>0.25</v>
      </c>
      <c r="AC936" s="143">
        <v>0.75</v>
      </c>
      <c r="AD936" s="150">
        <f>VLOOKUP(T936,'既存・導入予定 (4)'!$E$33:$S$44,13,0)</f>
        <v>0.58699999999999997</v>
      </c>
      <c r="AE936" s="151">
        <f t="shared" si="52"/>
        <v>0.89600000000000002</v>
      </c>
    </row>
    <row r="937" spans="20:31">
      <c r="T937" s="90">
        <v>8</v>
      </c>
      <c r="U937" s="90">
        <v>2015</v>
      </c>
      <c r="V937" s="90" t="s">
        <v>20</v>
      </c>
      <c r="W937" s="90" t="s">
        <v>618</v>
      </c>
      <c r="X937" s="90" t="s">
        <v>3516</v>
      </c>
      <c r="Y937" s="198" t="str">
        <f t="shared" si="51"/>
        <v>82015冷房ビル用マルチ無し（一定速）</v>
      </c>
      <c r="Z937" s="90">
        <v>0.25</v>
      </c>
      <c r="AA937" s="90">
        <v>0.75</v>
      </c>
      <c r="AB937" s="143">
        <v>0.25</v>
      </c>
      <c r="AC937" s="143">
        <v>0.75</v>
      </c>
      <c r="AD937" s="150">
        <f>VLOOKUP(T937,'既存・導入予定 (4)'!$E$33:$S$44,13,0)</f>
        <v>0.58699999999999997</v>
      </c>
      <c r="AE937" s="151">
        <f t="shared" si="52"/>
        <v>0.89600000000000002</v>
      </c>
    </row>
    <row r="938" spans="20:31">
      <c r="T938" s="90">
        <v>8</v>
      </c>
      <c r="U938" s="90">
        <v>2015</v>
      </c>
      <c r="V938" s="90" t="s">
        <v>20</v>
      </c>
      <c r="W938" s="90" t="s">
        <v>619</v>
      </c>
      <c r="X938" s="90" t="s">
        <v>3516</v>
      </c>
      <c r="Y938" s="198" t="str">
        <f t="shared" si="51"/>
        <v>82015冷房設備用無し（一定速）</v>
      </c>
      <c r="Z938" s="90">
        <v>0.25</v>
      </c>
      <c r="AA938" s="90">
        <v>0.75</v>
      </c>
      <c r="AB938" s="143">
        <v>0.25</v>
      </c>
      <c r="AC938" s="143">
        <v>0.75</v>
      </c>
      <c r="AD938" s="150">
        <f>VLOOKUP(T938,'既存・導入予定 (4)'!$E$33:$S$44,13,0)</f>
        <v>0.58699999999999997</v>
      </c>
      <c r="AE938" s="151">
        <f t="shared" si="52"/>
        <v>0.89600000000000002</v>
      </c>
    </row>
    <row r="939" spans="20:31">
      <c r="T939" s="90">
        <v>8</v>
      </c>
      <c r="U939" s="90">
        <v>2015</v>
      </c>
      <c r="V939" s="90" t="s">
        <v>21</v>
      </c>
      <c r="W939" s="90" t="s">
        <v>624</v>
      </c>
      <c r="X939" s="90" t="s">
        <v>3363</v>
      </c>
      <c r="Y939" s="198" t="str">
        <f t="shared" si="51"/>
        <v>82015暖房店舗用有り</v>
      </c>
      <c r="Z939" s="90">
        <v>-0.97</v>
      </c>
      <c r="AA939" s="90">
        <v>1.97</v>
      </c>
      <c r="AB939" s="143">
        <v>1.0867</v>
      </c>
      <c r="AC939" s="143">
        <v>1.4558</v>
      </c>
      <c r="AD939" s="150">
        <f>VLOOKUP(T939,'既存・導入予定 (4)'!$E$33:$S$44,13,0)</f>
        <v>0.58699999999999997</v>
      </c>
      <c r="AE939" s="151">
        <f t="shared" si="52"/>
        <v>1.4</v>
      </c>
    </row>
    <row r="940" spans="20:31">
      <c r="T940" s="90">
        <v>8</v>
      </c>
      <c r="U940" s="90">
        <v>2015</v>
      </c>
      <c r="V940" s="90" t="s">
        <v>21</v>
      </c>
      <c r="W940" s="90" t="s">
        <v>618</v>
      </c>
      <c r="X940" s="90" t="s">
        <v>3363</v>
      </c>
      <c r="Y940" s="198" t="str">
        <f t="shared" si="51"/>
        <v>82015暖房ビル用マルチ有り</v>
      </c>
      <c r="Z940" s="90">
        <v>-0.876</v>
      </c>
      <c r="AA940" s="90">
        <v>1.8759999999999999</v>
      </c>
      <c r="AB940" s="143">
        <v>1.0398000000000001</v>
      </c>
      <c r="AC940" s="143">
        <v>1.3971</v>
      </c>
      <c r="AD940" s="150">
        <f>VLOOKUP(T940,'既存・導入予定 (4)'!$E$33:$S$44,13,0)</f>
        <v>0.58699999999999997</v>
      </c>
      <c r="AE940" s="151">
        <f t="shared" si="52"/>
        <v>1.361</v>
      </c>
    </row>
    <row r="941" spans="20:31">
      <c r="T941" s="90">
        <v>8</v>
      </c>
      <c r="U941" s="90">
        <v>2015</v>
      </c>
      <c r="V941" s="90" t="s">
        <v>21</v>
      </c>
      <c r="W941" s="90" t="s">
        <v>619</v>
      </c>
      <c r="X941" s="90" t="s">
        <v>3363</v>
      </c>
      <c r="Y941" s="198" t="str">
        <f t="shared" si="51"/>
        <v>82015暖房設備用有り</v>
      </c>
      <c r="Z941" s="90">
        <v>-0.59799999999999998</v>
      </c>
      <c r="AA941" s="90">
        <v>1.5980000000000001</v>
      </c>
      <c r="AB941" s="143">
        <v>1.0339</v>
      </c>
      <c r="AC941" s="143">
        <v>1.19</v>
      </c>
      <c r="AD941" s="150">
        <f>VLOOKUP(T941,'既存・導入予定 (4)'!$E$33:$S$44,13,0)</f>
        <v>0.58699999999999997</v>
      </c>
      <c r="AE941" s="151">
        <f t="shared" si="52"/>
        <v>1.246</v>
      </c>
    </row>
    <row r="942" spans="20:31">
      <c r="T942" s="90">
        <v>8</v>
      </c>
      <c r="U942" s="90">
        <v>2015</v>
      </c>
      <c r="V942" s="90" t="s">
        <v>21</v>
      </c>
      <c r="W942" s="90" t="s">
        <v>624</v>
      </c>
      <c r="X942" s="90" t="s">
        <v>3516</v>
      </c>
      <c r="Y942" s="198" t="str">
        <f t="shared" si="51"/>
        <v>82015暖房店舗用無し（一定速）</v>
      </c>
      <c r="Z942" s="90">
        <v>0.25</v>
      </c>
      <c r="AA942" s="90">
        <v>0.75</v>
      </c>
      <c r="AB942" s="143">
        <v>0.25</v>
      </c>
      <c r="AC942" s="143">
        <v>0.75</v>
      </c>
      <c r="AD942" s="150">
        <f>VLOOKUP(T942,'既存・導入予定 (4)'!$E$33:$S$44,13,0)</f>
        <v>0.58699999999999997</v>
      </c>
      <c r="AE942" s="151">
        <f t="shared" si="52"/>
        <v>0.89600000000000002</v>
      </c>
    </row>
    <row r="943" spans="20:31">
      <c r="T943" s="90">
        <v>8</v>
      </c>
      <c r="U943" s="90">
        <v>2015</v>
      </c>
      <c r="V943" s="90" t="s">
        <v>21</v>
      </c>
      <c r="W943" s="90" t="s">
        <v>618</v>
      </c>
      <c r="X943" s="90" t="s">
        <v>3516</v>
      </c>
      <c r="Y943" s="198" t="str">
        <f t="shared" si="51"/>
        <v>82015暖房ビル用マルチ無し（一定速）</v>
      </c>
      <c r="Z943" s="90">
        <v>0.25</v>
      </c>
      <c r="AA943" s="90">
        <v>0.75</v>
      </c>
      <c r="AB943" s="143">
        <v>0.25</v>
      </c>
      <c r="AC943" s="143">
        <v>0.75</v>
      </c>
      <c r="AD943" s="150">
        <f>VLOOKUP(T943,'既存・導入予定 (4)'!$E$33:$S$44,13,0)</f>
        <v>0.58699999999999997</v>
      </c>
      <c r="AE943" s="151">
        <f t="shared" si="52"/>
        <v>0.89600000000000002</v>
      </c>
    </row>
    <row r="944" spans="20:31">
      <c r="T944" s="90">
        <v>8</v>
      </c>
      <c r="U944" s="90">
        <v>2015</v>
      </c>
      <c r="V944" s="90" t="s">
        <v>21</v>
      </c>
      <c r="W944" s="90" t="s">
        <v>619</v>
      </c>
      <c r="X944" s="90" t="s">
        <v>3516</v>
      </c>
      <c r="Y944" s="198" t="str">
        <f t="shared" si="51"/>
        <v>82015暖房設備用無し（一定速）</v>
      </c>
      <c r="Z944" s="90">
        <v>0.25</v>
      </c>
      <c r="AA944" s="90">
        <v>0.75</v>
      </c>
      <c r="AB944" s="143">
        <v>0.25</v>
      </c>
      <c r="AC944" s="143">
        <v>0.75</v>
      </c>
      <c r="AD944" s="150">
        <f>VLOOKUP(T944,'既存・導入予定 (4)'!$E$33:$S$44,13,0)</f>
        <v>0.58699999999999997</v>
      </c>
      <c r="AE944" s="151">
        <f t="shared" si="52"/>
        <v>0.89600000000000002</v>
      </c>
    </row>
    <row r="945" spans="20:31">
      <c r="T945" s="90">
        <v>8</v>
      </c>
      <c r="U945" s="90">
        <v>2020</v>
      </c>
      <c r="V945" s="90" t="s">
        <v>626</v>
      </c>
      <c r="W945" s="90" t="s">
        <v>624</v>
      </c>
      <c r="X945" s="90" t="s">
        <v>3363</v>
      </c>
      <c r="Y945" s="198" t="str">
        <f t="shared" si="51"/>
        <v>82020冷房店舗用有り</v>
      </c>
      <c r="Z945" s="90">
        <v>-1.38</v>
      </c>
      <c r="AA945" s="90">
        <v>2.38</v>
      </c>
      <c r="AB945" s="143">
        <v>1.0581</v>
      </c>
      <c r="AC945" s="143">
        <v>1.7705</v>
      </c>
      <c r="AD945" s="150">
        <f>VLOOKUP(T945,'既存・導入予定 (4)'!$E$33:$S$44,13,0)</f>
        <v>0.58699999999999997</v>
      </c>
      <c r="AE945" s="151">
        <f t="shared" si="52"/>
        <v>1.569</v>
      </c>
    </row>
    <row r="946" spans="20:31">
      <c r="T946" s="90">
        <v>8</v>
      </c>
      <c r="U946" s="90">
        <v>2020</v>
      </c>
      <c r="V946" s="90" t="s">
        <v>626</v>
      </c>
      <c r="W946" s="90" t="s">
        <v>618</v>
      </c>
      <c r="X946" s="90" t="s">
        <v>3363</v>
      </c>
      <c r="Y946" s="198" t="str">
        <f t="shared" si="51"/>
        <v>82020冷房ビル用マルチ有り</v>
      </c>
      <c r="Z946" s="90">
        <v>-1.68</v>
      </c>
      <c r="AA946" s="90">
        <v>2.68</v>
      </c>
      <c r="AB946" s="143">
        <v>1.0788</v>
      </c>
      <c r="AC946" s="143">
        <v>2.0053000000000001</v>
      </c>
      <c r="AD946" s="150">
        <f>VLOOKUP(T946,'既存・導入予定 (4)'!$E$33:$S$44,13,0)</f>
        <v>0.58699999999999997</v>
      </c>
      <c r="AE946" s="151">
        <f t="shared" si="52"/>
        <v>1.6930000000000001</v>
      </c>
    </row>
    <row r="947" spans="20:31">
      <c r="T947" s="90">
        <v>8</v>
      </c>
      <c r="U947" s="90">
        <v>2020</v>
      </c>
      <c r="V947" s="90" t="s">
        <v>626</v>
      </c>
      <c r="W947" s="90" t="s">
        <v>619</v>
      </c>
      <c r="X947" s="90" t="s">
        <v>3363</v>
      </c>
      <c r="Y947" s="198" t="str">
        <f t="shared" si="51"/>
        <v>82020冷房設備用有り</v>
      </c>
      <c r="Z947" s="90">
        <v>-0.62</v>
      </c>
      <c r="AA947" s="90">
        <v>1.62</v>
      </c>
      <c r="AB947" s="143">
        <v>1.0472999999999999</v>
      </c>
      <c r="AC947" s="143">
        <v>1.2032</v>
      </c>
      <c r="AD947" s="150">
        <f>VLOOKUP(T947,'既存・導入予定 (4)'!$E$33:$S$44,13,0)</f>
        <v>0.58699999999999997</v>
      </c>
      <c r="AE947" s="151">
        <f t="shared" si="52"/>
        <v>1.256</v>
      </c>
    </row>
    <row r="948" spans="20:31">
      <c r="T948" s="90">
        <v>8</v>
      </c>
      <c r="U948" s="90">
        <v>2020</v>
      </c>
      <c r="V948" s="90" t="s">
        <v>626</v>
      </c>
      <c r="W948" s="90" t="s">
        <v>624</v>
      </c>
      <c r="X948" s="90" t="s">
        <v>3516</v>
      </c>
      <c r="Y948" s="198" t="str">
        <f t="shared" si="51"/>
        <v>82020冷房店舗用無し（一定速）</v>
      </c>
      <c r="Z948" s="90">
        <v>0.25</v>
      </c>
      <c r="AA948" s="90">
        <v>0.75</v>
      </c>
      <c r="AB948" s="143">
        <v>0.25</v>
      </c>
      <c r="AC948" s="143">
        <v>0.75</v>
      </c>
      <c r="AD948" s="150">
        <f>VLOOKUP(T948,'既存・導入予定 (4)'!$E$33:$S$44,13,0)</f>
        <v>0.58699999999999997</v>
      </c>
      <c r="AE948" s="151">
        <f t="shared" si="52"/>
        <v>0.89600000000000002</v>
      </c>
    </row>
    <row r="949" spans="20:31">
      <c r="T949" s="90">
        <v>8</v>
      </c>
      <c r="U949" s="90">
        <v>2020</v>
      </c>
      <c r="V949" s="90" t="s">
        <v>626</v>
      </c>
      <c r="W949" s="90" t="s">
        <v>618</v>
      </c>
      <c r="X949" s="90" t="s">
        <v>3516</v>
      </c>
      <c r="Y949" s="198" t="str">
        <f t="shared" si="51"/>
        <v>82020冷房ビル用マルチ無し（一定速）</v>
      </c>
      <c r="Z949" s="90">
        <v>0.25</v>
      </c>
      <c r="AA949" s="90">
        <v>0.75</v>
      </c>
      <c r="AB949" s="143">
        <v>0.25</v>
      </c>
      <c r="AC949" s="143">
        <v>0.75</v>
      </c>
      <c r="AD949" s="150">
        <f>VLOOKUP(T949,'既存・導入予定 (4)'!$E$33:$S$44,13,0)</f>
        <v>0.58699999999999997</v>
      </c>
      <c r="AE949" s="151">
        <f t="shared" si="52"/>
        <v>0.89600000000000002</v>
      </c>
    </row>
    <row r="950" spans="20:31">
      <c r="T950" s="90">
        <v>8</v>
      </c>
      <c r="U950" s="90">
        <v>2020</v>
      </c>
      <c r="V950" s="90" t="s">
        <v>626</v>
      </c>
      <c r="W950" s="90" t="s">
        <v>619</v>
      </c>
      <c r="X950" s="90" t="s">
        <v>3516</v>
      </c>
      <c r="Y950" s="198" t="str">
        <f t="shared" si="51"/>
        <v>82020冷房設備用無し（一定速）</v>
      </c>
      <c r="Z950" s="90">
        <v>0.25</v>
      </c>
      <c r="AA950" s="90">
        <v>0.75</v>
      </c>
      <c r="AB950" s="143">
        <v>0.25</v>
      </c>
      <c r="AC950" s="143">
        <v>0.75</v>
      </c>
      <c r="AD950" s="150">
        <f>VLOOKUP(T950,'既存・導入予定 (4)'!$E$33:$S$44,13,0)</f>
        <v>0.58699999999999997</v>
      </c>
      <c r="AE950" s="151">
        <f t="shared" si="52"/>
        <v>0.89600000000000002</v>
      </c>
    </row>
    <row r="951" spans="20:31">
      <c r="T951" s="90">
        <v>8</v>
      </c>
      <c r="U951" s="90">
        <v>2020</v>
      </c>
      <c r="V951" s="90" t="s">
        <v>627</v>
      </c>
      <c r="W951" s="90" t="s">
        <v>624</v>
      </c>
      <c r="X951" s="90" t="s">
        <v>3363</v>
      </c>
      <c r="Y951" s="198" t="str">
        <f t="shared" si="51"/>
        <v>82020暖房店舗用有り</v>
      </c>
      <c r="Z951" s="90">
        <v>-0.96</v>
      </c>
      <c r="AA951" s="90">
        <v>1.96</v>
      </c>
      <c r="AB951" s="143">
        <v>1.0862000000000001</v>
      </c>
      <c r="AC951" s="143">
        <v>1.4483999999999999</v>
      </c>
      <c r="AD951" s="150">
        <f>VLOOKUP(T951,'既存・導入予定 (4)'!$E$33:$S$44,13,0)</f>
        <v>0.58699999999999997</v>
      </c>
      <c r="AE951" s="151">
        <f t="shared" si="52"/>
        <v>1.3959999999999999</v>
      </c>
    </row>
    <row r="952" spans="20:31">
      <c r="T952" s="90">
        <v>8</v>
      </c>
      <c r="U952" s="90">
        <v>2020</v>
      </c>
      <c r="V952" s="90" t="s">
        <v>627</v>
      </c>
      <c r="W952" s="90" t="s">
        <v>618</v>
      </c>
      <c r="X952" s="90" t="s">
        <v>3363</v>
      </c>
      <c r="Y952" s="198" t="str">
        <f t="shared" si="51"/>
        <v>82020暖房ビル用マルチ有り</v>
      </c>
      <c r="Z952" s="90">
        <v>-1.1000000000000001</v>
      </c>
      <c r="AA952" s="90">
        <v>2.1</v>
      </c>
      <c r="AB952" s="143">
        <v>1.0416000000000001</v>
      </c>
      <c r="AC952" s="143">
        <v>1.4596</v>
      </c>
      <c r="AD952" s="150">
        <f>VLOOKUP(T952,'既存・導入予定 (4)'!$E$33:$S$44,13,0)</f>
        <v>0.58699999999999997</v>
      </c>
      <c r="AE952" s="151">
        <f t="shared" si="52"/>
        <v>1.454</v>
      </c>
    </row>
    <row r="953" spans="20:31">
      <c r="T953" s="90">
        <v>8</v>
      </c>
      <c r="U953" s="90">
        <v>2020</v>
      </c>
      <c r="V953" s="90" t="s">
        <v>627</v>
      </c>
      <c r="W953" s="90" t="s">
        <v>619</v>
      </c>
      <c r="X953" s="90" t="s">
        <v>3363</v>
      </c>
      <c r="Y953" s="198" t="str">
        <f t="shared" si="51"/>
        <v>82020暖房設備用有り</v>
      </c>
      <c r="Z953" s="90">
        <v>-0.46</v>
      </c>
      <c r="AA953" s="90">
        <v>1.46</v>
      </c>
      <c r="AB953" s="143">
        <v>0.94</v>
      </c>
      <c r="AC953" s="143">
        <v>1.1100000000000001</v>
      </c>
      <c r="AD953" s="150">
        <f>VLOOKUP(T953,'既存・導入予定 (4)'!$E$33:$S$44,13,0)</f>
        <v>0.58699999999999997</v>
      </c>
      <c r="AE953" s="151">
        <f t="shared" si="52"/>
        <v>1.1890000000000001</v>
      </c>
    </row>
    <row r="954" spans="20:31">
      <c r="T954" s="90">
        <v>8</v>
      </c>
      <c r="U954" s="90">
        <v>2020</v>
      </c>
      <c r="V954" s="90" t="s">
        <v>627</v>
      </c>
      <c r="W954" s="90" t="s">
        <v>624</v>
      </c>
      <c r="X954" s="90" t="s">
        <v>3516</v>
      </c>
      <c r="Y954" s="198" t="str">
        <f t="shared" si="51"/>
        <v>82020暖房店舗用無し（一定速）</v>
      </c>
      <c r="Z954" s="90">
        <v>0.25</v>
      </c>
      <c r="AA954" s="90">
        <v>0.75</v>
      </c>
      <c r="AB954" s="143">
        <v>0.25</v>
      </c>
      <c r="AC954" s="143">
        <v>0.75</v>
      </c>
      <c r="AD954" s="150">
        <f>VLOOKUP(T954,'既存・導入予定 (4)'!$E$33:$S$44,13,0)</f>
        <v>0.58699999999999997</v>
      </c>
      <c r="AE954" s="151">
        <f t="shared" si="52"/>
        <v>0.89600000000000002</v>
      </c>
    </row>
    <row r="955" spans="20:31">
      <c r="T955" s="90">
        <v>8</v>
      </c>
      <c r="U955" s="90">
        <v>2020</v>
      </c>
      <c r="V955" s="90" t="s">
        <v>627</v>
      </c>
      <c r="W955" s="90" t="s">
        <v>618</v>
      </c>
      <c r="X955" s="90" t="s">
        <v>3516</v>
      </c>
      <c r="Y955" s="198" t="str">
        <f t="shared" si="51"/>
        <v>82020暖房ビル用マルチ無し（一定速）</v>
      </c>
      <c r="Z955" s="90">
        <v>0.25</v>
      </c>
      <c r="AA955" s="90">
        <v>0.75</v>
      </c>
      <c r="AB955" s="143">
        <v>0.25</v>
      </c>
      <c r="AC955" s="143">
        <v>0.75</v>
      </c>
      <c r="AD955" s="150">
        <f>VLOOKUP(T955,'既存・導入予定 (4)'!$E$33:$S$44,13,0)</f>
        <v>0.58699999999999997</v>
      </c>
      <c r="AE955" s="151">
        <f t="shared" si="52"/>
        <v>0.89600000000000002</v>
      </c>
    </row>
    <row r="956" spans="20:31">
      <c r="T956" s="90">
        <v>8</v>
      </c>
      <c r="U956" s="90">
        <v>2020</v>
      </c>
      <c r="V956" s="90" t="s">
        <v>627</v>
      </c>
      <c r="W956" s="90" t="s">
        <v>619</v>
      </c>
      <c r="X956" s="90" t="s">
        <v>3516</v>
      </c>
      <c r="Y956" s="198" t="str">
        <f t="shared" si="51"/>
        <v>82020暖房設備用無し（一定速）</v>
      </c>
      <c r="Z956" s="90">
        <v>0.25</v>
      </c>
      <c r="AA956" s="90">
        <v>0.75</v>
      </c>
      <c r="AB956" s="143">
        <v>0.25</v>
      </c>
      <c r="AC956" s="143">
        <v>0.75</v>
      </c>
      <c r="AD956" s="150">
        <f>VLOOKUP(T956,'既存・導入予定 (4)'!$E$33:$S$44,13,0)</f>
        <v>0.58699999999999997</v>
      </c>
      <c r="AE956" s="151">
        <f t="shared" si="52"/>
        <v>0.89600000000000002</v>
      </c>
    </row>
    <row r="957" spans="20:31">
      <c r="T957" s="145">
        <v>8</v>
      </c>
      <c r="U957" s="145">
        <v>2024</v>
      </c>
      <c r="V957" s="145" t="s">
        <v>626</v>
      </c>
      <c r="W957" s="145" t="s">
        <v>624</v>
      </c>
      <c r="X957" s="145" t="s">
        <v>3363</v>
      </c>
      <c r="Y957" s="146" t="str">
        <f t="shared" si="51"/>
        <v>82024冷房店舗用有り</v>
      </c>
      <c r="Z957" s="145">
        <v>-1.58</v>
      </c>
      <c r="AA957" s="145">
        <v>2.58</v>
      </c>
      <c r="AB957" s="149">
        <v>1.0629999999999999</v>
      </c>
      <c r="AC957" s="149">
        <v>1.9193</v>
      </c>
      <c r="AD957" s="147">
        <f>VLOOKUP(T957,'既存・導入予定 (4)'!$E$33:$S$44,13,0)</f>
        <v>0.58699999999999997</v>
      </c>
      <c r="AE957" s="75">
        <f t="shared" si="52"/>
        <v>1.6519999999999999</v>
      </c>
    </row>
    <row r="958" spans="20:31">
      <c r="T958" s="145">
        <v>8</v>
      </c>
      <c r="U958" s="145">
        <v>2024</v>
      </c>
      <c r="V958" s="145" t="s">
        <v>626</v>
      </c>
      <c r="W958" s="145" t="s">
        <v>618</v>
      </c>
      <c r="X958" s="145" t="s">
        <v>3363</v>
      </c>
      <c r="Y958" s="146" t="str">
        <f t="shared" si="51"/>
        <v>82024冷房ビル用マルチ有り</v>
      </c>
      <c r="Z958" s="145">
        <v>-1.6</v>
      </c>
      <c r="AA958" s="145">
        <v>2.6</v>
      </c>
      <c r="AB958" s="149">
        <v>1.0759000000000001</v>
      </c>
      <c r="AC958" s="149">
        <v>1.931</v>
      </c>
      <c r="AD958" s="147">
        <f>VLOOKUP(T958,'既存・導入予定 (4)'!$E$33:$S$44,13,0)</f>
        <v>0.58699999999999997</v>
      </c>
      <c r="AE958" s="75">
        <f t="shared" si="52"/>
        <v>1.66</v>
      </c>
    </row>
    <row r="959" spans="20:31">
      <c r="T959" s="145">
        <v>8</v>
      </c>
      <c r="U959" s="145">
        <v>2024</v>
      </c>
      <c r="V959" s="145" t="s">
        <v>626</v>
      </c>
      <c r="W959" s="145" t="s">
        <v>619</v>
      </c>
      <c r="X959" s="145" t="s">
        <v>3363</v>
      </c>
      <c r="Y959" s="146" t="str">
        <f t="shared" si="51"/>
        <v>82024冷房設備用有り</v>
      </c>
      <c r="Z959" s="145">
        <v>-0.6</v>
      </c>
      <c r="AA959" s="145">
        <v>1.6</v>
      </c>
      <c r="AB959" s="149">
        <v>1.0467</v>
      </c>
      <c r="AC959" s="149">
        <v>1.1882999999999999</v>
      </c>
      <c r="AD959" s="147">
        <f>VLOOKUP(T959,'既存・導入予定 (4)'!$E$33:$S$44,13,0)</f>
        <v>0.58699999999999997</v>
      </c>
      <c r="AE959" s="75">
        <f t="shared" si="52"/>
        <v>1.2470000000000001</v>
      </c>
    </row>
    <row r="960" spans="20:31">
      <c r="T960" s="145">
        <v>8</v>
      </c>
      <c r="U960" s="145">
        <v>2024</v>
      </c>
      <c r="V960" s="145" t="s">
        <v>626</v>
      </c>
      <c r="W960" s="145" t="s">
        <v>624</v>
      </c>
      <c r="X960" s="145" t="s">
        <v>3516</v>
      </c>
      <c r="Y960" s="146" t="str">
        <f t="shared" si="51"/>
        <v>82024冷房店舗用無し（一定速）</v>
      </c>
      <c r="Z960" s="145">
        <v>0.25</v>
      </c>
      <c r="AA960" s="145">
        <v>0.75</v>
      </c>
      <c r="AB960" s="149">
        <v>0.25</v>
      </c>
      <c r="AC960" s="149">
        <v>0.75</v>
      </c>
      <c r="AD960" s="147">
        <f>VLOOKUP(T960,'既存・導入予定 (4)'!$E$33:$S$44,13,0)</f>
        <v>0.58699999999999997</v>
      </c>
      <c r="AE960" s="75">
        <f t="shared" si="52"/>
        <v>0.89600000000000002</v>
      </c>
    </row>
    <row r="961" spans="20:31">
      <c r="T961" s="145">
        <v>8</v>
      </c>
      <c r="U961" s="145">
        <v>2024</v>
      </c>
      <c r="V961" s="145" t="s">
        <v>626</v>
      </c>
      <c r="W961" s="145" t="s">
        <v>618</v>
      </c>
      <c r="X961" s="145" t="s">
        <v>3516</v>
      </c>
      <c r="Y961" s="146" t="str">
        <f t="shared" si="51"/>
        <v>82024冷房ビル用マルチ無し（一定速）</v>
      </c>
      <c r="Z961" s="145">
        <v>0.25</v>
      </c>
      <c r="AA961" s="145">
        <v>0.75</v>
      </c>
      <c r="AB961" s="149">
        <v>0.25</v>
      </c>
      <c r="AC961" s="149">
        <v>0.75</v>
      </c>
      <c r="AD961" s="147">
        <f>VLOOKUP(T961,'既存・導入予定 (4)'!$E$33:$S$44,13,0)</f>
        <v>0.58699999999999997</v>
      </c>
      <c r="AE961" s="75">
        <f t="shared" si="52"/>
        <v>0.89600000000000002</v>
      </c>
    </row>
    <row r="962" spans="20:31">
      <c r="T962" s="145">
        <v>8</v>
      </c>
      <c r="U962" s="145">
        <v>2024</v>
      </c>
      <c r="V962" s="145" t="s">
        <v>626</v>
      </c>
      <c r="W962" s="145" t="s">
        <v>619</v>
      </c>
      <c r="X962" s="145" t="s">
        <v>3516</v>
      </c>
      <c r="Y962" s="146" t="str">
        <f t="shared" si="51"/>
        <v>82024冷房設備用無し（一定速）</v>
      </c>
      <c r="Z962" s="145">
        <v>0.25</v>
      </c>
      <c r="AA962" s="145">
        <v>0.75</v>
      </c>
      <c r="AB962" s="149">
        <v>0.25</v>
      </c>
      <c r="AC962" s="149">
        <v>0.75</v>
      </c>
      <c r="AD962" s="147">
        <f>VLOOKUP(T962,'既存・導入予定 (4)'!$E$33:$S$44,13,0)</f>
        <v>0.58699999999999997</v>
      </c>
      <c r="AE962" s="75">
        <f t="shared" si="52"/>
        <v>0.89600000000000002</v>
      </c>
    </row>
    <row r="963" spans="20:31">
      <c r="T963" s="145">
        <v>8</v>
      </c>
      <c r="U963" s="145">
        <v>2024</v>
      </c>
      <c r="V963" s="145" t="s">
        <v>627</v>
      </c>
      <c r="W963" s="145" t="s">
        <v>624</v>
      </c>
      <c r="X963" s="145" t="s">
        <v>3363</v>
      </c>
      <c r="Y963" s="146" t="str">
        <f t="shared" si="51"/>
        <v>82024暖房店舗用有り</v>
      </c>
      <c r="Z963" s="145">
        <v>-1.04</v>
      </c>
      <c r="AA963" s="145">
        <v>2.04</v>
      </c>
      <c r="AB963" s="149">
        <v>1.0898000000000001</v>
      </c>
      <c r="AC963" s="149">
        <v>1.5076000000000001</v>
      </c>
      <c r="AD963" s="147">
        <f>VLOOKUP(T963,'既存・導入予定 (4)'!$E$33:$S$44,13,0)</f>
        <v>0.58699999999999997</v>
      </c>
      <c r="AE963" s="75">
        <f t="shared" si="52"/>
        <v>1.429</v>
      </c>
    </row>
    <row r="964" spans="20:31">
      <c r="T964" s="145">
        <v>8</v>
      </c>
      <c r="U964" s="145">
        <v>2024</v>
      </c>
      <c r="V964" s="145" t="s">
        <v>627</v>
      </c>
      <c r="W964" s="145" t="s">
        <v>618</v>
      </c>
      <c r="X964" s="145" t="s">
        <v>3363</v>
      </c>
      <c r="Y964" s="146" t="str">
        <f t="shared" si="51"/>
        <v>82024暖房ビル用マルチ有り</v>
      </c>
      <c r="Z964" s="145">
        <v>-1.1399999999999999</v>
      </c>
      <c r="AA964" s="145">
        <v>2.14</v>
      </c>
      <c r="AB964" s="149">
        <v>1.0454000000000001</v>
      </c>
      <c r="AC964" s="149">
        <v>1.5936999999999999</v>
      </c>
      <c r="AD964" s="147">
        <f>VLOOKUP(T964,'既存・導入予定 (4)'!$E$33:$S$44,13,0)</f>
        <v>0.58699999999999997</v>
      </c>
      <c r="AE964" s="75">
        <f t="shared" si="52"/>
        <v>1.47</v>
      </c>
    </row>
    <row r="965" spans="20:31">
      <c r="T965" s="145">
        <v>8</v>
      </c>
      <c r="U965" s="145">
        <v>2024</v>
      </c>
      <c r="V965" s="145" t="s">
        <v>627</v>
      </c>
      <c r="W965" s="145" t="s">
        <v>619</v>
      </c>
      <c r="X965" s="145" t="s">
        <v>3363</v>
      </c>
      <c r="Y965" s="146" t="str">
        <f t="shared" si="51"/>
        <v>82024暖房設備用有り</v>
      </c>
      <c r="Z965" s="145">
        <v>-0.57999999999999996</v>
      </c>
      <c r="AA965" s="145">
        <v>1.58</v>
      </c>
      <c r="AB965" s="149">
        <v>1.0335000000000001</v>
      </c>
      <c r="AC965" s="149">
        <v>1.1766000000000001</v>
      </c>
      <c r="AD965" s="147">
        <f>VLOOKUP(T965,'既存・導入予定 (4)'!$E$33:$S$44,13,0)</f>
        <v>0.58699999999999997</v>
      </c>
      <c r="AE965" s="75">
        <f t="shared" si="52"/>
        <v>1.2390000000000001</v>
      </c>
    </row>
    <row r="966" spans="20:31">
      <c r="T966" s="145">
        <v>8</v>
      </c>
      <c r="U966" s="145">
        <v>2024</v>
      </c>
      <c r="V966" s="145" t="s">
        <v>627</v>
      </c>
      <c r="W966" s="145" t="s">
        <v>624</v>
      </c>
      <c r="X966" s="145" t="s">
        <v>3516</v>
      </c>
      <c r="Y966" s="146" t="str">
        <f t="shared" si="51"/>
        <v>82024暖房店舗用無し（一定速）</v>
      </c>
      <c r="Z966" s="145">
        <v>0.25</v>
      </c>
      <c r="AA966" s="145">
        <v>0.75</v>
      </c>
      <c r="AB966" s="149">
        <v>0.25</v>
      </c>
      <c r="AC966" s="149">
        <v>0.75</v>
      </c>
      <c r="AD966" s="147">
        <f>VLOOKUP(T966,'既存・導入予定 (4)'!$E$33:$S$44,13,0)</f>
        <v>0.58699999999999997</v>
      </c>
      <c r="AE966" s="75">
        <f t="shared" si="52"/>
        <v>0.89600000000000002</v>
      </c>
    </row>
    <row r="967" spans="20:31">
      <c r="T967" s="145">
        <v>8</v>
      </c>
      <c r="U967" s="145">
        <v>2024</v>
      </c>
      <c r="V967" s="145" t="s">
        <v>627</v>
      </c>
      <c r="W967" s="145" t="s">
        <v>618</v>
      </c>
      <c r="X967" s="145" t="s">
        <v>3516</v>
      </c>
      <c r="Y967" s="146" t="str">
        <f t="shared" si="51"/>
        <v>82024暖房ビル用マルチ無し（一定速）</v>
      </c>
      <c r="Z967" s="145">
        <v>0.25</v>
      </c>
      <c r="AA967" s="145">
        <v>0.75</v>
      </c>
      <c r="AB967" s="149">
        <v>0.25</v>
      </c>
      <c r="AC967" s="149">
        <v>0.75</v>
      </c>
      <c r="AD967" s="147">
        <f>VLOOKUP(T967,'既存・導入予定 (4)'!$E$33:$S$44,13,0)</f>
        <v>0.58699999999999997</v>
      </c>
      <c r="AE967" s="75">
        <f t="shared" si="52"/>
        <v>0.89600000000000002</v>
      </c>
    </row>
    <row r="968" spans="20:31">
      <c r="T968" s="145">
        <v>8</v>
      </c>
      <c r="U968" s="145">
        <v>2024</v>
      </c>
      <c r="V968" s="145" t="s">
        <v>627</v>
      </c>
      <c r="W968" s="145" t="s">
        <v>619</v>
      </c>
      <c r="X968" s="145" t="s">
        <v>3516</v>
      </c>
      <c r="Y968" s="146" t="str">
        <f t="shared" si="51"/>
        <v>82024暖房設備用無し（一定速）</v>
      </c>
      <c r="Z968" s="145">
        <v>0.25</v>
      </c>
      <c r="AA968" s="145">
        <v>0.75</v>
      </c>
      <c r="AB968" s="149">
        <v>0.25</v>
      </c>
      <c r="AC968" s="149">
        <v>0.75</v>
      </c>
      <c r="AD968" s="147">
        <f>VLOOKUP(T968,'既存・導入予定 (4)'!$E$33:$S$44,13,0)</f>
        <v>0.58699999999999997</v>
      </c>
      <c r="AE968" s="75">
        <f t="shared" si="52"/>
        <v>0.89600000000000002</v>
      </c>
    </row>
    <row r="969" spans="20:31">
      <c r="T969" s="90">
        <v>9</v>
      </c>
      <c r="U969" s="90">
        <v>1995</v>
      </c>
      <c r="V969" s="90" t="s">
        <v>20</v>
      </c>
      <c r="W969" s="90" t="s">
        <v>624</v>
      </c>
      <c r="X969" s="90" t="s">
        <v>3363</v>
      </c>
      <c r="Y969" s="198" t="str">
        <f t="shared" si="51"/>
        <v>91995冷房店舗用有り</v>
      </c>
      <c r="Z969" s="90">
        <v>0.32</v>
      </c>
      <c r="AA969" s="90">
        <v>0.68</v>
      </c>
      <c r="AB969" s="143">
        <v>1.0165999999999999</v>
      </c>
      <c r="AC969" s="143">
        <v>0.50590000000000002</v>
      </c>
      <c r="AD969" s="150">
        <f>VLOOKUP(T969,'既存・導入予定 (4)'!$E$33:$S$44,13,0)</f>
        <v>0.372</v>
      </c>
      <c r="AE969" s="151">
        <f t="shared" si="52"/>
        <v>0.79900000000000004</v>
      </c>
    </row>
    <row r="970" spans="20:31">
      <c r="T970" s="90">
        <v>9</v>
      </c>
      <c r="U970" s="90">
        <v>1995</v>
      </c>
      <c r="V970" s="90" t="s">
        <v>20</v>
      </c>
      <c r="W970" s="90" t="s">
        <v>618</v>
      </c>
      <c r="X970" s="90" t="s">
        <v>3363</v>
      </c>
      <c r="Y970" s="198" t="str">
        <f t="shared" si="51"/>
        <v>91995冷房ビル用マルチ有り</v>
      </c>
      <c r="Z970" s="90">
        <v>-0.218</v>
      </c>
      <c r="AA970" s="90">
        <v>1.218</v>
      </c>
      <c r="AB970" s="143">
        <v>1.0356000000000001</v>
      </c>
      <c r="AC970" s="143">
        <v>0.90459999999999996</v>
      </c>
      <c r="AD970" s="150">
        <f>VLOOKUP(T970,'既存・導入予定 (4)'!$E$33:$S$44,13,0)</f>
        <v>0.372</v>
      </c>
      <c r="AE970" s="151">
        <f t="shared" si="52"/>
        <v>1.1359999999999999</v>
      </c>
    </row>
    <row r="971" spans="20:31">
      <c r="T971" s="90">
        <v>9</v>
      </c>
      <c r="U971" s="90">
        <v>1995</v>
      </c>
      <c r="V971" s="90" t="s">
        <v>20</v>
      </c>
      <c r="W971" s="90" t="s">
        <v>619</v>
      </c>
      <c r="X971" s="90" t="s">
        <v>3363</v>
      </c>
      <c r="Y971" s="198" t="str">
        <f t="shared" si="51"/>
        <v>91995冷房設備用有り</v>
      </c>
      <c r="Z971" s="90">
        <v>0.25</v>
      </c>
      <c r="AA971" s="90">
        <v>0.75</v>
      </c>
      <c r="AB971" s="143">
        <v>1.0219</v>
      </c>
      <c r="AC971" s="143">
        <v>0.55700000000000005</v>
      </c>
      <c r="AD971" s="150">
        <f>VLOOKUP(T971,'既存・導入予定 (4)'!$E$33:$S$44,13,0)</f>
        <v>0.372</v>
      </c>
      <c r="AE971" s="151">
        <f t="shared" si="52"/>
        <v>0.84299999999999997</v>
      </c>
    </row>
    <row r="972" spans="20:31">
      <c r="T972" s="90">
        <v>9</v>
      </c>
      <c r="U972" s="90">
        <v>1995</v>
      </c>
      <c r="V972" s="90" t="s">
        <v>20</v>
      </c>
      <c r="W972" s="90" t="s">
        <v>624</v>
      </c>
      <c r="X972" s="90" t="s">
        <v>3516</v>
      </c>
      <c r="Y972" s="198" t="str">
        <f t="shared" si="51"/>
        <v>91995冷房店舗用無し（一定速）</v>
      </c>
      <c r="Z972" s="90">
        <v>0.26</v>
      </c>
      <c r="AA972" s="90">
        <v>0.74</v>
      </c>
      <c r="AB972" s="143">
        <v>0.26</v>
      </c>
      <c r="AC972" s="143">
        <v>0.74</v>
      </c>
      <c r="AD972" s="150">
        <f>VLOOKUP(T972,'既存・導入予定 (4)'!$E$33:$S$44,13,0)</f>
        <v>0.372</v>
      </c>
      <c r="AE972" s="151">
        <f t="shared" si="52"/>
        <v>0.83599999999999997</v>
      </c>
    </row>
    <row r="973" spans="20:31">
      <c r="T973" s="90">
        <v>9</v>
      </c>
      <c r="U973" s="90">
        <v>1995</v>
      </c>
      <c r="V973" s="90" t="s">
        <v>20</v>
      </c>
      <c r="W973" s="90" t="s">
        <v>618</v>
      </c>
      <c r="X973" s="90" t="s">
        <v>3516</v>
      </c>
      <c r="Y973" s="198" t="str">
        <f t="shared" ref="Y973:Y1036" si="53">T973&amp;U973&amp;V973&amp;W973&amp;X973</f>
        <v>91995冷房ビル用マルチ無し（一定速）</v>
      </c>
      <c r="Z973" s="90">
        <v>0.26</v>
      </c>
      <c r="AA973" s="90">
        <v>0.74</v>
      </c>
      <c r="AB973" s="143">
        <v>0.26</v>
      </c>
      <c r="AC973" s="143">
        <v>0.74</v>
      </c>
      <c r="AD973" s="150">
        <f>VLOOKUP(T973,'既存・導入予定 (4)'!$E$33:$S$44,13,0)</f>
        <v>0.372</v>
      </c>
      <c r="AE973" s="151">
        <f t="shared" si="52"/>
        <v>0.83599999999999997</v>
      </c>
    </row>
    <row r="974" spans="20:31">
      <c r="T974" s="90">
        <v>9</v>
      </c>
      <c r="U974" s="90">
        <v>1995</v>
      </c>
      <c r="V974" s="90" t="s">
        <v>20</v>
      </c>
      <c r="W974" s="90" t="s">
        <v>619</v>
      </c>
      <c r="X974" s="90" t="s">
        <v>3516</v>
      </c>
      <c r="Y974" s="198" t="str">
        <f t="shared" si="53"/>
        <v>91995冷房設備用無し（一定速）</v>
      </c>
      <c r="Z974" s="90">
        <v>0.26</v>
      </c>
      <c r="AA974" s="90">
        <v>0.74</v>
      </c>
      <c r="AB974" s="143">
        <v>0.26</v>
      </c>
      <c r="AC974" s="143">
        <v>0.74</v>
      </c>
      <c r="AD974" s="150">
        <f>VLOOKUP(T974,'既存・導入予定 (4)'!$E$33:$S$44,13,0)</f>
        <v>0.372</v>
      </c>
      <c r="AE974" s="151">
        <f t="shared" si="52"/>
        <v>0.83599999999999997</v>
      </c>
    </row>
    <row r="975" spans="20:31">
      <c r="T975" s="90">
        <v>9</v>
      </c>
      <c r="U975" s="90">
        <v>1995</v>
      </c>
      <c r="V975" s="90" t="s">
        <v>21</v>
      </c>
      <c r="W975" s="90" t="s">
        <v>624</v>
      </c>
      <c r="X975" s="90" t="s">
        <v>3363</v>
      </c>
      <c r="Y975" s="198" t="str">
        <f t="shared" si="53"/>
        <v>91995暖房店舗用有り</v>
      </c>
      <c r="Z975" s="90">
        <v>0.374</v>
      </c>
      <c r="AA975" s="90">
        <v>0.626</v>
      </c>
      <c r="AB975" s="143">
        <v>1.0275000000000001</v>
      </c>
      <c r="AC975" s="143">
        <v>0.46260000000000001</v>
      </c>
      <c r="AD975" s="150">
        <f>VLOOKUP(T975,'既存・導入予定 (4)'!$E$33:$S$44,13,0)</f>
        <v>0.372</v>
      </c>
      <c r="AE975" s="151">
        <f t="shared" si="52"/>
        <v>0.76500000000000001</v>
      </c>
    </row>
    <row r="976" spans="20:31">
      <c r="T976" s="90">
        <v>9</v>
      </c>
      <c r="U976" s="90">
        <v>1995</v>
      </c>
      <c r="V976" s="90" t="s">
        <v>21</v>
      </c>
      <c r="W976" s="90" t="s">
        <v>618</v>
      </c>
      <c r="X976" s="90" t="s">
        <v>3363</v>
      </c>
      <c r="Y976" s="198" t="str">
        <f t="shared" si="53"/>
        <v>91995暖房ビル用マルチ有り</v>
      </c>
      <c r="Z976" s="90">
        <v>-0.112</v>
      </c>
      <c r="AA976" s="90">
        <v>1.1120000000000001</v>
      </c>
      <c r="AB976" s="143">
        <v>1.0236000000000001</v>
      </c>
      <c r="AC976" s="143">
        <v>0.82809999999999995</v>
      </c>
      <c r="AD976" s="150">
        <f>VLOOKUP(T976,'既存・導入予定 (4)'!$E$33:$S$44,13,0)</f>
        <v>0.372</v>
      </c>
      <c r="AE976" s="151">
        <f t="shared" si="52"/>
        <v>1.07</v>
      </c>
    </row>
    <row r="977" spans="20:31">
      <c r="T977" s="90">
        <v>9</v>
      </c>
      <c r="U977" s="90">
        <v>1995</v>
      </c>
      <c r="V977" s="90" t="s">
        <v>21</v>
      </c>
      <c r="W977" s="90" t="s">
        <v>619</v>
      </c>
      <c r="X977" s="90" t="s">
        <v>3363</v>
      </c>
      <c r="Y977" s="198" t="str">
        <f t="shared" si="53"/>
        <v>91995暖房設備用有り</v>
      </c>
      <c r="Z977" s="90">
        <v>0.25</v>
      </c>
      <c r="AA977" s="90">
        <v>0.75</v>
      </c>
      <c r="AB977" s="143">
        <v>1.0159</v>
      </c>
      <c r="AC977" s="143">
        <v>0.5585</v>
      </c>
      <c r="AD977" s="150">
        <f>VLOOKUP(T977,'既存・導入予定 (4)'!$E$33:$S$44,13,0)</f>
        <v>0.372</v>
      </c>
      <c r="AE977" s="151">
        <f t="shared" si="52"/>
        <v>0.84299999999999997</v>
      </c>
    </row>
    <row r="978" spans="20:31">
      <c r="T978" s="90">
        <v>9</v>
      </c>
      <c r="U978" s="90">
        <v>1995</v>
      </c>
      <c r="V978" s="90" t="s">
        <v>21</v>
      </c>
      <c r="W978" s="90" t="s">
        <v>624</v>
      </c>
      <c r="X978" s="90" t="s">
        <v>3516</v>
      </c>
      <c r="Y978" s="198" t="str">
        <f t="shared" si="53"/>
        <v>91995暖房店舗用無し（一定速）</v>
      </c>
      <c r="Z978" s="90">
        <v>0.26</v>
      </c>
      <c r="AA978" s="90">
        <v>0.74</v>
      </c>
      <c r="AB978" s="143">
        <v>0.26</v>
      </c>
      <c r="AC978" s="143">
        <v>0.74</v>
      </c>
      <c r="AD978" s="150">
        <f>VLOOKUP(T978,'既存・導入予定 (4)'!$E$33:$S$44,13,0)</f>
        <v>0.372</v>
      </c>
      <c r="AE978" s="151">
        <f t="shared" si="52"/>
        <v>0.83599999999999997</v>
      </c>
    </row>
    <row r="979" spans="20:31">
      <c r="T979" s="90">
        <v>9</v>
      </c>
      <c r="U979" s="90">
        <v>1995</v>
      </c>
      <c r="V979" s="90" t="s">
        <v>21</v>
      </c>
      <c r="W979" s="90" t="s">
        <v>618</v>
      </c>
      <c r="X979" s="90" t="s">
        <v>3516</v>
      </c>
      <c r="Y979" s="198" t="str">
        <f t="shared" si="53"/>
        <v>91995暖房ビル用マルチ無し（一定速）</v>
      </c>
      <c r="Z979" s="90">
        <v>0.26</v>
      </c>
      <c r="AA979" s="90">
        <v>0.74</v>
      </c>
      <c r="AB979" s="143">
        <v>0.26</v>
      </c>
      <c r="AC979" s="143">
        <v>0.74</v>
      </c>
      <c r="AD979" s="150">
        <f>VLOOKUP(T979,'既存・導入予定 (4)'!$E$33:$S$44,13,0)</f>
        <v>0.372</v>
      </c>
      <c r="AE979" s="151">
        <f t="shared" si="52"/>
        <v>0.83599999999999997</v>
      </c>
    </row>
    <row r="980" spans="20:31">
      <c r="T980" s="90">
        <v>9</v>
      </c>
      <c r="U980" s="90">
        <v>1995</v>
      </c>
      <c r="V980" s="90" t="s">
        <v>21</v>
      </c>
      <c r="W980" s="90" t="s">
        <v>619</v>
      </c>
      <c r="X980" s="90" t="s">
        <v>3516</v>
      </c>
      <c r="Y980" s="198" t="str">
        <f t="shared" si="53"/>
        <v>91995暖房設備用無し（一定速）</v>
      </c>
      <c r="Z980" s="90">
        <v>0.26</v>
      </c>
      <c r="AA980" s="90">
        <v>0.74</v>
      </c>
      <c r="AB980" s="143">
        <v>0.26</v>
      </c>
      <c r="AC980" s="143">
        <v>0.74</v>
      </c>
      <c r="AD980" s="150">
        <f>VLOOKUP(T980,'既存・導入予定 (4)'!$E$33:$S$44,13,0)</f>
        <v>0.372</v>
      </c>
      <c r="AE980" s="151">
        <f t="shared" si="52"/>
        <v>0.83599999999999997</v>
      </c>
    </row>
    <row r="981" spans="20:31">
      <c r="T981" s="90">
        <v>9</v>
      </c>
      <c r="U981" s="90">
        <v>2005</v>
      </c>
      <c r="V981" s="90" t="s">
        <v>20</v>
      </c>
      <c r="W981" s="90" t="s">
        <v>624</v>
      </c>
      <c r="X981" s="90" t="s">
        <v>3363</v>
      </c>
      <c r="Y981" s="198" t="str">
        <f t="shared" si="53"/>
        <v>92005冷房店舗用有り</v>
      </c>
      <c r="Z981" s="90">
        <v>-0.86599999999999999</v>
      </c>
      <c r="AA981" s="90">
        <v>1.8660000000000001</v>
      </c>
      <c r="AB981" s="143">
        <v>1.0455000000000001</v>
      </c>
      <c r="AC981" s="143">
        <v>1.3880999999999999</v>
      </c>
      <c r="AD981" s="150">
        <f>VLOOKUP(T981,'既存・導入予定 (4)'!$E$33:$S$44,13,0)</f>
        <v>0.372</v>
      </c>
      <c r="AE981" s="151">
        <f t="shared" si="52"/>
        <v>1.5429999999999999</v>
      </c>
    </row>
    <row r="982" spans="20:31">
      <c r="T982" s="90">
        <v>9</v>
      </c>
      <c r="U982" s="90">
        <v>2005</v>
      </c>
      <c r="V982" s="90" t="s">
        <v>20</v>
      </c>
      <c r="W982" s="90" t="s">
        <v>618</v>
      </c>
      <c r="X982" s="90" t="s">
        <v>3363</v>
      </c>
      <c r="Y982" s="198" t="str">
        <f t="shared" si="53"/>
        <v>92005冷房ビル用マルチ有り</v>
      </c>
      <c r="Z982" s="90">
        <v>-0.68200000000000005</v>
      </c>
      <c r="AA982" s="90">
        <v>1.6819999999999999</v>
      </c>
      <c r="AB982" s="143">
        <v>1.0490999999999999</v>
      </c>
      <c r="AC982" s="143">
        <v>1.2492000000000001</v>
      </c>
      <c r="AD982" s="150">
        <f>VLOOKUP(T982,'既存・導入予定 (4)'!$E$33:$S$44,13,0)</f>
        <v>0.372</v>
      </c>
      <c r="AE982" s="151">
        <f t="shared" si="52"/>
        <v>1.4279999999999999</v>
      </c>
    </row>
    <row r="983" spans="20:31">
      <c r="T983" s="90">
        <v>9</v>
      </c>
      <c r="U983" s="90">
        <v>2005</v>
      </c>
      <c r="V983" s="90" t="s">
        <v>20</v>
      </c>
      <c r="W983" s="90" t="s">
        <v>619</v>
      </c>
      <c r="X983" s="90" t="s">
        <v>3363</v>
      </c>
      <c r="Y983" s="198" t="str">
        <f t="shared" si="53"/>
        <v>92005冷房設備用有り</v>
      </c>
      <c r="Z983" s="90">
        <v>-0.114</v>
      </c>
      <c r="AA983" s="90">
        <v>1.1140000000000001</v>
      </c>
      <c r="AB983" s="143">
        <v>1.0325</v>
      </c>
      <c r="AC983" s="143">
        <v>0.82740000000000002</v>
      </c>
      <c r="AD983" s="150">
        <f>VLOOKUP(T983,'既存・導入予定 (4)'!$E$33:$S$44,13,0)</f>
        <v>0.372</v>
      </c>
      <c r="AE983" s="151">
        <f t="shared" si="52"/>
        <v>1.071</v>
      </c>
    </row>
    <row r="984" spans="20:31">
      <c r="T984" s="90">
        <v>9</v>
      </c>
      <c r="U984" s="90">
        <v>2005</v>
      </c>
      <c r="V984" s="90" t="s">
        <v>20</v>
      </c>
      <c r="W984" s="90" t="s">
        <v>624</v>
      </c>
      <c r="X984" s="90" t="s">
        <v>3516</v>
      </c>
      <c r="Y984" s="198" t="str">
        <f t="shared" si="53"/>
        <v>92005冷房店舗用無し（一定速）</v>
      </c>
      <c r="Z984" s="90">
        <v>0.25</v>
      </c>
      <c r="AA984" s="90">
        <v>0.75</v>
      </c>
      <c r="AB984" s="143">
        <v>0.25</v>
      </c>
      <c r="AC984" s="143">
        <v>0.75</v>
      </c>
      <c r="AD984" s="150">
        <f>VLOOKUP(T984,'既存・導入予定 (4)'!$E$33:$S$44,13,0)</f>
        <v>0.372</v>
      </c>
      <c r="AE984" s="151">
        <f t="shared" si="52"/>
        <v>0.84299999999999997</v>
      </c>
    </row>
    <row r="985" spans="20:31">
      <c r="T985" s="90">
        <v>9</v>
      </c>
      <c r="U985" s="90">
        <v>2005</v>
      </c>
      <c r="V985" s="90" t="s">
        <v>20</v>
      </c>
      <c r="W985" s="90" t="s">
        <v>618</v>
      </c>
      <c r="X985" s="90" t="s">
        <v>3516</v>
      </c>
      <c r="Y985" s="198" t="str">
        <f t="shared" si="53"/>
        <v>92005冷房ビル用マルチ無し（一定速）</v>
      </c>
      <c r="Z985" s="90">
        <v>0.25</v>
      </c>
      <c r="AA985" s="90">
        <v>0.75</v>
      </c>
      <c r="AB985" s="143">
        <v>0.25</v>
      </c>
      <c r="AC985" s="143">
        <v>0.75</v>
      </c>
      <c r="AD985" s="150">
        <f>VLOOKUP(T985,'既存・導入予定 (4)'!$E$33:$S$44,13,0)</f>
        <v>0.372</v>
      </c>
      <c r="AE985" s="151">
        <f t="shared" ref="AE985:AE1048" si="54">ROUNDDOWN(IF(AD985&gt;=0.25,Z985*AD985+AA985,AB985*AD985+AC985),3)</f>
        <v>0.84299999999999997</v>
      </c>
    </row>
    <row r="986" spans="20:31">
      <c r="T986" s="90">
        <v>9</v>
      </c>
      <c r="U986" s="90">
        <v>2005</v>
      </c>
      <c r="V986" s="90" t="s">
        <v>20</v>
      </c>
      <c r="W986" s="90" t="s">
        <v>619</v>
      </c>
      <c r="X986" s="90" t="s">
        <v>3516</v>
      </c>
      <c r="Y986" s="198" t="str">
        <f t="shared" si="53"/>
        <v>92005冷房設備用無し（一定速）</v>
      </c>
      <c r="Z986" s="90">
        <v>0.25</v>
      </c>
      <c r="AA986" s="90">
        <v>0.75</v>
      </c>
      <c r="AB986" s="143">
        <v>0.25</v>
      </c>
      <c r="AC986" s="143">
        <v>0.75</v>
      </c>
      <c r="AD986" s="150">
        <f>VLOOKUP(T986,'既存・導入予定 (4)'!$E$33:$S$44,13,0)</f>
        <v>0.372</v>
      </c>
      <c r="AE986" s="151">
        <f t="shared" si="54"/>
        <v>0.84299999999999997</v>
      </c>
    </row>
    <row r="987" spans="20:31">
      <c r="T987" s="90">
        <v>9</v>
      </c>
      <c r="U987" s="90">
        <v>2005</v>
      </c>
      <c r="V987" s="90" t="s">
        <v>21</v>
      </c>
      <c r="W987" s="90" t="s">
        <v>624</v>
      </c>
      <c r="X987" s="90" t="s">
        <v>3363</v>
      </c>
      <c r="Y987" s="198" t="str">
        <f t="shared" si="53"/>
        <v>92005暖房店舗用有り</v>
      </c>
      <c r="Z987" s="90">
        <v>-0.65</v>
      </c>
      <c r="AA987" s="90">
        <v>1.65</v>
      </c>
      <c r="AB987" s="143">
        <v>1.0726</v>
      </c>
      <c r="AC987" s="143">
        <v>1.2194</v>
      </c>
      <c r="AD987" s="150">
        <f>VLOOKUP(T987,'既存・導入予定 (4)'!$E$33:$S$44,13,0)</f>
        <v>0.372</v>
      </c>
      <c r="AE987" s="151">
        <f t="shared" si="54"/>
        <v>1.4079999999999999</v>
      </c>
    </row>
    <row r="988" spans="20:31">
      <c r="T988" s="90">
        <v>9</v>
      </c>
      <c r="U988" s="90">
        <v>2005</v>
      </c>
      <c r="V988" s="90" t="s">
        <v>21</v>
      </c>
      <c r="W988" s="90" t="s">
        <v>618</v>
      </c>
      <c r="X988" s="90" t="s">
        <v>3363</v>
      </c>
      <c r="Y988" s="198" t="str">
        <f t="shared" si="53"/>
        <v>92005暖房ビル用マルチ有り</v>
      </c>
      <c r="Z988" s="90">
        <v>-0.56000000000000005</v>
      </c>
      <c r="AA988" s="90">
        <v>1.56</v>
      </c>
      <c r="AB988" s="143">
        <v>1.0330999999999999</v>
      </c>
      <c r="AC988" s="143">
        <v>1.1617</v>
      </c>
      <c r="AD988" s="150">
        <f>VLOOKUP(T988,'既存・導入予定 (4)'!$E$33:$S$44,13,0)</f>
        <v>0.372</v>
      </c>
      <c r="AE988" s="151">
        <f t="shared" si="54"/>
        <v>1.351</v>
      </c>
    </row>
    <row r="989" spans="20:31">
      <c r="T989" s="90">
        <v>9</v>
      </c>
      <c r="U989" s="90">
        <v>2005</v>
      </c>
      <c r="V989" s="90" t="s">
        <v>21</v>
      </c>
      <c r="W989" s="90" t="s">
        <v>619</v>
      </c>
      <c r="X989" s="90" t="s">
        <v>3363</v>
      </c>
      <c r="Y989" s="198" t="str">
        <f t="shared" si="53"/>
        <v>92005暖房設備用有り</v>
      </c>
      <c r="Z989" s="90">
        <v>-0.126</v>
      </c>
      <c r="AA989" s="90">
        <v>1.1259999999999999</v>
      </c>
      <c r="AB989" s="143">
        <v>1.0239</v>
      </c>
      <c r="AC989" s="143">
        <v>0.83850000000000002</v>
      </c>
      <c r="AD989" s="150">
        <f>VLOOKUP(T989,'既存・導入予定 (4)'!$E$33:$S$44,13,0)</f>
        <v>0.372</v>
      </c>
      <c r="AE989" s="151">
        <f t="shared" si="54"/>
        <v>1.079</v>
      </c>
    </row>
    <row r="990" spans="20:31">
      <c r="T990" s="90">
        <v>9</v>
      </c>
      <c r="U990" s="90">
        <v>2005</v>
      </c>
      <c r="V990" s="90" t="s">
        <v>21</v>
      </c>
      <c r="W990" s="90" t="s">
        <v>624</v>
      </c>
      <c r="X990" s="90" t="s">
        <v>3516</v>
      </c>
      <c r="Y990" s="198" t="str">
        <f t="shared" si="53"/>
        <v>92005暖房店舗用無し（一定速）</v>
      </c>
      <c r="Z990" s="90">
        <v>0.25</v>
      </c>
      <c r="AA990" s="90">
        <v>0.75</v>
      </c>
      <c r="AB990" s="143">
        <v>0.25</v>
      </c>
      <c r="AC990" s="143">
        <v>0.75</v>
      </c>
      <c r="AD990" s="150">
        <f>VLOOKUP(T990,'既存・導入予定 (4)'!$E$33:$S$44,13,0)</f>
        <v>0.372</v>
      </c>
      <c r="AE990" s="151">
        <f t="shared" si="54"/>
        <v>0.84299999999999997</v>
      </c>
    </row>
    <row r="991" spans="20:31">
      <c r="T991" s="90">
        <v>9</v>
      </c>
      <c r="U991" s="90">
        <v>2005</v>
      </c>
      <c r="V991" s="90" t="s">
        <v>21</v>
      </c>
      <c r="W991" s="90" t="s">
        <v>618</v>
      </c>
      <c r="X991" s="90" t="s">
        <v>3516</v>
      </c>
      <c r="Y991" s="198" t="str">
        <f t="shared" si="53"/>
        <v>92005暖房ビル用マルチ無し（一定速）</v>
      </c>
      <c r="Z991" s="90">
        <v>0.25</v>
      </c>
      <c r="AA991" s="90">
        <v>0.75</v>
      </c>
      <c r="AB991" s="143">
        <v>0.25</v>
      </c>
      <c r="AC991" s="143">
        <v>0.75</v>
      </c>
      <c r="AD991" s="150">
        <f>VLOOKUP(T991,'既存・導入予定 (4)'!$E$33:$S$44,13,0)</f>
        <v>0.372</v>
      </c>
      <c r="AE991" s="151">
        <f t="shared" si="54"/>
        <v>0.84299999999999997</v>
      </c>
    </row>
    <row r="992" spans="20:31">
      <c r="T992" s="90">
        <v>9</v>
      </c>
      <c r="U992" s="90">
        <v>2005</v>
      </c>
      <c r="V992" s="90" t="s">
        <v>21</v>
      </c>
      <c r="W992" s="90" t="s">
        <v>619</v>
      </c>
      <c r="X992" s="90" t="s">
        <v>3516</v>
      </c>
      <c r="Y992" s="198" t="str">
        <f t="shared" si="53"/>
        <v>92005暖房設備用無し（一定速）</v>
      </c>
      <c r="Z992" s="90">
        <v>0.25</v>
      </c>
      <c r="AA992" s="90">
        <v>0.75</v>
      </c>
      <c r="AB992" s="143">
        <v>0.25</v>
      </c>
      <c r="AC992" s="143">
        <v>0.75</v>
      </c>
      <c r="AD992" s="150">
        <f>VLOOKUP(T992,'既存・導入予定 (4)'!$E$33:$S$44,13,0)</f>
        <v>0.372</v>
      </c>
      <c r="AE992" s="151">
        <f t="shared" si="54"/>
        <v>0.84299999999999997</v>
      </c>
    </row>
    <row r="993" spans="20:31">
      <c r="T993" s="90">
        <v>9</v>
      </c>
      <c r="U993" s="90">
        <v>2010</v>
      </c>
      <c r="V993" s="90" t="s">
        <v>20</v>
      </c>
      <c r="W993" s="90" t="s">
        <v>624</v>
      </c>
      <c r="X993" s="90" t="s">
        <v>3363</v>
      </c>
      <c r="Y993" s="198" t="str">
        <f t="shared" si="53"/>
        <v>92010冷房店舗用有り</v>
      </c>
      <c r="Z993" s="90">
        <v>-1.1000000000000001</v>
      </c>
      <c r="AA993" s="90">
        <v>2.1</v>
      </c>
      <c r="AB993" s="143">
        <v>1.0511999999999999</v>
      </c>
      <c r="AC993" s="143">
        <v>1.5622</v>
      </c>
      <c r="AD993" s="150">
        <f>VLOOKUP(T993,'既存・導入予定 (4)'!$E$33:$S$44,13,0)</f>
        <v>0.372</v>
      </c>
      <c r="AE993" s="151">
        <f t="shared" si="54"/>
        <v>1.69</v>
      </c>
    </row>
    <row r="994" spans="20:31">
      <c r="T994" s="90">
        <v>9</v>
      </c>
      <c r="U994" s="90">
        <v>2010</v>
      </c>
      <c r="V994" s="90" t="s">
        <v>20</v>
      </c>
      <c r="W994" s="90" t="s">
        <v>618</v>
      </c>
      <c r="X994" s="90" t="s">
        <v>3363</v>
      </c>
      <c r="Y994" s="198" t="str">
        <f t="shared" si="53"/>
        <v>92010冷房ビル用マルチ有り</v>
      </c>
      <c r="Z994" s="90">
        <v>-0.88</v>
      </c>
      <c r="AA994" s="90">
        <v>1.88</v>
      </c>
      <c r="AB994" s="143">
        <v>1.0548999999999999</v>
      </c>
      <c r="AC994" s="143">
        <v>1.3963000000000001</v>
      </c>
      <c r="AD994" s="150">
        <f>VLOOKUP(T994,'既存・導入予定 (4)'!$E$33:$S$44,13,0)</f>
        <v>0.372</v>
      </c>
      <c r="AE994" s="151">
        <f t="shared" si="54"/>
        <v>1.552</v>
      </c>
    </row>
    <row r="995" spans="20:31">
      <c r="T995" s="90">
        <v>9</v>
      </c>
      <c r="U995" s="90">
        <v>2010</v>
      </c>
      <c r="V995" s="90" t="s">
        <v>20</v>
      </c>
      <c r="W995" s="90" t="s">
        <v>619</v>
      </c>
      <c r="X995" s="90" t="s">
        <v>3363</v>
      </c>
      <c r="Y995" s="198" t="str">
        <f t="shared" si="53"/>
        <v>92010冷房設備用有り</v>
      </c>
      <c r="Z995" s="90">
        <v>-0.26</v>
      </c>
      <c r="AA995" s="90">
        <v>1.26</v>
      </c>
      <c r="AB995" s="143">
        <v>1.1929000000000001</v>
      </c>
      <c r="AC995" s="143">
        <v>0.89680000000000004</v>
      </c>
      <c r="AD995" s="150">
        <f>VLOOKUP(T995,'既存・導入予定 (4)'!$E$33:$S$44,13,0)</f>
        <v>0.372</v>
      </c>
      <c r="AE995" s="151">
        <f t="shared" si="54"/>
        <v>1.163</v>
      </c>
    </row>
    <row r="996" spans="20:31">
      <c r="T996" s="90">
        <v>9</v>
      </c>
      <c r="U996" s="90">
        <v>2010</v>
      </c>
      <c r="V996" s="90" t="s">
        <v>20</v>
      </c>
      <c r="W996" s="90" t="s">
        <v>624</v>
      </c>
      <c r="X996" s="90" t="s">
        <v>3516</v>
      </c>
      <c r="Y996" s="198" t="str">
        <f t="shared" si="53"/>
        <v>92010冷房店舗用無し（一定速）</v>
      </c>
      <c r="Z996" s="90">
        <v>0.25</v>
      </c>
      <c r="AA996" s="90">
        <v>0.75</v>
      </c>
      <c r="AB996" s="143">
        <v>0.25</v>
      </c>
      <c r="AC996" s="143">
        <v>0.75</v>
      </c>
      <c r="AD996" s="150">
        <f>VLOOKUP(T996,'既存・導入予定 (4)'!$E$33:$S$44,13,0)</f>
        <v>0.372</v>
      </c>
      <c r="AE996" s="151">
        <f t="shared" si="54"/>
        <v>0.84299999999999997</v>
      </c>
    </row>
    <row r="997" spans="20:31">
      <c r="T997" s="90">
        <v>9</v>
      </c>
      <c r="U997" s="90">
        <v>2010</v>
      </c>
      <c r="V997" s="90" t="s">
        <v>20</v>
      </c>
      <c r="W997" s="90" t="s">
        <v>618</v>
      </c>
      <c r="X997" s="90" t="s">
        <v>3516</v>
      </c>
      <c r="Y997" s="198" t="str">
        <f t="shared" si="53"/>
        <v>92010冷房ビル用マルチ無し（一定速）</v>
      </c>
      <c r="Z997" s="90">
        <v>0.25</v>
      </c>
      <c r="AA997" s="90">
        <v>0.75</v>
      </c>
      <c r="AB997" s="143">
        <v>0.25</v>
      </c>
      <c r="AC997" s="143">
        <v>0.75</v>
      </c>
      <c r="AD997" s="150">
        <f>VLOOKUP(T997,'既存・導入予定 (4)'!$E$33:$S$44,13,0)</f>
        <v>0.372</v>
      </c>
      <c r="AE997" s="151">
        <f t="shared" si="54"/>
        <v>0.84299999999999997</v>
      </c>
    </row>
    <row r="998" spans="20:31">
      <c r="T998" s="90">
        <v>9</v>
      </c>
      <c r="U998" s="90">
        <v>2010</v>
      </c>
      <c r="V998" s="90" t="s">
        <v>20</v>
      </c>
      <c r="W998" s="90" t="s">
        <v>619</v>
      </c>
      <c r="X998" s="90" t="s">
        <v>3516</v>
      </c>
      <c r="Y998" s="198" t="str">
        <f t="shared" si="53"/>
        <v>92010冷房設備用無し（一定速）</v>
      </c>
      <c r="Z998" s="90">
        <v>0.25</v>
      </c>
      <c r="AA998" s="90">
        <v>0.75</v>
      </c>
      <c r="AB998" s="143">
        <v>0.25</v>
      </c>
      <c r="AC998" s="143">
        <v>0.75</v>
      </c>
      <c r="AD998" s="150">
        <f>VLOOKUP(T998,'既存・導入予定 (4)'!$E$33:$S$44,13,0)</f>
        <v>0.372</v>
      </c>
      <c r="AE998" s="151">
        <f t="shared" si="54"/>
        <v>0.84299999999999997</v>
      </c>
    </row>
    <row r="999" spans="20:31">
      <c r="T999" s="90">
        <v>9</v>
      </c>
      <c r="U999" s="90">
        <v>2010</v>
      </c>
      <c r="V999" s="90" t="s">
        <v>21</v>
      </c>
      <c r="W999" s="90" t="s">
        <v>624</v>
      </c>
      <c r="X999" s="90" t="s">
        <v>3363</v>
      </c>
      <c r="Y999" s="198" t="str">
        <f t="shared" si="53"/>
        <v>92010暖房店舗用有り</v>
      </c>
      <c r="Z999" s="90">
        <v>-0.72</v>
      </c>
      <c r="AA999" s="90">
        <v>1.72</v>
      </c>
      <c r="AB999" s="143">
        <v>1.0757000000000001</v>
      </c>
      <c r="AC999" s="143">
        <v>1.2710999999999999</v>
      </c>
      <c r="AD999" s="150">
        <f>VLOOKUP(T999,'既存・導入予定 (4)'!$E$33:$S$44,13,0)</f>
        <v>0.372</v>
      </c>
      <c r="AE999" s="151">
        <f t="shared" si="54"/>
        <v>1.452</v>
      </c>
    </row>
    <row r="1000" spans="20:31">
      <c r="T1000" s="90">
        <v>9</v>
      </c>
      <c r="U1000" s="90">
        <v>2010</v>
      </c>
      <c r="V1000" s="90" t="s">
        <v>21</v>
      </c>
      <c r="W1000" s="90" t="s">
        <v>618</v>
      </c>
      <c r="X1000" s="90" t="s">
        <v>3363</v>
      </c>
      <c r="Y1000" s="198" t="str">
        <f t="shared" si="53"/>
        <v>92010暖房ビル用マルチ有り</v>
      </c>
      <c r="Z1000" s="90">
        <v>-0.7</v>
      </c>
      <c r="AA1000" s="90">
        <v>1.7</v>
      </c>
      <c r="AB1000" s="143">
        <v>1.036</v>
      </c>
      <c r="AC1000" s="143">
        <v>1.266</v>
      </c>
      <c r="AD1000" s="150">
        <f>VLOOKUP(T1000,'既存・導入予定 (4)'!$E$33:$S$44,13,0)</f>
        <v>0.372</v>
      </c>
      <c r="AE1000" s="151">
        <f t="shared" si="54"/>
        <v>1.4390000000000001</v>
      </c>
    </row>
    <row r="1001" spans="20:31">
      <c r="T1001" s="90">
        <v>9</v>
      </c>
      <c r="U1001" s="90">
        <v>2010</v>
      </c>
      <c r="V1001" s="90" t="s">
        <v>21</v>
      </c>
      <c r="W1001" s="90" t="s">
        <v>619</v>
      </c>
      <c r="X1001" s="90" t="s">
        <v>3363</v>
      </c>
      <c r="Y1001" s="198" t="str">
        <f t="shared" si="53"/>
        <v>92010暖房設備用有り</v>
      </c>
      <c r="Z1001" s="90">
        <v>-0.26</v>
      </c>
      <c r="AA1001" s="90">
        <v>1.26</v>
      </c>
      <c r="AB1001" s="143">
        <v>0.82779999999999998</v>
      </c>
      <c r="AC1001" s="143">
        <v>0.98809999999999998</v>
      </c>
      <c r="AD1001" s="150">
        <f>VLOOKUP(T1001,'既存・導入予定 (4)'!$E$33:$S$44,13,0)</f>
        <v>0.372</v>
      </c>
      <c r="AE1001" s="151">
        <f t="shared" si="54"/>
        <v>1.163</v>
      </c>
    </row>
    <row r="1002" spans="20:31">
      <c r="T1002" s="90">
        <v>9</v>
      </c>
      <c r="U1002" s="90">
        <v>2010</v>
      </c>
      <c r="V1002" s="90" t="s">
        <v>21</v>
      </c>
      <c r="W1002" s="90" t="s">
        <v>624</v>
      </c>
      <c r="X1002" s="90" t="s">
        <v>3516</v>
      </c>
      <c r="Y1002" s="198" t="str">
        <f t="shared" si="53"/>
        <v>92010暖房店舗用無し（一定速）</v>
      </c>
      <c r="Z1002" s="90">
        <v>0.25</v>
      </c>
      <c r="AA1002" s="90">
        <v>0.75</v>
      </c>
      <c r="AB1002" s="143">
        <v>0.25</v>
      </c>
      <c r="AC1002" s="143">
        <v>0.75</v>
      </c>
      <c r="AD1002" s="150">
        <f>VLOOKUP(T1002,'既存・導入予定 (4)'!$E$33:$S$44,13,0)</f>
        <v>0.372</v>
      </c>
      <c r="AE1002" s="151">
        <f t="shared" si="54"/>
        <v>0.84299999999999997</v>
      </c>
    </row>
    <row r="1003" spans="20:31">
      <c r="T1003" s="90">
        <v>9</v>
      </c>
      <c r="U1003" s="90">
        <v>2010</v>
      </c>
      <c r="V1003" s="90" t="s">
        <v>21</v>
      </c>
      <c r="W1003" s="90" t="s">
        <v>618</v>
      </c>
      <c r="X1003" s="90" t="s">
        <v>3516</v>
      </c>
      <c r="Y1003" s="198" t="str">
        <f t="shared" si="53"/>
        <v>92010暖房ビル用マルチ無し（一定速）</v>
      </c>
      <c r="Z1003" s="90">
        <v>0.25</v>
      </c>
      <c r="AA1003" s="90">
        <v>0.75</v>
      </c>
      <c r="AB1003" s="143">
        <v>0.25</v>
      </c>
      <c r="AC1003" s="143">
        <v>0.75</v>
      </c>
      <c r="AD1003" s="150">
        <f>VLOOKUP(T1003,'既存・導入予定 (4)'!$E$33:$S$44,13,0)</f>
        <v>0.372</v>
      </c>
      <c r="AE1003" s="151">
        <f t="shared" si="54"/>
        <v>0.84299999999999997</v>
      </c>
    </row>
    <row r="1004" spans="20:31">
      <c r="T1004" s="90">
        <v>9</v>
      </c>
      <c r="U1004" s="90">
        <v>2010</v>
      </c>
      <c r="V1004" s="90" t="s">
        <v>21</v>
      </c>
      <c r="W1004" s="90" t="s">
        <v>619</v>
      </c>
      <c r="X1004" s="90" t="s">
        <v>3516</v>
      </c>
      <c r="Y1004" s="198" t="str">
        <f t="shared" si="53"/>
        <v>92010暖房設備用無し（一定速）</v>
      </c>
      <c r="Z1004" s="90">
        <v>0.25</v>
      </c>
      <c r="AA1004" s="90">
        <v>0.75</v>
      </c>
      <c r="AB1004" s="143">
        <v>0.25</v>
      </c>
      <c r="AC1004" s="143">
        <v>0.75</v>
      </c>
      <c r="AD1004" s="150">
        <f>VLOOKUP(T1004,'既存・導入予定 (4)'!$E$33:$S$44,13,0)</f>
        <v>0.372</v>
      </c>
      <c r="AE1004" s="151">
        <f t="shared" si="54"/>
        <v>0.84299999999999997</v>
      </c>
    </row>
    <row r="1005" spans="20:31">
      <c r="T1005" s="145">
        <v>9</v>
      </c>
      <c r="U1005" s="145">
        <v>2011</v>
      </c>
      <c r="V1005" s="145" t="s">
        <v>20</v>
      </c>
      <c r="W1005" s="145" t="s">
        <v>624</v>
      </c>
      <c r="X1005" s="145" t="s">
        <v>3363</v>
      </c>
      <c r="Y1005" s="146" t="str">
        <f t="shared" si="53"/>
        <v>92011冷房店舗用有り</v>
      </c>
      <c r="Z1005" s="145">
        <v>-1.1200000000000001</v>
      </c>
      <c r="AA1005" s="145">
        <v>2.12</v>
      </c>
      <c r="AB1005" s="149">
        <v>1.0517000000000001</v>
      </c>
      <c r="AC1005" s="149">
        <v>1.5770999999999999</v>
      </c>
      <c r="AD1005" s="147">
        <f>VLOOKUP(T1005,'既存・導入予定 (4)'!$E$33:$S$44,13,0)</f>
        <v>0.372</v>
      </c>
      <c r="AE1005" s="75">
        <f t="shared" si="54"/>
        <v>1.7030000000000001</v>
      </c>
    </row>
    <row r="1006" spans="20:31">
      <c r="T1006" s="145">
        <v>9</v>
      </c>
      <c r="U1006" s="145">
        <v>2011</v>
      </c>
      <c r="V1006" s="145" t="s">
        <v>20</v>
      </c>
      <c r="W1006" s="145" t="s">
        <v>618</v>
      </c>
      <c r="X1006" s="145" t="s">
        <v>3363</v>
      </c>
      <c r="Y1006" s="146" t="str">
        <f t="shared" si="53"/>
        <v>92011冷房ビル用マルチ有り</v>
      </c>
      <c r="Z1006" s="148">
        <v>-1</v>
      </c>
      <c r="AA1006" s="148">
        <v>2</v>
      </c>
      <c r="AB1006" s="149">
        <v>1.0584</v>
      </c>
      <c r="AC1006" s="149">
        <v>1.4854000000000001</v>
      </c>
      <c r="AD1006" s="147">
        <f>VLOOKUP(T1006,'既存・導入予定 (4)'!$E$33:$S$44,13,0)</f>
        <v>0.372</v>
      </c>
      <c r="AE1006" s="75">
        <f t="shared" si="54"/>
        <v>1.6279999999999999</v>
      </c>
    </row>
    <row r="1007" spans="20:31">
      <c r="T1007" s="145">
        <v>9</v>
      </c>
      <c r="U1007" s="145">
        <v>2011</v>
      </c>
      <c r="V1007" s="145" t="s">
        <v>20</v>
      </c>
      <c r="W1007" s="145" t="s">
        <v>619</v>
      </c>
      <c r="X1007" s="145" t="s">
        <v>3363</v>
      </c>
      <c r="Y1007" s="146" t="str">
        <f t="shared" si="53"/>
        <v>92011冷房設備用有り</v>
      </c>
      <c r="Z1007" s="145">
        <v>-0.22</v>
      </c>
      <c r="AA1007" s="145">
        <v>1.22</v>
      </c>
      <c r="AB1007" s="149">
        <v>1.0356000000000001</v>
      </c>
      <c r="AC1007" s="149">
        <v>0.90610000000000002</v>
      </c>
      <c r="AD1007" s="147">
        <f>VLOOKUP(T1007,'既存・導入予定 (4)'!$E$33:$S$44,13,0)</f>
        <v>0.372</v>
      </c>
      <c r="AE1007" s="75">
        <f t="shared" si="54"/>
        <v>1.1379999999999999</v>
      </c>
    </row>
    <row r="1008" spans="20:31">
      <c r="T1008" s="145">
        <v>9</v>
      </c>
      <c r="U1008" s="145">
        <v>2011</v>
      </c>
      <c r="V1008" s="145" t="s">
        <v>20</v>
      </c>
      <c r="W1008" s="145" t="s">
        <v>624</v>
      </c>
      <c r="X1008" s="145" t="s">
        <v>3516</v>
      </c>
      <c r="Y1008" s="146" t="str">
        <f t="shared" si="53"/>
        <v>92011冷房店舗用無し（一定速）</v>
      </c>
      <c r="Z1008" s="145">
        <v>0.25</v>
      </c>
      <c r="AA1008" s="145">
        <v>0.75</v>
      </c>
      <c r="AB1008" s="149">
        <v>0.25</v>
      </c>
      <c r="AC1008" s="149">
        <v>0.75</v>
      </c>
      <c r="AD1008" s="147">
        <f>VLOOKUP(T1008,'既存・導入予定 (4)'!$E$33:$S$44,13,0)</f>
        <v>0.372</v>
      </c>
      <c r="AE1008" s="75">
        <f t="shared" si="54"/>
        <v>0.84299999999999997</v>
      </c>
    </row>
    <row r="1009" spans="20:31">
      <c r="T1009" s="145">
        <v>9</v>
      </c>
      <c r="U1009" s="145">
        <v>2011</v>
      </c>
      <c r="V1009" s="145" t="s">
        <v>20</v>
      </c>
      <c r="W1009" s="145" t="s">
        <v>618</v>
      </c>
      <c r="X1009" s="145" t="s">
        <v>3516</v>
      </c>
      <c r="Y1009" s="146" t="str">
        <f t="shared" si="53"/>
        <v>92011冷房ビル用マルチ無し（一定速）</v>
      </c>
      <c r="Z1009" s="145">
        <v>0.25</v>
      </c>
      <c r="AA1009" s="145">
        <v>0.75</v>
      </c>
      <c r="AB1009" s="149">
        <v>0.25</v>
      </c>
      <c r="AC1009" s="149">
        <v>0.75</v>
      </c>
      <c r="AD1009" s="147">
        <f>VLOOKUP(T1009,'既存・導入予定 (4)'!$E$33:$S$44,13,0)</f>
        <v>0.372</v>
      </c>
      <c r="AE1009" s="75">
        <f t="shared" si="54"/>
        <v>0.84299999999999997</v>
      </c>
    </row>
    <row r="1010" spans="20:31">
      <c r="T1010" s="145">
        <v>9</v>
      </c>
      <c r="U1010" s="145">
        <v>2011</v>
      </c>
      <c r="V1010" s="145" t="s">
        <v>20</v>
      </c>
      <c r="W1010" s="145" t="s">
        <v>619</v>
      </c>
      <c r="X1010" s="145" t="s">
        <v>3516</v>
      </c>
      <c r="Y1010" s="146" t="str">
        <f t="shared" si="53"/>
        <v>92011冷房設備用無し（一定速）</v>
      </c>
      <c r="Z1010" s="145">
        <v>0.25</v>
      </c>
      <c r="AA1010" s="145">
        <v>0.75</v>
      </c>
      <c r="AB1010" s="149">
        <v>0.25</v>
      </c>
      <c r="AC1010" s="149">
        <v>0.75</v>
      </c>
      <c r="AD1010" s="147">
        <f>VLOOKUP(T1010,'既存・導入予定 (4)'!$E$33:$S$44,13,0)</f>
        <v>0.372</v>
      </c>
      <c r="AE1010" s="75">
        <f t="shared" si="54"/>
        <v>0.84299999999999997</v>
      </c>
    </row>
    <row r="1011" spans="20:31">
      <c r="T1011" s="145">
        <v>9</v>
      </c>
      <c r="U1011" s="145">
        <v>2011</v>
      </c>
      <c r="V1011" s="145" t="s">
        <v>21</v>
      </c>
      <c r="W1011" s="145" t="s">
        <v>624</v>
      </c>
      <c r="X1011" s="145" t="s">
        <v>3363</v>
      </c>
      <c r="Y1011" s="146" t="str">
        <f t="shared" si="53"/>
        <v>92011暖房店舗用有り</v>
      </c>
      <c r="Z1011" s="145">
        <v>-0.76</v>
      </c>
      <c r="AA1011" s="145">
        <v>1.76</v>
      </c>
      <c r="AB1011" s="149">
        <v>1.0773999999999999</v>
      </c>
      <c r="AC1011" s="149">
        <v>1.3006</v>
      </c>
      <c r="AD1011" s="147">
        <f>VLOOKUP(T1011,'既存・導入予定 (4)'!$E$33:$S$44,13,0)</f>
        <v>0.372</v>
      </c>
      <c r="AE1011" s="75">
        <f t="shared" si="54"/>
        <v>1.4770000000000001</v>
      </c>
    </row>
    <row r="1012" spans="20:31">
      <c r="T1012" s="145">
        <v>9</v>
      </c>
      <c r="U1012" s="145">
        <v>2011</v>
      </c>
      <c r="V1012" s="145" t="s">
        <v>21</v>
      </c>
      <c r="W1012" s="145" t="s">
        <v>618</v>
      </c>
      <c r="X1012" s="145" t="s">
        <v>3363</v>
      </c>
      <c r="Y1012" s="146" t="str">
        <f t="shared" si="53"/>
        <v>92011暖房ビル用マルチ有り</v>
      </c>
      <c r="Z1012" s="145">
        <v>-0.78</v>
      </c>
      <c r="AA1012" s="145">
        <v>1.78</v>
      </c>
      <c r="AB1012" s="149">
        <v>1.0377000000000001</v>
      </c>
      <c r="AC1012" s="149">
        <v>1.3255999999999999</v>
      </c>
      <c r="AD1012" s="147">
        <f>VLOOKUP(T1012,'既存・導入予定 (4)'!$E$33:$S$44,13,0)</f>
        <v>0.372</v>
      </c>
      <c r="AE1012" s="75">
        <f t="shared" si="54"/>
        <v>1.4890000000000001</v>
      </c>
    </row>
    <row r="1013" spans="20:31">
      <c r="T1013" s="145">
        <v>9</v>
      </c>
      <c r="U1013" s="145">
        <v>2011</v>
      </c>
      <c r="V1013" s="145" t="s">
        <v>21</v>
      </c>
      <c r="W1013" s="145" t="s">
        <v>619</v>
      </c>
      <c r="X1013" s="145" t="s">
        <v>3363</v>
      </c>
      <c r="Y1013" s="146" t="str">
        <f t="shared" si="53"/>
        <v>92011暖房設備用有り</v>
      </c>
      <c r="Z1013" s="145">
        <v>-0.26</v>
      </c>
      <c r="AA1013" s="145">
        <v>1.26</v>
      </c>
      <c r="AB1013" s="149">
        <v>1.0266999999999999</v>
      </c>
      <c r="AC1013" s="149">
        <v>0.93830000000000002</v>
      </c>
      <c r="AD1013" s="147">
        <f>VLOOKUP(T1013,'既存・導入予定 (4)'!$E$33:$S$44,13,0)</f>
        <v>0.372</v>
      </c>
      <c r="AE1013" s="75">
        <f t="shared" si="54"/>
        <v>1.163</v>
      </c>
    </row>
    <row r="1014" spans="20:31">
      <c r="T1014" s="145">
        <v>9</v>
      </c>
      <c r="U1014" s="145">
        <v>2011</v>
      </c>
      <c r="V1014" s="145" t="s">
        <v>21</v>
      </c>
      <c r="W1014" s="145" t="s">
        <v>624</v>
      </c>
      <c r="X1014" s="145" t="s">
        <v>3516</v>
      </c>
      <c r="Y1014" s="146" t="str">
        <f t="shared" si="53"/>
        <v>92011暖房店舗用無し（一定速）</v>
      </c>
      <c r="Z1014" s="145">
        <v>0.25</v>
      </c>
      <c r="AA1014" s="145">
        <v>0.75</v>
      </c>
      <c r="AB1014" s="149">
        <v>0.25</v>
      </c>
      <c r="AC1014" s="149">
        <v>0.75</v>
      </c>
      <c r="AD1014" s="147">
        <f>VLOOKUP(T1014,'既存・導入予定 (4)'!$E$33:$S$44,13,0)</f>
        <v>0.372</v>
      </c>
      <c r="AE1014" s="75">
        <f t="shared" si="54"/>
        <v>0.84299999999999997</v>
      </c>
    </row>
    <row r="1015" spans="20:31">
      <c r="T1015" s="145">
        <v>9</v>
      </c>
      <c r="U1015" s="145">
        <v>2011</v>
      </c>
      <c r="V1015" s="145" t="s">
        <v>21</v>
      </c>
      <c r="W1015" s="145" t="s">
        <v>618</v>
      </c>
      <c r="X1015" s="145" t="s">
        <v>3516</v>
      </c>
      <c r="Y1015" s="146" t="str">
        <f t="shared" si="53"/>
        <v>92011暖房ビル用マルチ無し（一定速）</v>
      </c>
      <c r="Z1015" s="145">
        <v>0.25</v>
      </c>
      <c r="AA1015" s="145">
        <v>0.75</v>
      </c>
      <c r="AB1015" s="149">
        <v>0.25</v>
      </c>
      <c r="AC1015" s="149">
        <v>0.75</v>
      </c>
      <c r="AD1015" s="147">
        <f>VLOOKUP(T1015,'既存・導入予定 (4)'!$E$33:$S$44,13,0)</f>
        <v>0.372</v>
      </c>
      <c r="AE1015" s="75">
        <f t="shared" si="54"/>
        <v>0.84299999999999997</v>
      </c>
    </row>
    <row r="1016" spans="20:31">
      <c r="T1016" s="145">
        <v>9</v>
      </c>
      <c r="U1016" s="145">
        <v>2011</v>
      </c>
      <c r="V1016" s="145" t="s">
        <v>21</v>
      </c>
      <c r="W1016" s="145" t="s">
        <v>619</v>
      </c>
      <c r="X1016" s="145" t="s">
        <v>3516</v>
      </c>
      <c r="Y1016" s="146" t="str">
        <f t="shared" si="53"/>
        <v>92011暖房設備用無し（一定速）</v>
      </c>
      <c r="Z1016" s="145">
        <v>0.25</v>
      </c>
      <c r="AA1016" s="145">
        <v>0.75</v>
      </c>
      <c r="AB1016" s="149">
        <v>0.25</v>
      </c>
      <c r="AC1016" s="149">
        <v>0.75</v>
      </c>
      <c r="AD1016" s="147">
        <f>VLOOKUP(T1016,'既存・導入予定 (4)'!$E$33:$S$44,13,0)</f>
        <v>0.372</v>
      </c>
      <c r="AE1016" s="75">
        <f t="shared" si="54"/>
        <v>0.84299999999999997</v>
      </c>
    </row>
    <row r="1017" spans="20:31">
      <c r="T1017" s="145">
        <v>9</v>
      </c>
      <c r="U1017" s="145">
        <v>2012</v>
      </c>
      <c r="V1017" s="145" t="s">
        <v>20</v>
      </c>
      <c r="W1017" s="145" t="s">
        <v>624</v>
      </c>
      <c r="X1017" s="145" t="s">
        <v>3363</v>
      </c>
      <c r="Y1017" s="146" t="str">
        <f t="shared" si="53"/>
        <v>92012冷房店舗用有り</v>
      </c>
      <c r="Z1017" s="145">
        <v>-1.36</v>
      </c>
      <c r="AA1017" s="145">
        <v>2.36</v>
      </c>
      <c r="AB1017" s="149">
        <v>1.0576000000000001</v>
      </c>
      <c r="AC1017" s="149">
        <v>1.7556</v>
      </c>
      <c r="AD1017" s="147">
        <f>VLOOKUP(T1017,'既存・導入予定 (4)'!$E$33:$S$44,13,0)</f>
        <v>0.372</v>
      </c>
      <c r="AE1017" s="75">
        <f t="shared" si="54"/>
        <v>1.8540000000000001</v>
      </c>
    </row>
    <row r="1018" spans="20:31">
      <c r="T1018" s="145">
        <v>9</v>
      </c>
      <c r="U1018" s="145">
        <v>2012</v>
      </c>
      <c r="V1018" s="145" t="s">
        <v>20</v>
      </c>
      <c r="W1018" s="145" t="s">
        <v>618</v>
      </c>
      <c r="X1018" s="145" t="s">
        <v>3363</v>
      </c>
      <c r="Y1018" s="146" t="str">
        <f t="shared" si="53"/>
        <v>92012冷房ビル用マルチ有り</v>
      </c>
      <c r="Z1018" s="145">
        <v>-1.1399999999999999</v>
      </c>
      <c r="AA1018" s="145">
        <v>2.14</v>
      </c>
      <c r="AB1018" s="149">
        <v>1.0625</v>
      </c>
      <c r="AC1018" s="149">
        <v>1.5893999999999999</v>
      </c>
      <c r="AD1018" s="147">
        <f>VLOOKUP(T1018,'既存・導入予定 (4)'!$E$33:$S$44,13,0)</f>
        <v>0.372</v>
      </c>
      <c r="AE1018" s="75">
        <f t="shared" si="54"/>
        <v>1.7150000000000001</v>
      </c>
    </row>
    <row r="1019" spans="20:31">
      <c r="T1019" s="145">
        <v>9</v>
      </c>
      <c r="U1019" s="145">
        <v>2012</v>
      </c>
      <c r="V1019" s="145" t="s">
        <v>20</v>
      </c>
      <c r="W1019" s="145" t="s">
        <v>619</v>
      </c>
      <c r="X1019" s="145" t="s">
        <v>3363</v>
      </c>
      <c r="Y1019" s="146" t="str">
        <f t="shared" si="53"/>
        <v>92012冷房設備用有り</v>
      </c>
      <c r="Z1019" s="145">
        <v>-0.26</v>
      </c>
      <c r="AA1019" s="145">
        <v>1.26</v>
      </c>
      <c r="AB1019" s="149">
        <v>1.0367999999999999</v>
      </c>
      <c r="AC1019" s="149">
        <v>0.93579999999999997</v>
      </c>
      <c r="AD1019" s="147">
        <f>VLOOKUP(T1019,'既存・導入予定 (4)'!$E$33:$S$44,13,0)</f>
        <v>0.372</v>
      </c>
      <c r="AE1019" s="75">
        <f t="shared" si="54"/>
        <v>1.163</v>
      </c>
    </row>
    <row r="1020" spans="20:31">
      <c r="T1020" s="145">
        <v>9</v>
      </c>
      <c r="U1020" s="145">
        <v>2012</v>
      </c>
      <c r="V1020" s="145" t="s">
        <v>20</v>
      </c>
      <c r="W1020" s="145" t="s">
        <v>624</v>
      </c>
      <c r="X1020" s="145" t="s">
        <v>3516</v>
      </c>
      <c r="Y1020" s="146" t="str">
        <f t="shared" si="53"/>
        <v>92012冷房店舗用無し（一定速）</v>
      </c>
      <c r="Z1020" s="145">
        <v>0.25</v>
      </c>
      <c r="AA1020" s="145">
        <v>0.75</v>
      </c>
      <c r="AB1020" s="149">
        <v>0.25</v>
      </c>
      <c r="AC1020" s="149">
        <v>0.75</v>
      </c>
      <c r="AD1020" s="147">
        <f>VLOOKUP(T1020,'既存・導入予定 (4)'!$E$33:$S$44,13,0)</f>
        <v>0.372</v>
      </c>
      <c r="AE1020" s="75">
        <f t="shared" si="54"/>
        <v>0.84299999999999997</v>
      </c>
    </row>
    <row r="1021" spans="20:31">
      <c r="T1021" s="145">
        <v>9</v>
      </c>
      <c r="U1021" s="145">
        <v>2012</v>
      </c>
      <c r="V1021" s="145" t="s">
        <v>20</v>
      </c>
      <c r="W1021" s="145" t="s">
        <v>618</v>
      </c>
      <c r="X1021" s="145" t="s">
        <v>3516</v>
      </c>
      <c r="Y1021" s="146" t="str">
        <f t="shared" si="53"/>
        <v>92012冷房ビル用マルチ無し（一定速）</v>
      </c>
      <c r="Z1021" s="145">
        <v>0.25</v>
      </c>
      <c r="AA1021" s="145">
        <v>0.75</v>
      </c>
      <c r="AB1021" s="149">
        <v>0.25</v>
      </c>
      <c r="AC1021" s="149">
        <v>0.75</v>
      </c>
      <c r="AD1021" s="147">
        <f>VLOOKUP(T1021,'既存・導入予定 (4)'!$E$33:$S$44,13,0)</f>
        <v>0.372</v>
      </c>
      <c r="AE1021" s="75">
        <f t="shared" si="54"/>
        <v>0.84299999999999997</v>
      </c>
    </row>
    <row r="1022" spans="20:31">
      <c r="T1022" s="145">
        <v>9</v>
      </c>
      <c r="U1022" s="145">
        <v>2012</v>
      </c>
      <c r="V1022" s="145" t="s">
        <v>20</v>
      </c>
      <c r="W1022" s="145" t="s">
        <v>619</v>
      </c>
      <c r="X1022" s="145" t="s">
        <v>3516</v>
      </c>
      <c r="Y1022" s="146" t="str">
        <f t="shared" si="53"/>
        <v>92012冷房設備用無し（一定速）</v>
      </c>
      <c r="Z1022" s="145">
        <v>0.25</v>
      </c>
      <c r="AA1022" s="145">
        <v>0.75</v>
      </c>
      <c r="AB1022" s="149">
        <v>0.25</v>
      </c>
      <c r="AC1022" s="149">
        <v>0.75</v>
      </c>
      <c r="AD1022" s="147">
        <f>VLOOKUP(T1022,'既存・導入予定 (4)'!$E$33:$S$44,13,0)</f>
        <v>0.372</v>
      </c>
      <c r="AE1022" s="75">
        <f t="shared" si="54"/>
        <v>0.84299999999999997</v>
      </c>
    </row>
    <row r="1023" spans="20:31">
      <c r="T1023" s="145">
        <v>9</v>
      </c>
      <c r="U1023" s="145">
        <v>2012</v>
      </c>
      <c r="V1023" s="145" t="s">
        <v>21</v>
      </c>
      <c r="W1023" s="145" t="s">
        <v>624</v>
      </c>
      <c r="X1023" s="145" t="s">
        <v>3363</v>
      </c>
      <c r="Y1023" s="146" t="str">
        <f t="shared" si="53"/>
        <v>92012暖房店舗用有り</v>
      </c>
      <c r="Z1023" s="145">
        <v>-0.82</v>
      </c>
      <c r="AA1023" s="145">
        <v>1.82</v>
      </c>
      <c r="AB1023" s="149">
        <v>1.0801000000000001</v>
      </c>
      <c r="AC1023" s="149">
        <v>1.345</v>
      </c>
      <c r="AD1023" s="147">
        <f>VLOOKUP(T1023,'既存・導入予定 (4)'!$E$33:$S$44,13,0)</f>
        <v>0.372</v>
      </c>
      <c r="AE1023" s="75">
        <f t="shared" si="54"/>
        <v>1.514</v>
      </c>
    </row>
    <row r="1024" spans="20:31">
      <c r="T1024" s="145">
        <v>9</v>
      </c>
      <c r="U1024" s="145">
        <v>2012</v>
      </c>
      <c r="V1024" s="145" t="s">
        <v>21</v>
      </c>
      <c r="W1024" s="145" t="s">
        <v>618</v>
      </c>
      <c r="X1024" s="145" t="s">
        <v>3363</v>
      </c>
      <c r="Y1024" s="146" t="str">
        <f t="shared" si="53"/>
        <v>92012暖房ビル用マルチ有り</v>
      </c>
      <c r="Z1024" s="145">
        <v>-0.98</v>
      </c>
      <c r="AA1024" s="145">
        <v>1.98</v>
      </c>
      <c r="AB1024" s="149">
        <v>1.042</v>
      </c>
      <c r="AC1024" s="149">
        <v>1.4744999999999999</v>
      </c>
      <c r="AD1024" s="147">
        <f>VLOOKUP(T1024,'既存・導入予定 (4)'!$E$33:$S$44,13,0)</f>
        <v>0.372</v>
      </c>
      <c r="AE1024" s="75">
        <f t="shared" si="54"/>
        <v>1.615</v>
      </c>
    </row>
    <row r="1025" spans="20:31">
      <c r="T1025" s="145">
        <v>9</v>
      </c>
      <c r="U1025" s="145">
        <v>2012</v>
      </c>
      <c r="V1025" s="145" t="s">
        <v>21</v>
      </c>
      <c r="W1025" s="145" t="s">
        <v>619</v>
      </c>
      <c r="X1025" s="145" t="s">
        <v>3363</v>
      </c>
      <c r="Y1025" s="146" t="str">
        <f t="shared" si="53"/>
        <v>92012暖房設備用有り</v>
      </c>
      <c r="Z1025" s="145">
        <v>-0.26</v>
      </c>
      <c r="AA1025" s="145">
        <v>1.26</v>
      </c>
      <c r="AB1025" s="149">
        <v>1.0266999999999999</v>
      </c>
      <c r="AC1025" s="149">
        <v>0.93830000000000002</v>
      </c>
      <c r="AD1025" s="147">
        <f>VLOOKUP(T1025,'既存・導入予定 (4)'!$E$33:$S$44,13,0)</f>
        <v>0.372</v>
      </c>
      <c r="AE1025" s="75">
        <f t="shared" si="54"/>
        <v>1.163</v>
      </c>
    </row>
    <row r="1026" spans="20:31">
      <c r="T1026" s="145">
        <v>9</v>
      </c>
      <c r="U1026" s="145">
        <v>2012</v>
      </c>
      <c r="V1026" s="145" t="s">
        <v>21</v>
      </c>
      <c r="W1026" s="145" t="s">
        <v>624</v>
      </c>
      <c r="X1026" s="145" t="s">
        <v>3516</v>
      </c>
      <c r="Y1026" s="146" t="str">
        <f t="shared" si="53"/>
        <v>92012暖房店舗用無し（一定速）</v>
      </c>
      <c r="Z1026" s="145">
        <v>0.25</v>
      </c>
      <c r="AA1026" s="145">
        <v>0.75</v>
      </c>
      <c r="AB1026" s="149">
        <v>0.25</v>
      </c>
      <c r="AC1026" s="149">
        <v>0.75</v>
      </c>
      <c r="AD1026" s="147">
        <f>VLOOKUP(T1026,'既存・導入予定 (4)'!$E$33:$S$44,13,0)</f>
        <v>0.372</v>
      </c>
      <c r="AE1026" s="75">
        <f t="shared" si="54"/>
        <v>0.84299999999999997</v>
      </c>
    </row>
    <row r="1027" spans="20:31">
      <c r="T1027" s="145">
        <v>9</v>
      </c>
      <c r="U1027" s="145">
        <v>2012</v>
      </c>
      <c r="V1027" s="145" t="s">
        <v>21</v>
      </c>
      <c r="W1027" s="145" t="s">
        <v>618</v>
      </c>
      <c r="X1027" s="145" t="s">
        <v>3516</v>
      </c>
      <c r="Y1027" s="146" t="str">
        <f t="shared" si="53"/>
        <v>92012暖房ビル用マルチ無し（一定速）</v>
      </c>
      <c r="Z1027" s="145">
        <v>0.25</v>
      </c>
      <c r="AA1027" s="145">
        <v>0.75</v>
      </c>
      <c r="AB1027" s="149">
        <v>0.25</v>
      </c>
      <c r="AC1027" s="149">
        <v>0.75</v>
      </c>
      <c r="AD1027" s="147">
        <f>VLOOKUP(T1027,'既存・導入予定 (4)'!$E$33:$S$44,13,0)</f>
        <v>0.372</v>
      </c>
      <c r="AE1027" s="75">
        <f t="shared" si="54"/>
        <v>0.84299999999999997</v>
      </c>
    </row>
    <row r="1028" spans="20:31">
      <c r="T1028" s="145">
        <v>9</v>
      </c>
      <c r="U1028" s="145">
        <v>2012</v>
      </c>
      <c r="V1028" s="145" t="s">
        <v>21</v>
      </c>
      <c r="W1028" s="145" t="s">
        <v>619</v>
      </c>
      <c r="X1028" s="145" t="s">
        <v>3516</v>
      </c>
      <c r="Y1028" s="146" t="str">
        <f t="shared" si="53"/>
        <v>92012暖房設備用無し（一定速）</v>
      </c>
      <c r="Z1028" s="145">
        <v>0.25</v>
      </c>
      <c r="AA1028" s="145">
        <v>0.75</v>
      </c>
      <c r="AB1028" s="149">
        <v>0.25</v>
      </c>
      <c r="AC1028" s="149">
        <v>0.75</v>
      </c>
      <c r="AD1028" s="147">
        <f>VLOOKUP(T1028,'既存・導入予定 (4)'!$E$33:$S$44,13,0)</f>
        <v>0.372</v>
      </c>
      <c r="AE1028" s="75">
        <f t="shared" si="54"/>
        <v>0.84299999999999997</v>
      </c>
    </row>
    <row r="1029" spans="20:31">
      <c r="T1029" s="145">
        <v>9</v>
      </c>
      <c r="U1029" s="145">
        <v>2013</v>
      </c>
      <c r="V1029" s="145" t="s">
        <v>20</v>
      </c>
      <c r="W1029" s="145" t="s">
        <v>624</v>
      </c>
      <c r="X1029" s="145" t="s">
        <v>3363</v>
      </c>
      <c r="Y1029" s="146" t="str">
        <f t="shared" si="53"/>
        <v>92013冷房店舗用有り</v>
      </c>
      <c r="Z1029" s="145">
        <v>-1.5</v>
      </c>
      <c r="AA1029" s="145">
        <v>2.5</v>
      </c>
      <c r="AB1029" s="149">
        <v>1.0609999999999999</v>
      </c>
      <c r="AC1029" s="149">
        <v>1.8597999999999999</v>
      </c>
      <c r="AD1029" s="147">
        <f>VLOOKUP(T1029,'既存・導入予定 (4)'!$E$33:$S$44,13,0)</f>
        <v>0.372</v>
      </c>
      <c r="AE1029" s="75">
        <f t="shared" si="54"/>
        <v>1.9419999999999999</v>
      </c>
    </row>
    <row r="1030" spans="20:31">
      <c r="T1030" s="145">
        <v>9</v>
      </c>
      <c r="U1030" s="145">
        <v>2013</v>
      </c>
      <c r="V1030" s="145" t="s">
        <v>20</v>
      </c>
      <c r="W1030" s="145" t="s">
        <v>618</v>
      </c>
      <c r="X1030" s="145" t="s">
        <v>3363</v>
      </c>
      <c r="Y1030" s="146" t="str">
        <f t="shared" si="53"/>
        <v>92013冷房ビル用マルチ有り</v>
      </c>
      <c r="Z1030" s="145">
        <v>-1.1399999999999999</v>
      </c>
      <c r="AA1030" s="145">
        <v>2.14</v>
      </c>
      <c r="AB1030" s="149">
        <v>1.0625</v>
      </c>
      <c r="AC1030" s="149">
        <v>1.5893999999999999</v>
      </c>
      <c r="AD1030" s="147">
        <f>VLOOKUP(T1030,'既存・導入予定 (4)'!$E$33:$S$44,13,0)</f>
        <v>0.372</v>
      </c>
      <c r="AE1030" s="75">
        <f t="shared" si="54"/>
        <v>1.7150000000000001</v>
      </c>
    </row>
    <row r="1031" spans="20:31">
      <c r="T1031" s="145">
        <v>9</v>
      </c>
      <c r="U1031" s="145">
        <v>2013</v>
      </c>
      <c r="V1031" s="145" t="s">
        <v>20</v>
      </c>
      <c r="W1031" s="145" t="s">
        <v>619</v>
      </c>
      <c r="X1031" s="145" t="s">
        <v>3363</v>
      </c>
      <c r="Y1031" s="146" t="str">
        <f t="shared" si="53"/>
        <v>92013冷房設備用有り</v>
      </c>
      <c r="Z1031" s="145">
        <v>-0.26</v>
      </c>
      <c r="AA1031" s="145">
        <v>1.26</v>
      </c>
      <c r="AB1031" s="149">
        <v>1.0367999999999999</v>
      </c>
      <c r="AC1031" s="149">
        <v>0.93579999999999997</v>
      </c>
      <c r="AD1031" s="147">
        <f>VLOOKUP(T1031,'既存・導入予定 (4)'!$E$33:$S$44,13,0)</f>
        <v>0.372</v>
      </c>
      <c r="AE1031" s="75">
        <f t="shared" si="54"/>
        <v>1.163</v>
      </c>
    </row>
    <row r="1032" spans="20:31">
      <c r="T1032" s="145">
        <v>9</v>
      </c>
      <c r="U1032" s="145">
        <v>2013</v>
      </c>
      <c r="V1032" s="145" t="s">
        <v>20</v>
      </c>
      <c r="W1032" s="145" t="s">
        <v>624</v>
      </c>
      <c r="X1032" s="145" t="s">
        <v>3516</v>
      </c>
      <c r="Y1032" s="146" t="str">
        <f t="shared" si="53"/>
        <v>92013冷房店舗用無し（一定速）</v>
      </c>
      <c r="Z1032" s="145">
        <v>0.25</v>
      </c>
      <c r="AA1032" s="145">
        <v>0.75</v>
      </c>
      <c r="AB1032" s="149">
        <v>0.25</v>
      </c>
      <c r="AC1032" s="149">
        <v>0.75</v>
      </c>
      <c r="AD1032" s="147">
        <f>VLOOKUP(T1032,'既存・導入予定 (4)'!$E$33:$S$44,13,0)</f>
        <v>0.372</v>
      </c>
      <c r="AE1032" s="75">
        <f t="shared" si="54"/>
        <v>0.84299999999999997</v>
      </c>
    </row>
    <row r="1033" spans="20:31">
      <c r="T1033" s="145">
        <v>9</v>
      </c>
      <c r="U1033" s="145">
        <v>2013</v>
      </c>
      <c r="V1033" s="145" t="s">
        <v>20</v>
      </c>
      <c r="W1033" s="145" t="s">
        <v>618</v>
      </c>
      <c r="X1033" s="145" t="s">
        <v>3516</v>
      </c>
      <c r="Y1033" s="146" t="str">
        <f t="shared" si="53"/>
        <v>92013冷房ビル用マルチ無し（一定速）</v>
      </c>
      <c r="Z1033" s="145">
        <v>0.25</v>
      </c>
      <c r="AA1033" s="145">
        <v>0.75</v>
      </c>
      <c r="AB1033" s="149">
        <v>0.25</v>
      </c>
      <c r="AC1033" s="149">
        <v>0.75</v>
      </c>
      <c r="AD1033" s="147">
        <f>VLOOKUP(T1033,'既存・導入予定 (4)'!$E$33:$S$44,13,0)</f>
        <v>0.372</v>
      </c>
      <c r="AE1033" s="75">
        <f t="shared" si="54"/>
        <v>0.84299999999999997</v>
      </c>
    </row>
    <row r="1034" spans="20:31">
      <c r="T1034" s="145">
        <v>9</v>
      </c>
      <c r="U1034" s="145">
        <v>2013</v>
      </c>
      <c r="V1034" s="145" t="s">
        <v>20</v>
      </c>
      <c r="W1034" s="145" t="s">
        <v>619</v>
      </c>
      <c r="X1034" s="145" t="s">
        <v>3516</v>
      </c>
      <c r="Y1034" s="146" t="str">
        <f t="shared" si="53"/>
        <v>92013冷房設備用無し（一定速）</v>
      </c>
      <c r="Z1034" s="145">
        <v>0.25</v>
      </c>
      <c r="AA1034" s="145">
        <v>0.75</v>
      </c>
      <c r="AB1034" s="149">
        <v>0.25</v>
      </c>
      <c r="AC1034" s="149">
        <v>0.75</v>
      </c>
      <c r="AD1034" s="147">
        <f>VLOOKUP(T1034,'既存・導入予定 (4)'!$E$33:$S$44,13,0)</f>
        <v>0.372</v>
      </c>
      <c r="AE1034" s="75">
        <f t="shared" si="54"/>
        <v>0.84299999999999997</v>
      </c>
    </row>
    <row r="1035" spans="20:31">
      <c r="T1035" s="145">
        <v>9</v>
      </c>
      <c r="U1035" s="145">
        <v>2013</v>
      </c>
      <c r="V1035" s="145" t="s">
        <v>21</v>
      </c>
      <c r="W1035" s="145" t="s">
        <v>624</v>
      </c>
      <c r="X1035" s="145" t="s">
        <v>3363</v>
      </c>
      <c r="Y1035" s="146" t="str">
        <f t="shared" si="53"/>
        <v>92013暖房店舗用有り</v>
      </c>
      <c r="Z1035" s="145">
        <v>-0.94</v>
      </c>
      <c r="AA1035" s="145">
        <v>1.94</v>
      </c>
      <c r="AB1035" s="149">
        <v>1.0853999999999999</v>
      </c>
      <c r="AC1035" s="149">
        <v>1.4337</v>
      </c>
      <c r="AD1035" s="147">
        <f>VLOOKUP(T1035,'既存・導入予定 (4)'!$E$33:$S$44,13,0)</f>
        <v>0.372</v>
      </c>
      <c r="AE1035" s="75">
        <f t="shared" si="54"/>
        <v>1.59</v>
      </c>
    </row>
    <row r="1036" spans="20:31">
      <c r="T1036" s="145">
        <v>9</v>
      </c>
      <c r="U1036" s="145">
        <v>2013</v>
      </c>
      <c r="V1036" s="145" t="s">
        <v>21</v>
      </c>
      <c r="W1036" s="145" t="s">
        <v>618</v>
      </c>
      <c r="X1036" s="145" t="s">
        <v>3363</v>
      </c>
      <c r="Y1036" s="146" t="str">
        <f t="shared" si="53"/>
        <v>92013暖房ビル用マルチ有り</v>
      </c>
      <c r="Z1036" s="145">
        <v>-0.98</v>
      </c>
      <c r="AA1036" s="145">
        <v>1.98</v>
      </c>
      <c r="AB1036" s="149">
        <v>1.042</v>
      </c>
      <c r="AC1036" s="149">
        <v>1.4744999999999999</v>
      </c>
      <c r="AD1036" s="147">
        <f>VLOOKUP(T1036,'既存・導入予定 (4)'!$E$33:$S$44,13,0)</f>
        <v>0.372</v>
      </c>
      <c r="AE1036" s="75">
        <f t="shared" si="54"/>
        <v>1.615</v>
      </c>
    </row>
    <row r="1037" spans="20:31">
      <c r="T1037" s="145">
        <v>9</v>
      </c>
      <c r="U1037" s="145">
        <v>2013</v>
      </c>
      <c r="V1037" s="145" t="s">
        <v>21</v>
      </c>
      <c r="W1037" s="145" t="s">
        <v>619</v>
      </c>
      <c r="X1037" s="145" t="s">
        <v>3363</v>
      </c>
      <c r="Y1037" s="146" t="str">
        <f t="shared" ref="Y1037:Y1100" si="55">T1037&amp;U1037&amp;V1037&amp;W1037&amp;X1037</f>
        <v>92013暖房設備用有り</v>
      </c>
      <c r="Z1037" s="145">
        <v>-0.32</v>
      </c>
      <c r="AA1037" s="145">
        <v>1.32</v>
      </c>
      <c r="AB1037" s="149">
        <v>1.028</v>
      </c>
      <c r="AC1037" s="149">
        <v>0.98299999999999998</v>
      </c>
      <c r="AD1037" s="147">
        <f>VLOOKUP(T1037,'既存・導入予定 (4)'!$E$33:$S$44,13,0)</f>
        <v>0.372</v>
      </c>
      <c r="AE1037" s="75">
        <f t="shared" si="54"/>
        <v>1.2</v>
      </c>
    </row>
    <row r="1038" spans="20:31">
      <c r="T1038" s="145">
        <v>9</v>
      </c>
      <c r="U1038" s="145">
        <v>2013</v>
      </c>
      <c r="V1038" s="145" t="s">
        <v>21</v>
      </c>
      <c r="W1038" s="145" t="s">
        <v>624</v>
      </c>
      <c r="X1038" s="145" t="s">
        <v>3516</v>
      </c>
      <c r="Y1038" s="146" t="str">
        <f t="shared" si="55"/>
        <v>92013暖房店舗用無し（一定速）</v>
      </c>
      <c r="Z1038" s="145">
        <v>0.25</v>
      </c>
      <c r="AA1038" s="145">
        <v>0.75</v>
      </c>
      <c r="AB1038" s="149">
        <v>0.25</v>
      </c>
      <c r="AC1038" s="149">
        <v>0.75</v>
      </c>
      <c r="AD1038" s="147">
        <f>VLOOKUP(T1038,'既存・導入予定 (4)'!$E$33:$S$44,13,0)</f>
        <v>0.372</v>
      </c>
      <c r="AE1038" s="75">
        <f t="shared" si="54"/>
        <v>0.84299999999999997</v>
      </c>
    </row>
    <row r="1039" spans="20:31">
      <c r="T1039" s="145">
        <v>9</v>
      </c>
      <c r="U1039" s="145">
        <v>2013</v>
      </c>
      <c r="V1039" s="145" t="s">
        <v>21</v>
      </c>
      <c r="W1039" s="145" t="s">
        <v>618</v>
      </c>
      <c r="X1039" s="145" t="s">
        <v>3516</v>
      </c>
      <c r="Y1039" s="146" t="str">
        <f t="shared" si="55"/>
        <v>92013暖房ビル用マルチ無し（一定速）</v>
      </c>
      <c r="Z1039" s="145">
        <v>0.25</v>
      </c>
      <c r="AA1039" s="145">
        <v>0.75</v>
      </c>
      <c r="AB1039" s="149">
        <v>0.25</v>
      </c>
      <c r="AC1039" s="149">
        <v>0.75</v>
      </c>
      <c r="AD1039" s="147">
        <f>VLOOKUP(T1039,'既存・導入予定 (4)'!$E$33:$S$44,13,0)</f>
        <v>0.372</v>
      </c>
      <c r="AE1039" s="75">
        <f t="shared" si="54"/>
        <v>0.84299999999999997</v>
      </c>
    </row>
    <row r="1040" spans="20:31">
      <c r="T1040" s="145">
        <v>9</v>
      </c>
      <c r="U1040" s="145">
        <v>2013</v>
      </c>
      <c r="V1040" s="145" t="s">
        <v>21</v>
      </c>
      <c r="W1040" s="145" t="s">
        <v>619</v>
      </c>
      <c r="X1040" s="145" t="s">
        <v>3516</v>
      </c>
      <c r="Y1040" s="146" t="str">
        <f t="shared" si="55"/>
        <v>92013暖房設備用無し（一定速）</v>
      </c>
      <c r="Z1040" s="145">
        <v>0.25</v>
      </c>
      <c r="AA1040" s="145">
        <v>0.75</v>
      </c>
      <c r="AB1040" s="149">
        <v>0.25</v>
      </c>
      <c r="AC1040" s="149">
        <v>0.75</v>
      </c>
      <c r="AD1040" s="147">
        <f>VLOOKUP(T1040,'既存・導入予定 (4)'!$E$33:$S$44,13,0)</f>
        <v>0.372</v>
      </c>
      <c r="AE1040" s="75">
        <f t="shared" si="54"/>
        <v>0.84299999999999997</v>
      </c>
    </row>
    <row r="1041" spans="20:31">
      <c r="T1041" s="145">
        <v>9</v>
      </c>
      <c r="U1041" s="145">
        <v>2014</v>
      </c>
      <c r="V1041" s="145" t="s">
        <v>20</v>
      </c>
      <c r="W1041" s="145" t="s">
        <v>624</v>
      </c>
      <c r="X1041" s="145" t="s">
        <v>3363</v>
      </c>
      <c r="Y1041" s="146" t="str">
        <f t="shared" si="55"/>
        <v>92014冷房店舗用有り</v>
      </c>
      <c r="Z1041" s="145">
        <v>-1.46</v>
      </c>
      <c r="AA1041" s="145">
        <v>2.46</v>
      </c>
      <c r="AB1041" s="149">
        <v>1.06</v>
      </c>
      <c r="AC1041" s="149">
        <v>1.83</v>
      </c>
      <c r="AD1041" s="147">
        <f>VLOOKUP(T1041,'既存・導入予定 (4)'!$E$33:$S$44,13,0)</f>
        <v>0.372</v>
      </c>
      <c r="AE1041" s="75">
        <f t="shared" si="54"/>
        <v>1.9159999999999999</v>
      </c>
    </row>
    <row r="1042" spans="20:31">
      <c r="T1042" s="145">
        <v>9</v>
      </c>
      <c r="U1042" s="145">
        <v>2014</v>
      </c>
      <c r="V1042" s="145" t="s">
        <v>20</v>
      </c>
      <c r="W1042" s="145" t="s">
        <v>618</v>
      </c>
      <c r="X1042" s="145" t="s">
        <v>3363</v>
      </c>
      <c r="Y1042" s="146" t="str">
        <f t="shared" si="55"/>
        <v>92014冷房ビル用マルチ有り</v>
      </c>
      <c r="Z1042" s="145">
        <v>-1.52</v>
      </c>
      <c r="AA1042" s="145">
        <v>2.52</v>
      </c>
      <c r="AB1042" s="149">
        <v>1.0736000000000001</v>
      </c>
      <c r="AC1042" s="149">
        <v>1.8715999999999999</v>
      </c>
      <c r="AD1042" s="147">
        <f>VLOOKUP(T1042,'既存・導入予定 (4)'!$E$33:$S$44,13,0)</f>
        <v>0.372</v>
      </c>
      <c r="AE1042" s="75">
        <f t="shared" si="54"/>
        <v>1.954</v>
      </c>
    </row>
    <row r="1043" spans="20:31">
      <c r="T1043" s="145">
        <v>9</v>
      </c>
      <c r="U1043" s="145">
        <v>2014</v>
      </c>
      <c r="V1043" s="145" t="s">
        <v>20</v>
      </c>
      <c r="W1043" s="145" t="s">
        <v>619</v>
      </c>
      <c r="X1043" s="145" t="s">
        <v>3363</v>
      </c>
      <c r="Y1043" s="146" t="str">
        <f t="shared" si="55"/>
        <v>92014冷房設備用有り</v>
      </c>
      <c r="Z1043" s="145">
        <v>-0.32</v>
      </c>
      <c r="AA1043" s="145">
        <v>1.32</v>
      </c>
      <c r="AB1043" s="149">
        <v>1.0385</v>
      </c>
      <c r="AC1043" s="149">
        <v>0.98040000000000005</v>
      </c>
      <c r="AD1043" s="147">
        <f>VLOOKUP(T1043,'既存・導入予定 (4)'!$E$33:$S$44,13,0)</f>
        <v>0.372</v>
      </c>
      <c r="AE1043" s="75">
        <f t="shared" si="54"/>
        <v>1.2</v>
      </c>
    </row>
    <row r="1044" spans="20:31">
      <c r="T1044" s="145">
        <v>9</v>
      </c>
      <c r="U1044" s="145">
        <v>2014</v>
      </c>
      <c r="V1044" s="145" t="s">
        <v>20</v>
      </c>
      <c r="W1044" s="145" t="s">
        <v>624</v>
      </c>
      <c r="X1044" s="145" t="s">
        <v>3516</v>
      </c>
      <c r="Y1044" s="146" t="str">
        <f t="shared" si="55"/>
        <v>92014冷房店舗用無し（一定速）</v>
      </c>
      <c r="Z1044" s="145">
        <v>0.25</v>
      </c>
      <c r="AA1044" s="145">
        <v>0.75</v>
      </c>
      <c r="AB1044" s="149">
        <v>0.25</v>
      </c>
      <c r="AC1044" s="149">
        <v>0.75</v>
      </c>
      <c r="AD1044" s="147">
        <f>VLOOKUP(T1044,'既存・導入予定 (4)'!$E$33:$S$44,13,0)</f>
        <v>0.372</v>
      </c>
      <c r="AE1044" s="75">
        <f t="shared" si="54"/>
        <v>0.84299999999999997</v>
      </c>
    </row>
    <row r="1045" spans="20:31">
      <c r="T1045" s="145">
        <v>9</v>
      </c>
      <c r="U1045" s="145">
        <v>2014</v>
      </c>
      <c r="V1045" s="145" t="s">
        <v>20</v>
      </c>
      <c r="W1045" s="145" t="s">
        <v>618</v>
      </c>
      <c r="X1045" s="145" t="s">
        <v>3516</v>
      </c>
      <c r="Y1045" s="146" t="str">
        <f t="shared" si="55"/>
        <v>92014冷房ビル用マルチ無し（一定速）</v>
      </c>
      <c r="Z1045" s="145">
        <v>0.25</v>
      </c>
      <c r="AA1045" s="145">
        <v>0.75</v>
      </c>
      <c r="AB1045" s="149">
        <v>0.25</v>
      </c>
      <c r="AC1045" s="149">
        <v>0.75</v>
      </c>
      <c r="AD1045" s="147">
        <f>VLOOKUP(T1045,'既存・導入予定 (4)'!$E$33:$S$44,13,0)</f>
        <v>0.372</v>
      </c>
      <c r="AE1045" s="75">
        <f t="shared" si="54"/>
        <v>0.84299999999999997</v>
      </c>
    </row>
    <row r="1046" spans="20:31">
      <c r="T1046" s="145">
        <v>9</v>
      </c>
      <c r="U1046" s="145">
        <v>2014</v>
      </c>
      <c r="V1046" s="145" t="s">
        <v>20</v>
      </c>
      <c r="W1046" s="145" t="s">
        <v>619</v>
      </c>
      <c r="X1046" s="145" t="s">
        <v>3516</v>
      </c>
      <c r="Y1046" s="146" t="str">
        <f t="shared" si="55"/>
        <v>92014冷房設備用無し（一定速）</v>
      </c>
      <c r="Z1046" s="145">
        <v>0.25</v>
      </c>
      <c r="AA1046" s="145">
        <v>0.75</v>
      </c>
      <c r="AB1046" s="149">
        <v>0.25</v>
      </c>
      <c r="AC1046" s="149">
        <v>0.75</v>
      </c>
      <c r="AD1046" s="147">
        <f>VLOOKUP(T1046,'既存・導入予定 (4)'!$E$33:$S$44,13,0)</f>
        <v>0.372</v>
      </c>
      <c r="AE1046" s="75">
        <f t="shared" si="54"/>
        <v>0.84299999999999997</v>
      </c>
    </row>
    <row r="1047" spans="20:31">
      <c r="T1047" s="145">
        <v>9</v>
      </c>
      <c r="U1047" s="145">
        <v>2014</v>
      </c>
      <c r="V1047" s="145" t="s">
        <v>21</v>
      </c>
      <c r="W1047" s="145" t="s">
        <v>624</v>
      </c>
      <c r="X1047" s="145" t="s">
        <v>3363</v>
      </c>
      <c r="Y1047" s="146" t="str">
        <f t="shared" si="55"/>
        <v>92014暖房店舗用有り</v>
      </c>
      <c r="Z1047" s="145">
        <v>-0.94</v>
      </c>
      <c r="AA1047" s="145">
        <v>1.94</v>
      </c>
      <c r="AB1047" s="149">
        <v>1.0853999999999999</v>
      </c>
      <c r="AC1047" s="149">
        <v>1.4337</v>
      </c>
      <c r="AD1047" s="147">
        <f>VLOOKUP(T1047,'既存・導入予定 (4)'!$E$33:$S$44,13,0)</f>
        <v>0.372</v>
      </c>
      <c r="AE1047" s="75">
        <f t="shared" si="54"/>
        <v>1.59</v>
      </c>
    </row>
    <row r="1048" spans="20:31">
      <c r="T1048" s="145">
        <v>9</v>
      </c>
      <c r="U1048" s="145">
        <v>2014</v>
      </c>
      <c r="V1048" s="145" t="s">
        <v>21</v>
      </c>
      <c r="W1048" s="145" t="s">
        <v>618</v>
      </c>
      <c r="X1048" s="145" t="s">
        <v>3363</v>
      </c>
      <c r="Y1048" s="146" t="str">
        <f t="shared" si="55"/>
        <v>92014暖房ビル用マルチ有り</v>
      </c>
      <c r="Z1048" s="145">
        <v>-0.96</v>
      </c>
      <c r="AA1048" s="145">
        <v>1.96</v>
      </c>
      <c r="AB1048" s="149">
        <v>1.0416000000000001</v>
      </c>
      <c r="AC1048" s="149">
        <v>1.4596</v>
      </c>
      <c r="AD1048" s="147">
        <f>VLOOKUP(T1048,'既存・導入予定 (4)'!$E$33:$S$44,13,0)</f>
        <v>0.372</v>
      </c>
      <c r="AE1048" s="75">
        <f t="shared" si="54"/>
        <v>1.6020000000000001</v>
      </c>
    </row>
    <row r="1049" spans="20:31">
      <c r="T1049" s="145">
        <v>9</v>
      </c>
      <c r="U1049" s="145">
        <v>2014</v>
      </c>
      <c r="V1049" s="145" t="s">
        <v>21</v>
      </c>
      <c r="W1049" s="145" t="s">
        <v>619</v>
      </c>
      <c r="X1049" s="145" t="s">
        <v>3363</v>
      </c>
      <c r="Y1049" s="146" t="str">
        <f t="shared" si="55"/>
        <v>92014暖房設備用有り</v>
      </c>
      <c r="Z1049" s="145">
        <v>-0.36</v>
      </c>
      <c r="AA1049" s="145">
        <v>1.36</v>
      </c>
      <c r="AB1049" s="149">
        <v>1.0287999999999999</v>
      </c>
      <c r="AC1049" s="149">
        <v>1.0127999999999999</v>
      </c>
      <c r="AD1049" s="147">
        <f>VLOOKUP(T1049,'既存・導入予定 (4)'!$E$33:$S$44,13,0)</f>
        <v>0.372</v>
      </c>
      <c r="AE1049" s="75">
        <f t="shared" ref="AE1049:AE1112" si="56">ROUNDDOWN(IF(AD1049&gt;=0.25,Z1049*AD1049+AA1049,AB1049*AD1049+AC1049),3)</f>
        <v>1.226</v>
      </c>
    </row>
    <row r="1050" spans="20:31">
      <c r="T1050" s="145">
        <v>9</v>
      </c>
      <c r="U1050" s="145">
        <v>2014</v>
      </c>
      <c r="V1050" s="145" t="s">
        <v>21</v>
      </c>
      <c r="W1050" s="145" t="s">
        <v>624</v>
      </c>
      <c r="X1050" s="145" t="s">
        <v>3516</v>
      </c>
      <c r="Y1050" s="146" t="str">
        <f t="shared" si="55"/>
        <v>92014暖房店舗用無し（一定速）</v>
      </c>
      <c r="Z1050" s="145">
        <v>0.25</v>
      </c>
      <c r="AA1050" s="145">
        <v>0.75</v>
      </c>
      <c r="AB1050" s="149">
        <v>0.25</v>
      </c>
      <c r="AC1050" s="149">
        <v>0.75</v>
      </c>
      <c r="AD1050" s="147">
        <f>VLOOKUP(T1050,'既存・導入予定 (4)'!$E$33:$S$44,13,0)</f>
        <v>0.372</v>
      </c>
      <c r="AE1050" s="75">
        <f t="shared" si="56"/>
        <v>0.84299999999999997</v>
      </c>
    </row>
    <row r="1051" spans="20:31">
      <c r="T1051" s="145">
        <v>9</v>
      </c>
      <c r="U1051" s="145">
        <v>2014</v>
      </c>
      <c r="V1051" s="145" t="s">
        <v>21</v>
      </c>
      <c r="W1051" s="145" t="s">
        <v>618</v>
      </c>
      <c r="X1051" s="145" t="s">
        <v>3516</v>
      </c>
      <c r="Y1051" s="146" t="str">
        <f t="shared" si="55"/>
        <v>92014暖房ビル用マルチ無し（一定速）</v>
      </c>
      <c r="Z1051" s="145">
        <v>0.25</v>
      </c>
      <c r="AA1051" s="145">
        <v>0.75</v>
      </c>
      <c r="AB1051" s="149">
        <v>0.25</v>
      </c>
      <c r="AC1051" s="149">
        <v>0.75</v>
      </c>
      <c r="AD1051" s="147">
        <f>VLOOKUP(T1051,'既存・導入予定 (4)'!$E$33:$S$44,13,0)</f>
        <v>0.372</v>
      </c>
      <c r="AE1051" s="75">
        <f t="shared" si="56"/>
        <v>0.84299999999999997</v>
      </c>
    </row>
    <row r="1052" spans="20:31">
      <c r="T1052" s="145">
        <v>9</v>
      </c>
      <c r="U1052" s="145">
        <v>2014</v>
      </c>
      <c r="V1052" s="145" t="s">
        <v>21</v>
      </c>
      <c r="W1052" s="145" t="s">
        <v>619</v>
      </c>
      <c r="X1052" s="145" t="s">
        <v>3516</v>
      </c>
      <c r="Y1052" s="146" t="str">
        <f t="shared" si="55"/>
        <v>92014暖房設備用無し（一定速）</v>
      </c>
      <c r="Z1052" s="145">
        <v>0.25</v>
      </c>
      <c r="AA1052" s="145">
        <v>0.75</v>
      </c>
      <c r="AB1052" s="149">
        <v>0.25</v>
      </c>
      <c r="AC1052" s="149">
        <v>0.75</v>
      </c>
      <c r="AD1052" s="147">
        <f>VLOOKUP(T1052,'既存・導入予定 (4)'!$E$33:$S$44,13,0)</f>
        <v>0.372</v>
      </c>
      <c r="AE1052" s="75">
        <f t="shared" si="56"/>
        <v>0.84299999999999997</v>
      </c>
    </row>
    <row r="1053" spans="20:31">
      <c r="T1053" s="90">
        <v>9</v>
      </c>
      <c r="U1053" s="90">
        <v>2015</v>
      </c>
      <c r="V1053" s="90" t="s">
        <v>20</v>
      </c>
      <c r="W1053" s="90" t="s">
        <v>624</v>
      </c>
      <c r="X1053" s="90" t="s">
        <v>3363</v>
      </c>
      <c r="Y1053" s="198" t="str">
        <f t="shared" si="55"/>
        <v>92015冷房店舗用有り</v>
      </c>
      <c r="Z1053" s="90">
        <v>-1.38</v>
      </c>
      <c r="AA1053" s="90">
        <v>2.38</v>
      </c>
      <c r="AB1053" s="143">
        <v>1.0581</v>
      </c>
      <c r="AC1053" s="143">
        <v>1.7705</v>
      </c>
      <c r="AD1053" s="150">
        <f>VLOOKUP(T1053,'既存・導入予定 (4)'!$E$33:$S$44,13,0)</f>
        <v>0.372</v>
      </c>
      <c r="AE1053" s="151">
        <f t="shared" si="56"/>
        <v>1.8660000000000001</v>
      </c>
    </row>
    <row r="1054" spans="20:31">
      <c r="T1054" s="90">
        <v>9</v>
      </c>
      <c r="U1054" s="90">
        <v>2015</v>
      </c>
      <c r="V1054" s="90" t="s">
        <v>20</v>
      </c>
      <c r="W1054" s="90" t="s">
        <v>618</v>
      </c>
      <c r="X1054" s="90" t="s">
        <v>3363</v>
      </c>
      <c r="Y1054" s="198" t="str">
        <f t="shared" si="55"/>
        <v>92015冷房ビル用マルチ有り</v>
      </c>
      <c r="Z1054" s="90">
        <v>-1.5740000000000001</v>
      </c>
      <c r="AA1054" s="90">
        <v>2.5739999999999998</v>
      </c>
      <c r="AB1054" s="143">
        <v>1.0751999999999999</v>
      </c>
      <c r="AC1054" s="143">
        <v>1.9117</v>
      </c>
      <c r="AD1054" s="150">
        <f>VLOOKUP(T1054,'既存・導入予定 (4)'!$E$33:$S$44,13,0)</f>
        <v>0.372</v>
      </c>
      <c r="AE1054" s="151">
        <f t="shared" si="56"/>
        <v>1.988</v>
      </c>
    </row>
    <row r="1055" spans="20:31">
      <c r="T1055" s="90">
        <v>9</v>
      </c>
      <c r="U1055" s="90">
        <v>2015</v>
      </c>
      <c r="V1055" s="90" t="s">
        <v>20</v>
      </c>
      <c r="W1055" s="90" t="s">
        <v>619</v>
      </c>
      <c r="X1055" s="90" t="s">
        <v>3363</v>
      </c>
      <c r="Y1055" s="198" t="str">
        <f t="shared" si="55"/>
        <v>92015冷房設備用有り</v>
      </c>
      <c r="Z1055" s="90">
        <v>-0.62</v>
      </c>
      <c r="AA1055" s="90">
        <v>1.62</v>
      </c>
      <c r="AB1055" s="143">
        <v>1.0472999999999999</v>
      </c>
      <c r="AC1055" s="143">
        <v>1.2032</v>
      </c>
      <c r="AD1055" s="150">
        <f>VLOOKUP(T1055,'既存・導入予定 (4)'!$E$33:$S$44,13,0)</f>
        <v>0.372</v>
      </c>
      <c r="AE1055" s="151">
        <f t="shared" si="56"/>
        <v>1.389</v>
      </c>
    </row>
    <row r="1056" spans="20:31">
      <c r="T1056" s="90">
        <v>9</v>
      </c>
      <c r="U1056" s="90">
        <v>2015</v>
      </c>
      <c r="V1056" s="90" t="s">
        <v>20</v>
      </c>
      <c r="W1056" s="90" t="s">
        <v>624</v>
      </c>
      <c r="X1056" s="90" t="s">
        <v>3516</v>
      </c>
      <c r="Y1056" s="198" t="str">
        <f t="shared" si="55"/>
        <v>92015冷房店舗用無し（一定速）</v>
      </c>
      <c r="Z1056" s="90">
        <v>0.25</v>
      </c>
      <c r="AA1056" s="90">
        <v>0.75</v>
      </c>
      <c r="AB1056" s="143">
        <v>0.25</v>
      </c>
      <c r="AC1056" s="143">
        <v>0.75</v>
      </c>
      <c r="AD1056" s="150">
        <f>VLOOKUP(T1056,'既存・導入予定 (4)'!$E$33:$S$44,13,0)</f>
        <v>0.372</v>
      </c>
      <c r="AE1056" s="151">
        <f t="shared" si="56"/>
        <v>0.84299999999999997</v>
      </c>
    </row>
    <row r="1057" spans="20:31">
      <c r="T1057" s="90">
        <v>9</v>
      </c>
      <c r="U1057" s="90">
        <v>2015</v>
      </c>
      <c r="V1057" s="90" t="s">
        <v>20</v>
      </c>
      <c r="W1057" s="90" t="s">
        <v>618</v>
      </c>
      <c r="X1057" s="90" t="s">
        <v>3516</v>
      </c>
      <c r="Y1057" s="198" t="str">
        <f t="shared" si="55"/>
        <v>92015冷房ビル用マルチ無し（一定速）</v>
      </c>
      <c r="Z1057" s="90">
        <v>0.25</v>
      </c>
      <c r="AA1057" s="90">
        <v>0.75</v>
      </c>
      <c r="AB1057" s="143">
        <v>0.25</v>
      </c>
      <c r="AC1057" s="143">
        <v>0.75</v>
      </c>
      <c r="AD1057" s="150">
        <f>VLOOKUP(T1057,'既存・導入予定 (4)'!$E$33:$S$44,13,0)</f>
        <v>0.372</v>
      </c>
      <c r="AE1057" s="151">
        <f t="shared" si="56"/>
        <v>0.84299999999999997</v>
      </c>
    </row>
    <row r="1058" spans="20:31">
      <c r="T1058" s="90">
        <v>9</v>
      </c>
      <c r="U1058" s="90">
        <v>2015</v>
      </c>
      <c r="V1058" s="90" t="s">
        <v>20</v>
      </c>
      <c r="W1058" s="90" t="s">
        <v>619</v>
      </c>
      <c r="X1058" s="90" t="s">
        <v>3516</v>
      </c>
      <c r="Y1058" s="198" t="str">
        <f t="shared" si="55"/>
        <v>92015冷房設備用無し（一定速）</v>
      </c>
      <c r="Z1058" s="90">
        <v>0.25</v>
      </c>
      <c r="AA1058" s="90">
        <v>0.75</v>
      </c>
      <c r="AB1058" s="143">
        <v>0.25</v>
      </c>
      <c r="AC1058" s="143">
        <v>0.75</v>
      </c>
      <c r="AD1058" s="150">
        <f>VLOOKUP(T1058,'既存・導入予定 (4)'!$E$33:$S$44,13,0)</f>
        <v>0.372</v>
      </c>
      <c r="AE1058" s="151">
        <f t="shared" si="56"/>
        <v>0.84299999999999997</v>
      </c>
    </row>
    <row r="1059" spans="20:31">
      <c r="T1059" s="90">
        <v>9</v>
      </c>
      <c r="U1059" s="90">
        <v>2015</v>
      </c>
      <c r="V1059" s="90" t="s">
        <v>21</v>
      </c>
      <c r="W1059" s="90" t="s">
        <v>624</v>
      </c>
      <c r="X1059" s="90" t="s">
        <v>3363</v>
      </c>
      <c r="Y1059" s="198" t="str">
        <f t="shared" si="55"/>
        <v>92015暖房店舗用有り</v>
      </c>
      <c r="Z1059" s="90">
        <v>-0.97</v>
      </c>
      <c r="AA1059" s="90">
        <v>1.97</v>
      </c>
      <c r="AB1059" s="143">
        <v>1.0867</v>
      </c>
      <c r="AC1059" s="143">
        <v>1.4558</v>
      </c>
      <c r="AD1059" s="150">
        <f>VLOOKUP(T1059,'既存・導入予定 (4)'!$E$33:$S$44,13,0)</f>
        <v>0.372</v>
      </c>
      <c r="AE1059" s="151">
        <f t="shared" si="56"/>
        <v>1.609</v>
      </c>
    </row>
    <row r="1060" spans="20:31">
      <c r="T1060" s="90">
        <v>9</v>
      </c>
      <c r="U1060" s="90">
        <v>2015</v>
      </c>
      <c r="V1060" s="90" t="s">
        <v>21</v>
      </c>
      <c r="W1060" s="90" t="s">
        <v>618</v>
      </c>
      <c r="X1060" s="90" t="s">
        <v>3363</v>
      </c>
      <c r="Y1060" s="198" t="str">
        <f t="shared" si="55"/>
        <v>92015暖房ビル用マルチ有り</v>
      </c>
      <c r="Z1060" s="90">
        <v>-0.876</v>
      </c>
      <c r="AA1060" s="90">
        <v>1.8759999999999999</v>
      </c>
      <c r="AB1060" s="143">
        <v>1.0398000000000001</v>
      </c>
      <c r="AC1060" s="143">
        <v>1.3971</v>
      </c>
      <c r="AD1060" s="150">
        <f>VLOOKUP(T1060,'既存・導入予定 (4)'!$E$33:$S$44,13,0)</f>
        <v>0.372</v>
      </c>
      <c r="AE1060" s="151">
        <f t="shared" si="56"/>
        <v>1.55</v>
      </c>
    </row>
    <row r="1061" spans="20:31">
      <c r="T1061" s="90">
        <v>9</v>
      </c>
      <c r="U1061" s="90">
        <v>2015</v>
      </c>
      <c r="V1061" s="90" t="s">
        <v>21</v>
      </c>
      <c r="W1061" s="90" t="s">
        <v>619</v>
      </c>
      <c r="X1061" s="90" t="s">
        <v>3363</v>
      </c>
      <c r="Y1061" s="198" t="str">
        <f t="shared" si="55"/>
        <v>92015暖房設備用有り</v>
      </c>
      <c r="Z1061" s="90">
        <v>-0.59799999999999998</v>
      </c>
      <c r="AA1061" s="90">
        <v>1.5980000000000001</v>
      </c>
      <c r="AB1061" s="143">
        <v>1.0339</v>
      </c>
      <c r="AC1061" s="143">
        <v>1.19</v>
      </c>
      <c r="AD1061" s="150">
        <f>VLOOKUP(T1061,'既存・導入予定 (4)'!$E$33:$S$44,13,0)</f>
        <v>0.372</v>
      </c>
      <c r="AE1061" s="151">
        <f t="shared" si="56"/>
        <v>1.375</v>
      </c>
    </row>
    <row r="1062" spans="20:31">
      <c r="T1062" s="90">
        <v>9</v>
      </c>
      <c r="U1062" s="90">
        <v>2015</v>
      </c>
      <c r="V1062" s="90" t="s">
        <v>21</v>
      </c>
      <c r="W1062" s="90" t="s">
        <v>624</v>
      </c>
      <c r="X1062" s="90" t="s">
        <v>3516</v>
      </c>
      <c r="Y1062" s="198" t="str">
        <f t="shared" si="55"/>
        <v>92015暖房店舗用無し（一定速）</v>
      </c>
      <c r="Z1062" s="90">
        <v>0.25</v>
      </c>
      <c r="AA1062" s="90">
        <v>0.75</v>
      </c>
      <c r="AB1062" s="143">
        <v>0.25</v>
      </c>
      <c r="AC1062" s="143">
        <v>0.75</v>
      </c>
      <c r="AD1062" s="150">
        <f>VLOOKUP(T1062,'既存・導入予定 (4)'!$E$33:$S$44,13,0)</f>
        <v>0.372</v>
      </c>
      <c r="AE1062" s="151">
        <f t="shared" si="56"/>
        <v>0.84299999999999997</v>
      </c>
    </row>
    <row r="1063" spans="20:31">
      <c r="T1063" s="90">
        <v>9</v>
      </c>
      <c r="U1063" s="90">
        <v>2015</v>
      </c>
      <c r="V1063" s="90" t="s">
        <v>21</v>
      </c>
      <c r="W1063" s="90" t="s">
        <v>618</v>
      </c>
      <c r="X1063" s="90" t="s">
        <v>3516</v>
      </c>
      <c r="Y1063" s="198" t="str">
        <f t="shared" si="55"/>
        <v>92015暖房ビル用マルチ無し（一定速）</v>
      </c>
      <c r="Z1063" s="90">
        <v>0.25</v>
      </c>
      <c r="AA1063" s="90">
        <v>0.75</v>
      </c>
      <c r="AB1063" s="143">
        <v>0.25</v>
      </c>
      <c r="AC1063" s="143">
        <v>0.75</v>
      </c>
      <c r="AD1063" s="150">
        <f>VLOOKUP(T1063,'既存・導入予定 (4)'!$E$33:$S$44,13,0)</f>
        <v>0.372</v>
      </c>
      <c r="AE1063" s="151">
        <f t="shared" si="56"/>
        <v>0.84299999999999997</v>
      </c>
    </row>
    <row r="1064" spans="20:31">
      <c r="T1064" s="90">
        <v>9</v>
      </c>
      <c r="U1064" s="90">
        <v>2015</v>
      </c>
      <c r="V1064" s="90" t="s">
        <v>21</v>
      </c>
      <c r="W1064" s="90" t="s">
        <v>619</v>
      </c>
      <c r="X1064" s="90" t="s">
        <v>3516</v>
      </c>
      <c r="Y1064" s="198" t="str">
        <f t="shared" si="55"/>
        <v>92015暖房設備用無し（一定速）</v>
      </c>
      <c r="Z1064" s="90">
        <v>0.25</v>
      </c>
      <c r="AA1064" s="90">
        <v>0.75</v>
      </c>
      <c r="AB1064" s="143">
        <v>0.25</v>
      </c>
      <c r="AC1064" s="143">
        <v>0.75</v>
      </c>
      <c r="AD1064" s="150">
        <f>VLOOKUP(T1064,'既存・導入予定 (4)'!$E$33:$S$44,13,0)</f>
        <v>0.372</v>
      </c>
      <c r="AE1064" s="151">
        <f t="shared" si="56"/>
        <v>0.84299999999999997</v>
      </c>
    </row>
    <row r="1065" spans="20:31">
      <c r="T1065" s="90">
        <v>9</v>
      </c>
      <c r="U1065" s="90">
        <v>2020</v>
      </c>
      <c r="V1065" s="90" t="s">
        <v>626</v>
      </c>
      <c r="W1065" s="90" t="s">
        <v>624</v>
      </c>
      <c r="X1065" s="90" t="s">
        <v>3363</v>
      </c>
      <c r="Y1065" s="198" t="str">
        <f t="shared" si="55"/>
        <v>92020冷房店舗用有り</v>
      </c>
      <c r="Z1065" s="90">
        <v>-1.38</v>
      </c>
      <c r="AA1065" s="90">
        <v>2.38</v>
      </c>
      <c r="AB1065" s="143">
        <v>1.0581</v>
      </c>
      <c r="AC1065" s="143">
        <v>1.7705</v>
      </c>
      <c r="AD1065" s="150">
        <f>VLOOKUP(T1065,'既存・導入予定 (4)'!$E$33:$S$44,13,0)</f>
        <v>0.372</v>
      </c>
      <c r="AE1065" s="151">
        <f t="shared" si="56"/>
        <v>1.8660000000000001</v>
      </c>
    </row>
    <row r="1066" spans="20:31">
      <c r="T1066" s="90">
        <v>9</v>
      </c>
      <c r="U1066" s="90">
        <v>2020</v>
      </c>
      <c r="V1066" s="90" t="s">
        <v>626</v>
      </c>
      <c r="W1066" s="90" t="s">
        <v>618</v>
      </c>
      <c r="X1066" s="90" t="s">
        <v>3363</v>
      </c>
      <c r="Y1066" s="198" t="str">
        <f t="shared" si="55"/>
        <v>92020冷房ビル用マルチ有り</v>
      </c>
      <c r="Z1066" s="90">
        <v>-1.68</v>
      </c>
      <c r="AA1066" s="90">
        <v>2.68</v>
      </c>
      <c r="AB1066" s="143">
        <v>1.0788</v>
      </c>
      <c r="AC1066" s="143">
        <v>2.0053000000000001</v>
      </c>
      <c r="AD1066" s="150">
        <f>VLOOKUP(T1066,'既存・導入予定 (4)'!$E$33:$S$44,13,0)</f>
        <v>0.372</v>
      </c>
      <c r="AE1066" s="151">
        <f t="shared" si="56"/>
        <v>2.0550000000000002</v>
      </c>
    </row>
    <row r="1067" spans="20:31">
      <c r="T1067" s="90">
        <v>9</v>
      </c>
      <c r="U1067" s="90">
        <v>2020</v>
      </c>
      <c r="V1067" s="90" t="s">
        <v>626</v>
      </c>
      <c r="W1067" s="90" t="s">
        <v>619</v>
      </c>
      <c r="X1067" s="90" t="s">
        <v>3363</v>
      </c>
      <c r="Y1067" s="198" t="str">
        <f t="shared" si="55"/>
        <v>92020冷房設備用有り</v>
      </c>
      <c r="Z1067" s="90">
        <v>-0.62</v>
      </c>
      <c r="AA1067" s="90">
        <v>1.62</v>
      </c>
      <c r="AB1067" s="143">
        <v>1.0472999999999999</v>
      </c>
      <c r="AC1067" s="143">
        <v>1.2032</v>
      </c>
      <c r="AD1067" s="150">
        <f>VLOOKUP(T1067,'既存・導入予定 (4)'!$E$33:$S$44,13,0)</f>
        <v>0.372</v>
      </c>
      <c r="AE1067" s="151">
        <f t="shared" si="56"/>
        <v>1.389</v>
      </c>
    </row>
    <row r="1068" spans="20:31">
      <c r="T1068" s="90">
        <v>9</v>
      </c>
      <c r="U1068" s="90">
        <v>2020</v>
      </c>
      <c r="V1068" s="90" t="s">
        <v>626</v>
      </c>
      <c r="W1068" s="90" t="s">
        <v>624</v>
      </c>
      <c r="X1068" s="90" t="s">
        <v>3516</v>
      </c>
      <c r="Y1068" s="198" t="str">
        <f t="shared" si="55"/>
        <v>92020冷房店舗用無し（一定速）</v>
      </c>
      <c r="Z1068" s="90">
        <v>0.25</v>
      </c>
      <c r="AA1068" s="90">
        <v>0.75</v>
      </c>
      <c r="AB1068" s="143">
        <v>0.25</v>
      </c>
      <c r="AC1068" s="143">
        <v>0.75</v>
      </c>
      <c r="AD1068" s="150">
        <f>VLOOKUP(T1068,'既存・導入予定 (4)'!$E$33:$S$44,13,0)</f>
        <v>0.372</v>
      </c>
      <c r="AE1068" s="151">
        <f t="shared" si="56"/>
        <v>0.84299999999999997</v>
      </c>
    </row>
    <row r="1069" spans="20:31">
      <c r="T1069" s="90">
        <v>9</v>
      </c>
      <c r="U1069" s="90">
        <v>2020</v>
      </c>
      <c r="V1069" s="90" t="s">
        <v>626</v>
      </c>
      <c r="W1069" s="90" t="s">
        <v>618</v>
      </c>
      <c r="X1069" s="90" t="s">
        <v>3516</v>
      </c>
      <c r="Y1069" s="198" t="str">
        <f t="shared" si="55"/>
        <v>92020冷房ビル用マルチ無し（一定速）</v>
      </c>
      <c r="Z1069" s="90">
        <v>0.25</v>
      </c>
      <c r="AA1069" s="90">
        <v>0.75</v>
      </c>
      <c r="AB1069" s="143">
        <v>0.25</v>
      </c>
      <c r="AC1069" s="143">
        <v>0.75</v>
      </c>
      <c r="AD1069" s="150">
        <f>VLOOKUP(T1069,'既存・導入予定 (4)'!$E$33:$S$44,13,0)</f>
        <v>0.372</v>
      </c>
      <c r="AE1069" s="151">
        <f t="shared" si="56"/>
        <v>0.84299999999999997</v>
      </c>
    </row>
    <row r="1070" spans="20:31">
      <c r="T1070" s="90">
        <v>9</v>
      </c>
      <c r="U1070" s="90">
        <v>2020</v>
      </c>
      <c r="V1070" s="90" t="s">
        <v>626</v>
      </c>
      <c r="W1070" s="90" t="s">
        <v>619</v>
      </c>
      <c r="X1070" s="90" t="s">
        <v>3516</v>
      </c>
      <c r="Y1070" s="198" t="str">
        <f t="shared" si="55"/>
        <v>92020冷房設備用無し（一定速）</v>
      </c>
      <c r="Z1070" s="90">
        <v>0.25</v>
      </c>
      <c r="AA1070" s="90">
        <v>0.75</v>
      </c>
      <c r="AB1070" s="143">
        <v>0.25</v>
      </c>
      <c r="AC1070" s="143">
        <v>0.75</v>
      </c>
      <c r="AD1070" s="150">
        <f>VLOOKUP(T1070,'既存・導入予定 (4)'!$E$33:$S$44,13,0)</f>
        <v>0.372</v>
      </c>
      <c r="AE1070" s="151">
        <f t="shared" si="56"/>
        <v>0.84299999999999997</v>
      </c>
    </row>
    <row r="1071" spans="20:31">
      <c r="T1071" s="90">
        <v>9</v>
      </c>
      <c r="U1071" s="90">
        <v>2020</v>
      </c>
      <c r="V1071" s="90" t="s">
        <v>627</v>
      </c>
      <c r="W1071" s="90" t="s">
        <v>624</v>
      </c>
      <c r="X1071" s="90" t="s">
        <v>3363</v>
      </c>
      <c r="Y1071" s="198" t="str">
        <f t="shared" si="55"/>
        <v>92020暖房店舗用有り</v>
      </c>
      <c r="Z1071" s="90">
        <v>-0.96</v>
      </c>
      <c r="AA1071" s="90">
        <v>1.96</v>
      </c>
      <c r="AB1071" s="143">
        <v>1.0862000000000001</v>
      </c>
      <c r="AC1071" s="143">
        <v>1.4483999999999999</v>
      </c>
      <c r="AD1071" s="150">
        <f>VLOOKUP(T1071,'既存・導入予定 (4)'!$E$33:$S$44,13,0)</f>
        <v>0.372</v>
      </c>
      <c r="AE1071" s="151">
        <f t="shared" si="56"/>
        <v>1.6020000000000001</v>
      </c>
    </row>
    <row r="1072" spans="20:31">
      <c r="T1072" s="90">
        <v>9</v>
      </c>
      <c r="U1072" s="90">
        <v>2020</v>
      </c>
      <c r="V1072" s="90" t="s">
        <v>627</v>
      </c>
      <c r="W1072" s="90" t="s">
        <v>618</v>
      </c>
      <c r="X1072" s="90" t="s">
        <v>3363</v>
      </c>
      <c r="Y1072" s="198" t="str">
        <f t="shared" si="55"/>
        <v>92020暖房ビル用マルチ有り</v>
      </c>
      <c r="Z1072" s="90">
        <v>-1.1000000000000001</v>
      </c>
      <c r="AA1072" s="90">
        <v>2.1</v>
      </c>
      <c r="AB1072" s="143">
        <v>1.0416000000000001</v>
      </c>
      <c r="AC1072" s="143">
        <v>1.4596</v>
      </c>
      <c r="AD1072" s="150">
        <f>VLOOKUP(T1072,'既存・導入予定 (4)'!$E$33:$S$44,13,0)</f>
        <v>0.372</v>
      </c>
      <c r="AE1072" s="151">
        <f t="shared" si="56"/>
        <v>1.69</v>
      </c>
    </row>
    <row r="1073" spans="20:31">
      <c r="T1073" s="90">
        <v>9</v>
      </c>
      <c r="U1073" s="90">
        <v>2020</v>
      </c>
      <c r="V1073" s="90" t="s">
        <v>627</v>
      </c>
      <c r="W1073" s="90" t="s">
        <v>619</v>
      </c>
      <c r="X1073" s="90" t="s">
        <v>3363</v>
      </c>
      <c r="Y1073" s="198" t="str">
        <f t="shared" si="55"/>
        <v>92020暖房設備用有り</v>
      </c>
      <c r="Z1073" s="90">
        <v>-0.46</v>
      </c>
      <c r="AA1073" s="90">
        <v>1.46</v>
      </c>
      <c r="AB1073" s="143">
        <v>0.94</v>
      </c>
      <c r="AC1073" s="143">
        <v>1.1100000000000001</v>
      </c>
      <c r="AD1073" s="150">
        <f>VLOOKUP(T1073,'既存・導入予定 (4)'!$E$33:$S$44,13,0)</f>
        <v>0.372</v>
      </c>
      <c r="AE1073" s="151">
        <f t="shared" si="56"/>
        <v>1.288</v>
      </c>
    </row>
    <row r="1074" spans="20:31">
      <c r="T1074" s="90">
        <v>9</v>
      </c>
      <c r="U1074" s="90">
        <v>2020</v>
      </c>
      <c r="V1074" s="90" t="s">
        <v>627</v>
      </c>
      <c r="W1074" s="90" t="s">
        <v>624</v>
      </c>
      <c r="X1074" s="90" t="s">
        <v>3516</v>
      </c>
      <c r="Y1074" s="198" t="str">
        <f t="shared" si="55"/>
        <v>92020暖房店舗用無し（一定速）</v>
      </c>
      <c r="Z1074" s="90">
        <v>0.25</v>
      </c>
      <c r="AA1074" s="90">
        <v>0.75</v>
      </c>
      <c r="AB1074" s="143">
        <v>0.25</v>
      </c>
      <c r="AC1074" s="143">
        <v>0.75</v>
      </c>
      <c r="AD1074" s="150">
        <f>VLOOKUP(T1074,'既存・導入予定 (4)'!$E$33:$S$44,13,0)</f>
        <v>0.372</v>
      </c>
      <c r="AE1074" s="151">
        <f t="shared" si="56"/>
        <v>0.84299999999999997</v>
      </c>
    </row>
    <row r="1075" spans="20:31">
      <c r="T1075" s="90">
        <v>9</v>
      </c>
      <c r="U1075" s="90">
        <v>2020</v>
      </c>
      <c r="V1075" s="90" t="s">
        <v>627</v>
      </c>
      <c r="W1075" s="90" t="s">
        <v>618</v>
      </c>
      <c r="X1075" s="90" t="s">
        <v>3516</v>
      </c>
      <c r="Y1075" s="198" t="str">
        <f t="shared" si="55"/>
        <v>92020暖房ビル用マルチ無し（一定速）</v>
      </c>
      <c r="Z1075" s="90">
        <v>0.25</v>
      </c>
      <c r="AA1075" s="90">
        <v>0.75</v>
      </c>
      <c r="AB1075" s="143">
        <v>0.25</v>
      </c>
      <c r="AC1075" s="143">
        <v>0.75</v>
      </c>
      <c r="AD1075" s="150">
        <f>VLOOKUP(T1075,'既存・導入予定 (4)'!$E$33:$S$44,13,0)</f>
        <v>0.372</v>
      </c>
      <c r="AE1075" s="151">
        <f t="shared" si="56"/>
        <v>0.84299999999999997</v>
      </c>
    </row>
    <row r="1076" spans="20:31">
      <c r="T1076" s="90">
        <v>9</v>
      </c>
      <c r="U1076" s="90">
        <v>2020</v>
      </c>
      <c r="V1076" s="90" t="s">
        <v>627</v>
      </c>
      <c r="W1076" s="90" t="s">
        <v>619</v>
      </c>
      <c r="X1076" s="90" t="s">
        <v>3516</v>
      </c>
      <c r="Y1076" s="198" t="str">
        <f t="shared" si="55"/>
        <v>92020暖房設備用無し（一定速）</v>
      </c>
      <c r="Z1076" s="90">
        <v>0.25</v>
      </c>
      <c r="AA1076" s="90">
        <v>0.75</v>
      </c>
      <c r="AB1076" s="143">
        <v>0.25</v>
      </c>
      <c r="AC1076" s="143">
        <v>0.75</v>
      </c>
      <c r="AD1076" s="150">
        <f>VLOOKUP(T1076,'既存・導入予定 (4)'!$E$33:$S$44,13,0)</f>
        <v>0.372</v>
      </c>
      <c r="AE1076" s="151">
        <f t="shared" si="56"/>
        <v>0.84299999999999997</v>
      </c>
    </row>
    <row r="1077" spans="20:31">
      <c r="T1077" s="145">
        <v>9</v>
      </c>
      <c r="U1077" s="145">
        <v>2024</v>
      </c>
      <c r="V1077" s="145" t="s">
        <v>626</v>
      </c>
      <c r="W1077" s="145" t="s">
        <v>624</v>
      </c>
      <c r="X1077" s="145" t="s">
        <v>3363</v>
      </c>
      <c r="Y1077" s="146" t="str">
        <f t="shared" si="55"/>
        <v>92024冷房店舗用有り</v>
      </c>
      <c r="Z1077" s="145">
        <v>-1.58</v>
      </c>
      <c r="AA1077" s="145">
        <v>2.58</v>
      </c>
      <c r="AB1077" s="149">
        <v>1.0629999999999999</v>
      </c>
      <c r="AC1077" s="149">
        <v>1.9193</v>
      </c>
      <c r="AD1077" s="147">
        <f>VLOOKUP(T1077,'既存・導入予定 (4)'!$E$33:$S$44,13,0)</f>
        <v>0.372</v>
      </c>
      <c r="AE1077" s="75">
        <f t="shared" si="56"/>
        <v>1.992</v>
      </c>
    </row>
    <row r="1078" spans="20:31">
      <c r="T1078" s="145">
        <v>9</v>
      </c>
      <c r="U1078" s="145">
        <v>2024</v>
      </c>
      <c r="V1078" s="145" t="s">
        <v>626</v>
      </c>
      <c r="W1078" s="145" t="s">
        <v>618</v>
      </c>
      <c r="X1078" s="145" t="s">
        <v>3363</v>
      </c>
      <c r="Y1078" s="146" t="str">
        <f t="shared" si="55"/>
        <v>92024冷房ビル用マルチ有り</v>
      </c>
      <c r="Z1078" s="145">
        <v>-1.6</v>
      </c>
      <c r="AA1078" s="145">
        <v>2.6</v>
      </c>
      <c r="AB1078" s="149">
        <v>1.0759000000000001</v>
      </c>
      <c r="AC1078" s="149">
        <v>1.931</v>
      </c>
      <c r="AD1078" s="147">
        <f>VLOOKUP(T1078,'既存・導入予定 (4)'!$E$33:$S$44,13,0)</f>
        <v>0.372</v>
      </c>
      <c r="AE1078" s="75">
        <f t="shared" si="56"/>
        <v>2.004</v>
      </c>
    </row>
    <row r="1079" spans="20:31">
      <c r="T1079" s="145">
        <v>9</v>
      </c>
      <c r="U1079" s="145">
        <v>2024</v>
      </c>
      <c r="V1079" s="145" t="s">
        <v>626</v>
      </c>
      <c r="W1079" s="145" t="s">
        <v>619</v>
      </c>
      <c r="X1079" s="145" t="s">
        <v>3363</v>
      </c>
      <c r="Y1079" s="146" t="str">
        <f t="shared" si="55"/>
        <v>92024冷房設備用有り</v>
      </c>
      <c r="Z1079" s="145">
        <v>-0.6</v>
      </c>
      <c r="AA1079" s="145">
        <v>1.6</v>
      </c>
      <c r="AB1079" s="149">
        <v>1.0467</v>
      </c>
      <c r="AC1079" s="149">
        <v>1.1882999999999999</v>
      </c>
      <c r="AD1079" s="147">
        <f>VLOOKUP(T1079,'既存・導入予定 (4)'!$E$33:$S$44,13,0)</f>
        <v>0.372</v>
      </c>
      <c r="AE1079" s="75">
        <f t="shared" si="56"/>
        <v>1.3759999999999999</v>
      </c>
    </row>
    <row r="1080" spans="20:31">
      <c r="T1080" s="145">
        <v>9</v>
      </c>
      <c r="U1080" s="145">
        <v>2024</v>
      </c>
      <c r="V1080" s="145" t="s">
        <v>626</v>
      </c>
      <c r="W1080" s="145" t="s">
        <v>624</v>
      </c>
      <c r="X1080" s="145" t="s">
        <v>3516</v>
      </c>
      <c r="Y1080" s="146" t="str">
        <f t="shared" si="55"/>
        <v>92024冷房店舗用無し（一定速）</v>
      </c>
      <c r="Z1080" s="145">
        <v>0.25</v>
      </c>
      <c r="AA1080" s="145">
        <v>0.75</v>
      </c>
      <c r="AB1080" s="149">
        <v>0.25</v>
      </c>
      <c r="AC1080" s="149">
        <v>0.75</v>
      </c>
      <c r="AD1080" s="147">
        <f>VLOOKUP(T1080,'既存・導入予定 (4)'!$E$33:$S$44,13,0)</f>
        <v>0.372</v>
      </c>
      <c r="AE1080" s="75">
        <f t="shared" si="56"/>
        <v>0.84299999999999997</v>
      </c>
    </row>
    <row r="1081" spans="20:31">
      <c r="T1081" s="145">
        <v>9</v>
      </c>
      <c r="U1081" s="145">
        <v>2024</v>
      </c>
      <c r="V1081" s="145" t="s">
        <v>626</v>
      </c>
      <c r="W1081" s="145" t="s">
        <v>618</v>
      </c>
      <c r="X1081" s="145" t="s">
        <v>3516</v>
      </c>
      <c r="Y1081" s="146" t="str">
        <f t="shared" si="55"/>
        <v>92024冷房ビル用マルチ無し（一定速）</v>
      </c>
      <c r="Z1081" s="145">
        <v>0.25</v>
      </c>
      <c r="AA1081" s="145">
        <v>0.75</v>
      </c>
      <c r="AB1081" s="149">
        <v>0.25</v>
      </c>
      <c r="AC1081" s="149">
        <v>0.75</v>
      </c>
      <c r="AD1081" s="147">
        <f>VLOOKUP(T1081,'既存・導入予定 (4)'!$E$33:$S$44,13,0)</f>
        <v>0.372</v>
      </c>
      <c r="AE1081" s="75">
        <f t="shared" si="56"/>
        <v>0.84299999999999997</v>
      </c>
    </row>
    <row r="1082" spans="20:31">
      <c r="T1082" s="145">
        <v>9</v>
      </c>
      <c r="U1082" s="145">
        <v>2024</v>
      </c>
      <c r="V1082" s="145" t="s">
        <v>626</v>
      </c>
      <c r="W1082" s="145" t="s">
        <v>619</v>
      </c>
      <c r="X1082" s="145" t="s">
        <v>3516</v>
      </c>
      <c r="Y1082" s="146" t="str">
        <f t="shared" si="55"/>
        <v>92024冷房設備用無し（一定速）</v>
      </c>
      <c r="Z1082" s="145">
        <v>0.25</v>
      </c>
      <c r="AA1082" s="145">
        <v>0.75</v>
      </c>
      <c r="AB1082" s="149">
        <v>0.25</v>
      </c>
      <c r="AC1082" s="149">
        <v>0.75</v>
      </c>
      <c r="AD1082" s="147">
        <f>VLOOKUP(T1082,'既存・導入予定 (4)'!$E$33:$S$44,13,0)</f>
        <v>0.372</v>
      </c>
      <c r="AE1082" s="75">
        <f t="shared" si="56"/>
        <v>0.84299999999999997</v>
      </c>
    </row>
    <row r="1083" spans="20:31">
      <c r="T1083" s="145">
        <v>9</v>
      </c>
      <c r="U1083" s="145">
        <v>2024</v>
      </c>
      <c r="V1083" s="145" t="s">
        <v>627</v>
      </c>
      <c r="W1083" s="145" t="s">
        <v>624</v>
      </c>
      <c r="X1083" s="145" t="s">
        <v>3363</v>
      </c>
      <c r="Y1083" s="146" t="str">
        <f t="shared" si="55"/>
        <v>92024暖房店舗用有り</v>
      </c>
      <c r="Z1083" s="145">
        <v>-1.04</v>
      </c>
      <c r="AA1083" s="145">
        <v>2.04</v>
      </c>
      <c r="AB1083" s="149">
        <v>1.0898000000000001</v>
      </c>
      <c r="AC1083" s="149">
        <v>1.5076000000000001</v>
      </c>
      <c r="AD1083" s="147">
        <f>VLOOKUP(T1083,'既存・導入予定 (4)'!$E$33:$S$44,13,0)</f>
        <v>0.372</v>
      </c>
      <c r="AE1083" s="75">
        <f t="shared" si="56"/>
        <v>1.653</v>
      </c>
    </row>
    <row r="1084" spans="20:31">
      <c r="T1084" s="145">
        <v>9</v>
      </c>
      <c r="U1084" s="145">
        <v>2024</v>
      </c>
      <c r="V1084" s="145" t="s">
        <v>627</v>
      </c>
      <c r="W1084" s="145" t="s">
        <v>618</v>
      </c>
      <c r="X1084" s="145" t="s">
        <v>3363</v>
      </c>
      <c r="Y1084" s="146" t="str">
        <f t="shared" si="55"/>
        <v>92024暖房ビル用マルチ有り</v>
      </c>
      <c r="Z1084" s="145">
        <v>-1.1399999999999999</v>
      </c>
      <c r="AA1084" s="145">
        <v>2.14</v>
      </c>
      <c r="AB1084" s="149">
        <v>1.0454000000000001</v>
      </c>
      <c r="AC1084" s="149">
        <v>1.5936999999999999</v>
      </c>
      <c r="AD1084" s="147">
        <f>VLOOKUP(T1084,'既存・導入予定 (4)'!$E$33:$S$44,13,0)</f>
        <v>0.372</v>
      </c>
      <c r="AE1084" s="75">
        <f t="shared" si="56"/>
        <v>1.7150000000000001</v>
      </c>
    </row>
    <row r="1085" spans="20:31">
      <c r="T1085" s="145">
        <v>9</v>
      </c>
      <c r="U1085" s="145">
        <v>2024</v>
      </c>
      <c r="V1085" s="145" t="s">
        <v>627</v>
      </c>
      <c r="W1085" s="145" t="s">
        <v>619</v>
      </c>
      <c r="X1085" s="145" t="s">
        <v>3363</v>
      </c>
      <c r="Y1085" s="146" t="str">
        <f t="shared" si="55"/>
        <v>92024暖房設備用有り</v>
      </c>
      <c r="Z1085" s="145">
        <v>-0.57999999999999996</v>
      </c>
      <c r="AA1085" s="145">
        <v>1.58</v>
      </c>
      <c r="AB1085" s="149">
        <v>1.0335000000000001</v>
      </c>
      <c r="AC1085" s="149">
        <v>1.1766000000000001</v>
      </c>
      <c r="AD1085" s="147">
        <f>VLOOKUP(T1085,'既存・導入予定 (4)'!$E$33:$S$44,13,0)</f>
        <v>0.372</v>
      </c>
      <c r="AE1085" s="75">
        <f t="shared" si="56"/>
        <v>1.3640000000000001</v>
      </c>
    </row>
    <row r="1086" spans="20:31">
      <c r="T1086" s="145">
        <v>9</v>
      </c>
      <c r="U1086" s="145">
        <v>2024</v>
      </c>
      <c r="V1086" s="145" t="s">
        <v>627</v>
      </c>
      <c r="W1086" s="145" t="s">
        <v>624</v>
      </c>
      <c r="X1086" s="145" t="s">
        <v>3516</v>
      </c>
      <c r="Y1086" s="146" t="str">
        <f t="shared" si="55"/>
        <v>92024暖房店舗用無し（一定速）</v>
      </c>
      <c r="Z1086" s="145">
        <v>0.25</v>
      </c>
      <c r="AA1086" s="145">
        <v>0.75</v>
      </c>
      <c r="AB1086" s="149">
        <v>0.25</v>
      </c>
      <c r="AC1086" s="149">
        <v>0.75</v>
      </c>
      <c r="AD1086" s="147">
        <f>VLOOKUP(T1086,'既存・導入予定 (4)'!$E$33:$S$44,13,0)</f>
        <v>0.372</v>
      </c>
      <c r="AE1086" s="75">
        <f t="shared" si="56"/>
        <v>0.84299999999999997</v>
      </c>
    </row>
    <row r="1087" spans="20:31">
      <c r="T1087" s="145">
        <v>9</v>
      </c>
      <c r="U1087" s="145">
        <v>2024</v>
      </c>
      <c r="V1087" s="145" t="s">
        <v>627</v>
      </c>
      <c r="W1087" s="145" t="s">
        <v>618</v>
      </c>
      <c r="X1087" s="145" t="s">
        <v>3516</v>
      </c>
      <c r="Y1087" s="146" t="str">
        <f t="shared" si="55"/>
        <v>92024暖房ビル用マルチ無し（一定速）</v>
      </c>
      <c r="Z1087" s="145">
        <v>0.25</v>
      </c>
      <c r="AA1087" s="145">
        <v>0.75</v>
      </c>
      <c r="AB1087" s="149">
        <v>0.25</v>
      </c>
      <c r="AC1087" s="149">
        <v>0.75</v>
      </c>
      <c r="AD1087" s="147">
        <f>VLOOKUP(T1087,'既存・導入予定 (4)'!$E$33:$S$44,13,0)</f>
        <v>0.372</v>
      </c>
      <c r="AE1087" s="75">
        <f t="shared" si="56"/>
        <v>0.84299999999999997</v>
      </c>
    </row>
    <row r="1088" spans="20:31">
      <c r="T1088" s="145">
        <v>9</v>
      </c>
      <c r="U1088" s="145">
        <v>2024</v>
      </c>
      <c r="V1088" s="145" t="s">
        <v>627</v>
      </c>
      <c r="W1088" s="145" t="s">
        <v>619</v>
      </c>
      <c r="X1088" s="145" t="s">
        <v>3516</v>
      </c>
      <c r="Y1088" s="146" t="str">
        <f t="shared" si="55"/>
        <v>92024暖房設備用無し（一定速）</v>
      </c>
      <c r="Z1088" s="145">
        <v>0.25</v>
      </c>
      <c r="AA1088" s="145">
        <v>0.75</v>
      </c>
      <c r="AB1088" s="149">
        <v>0.25</v>
      </c>
      <c r="AC1088" s="149">
        <v>0.75</v>
      </c>
      <c r="AD1088" s="147">
        <f>VLOOKUP(T1088,'既存・導入予定 (4)'!$E$33:$S$44,13,0)</f>
        <v>0.372</v>
      </c>
      <c r="AE1088" s="75">
        <f t="shared" si="56"/>
        <v>0.84299999999999997</v>
      </c>
    </row>
    <row r="1089" spans="20:31">
      <c r="T1089" s="90">
        <v>10</v>
      </c>
      <c r="U1089" s="90">
        <v>1995</v>
      </c>
      <c r="V1089" s="90" t="s">
        <v>20</v>
      </c>
      <c r="W1089" s="90" t="s">
        <v>624</v>
      </c>
      <c r="X1089" s="90" t="s">
        <v>3363</v>
      </c>
      <c r="Y1089" s="198" t="str">
        <f t="shared" si="55"/>
        <v>101995冷房店舗用有り</v>
      </c>
      <c r="Z1089" s="90">
        <v>0.32</v>
      </c>
      <c r="AA1089" s="90">
        <v>0.68</v>
      </c>
      <c r="AB1089" s="143">
        <v>1.0165999999999999</v>
      </c>
      <c r="AC1089" s="143">
        <v>0.50590000000000002</v>
      </c>
      <c r="AD1089" s="150">
        <f>VLOOKUP(T1089,'既存・導入予定 (4)'!$E$33:$S$44,13,0)</f>
        <v>0.14799999999999999</v>
      </c>
      <c r="AE1089" s="151">
        <f t="shared" si="56"/>
        <v>0.65600000000000003</v>
      </c>
    </row>
    <row r="1090" spans="20:31">
      <c r="T1090" s="90">
        <v>10</v>
      </c>
      <c r="U1090" s="90">
        <v>1995</v>
      </c>
      <c r="V1090" s="90" t="s">
        <v>20</v>
      </c>
      <c r="W1090" s="90" t="s">
        <v>618</v>
      </c>
      <c r="X1090" s="90" t="s">
        <v>3363</v>
      </c>
      <c r="Y1090" s="198" t="str">
        <f t="shared" si="55"/>
        <v>101995冷房ビル用マルチ有り</v>
      </c>
      <c r="Z1090" s="90">
        <v>-0.218</v>
      </c>
      <c r="AA1090" s="90">
        <v>1.218</v>
      </c>
      <c r="AB1090" s="143">
        <v>1.0356000000000001</v>
      </c>
      <c r="AC1090" s="143">
        <v>0.90459999999999996</v>
      </c>
      <c r="AD1090" s="150">
        <f>VLOOKUP(T1090,'既存・導入予定 (4)'!$E$33:$S$44,13,0)</f>
        <v>0.14799999999999999</v>
      </c>
      <c r="AE1090" s="151">
        <f t="shared" si="56"/>
        <v>1.0569999999999999</v>
      </c>
    </row>
    <row r="1091" spans="20:31">
      <c r="T1091" s="90">
        <v>10</v>
      </c>
      <c r="U1091" s="90">
        <v>1995</v>
      </c>
      <c r="V1091" s="90" t="s">
        <v>20</v>
      </c>
      <c r="W1091" s="90" t="s">
        <v>619</v>
      </c>
      <c r="X1091" s="90" t="s">
        <v>3363</v>
      </c>
      <c r="Y1091" s="198" t="str">
        <f t="shared" si="55"/>
        <v>101995冷房設備用有り</v>
      </c>
      <c r="Z1091" s="90">
        <v>0.25</v>
      </c>
      <c r="AA1091" s="90">
        <v>0.75</v>
      </c>
      <c r="AB1091" s="143">
        <v>1.0219</v>
      </c>
      <c r="AC1091" s="143">
        <v>0.55700000000000005</v>
      </c>
      <c r="AD1091" s="150">
        <f>VLOOKUP(T1091,'既存・導入予定 (4)'!$E$33:$S$44,13,0)</f>
        <v>0.14799999999999999</v>
      </c>
      <c r="AE1091" s="151">
        <f t="shared" si="56"/>
        <v>0.70799999999999996</v>
      </c>
    </row>
    <row r="1092" spans="20:31">
      <c r="T1092" s="90">
        <v>10</v>
      </c>
      <c r="U1092" s="90">
        <v>1995</v>
      </c>
      <c r="V1092" s="90" t="s">
        <v>20</v>
      </c>
      <c r="W1092" s="90" t="s">
        <v>624</v>
      </c>
      <c r="X1092" s="90" t="s">
        <v>3516</v>
      </c>
      <c r="Y1092" s="198" t="str">
        <f t="shared" si="55"/>
        <v>101995冷房店舗用無し（一定速）</v>
      </c>
      <c r="Z1092" s="90">
        <v>0.26</v>
      </c>
      <c r="AA1092" s="90">
        <v>0.74</v>
      </c>
      <c r="AB1092" s="143">
        <v>0.26</v>
      </c>
      <c r="AC1092" s="143">
        <v>0.74</v>
      </c>
      <c r="AD1092" s="150">
        <f>VLOOKUP(T1092,'既存・導入予定 (4)'!$E$33:$S$44,13,0)</f>
        <v>0.14799999999999999</v>
      </c>
      <c r="AE1092" s="151">
        <f t="shared" si="56"/>
        <v>0.77800000000000002</v>
      </c>
    </row>
    <row r="1093" spans="20:31">
      <c r="T1093" s="90">
        <v>10</v>
      </c>
      <c r="U1093" s="90">
        <v>1995</v>
      </c>
      <c r="V1093" s="90" t="s">
        <v>20</v>
      </c>
      <c r="W1093" s="90" t="s">
        <v>618</v>
      </c>
      <c r="X1093" s="90" t="s">
        <v>3516</v>
      </c>
      <c r="Y1093" s="198" t="str">
        <f t="shared" si="55"/>
        <v>101995冷房ビル用マルチ無し（一定速）</v>
      </c>
      <c r="Z1093" s="90">
        <v>0.26</v>
      </c>
      <c r="AA1093" s="90">
        <v>0.74</v>
      </c>
      <c r="AB1093" s="143">
        <v>0.26</v>
      </c>
      <c r="AC1093" s="143">
        <v>0.74</v>
      </c>
      <c r="AD1093" s="150">
        <f>VLOOKUP(T1093,'既存・導入予定 (4)'!$E$33:$S$44,13,0)</f>
        <v>0.14799999999999999</v>
      </c>
      <c r="AE1093" s="151">
        <f t="shared" si="56"/>
        <v>0.77800000000000002</v>
      </c>
    </row>
    <row r="1094" spans="20:31">
      <c r="T1094" s="90">
        <v>10</v>
      </c>
      <c r="U1094" s="90">
        <v>1995</v>
      </c>
      <c r="V1094" s="90" t="s">
        <v>20</v>
      </c>
      <c r="W1094" s="90" t="s">
        <v>619</v>
      </c>
      <c r="X1094" s="90" t="s">
        <v>3516</v>
      </c>
      <c r="Y1094" s="198" t="str">
        <f t="shared" si="55"/>
        <v>101995冷房設備用無し（一定速）</v>
      </c>
      <c r="Z1094" s="90">
        <v>0.26</v>
      </c>
      <c r="AA1094" s="90">
        <v>0.74</v>
      </c>
      <c r="AB1094" s="143">
        <v>0.26</v>
      </c>
      <c r="AC1094" s="143">
        <v>0.74</v>
      </c>
      <c r="AD1094" s="150">
        <f>VLOOKUP(T1094,'既存・導入予定 (4)'!$E$33:$S$44,13,0)</f>
        <v>0.14799999999999999</v>
      </c>
      <c r="AE1094" s="151">
        <f t="shared" si="56"/>
        <v>0.77800000000000002</v>
      </c>
    </row>
    <row r="1095" spans="20:31">
      <c r="T1095" s="90">
        <v>10</v>
      </c>
      <c r="U1095" s="90">
        <v>1995</v>
      </c>
      <c r="V1095" s="90" t="s">
        <v>21</v>
      </c>
      <c r="W1095" s="90" t="s">
        <v>624</v>
      </c>
      <c r="X1095" s="90" t="s">
        <v>3363</v>
      </c>
      <c r="Y1095" s="198" t="str">
        <f t="shared" si="55"/>
        <v>101995暖房店舗用有り</v>
      </c>
      <c r="Z1095" s="90">
        <v>0.374</v>
      </c>
      <c r="AA1095" s="90">
        <v>0.626</v>
      </c>
      <c r="AB1095" s="143">
        <v>1.0275000000000001</v>
      </c>
      <c r="AC1095" s="143">
        <v>0.46260000000000001</v>
      </c>
      <c r="AD1095" s="150">
        <f>VLOOKUP(T1095,'既存・導入予定 (4)'!$E$33:$S$44,13,0)</f>
        <v>0.14799999999999999</v>
      </c>
      <c r="AE1095" s="151">
        <f t="shared" si="56"/>
        <v>0.61399999999999999</v>
      </c>
    </row>
    <row r="1096" spans="20:31">
      <c r="T1096" s="90">
        <v>10</v>
      </c>
      <c r="U1096" s="90">
        <v>1995</v>
      </c>
      <c r="V1096" s="90" t="s">
        <v>21</v>
      </c>
      <c r="W1096" s="90" t="s">
        <v>618</v>
      </c>
      <c r="X1096" s="90" t="s">
        <v>3363</v>
      </c>
      <c r="Y1096" s="198" t="str">
        <f t="shared" si="55"/>
        <v>101995暖房ビル用マルチ有り</v>
      </c>
      <c r="Z1096" s="90">
        <v>-0.112</v>
      </c>
      <c r="AA1096" s="90">
        <v>1.1120000000000001</v>
      </c>
      <c r="AB1096" s="143">
        <v>1.0236000000000001</v>
      </c>
      <c r="AC1096" s="143">
        <v>0.82809999999999995</v>
      </c>
      <c r="AD1096" s="150">
        <f>VLOOKUP(T1096,'既存・導入予定 (4)'!$E$33:$S$44,13,0)</f>
        <v>0.14799999999999999</v>
      </c>
      <c r="AE1096" s="151">
        <f t="shared" si="56"/>
        <v>0.97899999999999998</v>
      </c>
    </row>
    <row r="1097" spans="20:31">
      <c r="T1097" s="90">
        <v>10</v>
      </c>
      <c r="U1097" s="90">
        <v>1995</v>
      </c>
      <c r="V1097" s="90" t="s">
        <v>21</v>
      </c>
      <c r="W1097" s="90" t="s">
        <v>619</v>
      </c>
      <c r="X1097" s="90" t="s">
        <v>3363</v>
      </c>
      <c r="Y1097" s="198" t="str">
        <f t="shared" si="55"/>
        <v>101995暖房設備用有り</v>
      </c>
      <c r="Z1097" s="90">
        <v>0.25</v>
      </c>
      <c r="AA1097" s="90">
        <v>0.75</v>
      </c>
      <c r="AB1097" s="143">
        <v>1.0159</v>
      </c>
      <c r="AC1097" s="143">
        <v>0.5585</v>
      </c>
      <c r="AD1097" s="150">
        <f>VLOOKUP(T1097,'既存・導入予定 (4)'!$E$33:$S$44,13,0)</f>
        <v>0.14799999999999999</v>
      </c>
      <c r="AE1097" s="151">
        <f t="shared" si="56"/>
        <v>0.70799999999999996</v>
      </c>
    </row>
    <row r="1098" spans="20:31">
      <c r="T1098" s="90">
        <v>10</v>
      </c>
      <c r="U1098" s="90">
        <v>1995</v>
      </c>
      <c r="V1098" s="90" t="s">
        <v>21</v>
      </c>
      <c r="W1098" s="90" t="s">
        <v>624</v>
      </c>
      <c r="X1098" s="90" t="s">
        <v>3516</v>
      </c>
      <c r="Y1098" s="198" t="str">
        <f t="shared" si="55"/>
        <v>101995暖房店舗用無し（一定速）</v>
      </c>
      <c r="Z1098" s="90">
        <v>0.26</v>
      </c>
      <c r="AA1098" s="90">
        <v>0.74</v>
      </c>
      <c r="AB1098" s="143">
        <v>0.26</v>
      </c>
      <c r="AC1098" s="143">
        <v>0.74</v>
      </c>
      <c r="AD1098" s="150">
        <f>VLOOKUP(T1098,'既存・導入予定 (4)'!$E$33:$S$44,13,0)</f>
        <v>0.14799999999999999</v>
      </c>
      <c r="AE1098" s="151">
        <f t="shared" si="56"/>
        <v>0.77800000000000002</v>
      </c>
    </row>
    <row r="1099" spans="20:31">
      <c r="T1099" s="90">
        <v>10</v>
      </c>
      <c r="U1099" s="90">
        <v>1995</v>
      </c>
      <c r="V1099" s="90" t="s">
        <v>21</v>
      </c>
      <c r="W1099" s="90" t="s">
        <v>618</v>
      </c>
      <c r="X1099" s="90" t="s">
        <v>3516</v>
      </c>
      <c r="Y1099" s="198" t="str">
        <f t="shared" si="55"/>
        <v>101995暖房ビル用マルチ無し（一定速）</v>
      </c>
      <c r="Z1099" s="90">
        <v>0.26</v>
      </c>
      <c r="AA1099" s="90">
        <v>0.74</v>
      </c>
      <c r="AB1099" s="143">
        <v>0.26</v>
      </c>
      <c r="AC1099" s="143">
        <v>0.74</v>
      </c>
      <c r="AD1099" s="150">
        <f>VLOOKUP(T1099,'既存・導入予定 (4)'!$E$33:$S$44,13,0)</f>
        <v>0.14799999999999999</v>
      </c>
      <c r="AE1099" s="151">
        <f t="shared" si="56"/>
        <v>0.77800000000000002</v>
      </c>
    </row>
    <row r="1100" spans="20:31">
      <c r="T1100" s="90">
        <v>10</v>
      </c>
      <c r="U1100" s="90">
        <v>1995</v>
      </c>
      <c r="V1100" s="90" t="s">
        <v>21</v>
      </c>
      <c r="W1100" s="90" t="s">
        <v>619</v>
      </c>
      <c r="X1100" s="90" t="s">
        <v>3516</v>
      </c>
      <c r="Y1100" s="198" t="str">
        <f t="shared" si="55"/>
        <v>101995暖房設備用無し（一定速）</v>
      </c>
      <c r="Z1100" s="90">
        <v>0.26</v>
      </c>
      <c r="AA1100" s="90">
        <v>0.74</v>
      </c>
      <c r="AB1100" s="143">
        <v>0.26</v>
      </c>
      <c r="AC1100" s="143">
        <v>0.74</v>
      </c>
      <c r="AD1100" s="150">
        <f>VLOOKUP(T1100,'既存・導入予定 (4)'!$E$33:$S$44,13,0)</f>
        <v>0.14799999999999999</v>
      </c>
      <c r="AE1100" s="151">
        <f t="shared" si="56"/>
        <v>0.77800000000000002</v>
      </c>
    </row>
    <row r="1101" spans="20:31">
      <c r="T1101" s="90">
        <v>10</v>
      </c>
      <c r="U1101" s="90">
        <v>2005</v>
      </c>
      <c r="V1101" s="90" t="s">
        <v>20</v>
      </c>
      <c r="W1101" s="90" t="s">
        <v>624</v>
      </c>
      <c r="X1101" s="90" t="s">
        <v>3363</v>
      </c>
      <c r="Y1101" s="198" t="str">
        <f t="shared" ref="Y1101:Y1164" si="57">T1101&amp;U1101&amp;V1101&amp;W1101&amp;X1101</f>
        <v>102005冷房店舗用有り</v>
      </c>
      <c r="Z1101" s="90">
        <v>-0.86599999999999999</v>
      </c>
      <c r="AA1101" s="90">
        <v>1.8660000000000001</v>
      </c>
      <c r="AB1101" s="143">
        <v>1.0455000000000001</v>
      </c>
      <c r="AC1101" s="143">
        <v>1.3880999999999999</v>
      </c>
      <c r="AD1101" s="150">
        <f>VLOOKUP(T1101,'既存・導入予定 (4)'!$E$33:$S$44,13,0)</f>
        <v>0.14799999999999999</v>
      </c>
      <c r="AE1101" s="151">
        <f t="shared" si="56"/>
        <v>1.542</v>
      </c>
    </row>
    <row r="1102" spans="20:31">
      <c r="T1102" s="90">
        <v>10</v>
      </c>
      <c r="U1102" s="90">
        <v>2005</v>
      </c>
      <c r="V1102" s="90" t="s">
        <v>20</v>
      </c>
      <c r="W1102" s="90" t="s">
        <v>618</v>
      </c>
      <c r="X1102" s="90" t="s">
        <v>3363</v>
      </c>
      <c r="Y1102" s="198" t="str">
        <f t="shared" si="57"/>
        <v>102005冷房ビル用マルチ有り</v>
      </c>
      <c r="Z1102" s="90">
        <v>-0.68200000000000005</v>
      </c>
      <c r="AA1102" s="90">
        <v>1.6819999999999999</v>
      </c>
      <c r="AB1102" s="143">
        <v>1.0490999999999999</v>
      </c>
      <c r="AC1102" s="143">
        <v>1.2492000000000001</v>
      </c>
      <c r="AD1102" s="150">
        <f>VLOOKUP(T1102,'既存・導入予定 (4)'!$E$33:$S$44,13,0)</f>
        <v>0.14799999999999999</v>
      </c>
      <c r="AE1102" s="151">
        <f t="shared" si="56"/>
        <v>1.4039999999999999</v>
      </c>
    </row>
    <row r="1103" spans="20:31">
      <c r="T1103" s="90">
        <v>10</v>
      </c>
      <c r="U1103" s="90">
        <v>2005</v>
      </c>
      <c r="V1103" s="90" t="s">
        <v>20</v>
      </c>
      <c r="W1103" s="90" t="s">
        <v>619</v>
      </c>
      <c r="X1103" s="90" t="s">
        <v>3363</v>
      </c>
      <c r="Y1103" s="198" t="str">
        <f t="shared" si="57"/>
        <v>102005冷房設備用有り</v>
      </c>
      <c r="Z1103" s="90">
        <v>-0.114</v>
      </c>
      <c r="AA1103" s="90">
        <v>1.1140000000000001</v>
      </c>
      <c r="AB1103" s="143">
        <v>1.0325</v>
      </c>
      <c r="AC1103" s="143">
        <v>0.82740000000000002</v>
      </c>
      <c r="AD1103" s="150">
        <f>VLOOKUP(T1103,'既存・導入予定 (4)'!$E$33:$S$44,13,0)</f>
        <v>0.14799999999999999</v>
      </c>
      <c r="AE1103" s="151">
        <f t="shared" si="56"/>
        <v>0.98</v>
      </c>
    </row>
    <row r="1104" spans="20:31">
      <c r="T1104" s="90">
        <v>10</v>
      </c>
      <c r="U1104" s="90">
        <v>2005</v>
      </c>
      <c r="V1104" s="90" t="s">
        <v>20</v>
      </c>
      <c r="W1104" s="90" t="s">
        <v>624</v>
      </c>
      <c r="X1104" s="90" t="s">
        <v>3516</v>
      </c>
      <c r="Y1104" s="198" t="str">
        <f t="shared" si="57"/>
        <v>102005冷房店舗用無し（一定速）</v>
      </c>
      <c r="Z1104" s="90">
        <v>0.25</v>
      </c>
      <c r="AA1104" s="90">
        <v>0.75</v>
      </c>
      <c r="AB1104" s="143">
        <v>0.25</v>
      </c>
      <c r="AC1104" s="143">
        <v>0.75</v>
      </c>
      <c r="AD1104" s="150">
        <f>VLOOKUP(T1104,'既存・導入予定 (4)'!$E$33:$S$44,13,0)</f>
        <v>0.14799999999999999</v>
      </c>
      <c r="AE1104" s="151">
        <f t="shared" si="56"/>
        <v>0.78700000000000003</v>
      </c>
    </row>
    <row r="1105" spans="20:31">
      <c r="T1105" s="90">
        <v>10</v>
      </c>
      <c r="U1105" s="90">
        <v>2005</v>
      </c>
      <c r="V1105" s="90" t="s">
        <v>20</v>
      </c>
      <c r="W1105" s="90" t="s">
        <v>618</v>
      </c>
      <c r="X1105" s="90" t="s">
        <v>3516</v>
      </c>
      <c r="Y1105" s="198" t="str">
        <f t="shared" si="57"/>
        <v>102005冷房ビル用マルチ無し（一定速）</v>
      </c>
      <c r="Z1105" s="90">
        <v>0.25</v>
      </c>
      <c r="AA1105" s="90">
        <v>0.75</v>
      </c>
      <c r="AB1105" s="143">
        <v>0.25</v>
      </c>
      <c r="AC1105" s="143">
        <v>0.75</v>
      </c>
      <c r="AD1105" s="150">
        <f>VLOOKUP(T1105,'既存・導入予定 (4)'!$E$33:$S$44,13,0)</f>
        <v>0.14799999999999999</v>
      </c>
      <c r="AE1105" s="151">
        <f t="shared" si="56"/>
        <v>0.78700000000000003</v>
      </c>
    </row>
    <row r="1106" spans="20:31">
      <c r="T1106" s="90">
        <v>10</v>
      </c>
      <c r="U1106" s="90">
        <v>2005</v>
      </c>
      <c r="V1106" s="90" t="s">
        <v>20</v>
      </c>
      <c r="W1106" s="90" t="s">
        <v>619</v>
      </c>
      <c r="X1106" s="90" t="s">
        <v>3516</v>
      </c>
      <c r="Y1106" s="198" t="str">
        <f t="shared" si="57"/>
        <v>102005冷房設備用無し（一定速）</v>
      </c>
      <c r="Z1106" s="90">
        <v>0.25</v>
      </c>
      <c r="AA1106" s="90">
        <v>0.75</v>
      </c>
      <c r="AB1106" s="143">
        <v>0.25</v>
      </c>
      <c r="AC1106" s="143">
        <v>0.75</v>
      </c>
      <c r="AD1106" s="150">
        <f>VLOOKUP(T1106,'既存・導入予定 (4)'!$E$33:$S$44,13,0)</f>
        <v>0.14799999999999999</v>
      </c>
      <c r="AE1106" s="151">
        <f t="shared" si="56"/>
        <v>0.78700000000000003</v>
      </c>
    </row>
    <row r="1107" spans="20:31">
      <c r="T1107" s="90">
        <v>10</v>
      </c>
      <c r="U1107" s="90">
        <v>2005</v>
      </c>
      <c r="V1107" s="90" t="s">
        <v>21</v>
      </c>
      <c r="W1107" s="90" t="s">
        <v>624</v>
      </c>
      <c r="X1107" s="90" t="s">
        <v>3363</v>
      </c>
      <c r="Y1107" s="198" t="str">
        <f t="shared" si="57"/>
        <v>102005暖房店舗用有り</v>
      </c>
      <c r="Z1107" s="90">
        <v>-0.65</v>
      </c>
      <c r="AA1107" s="90">
        <v>1.65</v>
      </c>
      <c r="AB1107" s="143">
        <v>1.0726</v>
      </c>
      <c r="AC1107" s="143">
        <v>1.2194</v>
      </c>
      <c r="AD1107" s="150">
        <f>VLOOKUP(T1107,'既存・導入予定 (4)'!$E$33:$S$44,13,0)</f>
        <v>0.14799999999999999</v>
      </c>
      <c r="AE1107" s="151">
        <f t="shared" si="56"/>
        <v>1.3779999999999999</v>
      </c>
    </row>
    <row r="1108" spans="20:31">
      <c r="T1108" s="90">
        <v>10</v>
      </c>
      <c r="U1108" s="90">
        <v>2005</v>
      </c>
      <c r="V1108" s="90" t="s">
        <v>21</v>
      </c>
      <c r="W1108" s="90" t="s">
        <v>618</v>
      </c>
      <c r="X1108" s="90" t="s">
        <v>3363</v>
      </c>
      <c r="Y1108" s="198" t="str">
        <f t="shared" si="57"/>
        <v>102005暖房ビル用マルチ有り</v>
      </c>
      <c r="Z1108" s="90">
        <v>-0.56000000000000005</v>
      </c>
      <c r="AA1108" s="90">
        <v>1.56</v>
      </c>
      <c r="AB1108" s="143">
        <v>1.0330999999999999</v>
      </c>
      <c r="AC1108" s="143">
        <v>1.1617</v>
      </c>
      <c r="AD1108" s="150">
        <f>VLOOKUP(T1108,'既存・導入予定 (4)'!$E$33:$S$44,13,0)</f>
        <v>0.14799999999999999</v>
      </c>
      <c r="AE1108" s="151">
        <f t="shared" si="56"/>
        <v>1.3140000000000001</v>
      </c>
    </row>
    <row r="1109" spans="20:31">
      <c r="T1109" s="90">
        <v>10</v>
      </c>
      <c r="U1109" s="90">
        <v>2005</v>
      </c>
      <c r="V1109" s="90" t="s">
        <v>21</v>
      </c>
      <c r="W1109" s="90" t="s">
        <v>619</v>
      </c>
      <c r="X1109" s="90" t="s">
        <v>3363</v>
      </c>
      <c r="Y1109" s="198" t="str">
        <f t="shared" si="57"/>
        <v>102005暖房設備用有り</v>
      </c>
      <c r="Z1109" s="90">
        <v>-0.126</v>
      </c>
      <c r="AA1109" s="90">
        <v>1.1259999999999999</v>
      </c>
      <c r="AB1109" s="143">
        <v>1.0239</v>
      </c>
      <c r="AC1109" s="143">
        <v>0.83850000000000002</v>
      </c>
      <c r="AD1109" s="150">
        <f>VLOOKUP(T1109,'既存・導入予定 (4)'!$E$33:$S$44,13,0)</f>
        <v>0.14799999999999999</v>
      </c>
      <c r="AE1109" s="151">
        <f t="shared" si="56"/>
        <v>0.99</v>
      </c>
    </row>
    <row r="1110" spans="20:31">
      <c r="T1110" s="90">
        <v>10</v>
      </c>
      <c r="U1110" s="90">
        <v>2005</v>
      </c>
      <c r="V1110" s="90" t="s">
        <v>21</v>
      </c>
      <c r="W1110" s="90" t="s">
        <v>624</v>
      </c>
      <c r="X1110" s="90" t="s">
        <v>3516</v>
      </c>
      <c r="Y1110" s="198" t="str">
        <f t="shared" si="57"/>
        <v>102005暖房店舗用無し（一定速）</v>
      </c>
      <c r="Z1110" s="90">
        <v>0.25</v>
      </c>
      <c r="AA1110" s="90">
        <v>0.75</v>
      </c>
      <c r="AB1110" s="143">
        <v>0.25</v>
      </c>
      <c r="AC1110" s="143">
        <v>0.75</v>
      </c>
      <c r="AD1110" s="150">
        <f>VLOOKUP(T1110,'既存・導入予定 (4)'!$E$33:$S$44,13,0)</f>
        <v>0.14799999999999999</v>
      </c>
      <c r="AE1110" s="151">
        <f t="shared" si="56"/>
        <v>0.78700000000000003</v>
      </c>
    </row>
    <row r="1111" spans="20:31">
      <c r="T1111" s="90">
        <v>10</v>
      </c>
      <c r="U1111" s="90">
        <v>2005</v>
      </c>
      <c r="V1111" s="90" t="s">
        <v>21</v>
      </c>
      <c r="W1111" s="90" t="s">
        <v>618</v>
      </c>
      <c r="X1111" s="90" t="s">
        <v>3516</v>
      </c>
      <c r="Y1111" s="198" t="str">
        <f t="shared" si="57"/>
        <v>102005暖房ビル用マルチ無し（一定速）</v>
      </c>
      <c r="Z1111" s="90">
        <v>0.25</v>
      </c>
      <c r="AA1111" s="90">
        <v>0.75</v>
      </c>
      <c r="AB1111" s="143">
        <v>0.25</v>
      </c>
      <c r="AC1111" s="143">
        <v>0.75</v>
      </c>
      <c r="AD1111" s="150">
        <f>VLOOKUP(T1111,'既存・導入予定 (4)'!$E$33:$S$44,13,0)</f>
        <v>0.14799999999999999</v>
      </c>
      <c r="AE1111" s="151">
        <f t="shared" si="56"/>
        <v>0.78700000000000003</v>
      </c>
    </row>
    <row r="1112" spans="20:31">
      <c r="T1112" s="90">
        <v>10</v>
      </c>
      <c r="U1112" s="90">
        <v>2005</v>
      </c>
      <c r="V1112" s="90" t="s">
        <v>21</v>
      </c>
      <c r="W1112" s="90" t="s">
        <v>619</v>
      </c>
      <c r="X1112" s="90" t="s">
        <v>3516</v>
      </c>
      <c r="Y1112" s="198" t="str">
        <f t="shared" si="57"/>
        <v>102005暖房設備用無し（一定速）</v>
      </c>
      <c r="Z1112" s="90">
        <v>0.25</v>
      </c>
      <c r="AA1112" s="90">
        <v>0.75</v>
      </c>
      <c r="AB1112" s="143">
        <v>0.25</v>
      </c>
      <c r="AC1112" s="143">
        <v>0.75</v>
      </c>
      <c r="AD1112" s="150">
        <f>VLOOKUP(T1112,'既存・導入予定 (4)'!$E$33:$S$44,13,0)</f>
        <v>0.14799999999999999</v>
      </c>
      <c r="AE1112" s="151">
        <f t="shared" si="56"/>
        <v>0.78700000000000003</v>
      </c>
    </row>
    <row r="1113" spans="20:31">
      <c r="T1113" s="90">
        <v>10</v>
      </c>
      <c r="U1113" s="90">
        <v>2010</v>
      </c>
      <c r="V1113" s="90" t="s">
        <v>20</v>
      </c>
      <c r="W1113" s="90" t="s">
        <v>624</v>
      </c>
      <c r="X1113" s="90" t="s">
        <v>3363</v>
      </c>
      <c r="Y1113" s="198" t="str">
        <f t="shared" si="57"/>
        <v>102010冷房店舗用有り</v>
      </c>
      <c r="Z1113" s="90">
        <v>-1.1000000000000001</v>
      </c>
      <c r="AA1113" s="90">
        <v>2.1</v>
      </c>
      <c r="AB1113" s="143">
        <v>1.0511999999999999</v>
      </c>
      <c r="AC1113" s="143">
        <v>1.5622</v>
      </c>
      <c r="AD1113" s="150">
        <f>VLOOKUP(T1113,'既存・導入予定 (4)'!$E$33:$S$44,13,0)</f>
        <v>0.14799999999999999</v>
      </c>
      <c r="AE1113" s="151">
        <f t="shared" ref="AE1113:AE1176" si="58">ROUNDDOWN(IF(AD1113&gt;=0.25,Z1113*AD1113+AA1113,AB1113*AD1113+AC1113),3)</f>
        <v>1.7170000000000001</v>
      </c>
    </row>
    <row r="1114" spans="20:31">
      <c r="T1114" s="90">
        <v>10</v>
      </c>
      <c r="U1114" s="90">
        <v>2010</v>
      </c>
      <c r="V1114" s="90" t="s">
        <v>20</v>
      </c>
      <c r="W1114" s="90" t="s">
        <v>618</v>
      </c>
      <c r="X1114" s="90" t="s">
        <v>3363</v>
      </c>
      <c r="Y1114" s="198" t="str">
        <f t="shared" si="57"/>
        <v>102010冷房ビル用マルチ有り</v>
      </c>
      <c r="Z1114" s="90">
        <v>-0.88</v>
      </c>
      <c r="AA1114" s="90">
        <v>1.88</v>
      </c>
      <c r="AB1114" s="143">
        <v>1.0548999999999999</v>
      </c>
      <c r="AC1114" s="143">
        <v>1.3963000000000001</v>
      </c>
      <c r="AD1114" s="150">
        <f>VLOOKUP(T1114,'既存・導入予定 (4)'!$E$33:$S$44,13,0)</f>
        <v>0.14799999999999999</v>
      </c>
      <c r="AE1114" s="151">
        <f t="shared" si="58"/>
        <v>1.552</v>
      </c>
    </row>
    <row r="1115" spans="20:31">
      <c r="T1115" s="90">
        <v>10</v>
      </c>
      <c r="U1115" s="90">
        <v>2010</v>
      </c>
      <c r="V1115" s="90" t="s">
        <v>20</v>
      </c>
      <c r="W1115" s="90" t="s">
        <v>619</v>
      </c>
      <c r="X1115" s="90" t="s">
        <v>3363</v>
      </c>
      <c r="Y1115" s="198" t="str">
        <f t="shared" si="57"/>
        <v>102010冷房設備用有り</v>
      </c>
      <c r="Z1115" s="90">
        <v>-0.26</v>
      </c>
      <c r="AA1115" s="90">
        <v>1.26</v>
      </c>
      <c r="AB1115" s="143">
        <v>1.1929000000000001</v>
      </c>
      <c r="AC1115" s="143">
        <v>0.89680000000000004</v>
      </c>
      <c r="AD1115" s="150">
        <f>VLOOKUP(T1115,'既存・導入予定 (4)'!$E$33:$S$44,13,0)</f>
        <v>0.14799999999999999</v>
      </c>
      <c r="AE1115" s="151">
        <f t="shared" si="58"/>
        <v>1.073</v>
      </c>
    </row>
    <row r="1116" spans="20:31">
      <c r="T1116" s="90">
        <v>10</v>
      </c>
      <c r="U1116" s="90">
        <v>2010</v>
      </c>
      <c r="V1116" s="90" t="s">
        <v>20</v>
      </c>
      <c r="W1116" s="90" t="s">
        <v>624</v>
      </c>
      <c r="X1116" s="90" t="s">
        <v>3516</v>
      </c>
      <c r="Y1116" s="198" t="str">
        <f t="shared" si="57"/>
        <v>102010冷房店舗用無し（一定速）</v>
      </c>
      <c r="Z1116" s="90">
        <v>0.25</v>
      </c>
      <c r="AA1116" s="90">
        <v>0.75</v>
      </c>
      <c r="AB1116" s="143">
        <v>0.25</v>
      </c>
      <c r="AC1116" s="143">
        <v>0.75</v>
      </c>
      <c r="AD1116" s="150">
        <f>VLOOKUP(T1116,'既存・導入予定 (4)'!$E$33:$S$44,13,0)</f>
        <v>0.14799999999999999</v>
      </c>
      <c r="AE1116" s="151">
        <f t="shared" si="58"/>
        <v>0.78700000000000003</v>
      </c>
    </row>
    <row r="1117" spans="20:31">
      <c r="T1117" s="90">
        <v>10</v>
      </c>
      <c r="U1117" s="90">
        <v>2010</v>
      </c>
      <c r="V1117" s="90" t="s">
        <v>20</v>
      </c>
      <c r="W1117" s="90" t="s">
        <v>618</v>
      </c>
      <c r="X1117" s="90" t="s">
        <v>3516</v>
      </c>
      <c r="Y1117" s="198" t="str">
        <f t="shared" si="57"/>
        <v>102010冷房ビル用マルチ無し（一定速）</v>
      </c>
      <c r="Z1117" s="90">
        <v>0.25</v>
      </c>
      <c r="AA1117" s="90">
        <v>0.75</v>
      </c>
      <c r="AB1117" s="143">
        <v>0.25</v>
      </c>
      <c r="AC1117" s="143">
        <v>0.75</v>
      </c>
      <c r="AD1117" s="150">
        <f>VLOOKUP(T1117,'既存・導入予定 (4)'!$E$33:$S$44,13,0)</f>
        <v>0.14799999999999999</v>
      </c>
      <c r="AE1117" s="151">
        <f t="shared" si="58"/>
        <v>0.78700000000000003</v>
      </c>
    </row>
    <row r="1118" spans="20:31">
      <c r="T1118" s="90">
        <v>10</v>
      </c>
      <c r="U1118" s="90">
        <v>2010</v>
      </c>
      <c r="V1118" s="90" t="s">
        <v>20</v>
      </c>
      <c r="W1118" s="90" t="s">
        <v>619</v>
      </c>
      <c r="X1118" s="90" t="s">
        <v>3516</v>
      </c>
      <c r="Y1118" s="198" t="str">
        <f t="shared" si="57"/>
        <v>102010冷房設備用無し（一定速）</v>
      </c>
      <c r="Z1118" s="90">
        <v>0.25</v>
      </c>
      <c r="AA1118" s="90">
        <v>0.75</v>
      </c>
      <c r="AB1118" s="143">
        <v>0.25</v>
      </c>
      <c r="AC1118" s="143">
        <v>0.75</v>
      </c>
      <c r="AD1118" s="150">
        <f>VLOOKUP(T1118,'既存・導入予定 (4)'!$E$33:$S$44,13,0)</f>
        <v>0.14799999999999999</v>
      </c>
      <c r="AE1118" s="151">
        <f t="shared" si="58"/>
        <v>0.78700000000000003</v>
      </c>
    </row>
    <row r="1119" spans="20:31">
      <c r="T1119" s="90">
        <v>10</v>
      </c>
      <c r="U1119" s="90">
        <v>2010</v>
      </c>
      <c r="V1119" s="90" t="s">
        <v>21</v>
      </c>
      <c r="W1119" s="90" t="s">
        <v>624</v>
      </c>
      <c r="X1119" s="90" t="s">
        <v>3363</v>
      </c>
      <c r="Y1119" s="198" t="str">
        <f t="shared" si="57"/>
        <v>102010暖房店舗用有り</v>
      </c>
      <c r="Z1119" s="90">
        <v>-0.72</v>
      </c>
      <c r="AA1119" s="90">
        <v>1.72</v>
      </c>
      <c r="AB1119" s="143">
        <v>1.0757000000000001</v>
      </c>
      <c r="AC1119" s="143">
        <v>1.2710999999999999</v>
      </c>
      <c r="AD1119" s="150">
        <f>VLOOKUP(T1119,'既存・導入予定 (4)'!$E$33:$S$44,13,0)</f>
        <v>0.14799999999999999</v>
      </c>
      <c r="AE1119" s="151">
        <f t="shared" si="58"/>
        <v>1.43</v>
      </c>
    </row>
    <row r="1120" spans="20:31">
      <c r="T1120" s="90">
        <v>10</v>
      </c>
      <c r="U1120" s="90">
        <v>2010</v>
      </c>
      <c r="V1120" s="90" t="s">
        <v>21</v>
      </c>
      <c r="W1120" s="90" t="s">
        <v>618</v>
      </c>
      <c r="X1120" s="90" t="s">
        <v>3363</v>
      </c>
      <c r="Y1120" s="198" t="str">
        <f t="shared" si="57"/>
        <v>102010暖房ビル用マルチ有り</v>
      </c>
      <c r="Z1120" s="90">
        <v>-0.7</v>
      </c>
      <c r="AA1120" s="90">
        <v>1.7</v>
      </c>
      <c r="AB1120" s="143">
        <v>1.036</v>
      </c>
      <c r="AC1120" s="143">
        <v>1.266</v>
      </c>
      <c r="AD1120" s="150">
        <f>VLOOKUP(T1120,'既存・導入予定 (4)'!$E$33:$S$44,13,0)</f>
        <v>0.14799999999999999</v>
      </c>
      <c r="AE1120" s="151">
        <f t="shared" si="58"/>
        <v>1.419</v>
      </c>
    </row>
    <row r="1121" spans="20:31">
      <c r="T1121" s="90">
        <v>10</v>
      </c>
      <c r="U1121" s="90">
        <v>2010</v>
      </c>
      <c r="V1121" s="90" t="s">
        <v>21</v>
      </c>
      <c r="W1121" s="90" t="s">
        <v>619</v>
      </c>
      <c r="X1121" s="90" t="s">
        <v>3363</v>
      </c>
      <c r="Y1121" s="198" t="str">
        <f t="shared" si="57"/>
        <v>102010暖房設備用有り</v>
      </c>
      <c r="Z1121" s="90">
        <v>-0.26</v>
      </c>
      <c r="AA1121" s="90">
        <v>1.26</v>
      </c>
      <c r="AB1121" s="143">
        <v>0.82779999999999998</v>
      </c>
      <c r="AC1121" s="143">
        <v>0.98809999999999998</v>
      </c>
      <c r="AD1121" s="150">
        <f>VLOOKUP(T1121,'既存・導入予定 (4)'!$E$33:$S$44,13,0)</f>
        <v>0.14799999999999999</v>
      </c>
      <c r="AE1121" s="151">
        <f t="shared" si="58"/>
        <v>1.1100000000000001</v>
      </c>
    </row>
    <row r="1122" spans="20:31">
      <c r="T1122" s="90">
        <v>10</v>
      </c>
      <c r="U1122" s="90">
        <v>2010</v>
      </c>
      <c r="V1122" s="90" t="s">
        <v>21</v>
      </c>
      <c r="W1122" s="90" t="s">
        <v>624</v>
      </c>
      <c r="X1122" s="90" t="s">
        <v>3516</v>
      </c>
      <c r="Y1122" s="198" t="str">
        <f t="shared" si="57"/>
        <v>102010暖房店舗用無し（一定速）</v>
      </c>
      <c r="Z1122" s="90">
        <v>0.25</v>
      </c>
      <c r="AA1122" s="90">
        <v>0.75</v>
      </c>
      <c r="AB1122" s="143">
        <v>0.25</v>
      </c>
      <c r="AC1122" s="143">
        <v>0.75</v>
      </c>
      <c r="AD1122" s="150">
        <f>VLOOKUP(T1122,'既存・導入予定 (4)'!$E$33:$S$44,13,0)</f>
        <v>0.14799999999999999</v>
      </c>
      <c r="AE1122" s="151">
        <f t="shared" si="58"/>
        <v>0.78700000000000003</v>
      </c>
    </row>
    <row r="1123" spans="20:31">
      <c r="T1123" s="90">
        <v>10</v>
      </c>
      <c r="U1123" s="90">
        <v>2010</v>
      </c>
      <c r="V1123" s="90" t="s">
        <v>21</v>
      </c>
      <c r="W1123" s="90" t="s">
        <v>618</v>
      </c>
      <c r="X1123" s="90" t="s">
        <v>3516</v>
      </c>
      <c r="Y1123" s="198" t="str">
        <f t="shared" si="57"/>
        <v>102010暖房ビル用マルチ無し（一定速）</v>
      </c>
      <c r="Z1123" s="90">
        <v>0.25</v>
      </c>
      <c r="AA1123" s="90">
        <v>0.75</v>
      </c>
      <c r="AB1123" s="143">
        <v>0.25</v>
      </c>
      <c r="AC1123" s="143">
        <v>0.75</v>
      </c>
      <c r="AD1123" s="150">
        <f>VLOOKUP(T1123,'既存・導入予定 (4)'!$E$33:$S$44,13,0)</f>
        <v>0.14799999999999999</v>
      </c>
      <c r="AE1123" s="151">
        <f t="shared" si="58"/>
        <v>0.78700000000000003</v>
      </c>
    </row>
    <row r="1124" spans="20:31">
      <c r="T1124" s="90">
        <v>10</v>
      </c>
      <c r="U1124" s="90">
        <v>2010</v>
      </c>
      <c r="V1124" s="90" t="s">
        <v>21</v>
      </c>
      <c r="W1124" s="90" t="s">
        <v>619</v>
      </c>
      <c r="X1124" s="90" t="s">
        <v>3516</v>
      </c>
      <c r="Y1124" s="198" t="str">
        <f t="shared" si="57"/>
        <v>102010暖房設備用無し（一定速）</v>
      </c>
      <c r="Z1124" s="90">
        <v>0.25</v>
      </c>
      <c r="AA1124" s="90">
        <v>0.75</v>
      </c>
      <c r="AB1124" s="143">
        <v>0.25</v>
      </c>
      <c r="AC1124" s="143">
        <v>0.75</v>
      </c>
      <c r="AD1124" s="150">
        <f>VLOOKUP(T1124,'既存・導入予定 (4)'!$E$33:$S$44,13,0)</f>
        <v>0.14799999999999999</v>
      </c>
      <c r="AE1124" s="151">
        <f t="shared" si="58"/>
        <v>0.78700000000000003</v>
      </c>
    </row>
    <row r="1125" spans="20:31">
      <c r="T1125" s="145">
        <v>10</v>
      </c>
      <c r="U1125" s="145">
        <v>2011</v>
      </c>
      <c r="V1125" s="145" t="s">
        <v>20</v>
      </c>
      <c r="W1125" s="145" t="s">
        <v>624</v>
      </c>
      <c r="X1125" s="145" t="s">
        <v>3363</v>
      </c>
      <c r="Y1125" s="146" t="str">
        <f t="shared" si="57"/>
        <v>102011冷房店舗用有り</v>
      </c>
      <c r="Z1125" s="145">
        <v>-1.1200000000000001</v>
      </c>
      <c r="AA1125" s="145">
        <v>2.12</v>
      </c>
      <c r="AB1125" s="149">
        <v>1.0517000000000001</v>
      </c>
      <c r="AC1125" s="149">
        <v>1.5770999999999999</v>
      </c>
      <c r="AD1125" s="147">
        <f>VLOOKUP(T1125,'既存・導入予定 (4)'!$E$33:$S$44,13,0)</f>
        <v>0.14799999999999999</v>
      </c>
      <c r="AE1125" s="75">
        <f t="shared" si="58"/>
        <v>1.732</v>
      </c>
    </row>
    <row r="1126" spans="20:31">
      <c r="T1126" s="145">
        <v>10</v>
      </c>
      <c r="U1126" s="145">
        <v>2011</v>
      </c>
      <c r="V1126" s="145" t="s">
        <v>20</v>
      </c>
      <c r="W1126" s="145" t="s">
        <v>618</v>
      </c>
      <c r="X1126" s="145" t="s">
        <v>3363</v>
      </c>
      <c r="Y1126" s="146" t="str">
        <f t="shared" si="57"/>
        <v>102011冷房ビル用マルチ有り</v>
      </c>
      <c r="Z1126" s="148">
        <v>-1</v>
      </c>
      <c r="AA1126" s="148">
        <v>2</v>
      </c>
      <c r="AB1126" s="149">
        <v>1.0584</v>
      </c>
      <c r="AC1126" s="149">
        <v>1.4854000000000001</v>
      </c>
      <c r="AD1126" s="147">
        <f>VLOOKUP(T1126,'既存・導入予定 (4)'!$E$33:$S$44,13,0)</f>
        <v>0.14799999999999999</v>
      </c>
      <c r="AE1126" s="75">
        <f t="shared" si="58"/>
        <v>1.6419999999999999</v>
      </c>
    </row>
    <row r="1127" spans="20:31">
      <c r="T1127" s="145">
        <v>10</v>
      </c>
      <c r="U1127" s="145">
        <v>2011</v>
      </c>
      <c r="V1127" s="145" t="s">
        <v>20</v>
      </c>
      <c r="W1127" s="145" t="s">
        <v>619</v>
      </c>
      <c r="X1127" s="145" t="s">
        <v>3363</v>
      </c>
      <c r="Y1127" s="146" t="str">
        <f t="shared" si="57"/>
        <v>102011冷房設備用有り</v>
      </c>
      <c r="Z1127" s="145">
        <v>-0.22</v>
      </c>
      <c r="AA1127" s="145">
        <v>1.22</v>
      </c>
      <c r="AB1127" s="149">
        <v>1.0356000000000001</v>
      </c>
      <c r="AC1127" s="149">
        <v>0.90610000000000002</v>
      </c>
      <c r="AD1127" s="147">
        <f>VLOOKUP(T1127,'既存・導入予定 (4)'!$E$33:$S$44,13,0)</f>
        <v>0.14799999999999999</v>
      </c>
      <c r="AE1127" s="75">
        <f t="shared" si="58"/>
        <v>1.0589999999999999</v>
      </c>
    </row>
    <row r="1128" spans="20:31">
      <c r="T1128" s="145">
        <v>10</v>
      </c>
      <c r="U1128" s="145">
        <v>2011</v>
      </c>
      <c r="V1128" s="145" t="s">
        <v>20</v>
      </c>
      <c r="W1128" s="145" t="s">
        <v>624</v>
      </c>
      <c r="X1128" s="145" t="s">
        <v>3516</v>
      </c>
      <c r="Y1128" s="146" t="str">
        <f t="shared" si="57"/>
        <v>102011冷房店舗用無し（一定速）</v>
      </c>
      <c r="Z1128" s="145">
        <v>0.25</v>
      </c>
      <c r="AA1128" s="145">
        <v>0.75</v>
      </c>
      <c r="AB1128" s="149">
        <v>0.25</v>
      </c>
      <c r="AC1128" s="149">
        <v>0.75</v>
      </c>
      <c r="AD1128" s="147">
        <f>VLOOKUP(T1128,'既存・導入予定 (4)'!$E$33:$S$44,13,0)</f>
        <v>0.14799999999999999</v>
      </c>
      <c r="AE1128" s="75">
        <f t="shared" si="58"/>
        <v>0.78700000000000003</v>
      </c>
    </row>
    <row r="1129" spans="20:31">
      <c r="T1129" s="145">
        <v>10</v>
      </c>
      <c r="U1129" s="145">
        <v>2011</v>
      </c>
      <c r="V1129" s="145" t="s">
        <v>20</v>
      </c>
      <c r="W1129" s="145" t="s">
        <v>618</v>
      </c>
      <c r="X1129" s="145" t="s">
        <v>3516</v>
      </c>
      <c r="Y1129" s="146" t="str">
        <f t="shared" si="57"/>
        <v>102011冷房ビル用マルチ無し（一定速）</v>
      </c>
      <c r="Z1129" s="145">
        <v>0.25</v>
      </c>
      <c r="AA1129" s="145">
        <v>0.75</v>
      </c>
      <c r="AB1129" s="149">
        <v>0.25</v>
      </c>
      <c r="AC1129" s="149">
        <v>0.75</v>
      </c>
      <c r="AD1129" s="147">
        <f>VLOOKUP(T1129,'既存・導入予定 (4)'!$E$33:$S$44,13,0)</f>
        <v>0.14799999999999999</v>
      </c>
      <c r="AE1129" s="75">
        <f t="shared" si="58"/>
        <v>0.78700000000000003</v>
      </c>
    </row>
    <row r="1130" spans="20:31">
      <c r="T1130" s="145">
        <v>10</v>
      </c>
      <c r="U1130" s="145">
        <v>2011</v>
      </c>
      <c r="V1130" s="145" t="s">
        <v>20</v>
      </c>
      <c r="W1130" s="145" t="s">
        <v>619</v>
      </c>
      <c r="X1130" s="145" t="s">
        <v>3516</v>
      </c>
      <c r="Y1130" s="146" t="str">
        <f t="shared" si="57"/>
        <v>102011冷房設備用無し（一定速）</v>
      </c>
      <c r="Z1130" s="145">
        <v>0.25</v>
      </c>
      <c r="AA1130" s="145">
        <v>0.75</v>
      </c>
      <c r="AB1130" s="149">
        <v>0.25</v>
      </c>
      <c r="AC1130" s="149">
        <v>0.75</v>
      </c>
      <c r="AD1130" s="147">
        <f>VLOOKUP(T1130,'既存・導入予定 (4)'!$E$33:$S$44,13,0)</f>
        <v>0.14799999999999999</v>
      </c>
      <c r="AE1130" s="75">
        <f t="shared" si="58"/>
        <v>0.78700000000000003</v>
      </c>
    </row>
    <row r="1131" spans="20:31">
      <c r="T1131" s="145">
        <v>10</v>
      </c>
      <c r="U1131" s="145">
        <v>2011</v>
      </c>
      <c r="V1131" s="145" t="s">
        <v>21</v>
      </c>
      <c r="W1131" s="145" t="s">
        <v>624</v>
      </c>
      <c r="X1131" s="145" t="s">
        <v>3363</v>
      </c>
      <c r="Y1131" s="146" t="str">
        <f t="shared" si="57"/>
        <v>102011暖房店舗用有り</v>
      </c>
      <c r="Z1131" s="145">
        <v>-0.76</v>
      </c>
      <c r="AA1131" s="145">
        <v>1.76</v>
      </c>
      <c r="AB1131" s="149">
        <v>1.0773999999999999</v>
      </c>
      <c r="AC1131" s="149">
        <v>1.3006</v>
      </c>
      <c r="AD1131" s="147">
        <f>VLOOKUP(T1131,'既存・導入予定 (4)'!$E$33:$S$44,13,0)</f>
        <v>0.14799999999999999</v>
      </c>
      <c r="AE1131" s="75">
        <f t="shared" si="58"/>
        <v>1.46</v>
      </c>
    </row>
    <row r="1132" spans="20:31">
      <c r="T1132" s="145">
        <v>10</v>
      </c>
      <c r="U1132" s="145">
        <v>2011</v>
      </c>
      <c r="V1132" s="145" t="s">
        <v>21</v>
      </c>
      <c r="W1132" s="145" t="s">
        <v>618</v>
      </c>
      <c r="X1132" s="145" t="s">
        <v>3363</v>
      </c>
      <c r="Y1132" s="146" t="str">
        <f t="shared" si="57"/>
        <v>102011暖房ビル用マルチ有り</v>
      </c>
      <c r="Z1132" s="145">
        <v>-0.78</v>
      </c>
      <c r="AA1132" s="145">
        <v>1.78</v>
      </c>
      <c r="AB1132" s="149">
        <v>1.0377000000000001</v>
      </c>
      <c r="AC1132" s="149">
        <v>1.3255999999999999</v>
      </c>
      <c r="AD1132" s="147">
        <f>VLOOKUP(T1132,'既存・導入予定 (4)'!$E$33:$S$44,13,0)</f>
        <v>0.14799999999999999</v>
      </c>
      <c r="AE1132" s="75">
        <f t="shared" si="58"/>
        <v>1.4790000000000001</v>
      </c>
    </row>
    <row r="1133" spans="20:31">
      <c r="T1133" s="145">
        <v>10</v>
      </c>
      <c r="U1133" s="145">
        <v>2011</v>
      </c>
      <c r="V1133" s="145" t="s">
        <v>21</v>
      </c>
      <c r="W1133" s="145" t="s">
        <v>619</v>
      </c>
      <c r="X1133" s="145" t="s">
        <v>3363</v>
      </c>
      <c r="Y1133" s="146" t="str">
        <f t="shared" si="57"/>
        <v>102011暖房設備用有り</v>
      </c>
      <c r="Z1133" s="145">
        <v>-0.26</v>
      </c>
      <c r="AA1133" s="145">
        <v>1.26</v>
      </c>
      <c r="AB1133" s="149">
        <v>1.0266999999999999</v>
      </c>
      <c r="AC1133" s="149">
        <v>0.93830000000000002</v>
      </c>
      <c r="AD1133" s="147">
        <f>VLOOKUP(T1133,'既存・導入予定 (4)'!$E$33:$S$44,13,0)</f>
        <v>0.14799999999999999</v>
      </c>
      <c r="AE1133" s="75">
        <f t="shared" si="58"/>
        <v>1.0900000000000001</v>
      </c>
    </row>
    <row r="1134" spans="20:31">
      <c r="T1134" s="145">
        <v>10</v>
      </c>
      <c r="U1134" s="145">
        <v>2011</v>
      </c>
      <c r="V1134" s="145" t="s">
        <v>21</v>
      </c>
      <c r="W1134" s="145" t="s">
        <v>624</v>
      </c>
      <c r="X1134" s="145" t="s">
        <v>3516</v>
      </c>
      <c r="Y1134" s="146" t="str">
        <f t="shared" si="57"/>
        <v>102011暖房店舗用無し（一定速）</v>
      </c>
      <c r="Z1134" s="145">
        <v>0.25</v>
      </c>
      <c r="AA1134" s="145">
        <v>0.75</v>
      </c>
      <c r="AB1134" s="149">
        <v>0.25</v>
      </c>
      <c r="AC1134" s="149">
        <v>0.75</v>
      </c>
      <c r="AD1134" s="147">
        <f>VLOOKUP(T1134,'既存・導入予定 (4)'!$E$33:$S$44,13,0)</f>
        <v>0.14799999999999999</v>
      </c>
      <c r="AE1134" s="75">
        <f t="shared" si="58"/>
        <v>0.78700000000000003</v>
      </c>
    </row>
    <row r="1135" spans="20:31">
      <c r="T1135" s="145">
        <v>10</v>
      </c>
      <c r="U1135" s="145">
        <v>2011</v>
      </c>
      <c r="V1135" s="145" t="s">
        <v>21</v>
      </c>
      <c r="W1135" s="145" t="s">
        <v>618</v>
      </c>
      <c r="X1135" s="145" t="s">
        <v>3516</v>
      </c>
      <c r="Y1135" s="146" t="str">
        <f t="shared" si="57"/>
        <v>102011暖房ビル用マルチ無し（一定速）</v>
      </c>
      <c r="Z1135" s="145">
        <v>0.25</v>
      </c>
      <c r="AA1135" s="145">
        <v>0.75</v>
      </c>
      <c r="AB1135" s="149">
        <v>0.25</v>
      </c>
      <c r="AC1135" s="149">
        <v>0.75</v>
      </c>
      <c r="AD1135" s="147">
        <f>VLOOKUP(T1135,'既存・導入予定 (4)'!$E$33:$S$44,13,0)</f>
        <v>0.14799999999999999</v>
      </c>
      <c r="AE1135" s="75">
        <f t="shared" si="58"/>
        <v>0.78700000000000003</v>
      </c>
    </row>
    <row r="1136" spans="20:31">
      <c r="T1136" s="145">
        <v>10</v>
      </c>
      <c r="U1136" s="145">
        <v>2011</v>
      </c>
      <c r="V1136" s="145" t="s">
        <v>21</v>
      </c>
      <c r="W1136" s="145" t="s">
        <v>619</v>
      </c>
      <c r="X1136" s="145" t="s">
        <v>3516</v>
      </c>
      <c r="Y1136" s="146" t="str">
        <f t="shared" si="57"/>
        <v>102011暖房設備用無し（一定速）</v>
      </c>
      <c r="Z1136" s="145">
        <v>0.25</v>
      </c>
      <c r="AA1136" s="145">
        <v>0.75</v>
      </c>
      <c r="AB1136" s="149">
        <v>0.25</v>
      </c>
      <c r="AC1136" s="149">
        <v>0.75</v>
      </c>
      <c r="AD1136" s="147">
        <f>VLOOKUP(T1136,'既存・導入予定 (4)'!$E$33:$S$44,13,0)</f>
        <v>0.14799999999999999</v>
      </c>
      <c r="AE1136" s="75">
        <f t="shared" si="58"/>
        <v>0.78700000000000003</v>
      </c>
    </row>
    <row r="1137" spans="20:31">
      <c r="T1137" s="145">
        <v>10</v>
      </c>
      <c r="U1137" s="145">
        <v>2012</v>
      </c>
      <c r="V1137" s="145" t="s">
        <v>20</v>
      </c>
      <c r="W1137" s="145" t="s">
        <v>624</v>
      </c>
      <c r="X1137" s="145" t="s">
        <v>3363</v>
      </c>
      <c r="Y1137" s="146" t="str">
        <f t="shared" si="57"/>
        <v>102012冷房店舗用有り</v>
      </c>
      <c r="Z1137" s="145">
        <v>-1.36</v>
      </c>
      <c r="AA1137" s="145">
        <v>2.36</v>
      </c>
      <c r="AB1137" s="149">
        <v>1.0576000000000001</v>
      </c>
      <c r="AC1137" s="149">
        <v>1.7556</v>
      </c>
      <c r="AD1137" s="147">
        <f>VLOOKUP(T1137,'既存・導入予定 (4)'!$E$33:$S$44,13,0)</f>
        <v>0.14799999999999999</v>
      </c>
      <c r="AE1137" s="75">
        <f t="shared" si="58"/>
        <v>1.9119999999999999</v>
      </c>
    </row>
    <row r="1138" spans="20:31">
      <c r="T1138" s="145">
        <v>10</v>
      </c>
      <c r="U1138" s="145">
        <v>2012</v>
      </c>
      <c r="V1138" s="145" t="s">
        <v>20</v>
      </c>
      <c r="W1138" s="145" t="s">
        <v>618</v>
      </c>
      <c r="X1138" s="145" t="s">
        <v>3363</v>
      </c>
      <c r="Y1138" s="146" t="str">
        <f t="shared" si="57"/>
        <v>102012冷房ビル用マルチ有り</v>
      </c>
      <c r="Z1138" s="145">
        <v>-1.1399999999999999</v>
      </c>
      <c r="AA1138" s="145">
        <v>2.14</v>
      </c>
      <c r="AB1138" s="149">
        <v>1.0625</v>
      </c>
      <c r="AC1138" s="149">
        <v>1.5893999999999999</v>
      </c>
      <c r="AD1138" s="147">
        <f>VLOOKUP(T1138,'既存・導入予定 (4)'!$E$33:$S$44,13,0)</f>
        <v>0.14799999999999999</v>
      </c>
      <c r="AE1138" s="75">
        <f t="shared" si="58"/>
        <v>1.746</v>
      </c>
    </row>
    <row r="1139" spans="20:31">
      <c r="T1139" s="145">
        <v>10</v>
      </c>
      <c r="U1139" s="145">
        <v>2012</v>
      </c>
      <c r="V1139" s="145" t="s">
        <v>20</v>
      </c>
      <c r="W1139" s="145" t="s">
        <v>619</v>
      </c>
      <c r="X1139" s="145" t="s">
        <v>3363</v>
      </c>
      <c r="Y1139" s="146" t="str">
        <f t="shared" si="57"/>
        <v>102012冷房設備用有り</v>
      </c>
      <c r="Z1139" s="145">
        <v>-0.26</v>
      </c>
      <c r="AA1139" s="145">
        <v>1.26</v>
      </c>
      <c r="AB1139" s="149">
        <v>1.0367999999999999</v>
      </c>
      <c r="AC1139" s="149">
        <v>0.93579999999999997</v>
      </c>
      <c r="AD1139" s="147">
        <f>VLOOKUP(T1139,'既存・導入予定 (4)'!$E$33:$S$44,13,0)</f>
        <v>0.14799999999999999</v>
      </c>
      <c r="AE1139" s="75">
        <f t="shared" si="58"/>
        <v>1.089</v>
      </c>
    </row>
    <row r="1140" spans="20:31">
      <c r="T1140" s="145">
        <v>10</v>
      </c>
      <c r="U1140" s="145">
        <v>2012</v>
      </c>
      <c r="V1140" s="145" t="s">
        <v>20</v>
      </c>
      <c r="W1140" s="145" t="s">
        <v>624</v>
      </c>
      <c r="X1140" s="145" t="s">
        <v>3516</v>
      </c>
      <c r="Y1140" s="146" t="str">
        <f t="shared" si="57"/>
        <v>102012冷房店舗用無し（一定速）</v>
      </c>
      <c r="Z1140" s="145">
        <v>0.25</v>
      </c>
      <c r="AA1140" s="145">
        <v>0.75</v>
      </c>
      <c r="AB1140" s="149">
        <v>0.25</v>
      </c>
      <c r="AC1140" s="149">
        <v>0.75</v>
      </c>
      <c r="AD1140" s="147">
        <f>VLOOKUP(T1140,'既存・導入予定 (4)'!$E$33:$S$44,13,0)</f>
        <v>0.14799999999999999</v>
      </c>
      <c r="AE1140" s="75">
        <f t="shared" si="58"/>
        <v>0.78700000000000003</v>
      </c>
    </row>
    <row r="1141" spans="20:31">
      <c r="T1141" s="145">
        <v>10</v>
      </c>
      <c r="U1141" s="145">
        <v>2012</v>
      </c>
      <c r="V1141" s="145" t="s">
        <v>20</v>
      </c>
      <c r="W1141" s="145" t="s">
        <v>618</v>
      </c>
      <c r="X1141" s="145" t="s">
        <v>3516</v>
      </c>
      <c r="Y1141" s="146" t="str">
        <f t="shared" si="57"/>
        <v>102012冷房ビル用マルチ無し（一定速）</v>
      </c>
      <c r="Z1141" s="145">
        <v>0.25</v>
      </c>
      <c r="AA1141" s="145">
        <v>0.75</v>
      </c>
      <c r="AB1141" s="149">
        <v>0.25</v>
      </c>
      <c r="AC1141" s="149">
        <v>0.75</v>
      </c>
      <c r="AD1141" s="147">
        <f>VLOOKUP(T1141,'既存・導入予定 (4)'!$E$33:$S$44,13,0)</f>
        <v>0.14799999999999999</v>
      </c>
      <c r="AE1141" s="75">
        <f t="shared" si="58"/>
        <v>0.78700000000000003</v>
      </c>
    </row>
    <row r="1142" spans="20:31">
      <c r="T1142" s="145">
        <v>10</v>
      </c>
      <c r="U1142" s="145">
        <v>2012</v>
      </c>
      <c r="V1142" s="145" t="s">
        <v>20</v>
      </c>
      <c r="W1142" s="145" t="s">
        <v>619</v>
      </c>
      <c r="X1142" s="145" t="s">
        <v>3516</v>
      </c>
      <c r="Y1142" s="146" t="str">
        <f t="shared" si="57"/>
        <v>102012冷房設備用無し（一定速）</v>
      </c>
      <c r="Z1142" s="145">
        <v>0.25</v>
      </c>
      <c r="AA1142" s="145">
        <v>0.75</v>
      </c>
      <c r="AB1142" s="149">
        <v>0.25</v>
      </c>
      <c r="AC1142" s="149">
        <v>0.75</v>
      </c>
      <c r="AD1142" s="147">
        <f>VLOOKUP(T1142,'既存・導入予定 (4)'!$E$33:$S$44,13,0)</f>
        <v>0.14799999999999999</v>
      </c>
      <c r="AE1142" s="75">
        <f t="shared" si="58"/>
        <v>0.78700000000000003</v>
      </c>
    </row>
    <row r="1143" spans="20:31">
      <c r="T1143" s="145">
        <v>10</v>
      </c>
      <c r="U1143" s="145">
        <v>2012</v>
      </c>
      <c r="V1143" s="145" t="s">
        <v>21</v>
      </c>
      <c r="W1143" s="145" t="s">
        <v>624</v>
      </c>
      <c r="X1143" s="145" t="s">
        <v>3363</v>
      </c>
      <c r="Y1143" s="146" t="str">
        <f t="shared" si="57"/>
        <v>102012暖房店舗用有り</v>
      </c>
      <c r="Z1143" s="145">
        <v>-0.82</v>
      </c>
      <c r="AA1143" s="145">
        <v>1.82</v>
      </c>
      <c r="AB1143" s="149">
        <v>1.0801000000000001</v>
      </c>
      <c r="AC1143" s="149">
        <v>1.345</v>
      </c>
      <c r="AD1143" s="147">
        <f>VLOOKUP(T1143,'既存・導入予定 (4)'!$E$33:$S$44,13,0)</f>
        <v>0.14799999999999999</v>
      </c>
      <c r="AE1143" s="75">
        <f t="shared" si="58"/>
        <v>1.504</v>
      </c>
    </row>
    <row r="1144" spans="20:31">
      <c r="T1144" s="145">
        <v>10</v>
      </c>
      <c r="U1144" s="145">
        <v>2012</v>
      </c>
      <c r="V1144" s="145" t="s">
        <v>21</v>
      </c>
      <c r="W1144" s="145" t="s">
        <v>618</v>
      </c>
      <c r="X1144" s="145" t="s">
        <v>3363</v>
      </c>
      <c r="Y1144" s="146" t="str">
        <f t="shared" si="57"/>
        <v>102012暖房ビル用マルチ有り</v>
      </c>
      <c r="Z1144" s="145">
        <v>-0.98</v>
      </c>
      <c r="AA1144" s="145">
        <v>1.98</v>
      </c>
      <c r="AB1144" s="149">
        <v>1.042</v>
      </c>
      <c r="AC1144" s="149">
        <v>1.4744999999999999</v>
      </c>
      <c r="AD1144" s="147">
        <f>VLOOKUP(T1144,'既存・導入予定 (4)'!$E$33:$S$44,13,0)</f>
        <v>0.14799999999999999</v>
      </c>
      <c r="AE1144" s="75">
        <f t="shared" si="58"/>
        <v>1.6279999999999999</v>
      </c>
    </row>
    <row r="1145" spans="20:31">
      <c r="T1145" s="145">
        <v>10</v>
      </c>
      <c r="U1145" s="145">
        <v>2012</v>
      </c>
      <c r="V1145" s="145" t="s">
        <v>21</v>
      </c>
      <c r="W1145" s="145" t="s">
        <v>619</v>
      </c>
      <c r="X1145" s="145" t="s">
        <v>3363</v>
      </c>
      <c r="Y1145" s="146" t="str">
        <f t="shared" si="57"/>
        <v>102012暖房設備用有り</v>
      </c>
      <c r="Z1145" s="145">
        <v>-0.26</v>
      </c>
      <c r="AA1145" s="145">
        <v>1.26</v>
      </c>
      <c r="AB1145" s="149">
        <v>1.0266999999999999</v>
      </c>
      <c r="AC1145" s="149">
        <v>0.93830000000000002</v>
      </c>
      <c r="AD1145" s="147">
        <f>VLOOKUP(T1145,'既存・導入予定 (4)'!$E$33:$S$44,13,0)</f>
        <v>0.14799999999999999</v>
      </c>
      <c r="AE1145" s="75">
        <f t="shared" si="58"/>
        <v>1.0900000000000001</v>
      </c>
    </row>
    <row r="1146" spans="20:31">
      <c r="T1146" s="145">
        <v>10</v>
      </c>
      <c r="U1146" s="145">
        <v>2012</v>
      </c>
      <c r="V1146" s="145" t="s">
        <v>21</v>
      </c>
      <c r="W1146" s="145" t="s">
        <v>624</v>
      </c>
      <c r="X1146" s="145" t="s">
        <v>3516</v>
      </c>
      <c r="Y1146" s="146" t="str">
        <f t="shared" si="57"/>
        <v>102012暖房店舗用無し（一定速）</v>
      </c>
      <c r="Z1146" s="145">
        <v>0.25</v>
      </c>
      <c r="AA1146" s="145">
        <v>0.75</v>
      </c>
      <c r="AB1146" s="149">
        <v>0.25</v>
      </c>
      <c r="AC1146" s="149">
        <v>0.75</v>
      </c>
      <c r="AD1146" s="147">
        <f>VLOOKUP(T1146,'既存・導入予定 (4)'!$E$33:$S$44,13,0)</f>
        <v>0.14799999999999999</v>
      </c>
      <c r="AE1146" s="75">
        <f t="shared" si="58"/>
        <v>0.78700000000000003</v>
      </c>
    </row>
    <row r="1147" spans="20:31">
      <c r="T1147" s="145">
        <v>10</v>
      </c>
      <c r="U1147" s="145">
        <v>2012</v>
      </c>
      <c r="V1147" s="145" t="s">
        <v>21</v>
      </c>
      <c r="W1147" s="145" t="s">
        <v>618</v>
      </c>
      <c r="X1147" s="145" t="s">
        <v>3516</v>
      </c>
      <c r="Y1147" s="146" t="str">
        <f t="shared" si="57"/>
        <v>102012暖房ビル用マルチ無し（一定速）</v>
      </c>
      <c r="Z1147" s="145">
        <v>0.25</v>
      </c>
      <c r="AA1147" s="145">
        <v>0.75</v>
      </c>
      <c r="AB1147" s="149">
        <v>0.25</v>
      </c>
      <c r="AC1147" s="149">
        <v>0.75</v>
      </c>
      <c r="AD1147" s="147">
        <f>VLOOKUP(T1147,'既存・導入予定 (4)'!$E$33:$S$44,13,0)</f>
        <v>0.14799999999999999</v>
      </c>
      <c r="AE1147" s="75">
        <f t="shared" si="58"/>
        <v>0.78700000000000003</v>
      </c>
    </row>
    <row r="1148" spans="20:31">
      <c r="T1148" s="145">
        <v>10</v>
      </c>
      <c r="U1148" s="145">
        <v>2012</v>
      </c>
      <c r="V1148" s="145" t="s">
        <v>21</v>
      </c>
      <c r="W1148" s="145" t="s">
        <v>619</v>
      </c>
      <c r="X1148" s="145" t="s">
        <v>3516</v>
      </c>
      <c r="Y1148" s="146" t="str">
        <f t="shared" si="57"/>
        <v>102012暖房設備用無し（一定速）</v>
      </c>
      <c r="Z1148" s="145">
        <v>0.25</v>
      </c>
      <c r="AA1148" s="145">
        <v>0.75</v>
      </c>
      <c r="AB1148" s="149">
        <v>0.25</v>
      </c>
      <c r="AC1148" s="149">
        <v>0.75</v>
      </c>
      <c r="AD1148" s="147">
        <f>VLOOKUP(T1148,'既存・導入予定 (4)'!$E$33:$S$44,13,0)</f>
        <v>0.14799999999999999</v>
      </c>
      <c r="AE1148" s="75">
        <f t="shared" si="58"/>
        <v>0.78700000000000003</v>
      </c>
    </row>
    <row r="1149" spans="20:31">
      <c r="T1149" s="145">
        <v>10</v>
      </c>
      <c r="U1149" s="145">
        <v>2013</v>
      </c>
      <c r="V1149" s="145" t="s">
        <v>20</v>
      </c>
      <c r="W1149" s="145" t="s">
        <v>624</v>
      </c>
      <c r="X1149" s="145" t="s">
        <v>3363</v>
      </c>
      <c r="Y1149" s="146" t="str">
        <f t="shared" si="57"/>
        <v>102013冷房店舗用有り</v>
      </c>
      <c r="Z1149" s="145">
        <v>-1.5</v>
      </c>
      <c r="AA1149" s="145">
        <v>2.5</v>
      </c>
      <c r="AB1149" s="149">
        <v>1.0609999999999999</v>
      </c>
      <c r="AC1149" s="149">
        <v>1.8597999999999999</v>
      </c>
      <c r="AD1149" s="147">
        <f>VLOOKUP(T1149,'既存・導入予定 (4)'!$E$33:$S$44,13,0)</f>
        <v>0.14799999999999999</v>
      </c>
      <c r="AE1149" s="75">
        <f t="shared" si="58"/>
        <v>2.016</v>
      </c>
    </row>
    <row r="1150" spans="20:31">
      <c r="T1150" s="145">
        <v>10</v>
      </c>
      <c r="U1150" s="145">
        <v>2013</v>
      </c>
      <c r="V1150" s="145" t="s">
        <v>20</v>
      </c>
      <c r="W1150" s="145" t="s">
        <v>618</v>
      </c>
      <c r="X1150" s="145" t="s">
        <v>3363</v>
      </c>
      <c r="Y1150" s="146" t="str">
        <f t="shared" si="57"/>
        <v>102013冷房ビル用マルチ有り</v>
      </c>
      <c r="Z1150" s="145">
        <v>-1.1399999999999999</v>
      </c>
      <c r="AA1150" s="145">
        <v>2.14</v>
      </c>
      <c r="AB1150" s="149">
        <v>1.0625</v>
      </c>
      <c r="AC1150" s="149">
        <v>1.5893999999999999</v>
      </c>
      <c r="AD1150" s="147">
        <f>VLOOKUP(T1150,'既存・導入予定 (4)'!$E$33:$S$44,13,0)</f>
        <v>0.14799999999999999</v>
      </c>
      <c r="AE1150" s="75">
        <f t="shared" si="58"/>
        <v>1.746</v>
      </c>
    </row>
    <row r="1151" spans="20:31">
      <c r="T1151" s="145">
        <v>10</v>
      </c>
      <c r="U1151" s="145">
        <v>2013</v>
      </c>
      <c r="V1151" s="145" t="s">
        <v>20</v>
      </c>
      <c r="W1151" s="145" t="s">
        <v>619</v>
      </c>
      <c r="X1151" s="145" t="s">
        <v>3363</v>
      </c>
      <c r="Y1151" s="146" t="str">
        <f t="shared" si="57"/>
        <v>102013冷房設備用有り</v>
      </c>
      <c r="Z1151" s="145">
        <v>-0.26</v>
      </c>
      <c r="AA1151" s="145">
        <v>1.26</v>
      </c>
      <c r="AB1151" s="149">
        <v>1.0367999999999999</v>
      </c>
      <c r="AC1151" s="149">
        <v>0.93579999999999997</v>
      </c>
      <c r="AD1151" s="147">
        <f>VLOOKUP(T1151,'既存・導入予定 (4)'!$E$33:$S$44,13,0)</f>
        <v>0.14799999999999999</v>
      </c>
      <c r="AE1151" s="75">
        <f t="shared" si="58"/>
        <v>1.089</v>
      </c>
    </row>
    <row r="1152" spans="20:31">
      <c r="T1152" s="145">
        <v>10</v>
      </c>
      <c r="U1152" s="145">
        <v>2013</v>
      </c>
      <c r="V1152" s="145" t="s">
        <v>20</v>
      </c>
      <c r="W1152" s="145" t="s">
        <v>624</v>
      </c>
      <c r="X1152" s="145" t="s">
        <v>3516</v>
      </c>
      <c r="Y1152" s="146" t="str">
        <f t="shared" si="57"/>
        <v>102013冷房店舗用無し（一定速）</v>
      </c>
      <c r="Z1152" s="145">
        <v>0.25</v>
      </c>
      <c r="AA1152" s="145">
        <v>0.75</v>
      </c>
      <c r="AB1152" s="149">
        <v>0.25</v>
      </c>
      <c r="AC1152" s="149">
        <v>0.75</v>
      </c>
      <c r="AD1152" s="147">
        <f>VLOOKUP(T1152,'既存・導入予定 (4)'!$E$33:$S$44,13,0)</f>
        <v>0.14799999999999999</v>
      </c>
      <c r="AE1152" s="75">
        <f t="shared" si="58"/>
        <v>0.78700000000000003</v>
      </c>
    </row>
    <row r="1153" spans="20:31">
      <c r="T1153" s="145">
        <v>10</v>
      </c>
      <c r="U1153" s="145">
        <v>2013</v>
      </c>
      <c r="V1153" s="145" t="s">
        <v>20</v>
      </c>
      <c r="W1153" s="145" t="s">
        <v>618</v>
      </c>
      <c r="X1153" s="145" t="s">
        <v>3516</v>
      </c>
      <c r="Y1153" s="146" t="str">
        <f t="shared" si="57"/>
        <v>102013冷房ビル用マルチ無し（一定速）</v>
      </c>
      <c r="Z1153" s="145">
        <v>0.25</v>
      </c>
      <c r="AA1153" s="145">
        <v>0.75</v>
      </c>
      <c r="AB1153" s="149">
        <v>0.25</v>
      </c>
      <c r="AC1153" s="149">
        <v>0.75</v>
      </c>
      <c r="AD1153" s="147">
        <f>VLOOKUP(T1153,'既存・導入予定 (4)'!$E$33:$S$44,13,0)</f>
        <v>0.14799999999999999</v>
      </c>
      <c r="AE1153" s="75">
        <f t="shared" si="58"/>
        <v>0.78700000000000003</v>
      </c>
    </row>
    <row r="1154" spans="20:31">
      <c r="T1154" s="145">
        <v>10</v>
      </c>
      <c r="U1154" s="145">
        <v>2013</v>
      </c>
      <c r="V1154" s="145" t="s">
        <v>20</v>
      </c>
      <c r="W1154" s="145" t="s">
        <v>619</v>
      </c>
      <c r="X1154" s="145" t="s">
        <v>3516</v>
      </c>
      <c r="Y1154" s="146" t="str">
        <f t="shared" si="57"/>
        <v>102013冷房設備用無し（一定速）</v>
      </c>
      <c r="Z1154" s="145">
        <v>0.25</v>
      </c>
      <c r="AA1154" s="145">
        <v>0.75</v>
      </c>
      <c r="AB1154" s="149">
        <v>0.25</v>
      </c>
      <c r="AC1154" s="149">
        <v>0.75</v>
      </c>
      <c r="AD1154" s="147">
        <f>VLOOKUP(T1154,'既存・導入予定 (4)'!$E$33:$S$44,13,0)</f>
        <v>0.14799999999999999</v>
      </c>
      <c r="AE1154" s="75">
        <f t="shared" si="58"/>
        <v>0.78700000000000003</v>
      </c>
    </row>
    <row r="1155" spans="20:31">
      <c r="T1155" s="145">
        <v>10</v>
      </c>
      <c r="U1155" s="145">
        <v>2013</v>
      </c>
      <c r="V1155" s="145" t="s">
        <v>21</v>
      </c>
      <c r="W1155" s="145" t="s">
        <v>624</v>
      </c>
      <c r="X1155" s="145" t="s">
        <v>3363</v>
      </c>
      <c r="Y1155" s="146" t="str">
        <f t="shared" si="57"/>
        <v>102013暖房店舗用有り</v>
      </c>
      <c r="Z1155" s="145">
        <v>-0.94</v>
      </c>
      <c r="AA1155" s="145">
        <v>1.94</v>
      </c>
      <c r="AB1155" s="149">
        <v>1.0853999999999999</v>
      </c>
      <c r="AC1155" s="149">
        <v>1.4337</v>
      </c>
      <c r="AD1155" s="147">
        <f>VLOOKUP(T1155,'既存・導入予定 (4)'!$E$33:$S$44,13,0)</f>
        <v>0.14799999999999999</v>
      </c>
      <c r="AE1155" s="75">
        <f t="shared" si="58"/>
        <v>1.5940000000000001</v>
      </c>
    </row>
    <row r="1156" spans="20:31">
      <c r="T1156" s="145">
        <v>10</v>
      </c>
      <c r="U1156" s="145">
        <v>2013</v>
      </c>
      <c r="V1156" s="145" t="s">
        <v>21</v>
      </c>
      <c r="W1156" s="145" t="s">
        <v>618</v>
      </c>
      <c r="X1156" s="145" t="s">
        <v>3363</v>
      </c>
      <c r="Y1156" s="146" t="str">
        <f t="shared" si="57"/>
        <v>102013暖房ビル用マルチ有り</v>
      </c>
      <c r="Z1156" s="145">
        <v>-0.98</v>
      </c>
      <c r="AA1156" s="145">
        <v>1.98</v>
      </c>
      <c r="AB1156" s="149">
        <v>1.042</v>
      </c>
      <c r="AC1156" s="149">
        <v>1.4744999999999999</v>
      </c>
      <c r="AD1156" s="147">
        <f>VLOOKUP(T1156,'既存・導入予定 (4)'!$E$33:$S$44,13,0)</f>
        <v>0.14799999999999999</v>
      </c>
      <c r="AE1156" s="75">
        <f t="shared" si="58"/>
        <v>1.6279999999999999</v>
      </c>
    </row>
    <row r="1157" spans="20:31">
      <c r="T1157" s="145">
        <v>10</v>
      </c>
      <c r="U1157" s="145">
        <v>2013</v>
      </c>
      <c r="V1157" s="145" t="s">
        <v>21</v>
      </c>
      <c r="W1157" s="145" t="s">
        <v>619</v>
      </c>
      <c r="X1157" s="145" t="s">
        <v>3363</v>
      </c>
      <c r="Y1157" s="146" t="str">
        <f t="shared" si="57"/>
        <v>102013暖房設備用有り</v>
      </c>
      <c r="Z1157" s="145">
        <v>-0.32</v>
      </c>
      <c r="AA1157" s="145">
        <v>1.32</v>
      </c>
      <c r="AB1157" s="149">
        <v>1.028</v>
      </c>
      <c r="AC1157" s="149">
        <v>0.98299999999999998</v>
      </c>
      <c r="AD1157" s="147">
        <f>VLOOKUP(T1157,'既存・導入予定 (4)'!$E$33:$S$44,13,0)</f>
        <v>0.14799999999999999</v>
      </c>
      <c r="AE1157" s="75">
        <f t="shared" si="58"/>
        <v>1.135</v>
      </c>
    </row>
    <row r="1158" spans="20:31">
      <c r="T1158" s="145">
        <v>10</v>
      </c>
      <c r="U1158" s="145">
        <v>2013</v>
      </c>
      <c r="V1158" s="145" t="s">
        <v>21</v>
      </c>
      <c r="W1158" s="145" t="s">
        <v>624</v>
      </c>
      <c r="X1158" s="145" t="s">
        <v>3516</v>
      </c>
      <c r="Y1158" s="146" t="str">
        <f t="shared" si="57"/>
        <v>102013暖房店舗用無し（一定速）</v>
      </c>
      <c r="Z1158" s="145">
        <v>0.25</v>
      </c>
      <c r="AA1158" s="145">
        <v>0.75</v>
      </c>
      <c r="AB1158" s="149">
        <v>0.25</v>
      </c>
      <c r="AC1158" s="149">
        <v>0.75</v>
      </c>
      <c r="AD1158" s="147">
        <f>VLOOKUP(T1158,'既存・導入予定 (4)'!$E$33:$S$44,13,0)</f>
        <v>0.14799999999999999</v>
      </c>
      <c r="AE1158" s="75">
        <f t="shared" si="58"/>
        <v>0.78700000000000003</v>
      </c>
    </row>
    <row r="1159" spans="20:31">
      <c r="T1159" s="145">
        <v>10</v>
      </c>
      <c r="U1159" s="145">
        <v>2013</v>
      </c>
      <c r="V1159" s="145" t="s">
        <v>21</v>
      </c>
      <c r="W1159" s="145" t="s">
        <v>618</v>
      </c>
      <c r="X1159" s="145" t="s">
        <v>3516</v>
      </c>
      <c r="Y1159" s="146" t="str">
        <f t="shared" si="57"/>
        <v>102013暖房ビル用マルチ無し（一定速）</v>
      </c>
      <c r="Z1159" s="145">
        <v>0.25</v>
      </c>
      <c r="AA1159" s="145">
        <v>0.75</v>
      </c>
      <c r="AB1159" s="149">
        <v>0.25</v>
      </c>
      <c r="AC1159" s="149">
        <v>0.75</v>
      </c>
      <c r="AD1159" s="147">
        <f>VLOOKUP(T1159,'既存・導入予定 (4)'!$E$33:$S$44,13,0)</f>
        <v>0.14799999999999999</v>
      </c>
      <c r="AE1159" s="75">
        <f t="shared" si="58"/>
        <v>0.78700000000000003</v>
      </c>
    </row>
    <row r="1160" spans="20:31">
      <c r="T1160" s="145">
        <v>10</v>
      </c>
      <c r="U1160" s="145">
        <v>2013</v>
      </c>
      <c r="V1160" s="145" t="s">
        <v>21</v>
      </c>
      <c r="W1160" s="145" t="s">
        <v>619</v>
      </c>
      <c r="X1160" s="145" t="s">
        <v>3516</v>
      </c>
      <c r="Y1160" s="146" t="str">
        <f t="shared" si="57"/>
        <v>102013暖房設備用無し（一定速）</v>
      </c>
      <c r="Z1160" s="145">
        <v>0.25</v>
      </c>
      <c r="AA1160" s="145">
        <v>0.75</v>
      </c>
      <c r="AB1160" s="149">
        <v>0.25</v>
      </c>
      <c r="AC1160" s="149">
        <v>0.75</v>
      </c>
      <c r="AD1160" s="147">
        <f>VLOOKUP(T1160,'既存・導入予定 (4)'!$E$33:$S$44,13,0)</f>
        <v>0.14799999999999999</v>
      </c>
      <c r="AE1160" s="75">
        <f t="shared" si="58"/>
        <v>0.78700000000000003</v>
      </c>
    </row>
    <row r="1161" spans="20:31">
      <c r="T1161" s="145">
        <v>10</v>
      </c>
      <c r="U1161" s="145">
        <v>2014</v>
      </c>
      <c r="V1161" s="145" t="s">
        <v>20</v>
      </c>
      <c r="W1161" s="145" t="s">
        <v>624</v>
      </c>
      <c r="X1161" s="145" t="s">
        <v>3363</v>
      </c>
      <c r="Y1161" s="146" t="str">
        <f t="shared" si="57"/>
        <v>102014冷房店舗用有り</v>
      </c>
      <c r="Z1161" s="145">
        <v>-1.46</v>
      </c>
      <c r="AA1161" s="145">
        <v>2.46</v>
      </c>
      <c r="AB1161" s="149">
        <v>1.06</v>
      </c>
      <c r="AC1161" s="149">
        <v>1.83</v>
      </c>
      <c r="AD1161" s="147">
        <f>VLOOKUP(T1161,'既存・導入予定 (4)'!$E$33:$S$44,13,0)</f>
        <v>0.14799999999999999</v>
      </c>
      <c r="AE1161" s="75">
        <f t="shared" si="58"/>
        <v>1.986</v>
      </c>
    </row>
    <row r="1162" spans="20:31">
      <c r="T1162" s="145">
        <v>10</v>
      </c>
      <c r="U1162" s="145">
        <v>2014</v>
      </c>
      <c r="V1162" s="145" t="s">
        <v>20</v>
      </c>
      <c r="W1162" s="145" t="s">
        <v>618</v>
      </c>
      <c r="X1162" s="145" t="s">
        <v>3363</v>
      </c>
      <c r="Y1162" s="146" t="str">
        <f t="shared" si="57"/>
        <v>102014冷房ビル用マルチ有り</v>
      </c>
      <c r="Z1162" s="145">
        <v>-1.52</v>
      </c>
      <c r="AA1162" s="145">
        <v>2.52</v>
      </c>
      <c r="AB1162" s="149">
        <v>1.0736000000000001</v>
      </c>
      <c r="AC1162" s="149">
        <v>1.8715999999999999</v>
      </c>
      <c r="AD1162" s="147">
        <f>VLOOKUP(T1162,'既存・導入予定 (4)'!$E$33:$S$44,13,0)</f>
        <v>0.14799999999999999</v>
      </c>
      <c r="AE1162" s="75">
        <f t="shared" si="58"/>
        <v>2.0299999999999998</v>
      </c>
    </row>
    <row r="1163" spans="20:31">
      <c r="T1163" s="145">
        <v>10</v>
      </c>
      <c r="U1163" s="145">
        <v>2014</v>
      </c>
      <c r="V1163" s="145" t="s">
        <v>20</v>
      </c>
      <c r="W1163" s="145" t="s">
        <v>619</v>
      </c>
      <c r="X1163" s="145" t="s">
        <v>3363</v>
      </c>
      <c r="Y1163" s="146" t="str">
        <f t="shared" si="57"/>
        <v>102014冷房設備用有り</v>
      </c>
      <c r="Z1163" s="145">
        <v>-0.32</v>
      </c>
      <c r="AA1163" s="145">
        <v>1.32</v>
      </c>
      <c r="AB1163" s="149">
        <v>1.0385</v>
      </c>
      <c r="AC1163" s="149">
        <v>0.98040000000000005</v>
      </c>
      <c r="AD1163" s="147">
        <f>VLOOKUP(T1163,'既存・導入予定 (4)'!$E$33:$S$44,13,0)</f>
        <v>0.14799999999999999</v>
      </c>
      <c r="AE1163" s="75">
        <f t="shared" si="58"/>
        <v>1.1339999999999999</v>
      </c>
    </row>
    <row r="1164" spans="20:31">
      <c r="T1164" s="145">
        <v>10</v>
      </c>
      <c r="U1164" s="145">
        <v>2014</v>
      </c>
      <c r="V1164" s="145" t="s">
        <v>20</v>
      </c>
      <c r="W1164" s="145" t="s">
        <v>624</v>
      </c>
      <c r="X1164" s="145" t="s">
        <v>3516</v>
      </c>
      <c r="Y1164" s="146" t="str">
        <f t="shared" si="57"/>
        <v>102014冷房店舗用無し（一定速）</v>
      </c>
      <c r="Z1164" s="145">
        <v>0.25</v>
      </c>
      <c r="AA1164" s="145">
        <v>0.75</v>
      </c>
      <c r="AB1164" s="149">
        <v>0.25</v>
      </c>
      <c r="AC1164" s="149">
        <v>0.75</v>
      </c>
      <c r="AD1164" s="147">
        <f>VLOOKUP(T1164,'既存・導入予定 (4)'!$E$33:$S$44,13,0)</f>
        <v>0.14799999999999999</v>
      </c>
      <c r="AE1164" s="75">
        <f t="shared" si="58"/>
        <v>0.78700000000000003</v>
      </c>
    </row>
    <row r="1165" spans="20:31">
      <c r="T1165" s="145">
        <v>10</v>
      </c>
      <c r="U1165" s="145">
        <v>2014</v>
      </c>
      <c r="V1165" s="145" t="s">
        <v>20</v>
      </c>
      <c r="W1165" s="145" t="s">
        <v>618</v>
      </c>
      <c r="X1165" s="145" t="s">
        <v>3516</v>
      </c>
      <c r="Y1165" s="146" t="str">
        <f t="shared" ref="Y1165:Y1228" si="59">T1165&amp;U1165&amp;V1165&amp;W1165&amp;X1165</f>
        <v>102014冷房ビル用マルチ無し（一定速）</v>
      </c>
      <c r="Z1165" s="145">
        <v>0.25</v>
      </c>
      <c r="AA1165" s="145">
        <v>0.75</v>
      </c>
      <c r="AB1165" s="149">
        <v>0.25</v>
      </c>
      <c r="AC1165" s="149">
        <v>0.75</v>
      </c>
      <c r="AD1165" s="147">
        <f>VLOOKUP(T1165,'既存・導入予定 (4)'!$E$33:$S$44,13,0)</f>
        <v>0.14799999999999999</v>
      </c>
      <c r="AE1165" s="75">
        <f t="shared" si="58"/>
        <v>0.78700000000000003</v>
      </c>
    </row>
    <row r="1166" spans="20:31">
      <c r="T1166" s="145">
        <v>10</v>
      </c>
      <c r="U1166" s="145">
        <v>2014</v>
      </c>
      <c r="V1166" s="145" t="s">
        <v>20</v>
      </c>
      <c r="W1166" s="145" t="s">
        <v>619</v>
      </c>
      <c r="X1166" s="145" t="s">
        <v>3516</v>
      </c>
      <c r="Y1166" s="146" t="str">
        <f t="shared" si="59"/>
        <v>102014冷房設備用無し（一定速）</v>
      </c>
      <c r="Z1166" s="145">
        <v>0.25</v>
      </c>
      <c r="AA1166" s="145">
        <v>0.75</v>
      </c>
      <c r="AB1166" s="149">
        <v>0.25</v>
      </c>
      <c r="AC1166" s="149">
        <v>0.75</v>
      </c>
      <c r="AD1166" s="147">
        <f>VLOOKUP(T1166,'既存・導入予定 (4)'!$E$33:$S$44,13,0)</f>
        <v>0.14799999999999999</v>
      </c>
      <c r="AE1166" s="75">
        <f t="shared" si="58"/>
        <v>0.78700000000000003</v>
      </c>
    </row>
    <row r="1167" spans="20:31">
      <c r="T1167" s="145">
        <v>10</v>
      </c>
      <c r="U1167" s="145">
        <v>2014</v>
      </c>
      <c r="V1167" s="145" t="s">
        <v>21</v>
      </c>
      <c r="W1167" s="145" t="s">
        <v>624</v>
      </c>
      <c r="X1167" s="145" t="s">
        <v>3363</v>
      </c>
      <c r="Y1167" s="146" t="str">
        <f t="shared" si="59"/>
        <v>102014暖房店舗用有り</v>
      </c>
      <c r="Z1167" s="145">
        <v>-0.94</v>
      </c>
      <c r="AA1167" s="145">
        <v>1.94</v>
      </c>
      <c r="AB1167" s="149">
        <v>1.0853999999999999</v>
      </c>
      <c r="AC1167" s="149">
        <v>1.4337</v>
      </c>
      <c r="AD1167" s="147">
        <f>VLOOKUP(T1167,'既存・導入予定 (4)'!$E$33:$S$44,13,0)</f>
        <v>0.14799999999999999</v>
      </c>
      <c r="AE1167" s="75">
        <f t="shared" si="58"/>
        <v>1.5940000000000001</v>
      </c>
    </row>
    <row r="1168" spans="20:31">
      <c r="T1168" s="145">
        <v>10</v>
      </c>
      <c r="U1168" s="145">
        <v>2014</v>
      </c>
      <c r="V1168" s="145" t="s">
        <v>21</v>
      </c>
      <c r="W1168" s="145" t="s">
        <v>618</v>
      </c>
      <c r="X1168" s="145" t="s">
        <v>3363</v>
      </c>
      <c r="Y1168" s="146" t="str">
        <f t="shared" si="59"/>
        <v>102014暖房ビル用マルチ有り</v>
      </c>
      <c r="Z1168" s="145">
        <v>-0.96</v>
      </c>
      <c r="AA1168" s="145">
        <v>1.96</v>
      </c>
      <c r="AB1168" s="149">
        <v>1.0416000000000001</v>
      </c>
      <c r="AC1168" s="149">
        <v>1.4596</v>
      </c>
      <c r="AD1168" s="147">
        <f>VLOOKUP(T1168,'既存・導入予定 (4)'!$E$33:$S$44,13,0)</f>
        <v>0.14799999999999999</v>
      </c>
      <c r="AE1168" s="75">
        <f t="shared" si="58"/>
        <v>1.613</v>
      </c>
    </row>
    <row r="1169" spans="20:31">
      <c r="T1169" s="145">
        <v>10</v>
      </c>
      <c r="U1169" s="145">
        <v>2014</v>
      </c>
      <c r="V1169" s="145" t="s">
        <v>21</v>
      </c>
      <c r="W1169" s="145" t="s">
        <v>619</v>
      </c>
      <c r="X1169" s="145" t="s">
        <v>3363</v>
      </c>
      <c r="Y1169" s="146" t="str">
        <f t="shared" si="59"/>
        <v>102014暖房設備用有り</v>
      </c>
      <c r="Z1169" s="145">
        <v>-0.36</v>
      </c>
      <c r="AA1169" s="145">
        <v>1.36</v>
      </c>
      <c r="AB1169" s="149">
        <v>1.0287999999999999</v>
      </c>
      <c r="AC1169" s="149">
        <v>1.0127999999999999</v>
      </c>
      <c r="AD1169" s="147">
        <f>VLOOKUP(T1169,'既存・導入予定 (4)'!$E$33:$S$44,13,0)</f>
        <v>0.14799999999999999</v>
      </c>
      <c r="AE1169" s="75">
        <f t="shared" si="58"/>
        <v>1.165</v>
      </c>
    </row>
    <row r="1170" spans="20:31">
      <c r="T1170" s="145">
        <v>10</v>
      </c>
      <c r="U1170" s="145">
        <v>2014</v>
      </c>
      <c r="V1170" s="145" t="s">
        <v>21</v>
      </c>
      <c r="W1170" s="145" t="s">
        <v>624</v>
      </c>
      <c r="X1170" s="145" t="s">
        <v>3516</v>
      </c>
      <c r="Y1170" s="146" t="str">
        <f t="shared" si="59"/>
        <v>102014暖房店舗用無し（一定速）</v>
      </c>
      <c r="Z1170" s="145">
        <v>0.25</v>
      </c>
      <c r="AA1170" s="145">
        <v>0.75</v>
      </c>
      <c r="AB1170" s="149">
        <v>0.25</v>
      </c>
      <c r="AC1170" s="149">
        <v>0.75</v>
      </c>
      <c r="AD1170" s="147">
        <f>VLOOKUP(T1170,'既存・導入予定 (4)'!$E$33:$S$44,13,0)</f>
        <v>0.14799999999999999</v>
      </c>
      <c r="AE1170" s="75">
        <f t="shared" si="58"/>
        <v>0.78700000000000003</v>
      </c>
    </row>
    <row r="1171" spans="20:31">
      <c r="T1171" s="145">
        <v>10</v>
      </c>
      <c r="U1171" s="145">
        <v>2014</v>
      </c>
      <c r="V1171" s="145" t="s">
        <v>21</v>
      </c>
      <c r="W1171" s="145" t="s">
        <v>618</v>
      </c>
      <c r="X1171" s="145" t="s">
        <v>3516</v>
      </c>
      <c r="Y1171" s="146" t="str">
        <f t="shared" si="59"/>
        <v>102014暖房ビル用マルチ無し（一定速）</v>
      </c>
      <c r="Z1171" s="145">
        <v>0.25</v>
      </c>
      <c r="AA1171" s="145">
        <v>0.75</v>
      </c>
      <c r="AB1171" s="149">
        <v>0.25</v>
      </c>
      <c r="AC1171" s="149">
        <v>0.75</v>
      </c>
      <c r="AD1171" s="147">
        <f>VLOOKUP(T1171,'既存・導入予定 (4)'!$E$33:$S$44,13,0)</f>
        <v>0.14799999999999999</v>
      </c>
      <c r="AE1171" s="75">
        <f t="shared" si="58"/>
        <v>0.78700000000000003</v>
      </c>
    </row>
    <row r="1172" spans="20:31">
      <c r="T1172" s="145">
        <v>10</v>
      </c>
      <c r="U1172" s="145">
        <v>2014</v>
      </c>
      <c r="V1172" s="145" t="s">
        <v>21</v>
      </c>
      <c r="W1172" s="145" t="s">
        <v>619</v>
      </c>
      <c r="X1172" s="145" t="s">
        <v>3516</v>
      </c>
      <c r="Y1172" s="146" t="str">
        <f t="shared" si="59"/>
        <v>102014暖房設備用無し（一定速）</v>
      </c>
      <c r="Z1172" s="145">
        <v>0.25</v>
      </c>
      <c r="AA1172" s="145">
        <v>0.75</v>
      </c>
      <c r="AB1172" s="149">
        <v>0.25</v>
      </c>
      <c r="AC1172" s="149">
        <v>0.75</v>
      </c>
      <c r="AD1172" s="147">
        <f>VLOOKUP(T1172,'既存・導入予定 (4)'!$E$33:$S$44,13,0)</f>
        <v>0.14799999999999999</v>
      </c>
      <c r="AE1172" s="75">
        <f t="shared" si="58"/>
        <v>0.78700000000000003</v>
      </c>
    </row>
    <row r="1173" spans="20:31">
      <c r="T1173" s="90">
        <v>10</v>
      </c>
      <c r="U1173" s="90">
        <v>2015</v>
      </c>
      <c r="V1173" s="90" t="s">
        <v>20</v>
      </c>
      <c r="W1173" s="90" t="s">
        <v>624</v>
      </c>
      <c r="X1173" s="90" t="s">
        <v>3363</v>
      </c>
      <c r="Y1173" s="198" t="str">
        <f t="shared" si="59"/>
        <v>102015冷房店舗用有り</v>
      </c>
      <c r="Z1173" s="90">
        <v>-1.38</v>
      </c>
      <c r="AA1173" s="90">
        <v>2.38</v>
      </c>
      <c r="AB1173" s="143">
        <v>1.0581</v>
      </c>
      <c r="AC1173" s="143">
        <v>1.7705</v>
      </c>
      <c r="AD1173" s="150">
        <f>VLOOKUP(T1173,'既存・導入予定 (4)'!$E$33:$S$44,13,0)</f>
        <v>0.14799999999999999</v>
      </c>
      <c r="AE1173" s="151">
        <f t="shared" si="58"/>
        <v>1.927</v>
      </c>
    </row>
    <row r="1174" spans="20:31">
      <c r="T1174" s="90">
        <v>10</v>
      </c>
      <c r="U1174" s="90">
        <v>2015</v>
      </c>
      <c r="V1174" s="90" t="s">
        <v>20</v>
      </c>
      <c r="W1174" s="90" t="s">
        <v>618</v>
      </c>
      <c r="X1174" s="90" t="s">
        <v>3363</v>
      </c>
      <c r="Y1174" s="198" t="str">
        <f t="shared" si="59"/>
        <v>102015冷房ビル用マルチ有り</v>
      </c>
      <c r="Z1174" s="90">
        <v>-1.5740000000000001</v>
      </c>
      <c r="AA1174" s="90">
        <v>2.5739999999999998</v>
      </c>
      <c r="AB1174" s="143">
        <v>1.0751999999999999</v>
      </c>
      <c r="AC1174" s="143">
        <v>1.9117</v>
      </c>
      <c r="AD1174" s="150">
        <f>VLOOKUP(T1174,'既存・導入予定 (4)'!$E$33:$S$44,13,0)</f>
        <v>0.14799999999999999</v>
      </c>
      <c r="AE1174" s="151">
        <f t="shared" si="58"/>
        <v>2.0699999999999998</v>
      </c>
    </row>
    <row r="1175" spans="20:31">
      <c r="T1175" s="90">
        <v>10</v>
      </c>
      <c r="U1175" s="90">
        <v>2015</v>
      </c>
      <c r="V1175" s="90" t="s">
        <v>20</v>
      </c>
      <c r="W1175" s="90" t="s">
        <v>619</v>
      </c>
      <c r="X1175" s="90" t="s">
        <v>3363</v>
      </c>
      <c r="Y1175" s="198" t="str">
        <f t="shared" si="59"/>
        <v>102015冷房設備用有り</v>
      </c>
      <c r="Z1175" s="90">
        <v>-0.62</v>
      </c>
      <c r="AA1175" s="90">
        <v>1.62</v>
      </c>
      <c r="AB1175" s="143">
        <v>1.0472999999999999</v>
      </c>
      <c r="AC1175" s="143">
        <v>1.2032</v>
      </c>
      <c r="AD1175" s="150">
        <f>VLOOKUP(T1175,'既存・導入予定 (4)'!$E$33:$S$44,13,0)</f>
        <v>0.14799999999999999</v>
      </c>
      <c r="AE1175" s="151">
        <f t="shared" si="58"/>
        <v>1.3580000000000001</v>
      </c>
    </row>
    <row r="1176" spans="20:31">
      <c r="T1176" s="90">
        <v>10</v>
      </c>
      <c r="U1176" s="90">
        <v>2015</v>
      </c>
      <c r="V1176" s="90" t="s">
        <v>20</v>
      </c>
      <c r="W1176" s="90" t="s">
        <v>624</v>
      </c>
      <c r="X1176" s="90" t="s">
        <v>3516</v>
      </c>
      <c r="Y1176" s="198" t="str">
        <f t="shared" si="59"/>
        <v>102015冷房店舗用無し（一定速）</v>
      </c>
      <c r="Z1176" s="90">
        <v>0.25</v>
      </c>
      <c r="AA1176" s="90">
        <v>0.75</v>
      </c>
      <c r="AB1176" s="143">
        <v>0.25</v>
      </c>
      <c r="AC1176" s="143">
        <v>0.75</v>
      </c>
      <c r="AD1176" s="150">
        <f>VLOOKUP(T1176,'既存・導入予定 (4)'!$E$33:$S$44,13,0)</f>
        <v>0.14799999999999999</v>
      </c>
      <c r="AE1176" s="151">
        <f t="shared" si="58"/>
        <v>0.78700000000000003</v>
      </c>
    </row>
    <row r="1177" spans="20:31">
      <c r="T1177" s="90">
        <v>10</v>
      </c>
      <c r="U1177" s="90">
        <v>2015</v>
      </c>
      <c r="V1177" s="90" t="s">
        <v>20</v>
      </c>
      <c r="W1177" s="90" t="s">
        <v>618</v>
      </c>
      <c r="X1177" s="90" t="s">
        <v>3516</v>
      </c>
      <c r="Y1177" s="198" t="str">
        <f t="shared" si="59"/>
        <v>102015冷房ビル用マルチ無し（一定速）</v>
      </c>
      <c r="Z1177" s="90">
        <v>0.25</v>
      </c>
      <c r="AA1177" s="90">
        <v>0.75</v>
      </c>
      <c r="AB1177" s="143">
        <v>0.25</v>
      </c>
      <c r="AC1177" s="143">
        <v>0.75</v>
      </c>
      <c r="AD1177" s="150">
        <f>VLOOKUP(T1177,'既存・導入予定 (4)'!$E$33:$S$44,13,0)</f>
        <v>0.14799999999999999</v>
      </c>
      <c r="AE1177" s="151">
        <f t="shared" ref="AE1177:AE1240" si="60">ROUNDDOWN(IF(AD1177&gt;=0.25,Z1177*AD1177+AA1177,AB1177*AD1177+AC1177),3)</f>
        <v>0.78700000000000003</v>
      </c>
    </row>
    <row r="1178" spans="20:31">
      <c r="T1178" s="90">
        <v>10</v>
      </c>
      <c r="U1178" s="90">
        <v>2015</v>
      </c>
      <c r="V1178" s="90" t="s">
        <v>20</v>
      </c>
      <c r="W1178" s="90" t="s">
        <v>619</v>
      </c>
      <c r="X1178" s="90" t="s">
        <v>3516</v>
      </c>
      <c r="Y1178" s="198" t="str">
        <f t="shared" si="59"/>
        <v>102015冷房設備用無し（一定速）</v>
      </c>
      <c r="Z1178" s="90">
        <v>0.25</v>
      </c>
      <c r="AA1178" s="90">
        <v>0.75</v>
      </c>
      <c r="AB1178" s="143">
        <v>0.25</v>
      </c>
      <c r="AC1178" s="143">
        <v>0.75</v>
      </c>
      <c r="AD1178" s="150">
        <f>VLOOKUP(T1178,'既存・導入予定 (4)'!$E$33:$S$44,13,0)</f>
        <v>0.14799999999999999</v>
      </c>
      <c r="AE1178" s="151">
        <f t="shared" si="60"/>
        <v>0.78700000000000003</v>
      </c>
    </row>
    <row r="1179" spans="20:31">
      <c r="T1179" s="90">
        <v>10</v>
      </c>
      <c r="U1179" s="90">
        <v>2015</v>
      </c>
      <c r="V1179" s="90" t="s">
        <v>21</v>
      </c>
      <c r="W1179" s="90" t="s">
        <v>624</v>
      </c>
      <c r="X1179" s="90" t="s">
        <v>3363</v>
      </c>
      <c r="Y1179" s="198" t="str">
        <f t="shared" si="59"/>
        <v>102015暖房店舗用有り</v>
      </c>
      <c r="Z1179" s="90">
        <v>-0.97</v>
      </c>
      <c r="AA1179" s="90">
        <v>1.97</v>
      </c>
      <c r="AB1179" s="143">
        <v>1.0867</v>
      </c>
      <c r="AC1179" s="143">
        <v>1.4558</v>
      </c>
      <c r="AD1179" s="150">
        <f>VLOOKUP(T1179,'既存・導入予定 (4)'!$E$33:$S$44,13,0)</f>
        <v>0.14799999999999999</v>
      </c>
      <c r="AE1179" s="151">
        <f t="shared" si="60"/>
        <v>1.6160000000000001</v>
      </c>
    </row>
    <row r="1180" spans="20:31">
      <c r="T1180" s="90">
        <v>10</v>
      </c>
      <c r="U1180" s="90">
        <v>2015</v>
      </c>
      <c r="V1180" s="90" t="s">
        <v>21</v>
      </c>
      <c r="W1180" s="90" t="s">
        <v>618</v>
      </c>
      <c r="X1180" s="90" t="s">
        <v>3363</v>
      </c>
      <c r="Y1180" s="198" t="str">
        <f t="shared" si="59"/>
        <v>102015暖房ビル用マルチ有り</v>
      </c>
      <c r="Z1180" s="90">
        <v>-0.876</v>
      </c>
      <c r="AA1180" s="90">
        <v>1.8759999999999999</v>
      </c>
      <c r="AB1180" s="143">
        <v>1.0398000000000001</v>
      </c>
      <c r="AC1180" s="143">
        <v>1.3971</v>
      </c>
      <c r="AD1180" s="150">
        <f>VLOOKUP(T1180,'既存・導入予定 (4)'!$E$33:$S$44,13,0)</f>
        <v>0.14799999999999999</v>
      </c>
      <c r="AE1180" s="151">
        <f t="shared" si="60"/>
        <v>1.55</v>
      </c>
    </row>
    <row r="1181" spans="20:31">
      <c r="T1181" s="90">
        <v>10</v>
      </c>
      <c r="U1181" s="90">
        <v>2015</v>
      </c>
      <c r="V1181" s="90" t="s">
        <v>21</v>
      </c>
      <c r="W1181" s="90" t="s">
        <v>619</v>
      </c>
      <c r="X1181" s="90" t="s">
        <v>3363</v>
      </c>
      <c r="Y1181" s="198" t="str">
        <f t="shared" si="59"/>
        <v>102015暖房設備用有り</v>
      </c>
      <c r="Z1181" s="90">
        <v>-0.59799999999999998</v>
      </c>
      <c r="AA1181" s="90">
        <v>1.5980000000000001</v>
      </c>
      <c r="AB1181" s="143">
        <v>1.0339</v>
      </c>
      <c r="AC1181" s="143">
        <v>1.19</v>
      </c>
      <c r="AD1181" s="150">
        <f>VLOOKUP(T1181,'既存・導入予定 (4)'!$E$33:$S$44,13,0)</f>
        <v>0.14799999999999999</v>
      </c>
      <c r="AE1181" s="151">
        <f t="shared" si="60"/>
        <v>1.343</v>
      </c>
    </row>
    <row r="1182" spans="20:31">
      <c r="T1182" s="90">
        <v>10</v>
      </c>
      <c r="U1182" s="90">
        <v>2015</v>
      </c>
      <c r="V1182" s="90" t="s">
        <v>21</v>
      </c>
      <c r="W1182" s="90" t="s">
        <v>624</v>
      </c>
      <c r="X1182" s="90" t="s">
        <v>3516</v>
      </c>
      <c r="Y1182" s="198" t="str">
        <f t="shared" si="59"/>
        <v>102015暖房店舗用無し（一定速）</v>
      </c>
      <c r="Z1182" s="90">
        <v>0.25</v>
      </c>
      <c r="AA1182" s="90">
        <v>0.75</v>
      </c>
      <c r="AB1182" s="143">
        <v>0.25</v>
      </c>
      <c r="AC1182" s="143">
        <v>0.75</v>
      </c>
      <c r="AD1182" s="150">
        <f>VLOOKUP(T1182,'既存・導入予定 (4)'!$E$33:$S$44,13,0)</f>
        <v>0.14799999999999999</v>
      </c>
      <c r="AE1182" s="151">
        <f t="shared" si="60"/>
        <v>0.78700000000000003</v>
      </c>
    </row>
    <row r="1183" spans="20:31">
      <c r="T1183" s="90">
        <v>10</v>
      </c>
      <c r="U1183" s="90">
        <v>2015</v>
      </c>
      <c r="V1183" s="90" t="s">
        <v>21</v>
      </c>
      <c r="W1183" s="90" t="s">
        <v>618</v>
      </c>
      <c r="X1183" s="90" t="s">
        <v>3516</v>
      </c>
      <c r="Y1183" s="198" t="str">
        <f t="shared" si="59"/>
        <v>102015暖房ビル用マルチ無し（一定速）</v>
      </c>
      <c r="Z1183" s="90">
        <v>0.25</v>
      </c>
      <c r="AA1183" s="90">
        <v>0.75</v>
      </c>
      <c r="AB1183" s="143">
        <v>0.25</v>
      </c>
      <c r="AC1183" s="143">
        <v>0.75</v>
      </c>
      <c r="AD1183" s="150">
        <f>VLOOKUP(T1183,'既存・導入予定 (4)'!$E$33:$S$44,13,0)</f>
        <v>0.14799999999999999</v>
      </c>
      <c r="AE1183" s="151">
        <f t="shared" si="60"/>
        <v>0.78700000000000003</v>
      </c>
    </row>
    <row r="1184" spans="20:31">
      <c r="T1184" s="90">
        <v>10</v>
      </c>
      <c r="U1184" s="90">
        <v>2015</v>
      </c>
      <c r="V1184" s="90" t="s">
        <v>21</v>
      </c>
      <c r="W1184" s="90" t="s">
        <v>619</v>
      </c>
      <c r="X1184" s="90" t="s">
        <v>3516</v>
      </c>
      <c r="Y1184" s="198" t="str">
        <f t="shared" si="59"/>
        <v>102015暖房設備用無し（一定速）</v>
      </c>
      <c r="Z1184" s="90">
        <v>0.25</v>
      </c>
      <c r="AA1184" s="90">
        <v>0.75</v>
      </c>
      <c r="AB1184" s="143">
        <v>0.25</v>
      </c>
      <c r="AC1184" s="143">
        <v>0.75</v>
      </c>
      <c r="AD1184" s="150">
        <f>VLOOKUP(T1184,'既存・導入予定 (4)'!$E$33:$S$44,13,0)</f>
        <v>0.14799999999999999</v>
      </c>
      <c r="AE1184" s="151">
        <f t="shared" si="60"/>
        <v>0.78700000000000003</v>
      </c>
    </row>
    <row r="1185" spans="20:31">
      <c r="T1185" s="90">
        <v>10</v>
      </c>
      <c r="U1185" s="90">
        <v>2020</v>
      </c>
      <c r="V1185" s="90" t="s">
        <v>626</v>
      </c>
      <c r="W1185" s="90" t="s">
        <v>624</v>
      </c>
      <c r="X1185" s="90" t="s">
        <v>3363</v>
      </c>
      <c r="Y1185" s="198" t="str">
        <f t="shared" si="59"/>
        <v>102020冷房店舗用有り</v>
      </c>
      <c r="Z1185" s="90">
        <v>-1.38</v>
      </c>
      <c r="AA1185" s="90">
        <v>2.38</v>
      </c>
      <c r="AB1185" s="143">
        <v>1.0581</v>
      </c>
      <c r="AC1185" s="143">
        <v>1.7705</v>
      </c>
      <c r="AD1185" s="150">
        <f>VLOOKUP(T1185,'既存・導入予定 (4)'!$E$33:$S$44,13,0)</f>
        <v>0.14799999999999999</v>
      </c>
      <c r="AE1185" s="151">
        <f t="shared" si="60"/>
        <v>1.927</v>
      </c>
    </row>
    <row r="1186" spans="20:31">
      <c r="T1186" s="90">
        <v>10</v>
      </c>
      <c r="U1186" s="90">
        <v>2020</v>
      </c>
      <c r="V1186" s="90" t="s">
        <v>626</v>
      </c>
      <c r="W1186" s="90" t="s">
        <v>618</v>
      </c>
      <c r="X1186" s="90" t="s">
        <v>3363</v>
      </c>
      <c r="Y1186" s="198" t="str">
        <f t="shared" si="59"/>
        <v>102020冷房ビル用マルチ有り</v>
      </c>
      <c r="Z1186" s="90">
        <v>-1.68</v>
      </c>
      <c r="AA1186" s="90">
        <v>2.68</v>
      </c>
      <c r="AB1186" s="143">
        <v>1.0788</v>
      </c>
      <c r="AC1186" s="143">
        <v>2.0053000000000001</v>
      </c>
      <c r="AD1186" s="150">
        <f>VLOOKUP(T1186,'既存・導入予定 (4)'!$E$33:$S$44,13,0)</f>
        <v>0.14799999999999999</v>
      </c>
      <c r="AE1186" s="151">
        <f t="shared" si="60"/>
        <v>2.1640000000000001</v>
      </c>
    </row>
    <row r="1187" spans="20:31">
      <c r="T1187" s="90">
        <v>10</v>
      </c>
      <c r="U1187" s="90">
        <v>2020</v>
      </c>
      <c r="V1187" s="90" t="s">
        <v>626</v>
      </c>
      <c r="W1187" s="90" t="s">
        <v>619</v>
      </c>
      <c r="X1187" s="90" t="s">
        <v>3363</v>
      </c>
      <c r="Y1187" s="198" t="str">
        <f t="shared" si="59"/>
        <v>102020冷房設備用有り</v>
      </c>
      <c r="Z1187" s="90">
        <v>-0.62</v>
      </c>
      <c r="AA1187" s="90">
        <v>1.62</v>
      </c>
      <c r="AB1187" s="143">
        <v>1.0472999999999999</v>
      </c>
      <c r="AC1187" s="143">
        <v>1.2032</v>
      </c>
      <c r="AD1187" s="150">
        <f>VLOOKUP(T1187,'既存・導入予定 (4)'!$E$33:$S$44,13,0)</f>
        <v>0.14799999999999999</v>
      </c>
      <c r="AE1187" s="151">
        <f t="shared" si="60"/>
        <v>1.3580000000000001</v>
      </c>
    </row>
    <row r="1188" spans="20:31">
      <c r="T1188" s="90">
        <v>10</v>
      </c>
      <c r="U1188" s="90">
        <v>2020</v>
      </c>
      <c r="V1188" s="90" t="s">
        <v>626</v>
      </c>
      <c r="W1188" s="90" t="s">
        <v>624</v>
      </c>
      <c r="X1188" s="90" t="s">
        <v>3516</v>
      </c>
      <c r="Y1188" s="198" t="str">
        <f t="shared" si="59"/>
        <v>102020冷房店舗用無し（一定速）</v>
      </c>
      <c r="Z1188" s="90">
        <v>0.25</v>
      </c>
      <c r="AA1188" s="90">
        <v>0.75</v>
      </c>
      <c r="AB1188" s="143">
        <v>0.25</v>
      </c>
      <c r="AC1188" s="143">
        <v>0.75</v>
      </c>
      <c r="AD1188" s="150">
        <f>VLOOKUP(T1188,'既存・導入予定 (4)'!$E$33:$S$44,13,0)</f>
        <v>0.14799999999999999</v>
      </c>
      <c r="AE1188" s="151">
        <f t="shared" si="60"/>
        <v>0.78700000000000003</v>
      </c>
    </row>
    <row r="1189" spans="20:31">
      <c r="T1189" s="90">
        <v>10</v>
      </c>
      <c r="U1189" s="90">
        <v>2020</v>
      </c>
      <c r="V1189" s="90" t="s">
        <v>626</v>
      </c>
      <c r="W1189" s="90" t="s">
        <v>618</v>
      </c>
      <c r="X1189" s="90" t="s">
        <v>3516</v>
      </c>
      <c r="Y1189" s="198" t="str">
        <f t="shared" si="59"/>
        <v>102020冷房ビル用マルチ無し（一定速）</v>
      </c>
      <c r="Z1189" s="90">
        <v>0.25</v>
      </c>
      <c r="AA1189" s="90">
        <v>0.75</v>
      </c>
      <c r="AB1189" s="143">
        <v>0.25</v>
      </c>
      <c r="AC1189" s="143">
        <v>0.75</v>
      </c>
      <c r="AD1189" s="150">
        <f>VLOOKUP(T1189,'既存・導入予定 (4)'!$E$33:$S$44,13,0)</f>
        <v>0.14799999999999999</v>
      </c>
      <c r="AE1189" s="151">
        <f t="shared" si="60"/>
        <v>0.78700000000000003</v>
      </c>
    </row>
    <row r="1190" spans="20:31">
      <c r="T1190" s="90">
        <v>10</v>
      </c>
      <c r="U1190" s="90">
        <v>2020</v>
      </c>
      <c r="V1190" s="90" t="s">
        <v>626</v>
      </c>
      <c r="W1190" s="90" t="s">
        <v>619</v>
      </c>
      <c r="X1190" s="90" t="s">
        <v>3516</v>
      </c>
      <c r="Y1190" s="198" t="str">
        <f t="shared" si="59"/>
        <v>102020冷房設備用無し（一定速）</v>
      </c>
      <c r="Z1190" s="90">
        <v>0.25</v>
      </c>
      <c r="AA1190" s="90">
        <v>0.75</v>
      </c>
      <c r="AB1190" s="143">
        <v>0.25</v>
      </c>
      <c r="AC1190" s="143">
        <v>0.75</v>
      </c>
      <c r="AD1190" s="150">
        <f>VLOOKUP(T1190,'既存・導入予定 (4)'!$E$33:$S$44,13,0)</f>
        <v>0.14799999999999999</v>
      </c>
      <c r="AE1190" s="151">
        <f t="shared" si="60"/>
        <v>0.78700000000000003</v>
      </c>
    </row>
    <row r="1191" spans="20:31">
      <c r="T1191" s="90">
        <v>10</v>
      </c>
      <c r="U1191" s="90">
        <v>2020</v>
      </c>
      <c r="V1191" s="90" t="s">
        <v>627</v>
      </c>
      <c r="W1191" s="90" t="s">
        <v>624</v>
      </c>
      <c r="X1191" s="90" t="s">
        <v>3363</v>
      </c>
      <c r="Y1191" s="198" t="str">
        <f t="shared" si="59"/>
        <v>102020暖房店舗用有り</v>
      </c>
      <c r="Z1191" s="90">
        <v>-0.96</v>
      </c>
      <c r="AA1191" s="90">
        <v>1.96</v>
      </c>
      <c r="AB1191" s="143">
        <v>1.0862000000000001</v>
      </c>
      <c r="AC1191" s="143">
        <v>1.4483999999999999</v>
      </c>
      <c r="AD1191" s="150">
        <f>VLOOKUP(T1191,'既存・導入予定 (4)'!$E$33:$S$44,13,0)</f>
        <v>0.14799999999999999</v>
      </c>
      <c r="AE1191" s="151">
        <f t="shared" si="60"/>
        <v>1.609</v>
      </c>
    </row>
    <row r="1192" spans="20:31">
      <c r="T1192" s="90">
        <v>10</v>
      </c>
      <c r="U1192" s="90">
        <v>2020</v>
      </c>
      <c r="V1192" s="90" t="s">
        <v>627</v>
      </c>
      <c r="W1192" s="90" t="s">
        <v>618</v>
      </c>
      <c r="X1192" s="90" t="s">
        <v>3363</v>
      </c>
      <c r="Y1192" s="198" t="str">
        <f t="shared" si="59"/>
        <v>102020暖房ビル用マルチ有り</v>
      </c>
      <c r="Z1192" s="90">
        <v>-1.1000000000000001</v>
      </c>
      <c r="AA1192" s="90">
        <v>2.1</v>
      </c>
      <c r="AB1192" s="143">
        <v>1.0416000000000001</v>
      </c>
      <c r="AC1192" s="143">
        <v>1.4596</v>
      </c>
      <c r="AD1192" s="150">
        <f>VLOOKUP(T1192,'既存・導入予定 (4)'!$E$33:$S$44,13,0)</f>
        <v>0.14799999999999999</v>
      </c>
      <c r="AE1192" s="151">
        <f t="shared" si="60"/>
        <v>1.613</v>
      </c>
    </row>
    <row r="1193" spans="20:31">
      <c r="T1193" s="90">
        <v>10</v>
      </c>
      <c r="U1193" s="90">
        <v>2020</v>
      </c>
      <c r="V1193" s="90" t="s">
        <v>627</v>
      </c>
      <c r="W1193" s="90" t="s">
        <v>619</v>
      </c>
      <c r="X1193" s="90" t="s">
        <v>3363</v>
      </c>
      <c r="Y1193" s="198" t="str">
        <f t="shared" si="59"/>
        <v>102020暖房設備用有り</v>
      </c>
      <c r="Z1193" s="90">
        <v>-0.46</v>
      </c>
      <c r="AA1193" s="90">
        <v>1.46</v>
      </c>
      <c r="AB1193" s="143">
        <v>0.94</v>
      </c>
      <c r="AC1193" s="143">
        <v>1.1100000000000001</v>
      </c>
      <c r="AD1193" s="150">
        <f>VLOOKUP(T1193,'既存・導入予定 (4)'!$E$33:$S$44,13,0)</f>
        <v>0.14799999999999999</v>
      </c>
      <c r="AE1193" s="151">
        <f t="shared" si="60"/>
        <v>1.2490000000000001</v>
      </c>
    </row>
    <row r="1194" spans="20:31">
      <c r="T1194" s="90">
        <v>10</v>
      </c>
      <c r="U1194" s="90">
        <v>2020</v>
      </c>
      <c r="V1194" s="90" t="s">
        <v>627</v>
      </c>
      <c r="W1194" s="90" t="s">
        <v>624</v>
      </c>
      <c r="X1194" s="90" t="s">
        <v>3516</v>
      </c>
      <c r="Y1194" s="198" t="str">
        <f t="shared" si="59"/>
        <v>102020暖房店舗用無し（一定速）</v>
      </c>
      <c r="Z1194" s="90">
        <v>0.25</v>
      </c>
      <c r="AA1194" s="90">
        <v>0.75</v>
      </c>
      <c r="AB1194" s="143">
        <v>0.25</v>
      </c>
      <c r="AC1194" s="143">
        <v>0.75</v>
      </c>
      <c r="AD1194" s="150">
        <f>VLOOKUP(T1194,'既存・導入予定 (4)'!$E$33:$S$44,13,0)</f>
        <v>0.14799999999999999</v>
      </c>
      <c r="AE1194" s="151">
        <f t="shared" si="60"/>
        <v>0.78700000000000003</v>
      </c>
    </row>
    <row r="1195" spans="20:31">
      <c r="T1195" s="90">
        <v>10</v>
      </c>
      <c r="U1195" s="90">
        <v>2020</v>
      </c>
      <c r="V1195" s="90" t="s">
        <v>627</v>
      </c>
      <c r="W1195" s="90" t="s">
        <v>618</v>
      </c>
      <c r="X1195" s="90" t="s">
        <v>3516</v>
      </c>
      <c r="Y1195" s="198" t="str">
        <f t="shared" si="59"/>
        <v>102020暖房ビル用マルチ無し（一定速）</v>
      </c>
      <c r="Z1195" s="90">
        <v>0.25</v>
      </c>
      <c r="AA1195" s="90">
        <v>0.75</v>
      </c>
      <c r="AB1195" s="143">
        <v>0.25</v>
      </c>
      <c r="AC1195" s="143">
        <v>0.75</v>
      </c>
      <c r="AD1195" s="150">
        <f>VLOOKUP(T1195,'既存・導入予定 (4)'!$E$33:$S$44,13,0)</f>
        <v>0.14799999999999999</v>
      </c>
      <c r="AE1195" s="151">
        <f t="shared" si="60"/>
        <v>0.78700000000000003</v>
      </c>
    </row>
    <row r="1196" spans="20:31">
      <c r="T1196" s="90">
        <v>10</v>
      </c>
      <c r="U1196" s="90">
        <v>2020</v>
      </c>
      <c r="V1196" s="90" t="s">
        <v>627</v>
      </c>
      <c r="W1196" s="90" t="s">
        <v>619</v>
      </c>
      <c r="X1196" s="90" t="s">
        <v>3516</v>
      </c>
      <c r="Y1196" s="198" t="str">
        <f t="shared" si="59"/>
        <v>102020暖房設備用無し（一定速）</v>
      </c>
      <c r="Z1196" s="90">
        <v>0.25</v>
      </c>
      <c r="AA1196" s="90">
        <v>0.75</v>
      </c>
      <c r="AB1196" s="143">
        <v>0.25</v>
      </c>
      <c r="AC1196" s="143">
        <v>0.75</v>
      </c>
      <c r="AD1196" s="150">
        <f>VLOOKUP(T1196,'既存・導入予定 (4)'!$E$33:$S$44,13,0)</f>
        <v>0.14799999999999999</v>
      </c>
      <c r="AE1196" s="151">
        <f t="shared" si="60"/>
        <v>0.78700000000000003</v>
      </c>
    </row>
    <row r="1197" spans="20:31">
      <c r="T1197" s="145">
        <v>10</v>
      </c>
      <c r="U1197" s="145">
        <v>2024</v>
      </c>
      <c r="V1197" s="145" t="s">
        <v>626</v>
      </c>
      <c r="W1197" s="145" t="s">
        <v>624</v>
      </c>
      <c r="X1197" s="145" t="s">
        <v>3363</v>
      </c>
      <c r="Y1197" s="146" t="str">
        <f t="shared" si="59"/>
        <v>102024冷房店舗用有り</v>
      </c>
      <c r="Z1197" s="145">
        <v>-1.58</v>
      </c>
      <c r="AA1197" s="145">
        <v>2.58</v>
      </c>
      <c r="AB1197" s="149">
        <v>1.0629999999999999</v>
      </c>
      <c r="AC1197" s="149">
        <v>1.9193</v>
      </c>
      <c r="AD1197" s="147">
        <f>VLOOKUP(T1197,'既存・導入予定 (4)'!$E$33:$S$44,13,0)</f>
        <v>0.14799999999999999</v>
      </c>
      <c r="AE1197" s="75">
        <f t="shared" si="60"/>
        <v>2.0760000000000001</v>
      </c>
    </row>
    <row r="1198" spans="20:31">
      <c r="T1198" s="145">
        <v>10</v>
      </c>
      <c r="U1198" s="145">
        <v>2024</v>
      </c>
      <c r="V1198" s="145" t="s">
        <v>626</v>
      </c>
      <c r="W1198" s="145" t="s">
        <v>618</v>
      </c>
      <c r="X1198" s="145" t="s">
        <v>3363</v>
      </c>
      <c r="Y1198" s="146" t="str">
        <f t="shared" si="59"/>
        <v>102024冷房ビル用マルチ有り</v>
      </c>
      <c r="Z1198" s="145">
        <v>-1.6</v>
      </c>
      <c r="AA1198" s="145">
        <v>2.6</v>
      </c>
      <c r="AB1198" s="149">
        <v>1.0759000000000001</v>
      </c>
      <c r="AC1198" s="149">
        <v>1.931</v>
      </c>
      <c r="AD1198" s="147">
        <f>VLOOKUP(T1198,'既存・導入予定 (4)'!$E$33:$S$44,13,0)</f>
        <v>0.14799999999999999</v>
      </c>
      <c r="AE1198" s="75">
        <f t="shared" si="60"/>
        <v>2.09</v>
      </c>
    </row>
    <row r="1199" spans="20:31">
      <c r="T1199" s="145">
        <v>10</v>
      </c>
      <c r="U1199" s="145">
        <v>2024</v>
      </c>
      <c r="V1199" s="145" t="s">
        <v>626</v>
      </c>
      <c r="W1199" s="145" t="s">
        <v>619</v>
      </c>
      <c r="X1199" s="145" t="s">
        <v>3363</v>
      </c>
      <c r="Y1199" s="146" t="str">
        <f t="shared" si="59"/>
        <v>102024冷房設備用有り</v>
      </c>
      <c r="Z1199" s="145">
        <v>-0.6</v>
      </c>
      <c r="AA1199" s="145">
        <v>1.6</v>
      </c>
      <c r="AB1199" s="149">
        <v>1.0467</v>
      </c>
      <c r="AC1199" s="149">
        <v>1.1882999999999999</v>
      </c>
      <c r="AD1199" s="147">
        <f>VLOOKUP(T1199,'既存・導入予定 (4)'!$E$33:$S$44,13,0)</f>
        <v>0.14799999999999999</v>
      </c>
      <c r="AE1199" s="75">
        <f t="shared" si="60"/>
        <v>1.343</v>
      </c>
    </row>
    <row r="1200" spans="20:31">
      <c r="T1200" s="145">
        <v>10</v>
      </c>
      <c r="U1200" s="145">
        <v>2024</v>
      </c>
      <c r="V1200" s="145" t="s">
        <v>626</v>
      </c>
      <c r="W1200" s="145" t="s">
        <v>624</v>
      </c>
      <c r="X1200" s="145" t="s">
        <v>3516</v>
      </c>
      <c r="Y1200" s="146" t="str">
        <f t="shared" si="59"/>
        <v>102024冷房店舗用無し（一定速）</v>
      </c>
      <c r="Z1200" s="145">
        <v>0.25</v>
      </c>
      <c r="AA1200" s="145">
        <v>0.75</v>
      </c>
      <c r="AB1200" s="149">
        <v>0.25</v>
      </c>
      <c r="AC1200" s="149">
        <v>0.75</v>
      </c>
      <c r="AD1200" s="147">
        <f>VLOOKUP(T1200,'既存・導入予定 (4)'!$E$33:$S$44,13,0)</f>
        <v>0.14799999999999999</v>
      </c>
      <c r="AE1200" s="75">
        <f t="shared" si="60"/>
        <v>0.78700000000000003</v>
      </c>
    </row>
    <row r="1201" spans="20:31">
      <c r="T1201" s="145">
        <v>10</v>
      </c>
      <c r="U1201" s="145">
        <v>2024</v>
      </c>
      <c r="V1201" s="145" t="s">
        <v>626</v>
      </c>
      <c r="W1201" s="145" t="s">
        <v>618</v>
      </c>
      <c r="X1201" s="145" t="s">
        <v>3516</v>
      </c>
      <c r="Y1201" s="146" t="str">
        <f t="shared" si="59"/>
        <v>102024冷房ビル用マルチ無し（一定速）</v>
      </c>
      <c r="Z1201" s="145">
        <v>0.25</v>
      </c>
      <c r="AA1201" s="145">
        <v>0.75</v>
      </c>
      <c r="AB1201" s="149">
        <v>0.25</v>
      </c>
      <c r="AC1201" s="149">
        <v>0.75</v>
      </c>
      <c r="AD1201" s="147">
        <f>VLOOKUP(T1201,'既存・導入予定 (4)'!$E$33:$S$44,13,0)</f>
        <v>0.14799999999999999</v>
      </c>
      <c r="AE1201" s="75">
        <f t="shared" si="60"/>
        <v>0.78700000000000003</v>
      </c>
    </row>
    <row r="1202" spans="20:31">
      <c r="T1202" s="145">
        <v>10</v>
      </c>
      <c r="U1202" s="145">
        <v>2024</v>
      </c>
      <c r="V1202" s="145" t="s">
        <v>626</v>
      </c>
      <c r="W1202" s="145" t="s">
        <v>619</v>
      </c>
      <c r="X1202" s="145" t="s">
        <v>3516</v>
      </c>
      <c r="Y1202" s="146" t="str">
        <f t="shared" si="59"/>
        <v>102024冷房設備用無し（一定速）</v>
      </c>
      <c r="Z1202" s="145">
        <v>0.25</v>
      </c>
      <c r="AA1202" s="145">
        <v>0.75</v>
      </c>
      <c r="AB1202" s="149">
        <v>0.25</v>
      </c>
      <c r="AC1202" s="149">
        <v>0.75</v>
      </c>
      <c r="AD1202" s="147">
        <f>VLOOKUP(T1202,'既存・導入予定 (4)'!$E$33:$S$44,13,0)</f>
        <v>0.14799999999999999</v>
      </c>
      <c r="AE1202" s="75">
        <f t="shared" si="60"/>
        <v>0.78700000000000003</v>
      </c>
    </row>
    <row r="1203" spans="20:31">
      <c r="T1203" s="145">
        <v>10</v>
      </c>
      <c r="U1203" s="145">
        <v>2024</v>
      </c>
      <c r="V1203" s="145" t="s">
        <v>627</v>
      </c>
      <c r="W1203" s="145" t="s">
        <v>624</v>
      </c>
      <c r="X1203" s="145" t="s">
        <v>3363</v>
      </c>
      <c r="Y1203" s="146" t="str">
        <f t="shared" si="59"/>
        <v>102024暖房店舗用有り</v>
      </c>
      <c r="Z1203" s="145">
        <v>-1.04</v>
      </c>
      <c r="AA1203" s="145">
        <v>2.04</v>
      </c>
      <c r="AB1203" s="149">
        <v>1.0898000000000001</v>
      </c>
      <c r="AC1203" s="149">
        <v>1.5076000000000001</v>
      </c>
      <c r="AD1203" s="147">
        <f>VLOOKUP(T1203,'既存・導入予定 (4)'!$E$33:$S$44,13,0)</f>
        <v>0.14799999999999999</v>
      </c>
      <c r="AE1203" s="75">
        <f t="shared" si="60"/>
        <v>1.6679999999999999</v>
      </c>
    </row>
    <row r="1204" spans="20:31">
      <c r="T1204" s="145">
        <v>10</v>
      </c>
      <c r="U1204" s="145">
        <v>2024</v>
      </c>
      <c r="V1204" s="145" t="s">
        <v>627</v>
      </c>
      <c r="W1204" s="145" t="s">
        <v>618</v>
      </c>
      <c r="X1204" s="145" t="s">
        <v>3363</v>
      </c>
      <c r="Y1204" s="146" t="str">
        <f t="shared" si="59"/>
        <v>102024暖房ビル用マルチ有り</v>
      </c>
      <c r="Z1204" s="145">
        <v>-1.1399999999999999</v>
      </c>
      <c r="AA1204" s="145">
        <v>2.14</v>
      </c>
      <c r="AB1204" s="149">
        <v>1.0454000000000001</v>
      </c>
      <c r="AC1204" s="149">
        <v>1.5936999999999999</v>
      </c>
      <c r="AD1204" s="147">
        <f>VLOOKUP(T1204,'既存・導入予定 (4)'!$E$33:$S$44,13,0)</f>
        <v>0.14799999999999999</v>
      </c>
      <c r="AE1204" s="75">
        <f t="shared" si="60"/>
        <v>1.748</v>
      </c>
    </row>
    <row r="1205" spans="20:31">
      <c r="T1205" s="145">
        <v>10</v>
      </c>
      <c r="U1205" s="145">
        <v>2024</v>
      </c>
      <c r="V1205" s="145" t="s">
        <v>627</v>
      </c>
      <c r="W1205" s="145" t="s">
        <v>619</v>
      </c>
      <c r="X1205" s="145" t="s">
        <v>3363</v>
      </c>
      <c r="Y1205" s="146" t="str">
        <f t="shared" si="59"/>
        <v>102024暖房設備用有り</v>
      </c>
      <c r="Z1205" s="145">
        <v>-0.57999999999999996</v>
      </c>
      <c r="AA1205" s="145">
        <v>1.58</v>
      </c>
      <c r="AB1205" s="149">
        <v>1.0335000000000001</v>
      </c>
      <c r="AC1205" s="149">
        <v>1.1766000000000001</v>
      </c>
      <c r="AD1205" s="147">
        <f>VLOOKUP(T1205,'既存・導入予定 (4)'!$E$33:$S$44,13,0)</f>
        <v>0.14799999999999999</v>
      </c>
      <c r="AE1205" s="75">
        <f t="shared" si="60"/>
        <v>1.329</v>
      </c>
    </row>
    <row r="1206" spans="20:31">
      <c r="T1206" s="145">
        <v>10</v>
      </c>
      <c r="U1206" s="145">
        <v>2024</v>
      </c>
      <c r="V1206" s="145" t="s">
        <v>627</v>
      </c>
      <c r="W1206" s="145" t="s">
        <v>624</v>
      </c>
      <c r="X1206" s="145" t="s">
        <v>3516</v>
      </c>
      <c r="Y1206" s="146" t="str">
        <f t="shared" si="59"/>
        <v>102024暖房店舗用無し（一定速）</v>
      </c>
      <c r="Z1206" s="145">
        <v>0.25</v>
      </c>
      <c r="AA1206" s="145">
        <v>0.75</v>
      </c>
      <c r="AB1206" s="149">
        <v>0.25</v>
      </c>
      <c r="AC1206" s="149">
        <v>0.75</v>
      </c>
      <c r="AD1206" s="147">
        <f>VLOOKUP(T1206,'既存・導入予定 (4)'!$E$33:$S$44,13,0)</f>
        <v>0.14799999999999999</v>
      </c>
      <c r="AE1206" s="75">
        <f t="shared" si="60"/>
        <v>0.78700000000000003</v>
      </c>
    </row>
    <row r="1207" spans="20:31">
      <c r="T1207" s="145">
        <v>10</v>
      </c>
      <c r="U1207" s="145">
        <v>2024</v>
      </c>
      <c r="V1207" s="145" t="s">
        <v>627</v>
      </c>
      <c r="W1207" s="145" t="s">
        <v>618</v>
      </c>
      <c r="X1207" s="145" t="s">
        <v>3516</v>
      </c>
      <c r="Y1207" s="146" t="str">
        <f t="shared" si="59"/>
        <v>102024暖房ビル用マルチ無し（一定速）</v>
      </c>
      <c r="Z1207" s="145">
        <v>0.25</v>
      </c>
      <c r="AA1207" s="145">
        <v>0.75</v>
      </c>
      <c r="AB1207" s="149">
        <v>0.25</v>
      </c>
      <c r="AC1207" s="149">
        <v>0.75</v>
      </c>
      <c r="AD1207" s="147">
        <f>VLOOKUP(T1207,'既存・導入予定 (4)'!$E$33:$S$44,13,0)</f>
        <v>0.14799999999999999</v>
      </c>
      <c r="AE1207" s="75">
        <f t="shared" si="60"/>
        <v>0.78700000000000003</v>
      </c>
    </row>
    <row r="1208" spans="20:31">
      <c r="T1208" s="145">
        <v>10</v>
      </c>
      <c r="U1208" s="145">
        <v>2024</v>
      </c>
      <c r="V1208" s="145" t="s">
        <v>627</v>
      </c>
      <c r="W1208" s="145" t="s">
        <v>619</v>
      </c>
      <c r="X1208" s="145" t="s">
        <v>3516</v>
      </c>
      <c r="Y1208" s="146" t="str">
        <f t="shared" si="59"/>
        <v>102024暖房設備用無し（一定速）</v>
      </c>
      <c r="Z1208" s="145">
        <v>0.25</v>
      </c>
      <c r="AA1208" s="145">
        <v>0.75</v>
      </c>
      <c r="AB1208" s="149">
        <v>0.25</v>
      </c>
      <c r="AC1208" s="149">
        <v>0.75</v>
      </c>
      <c r="AD1208" s="147">
        <f>VLOOKUP(T1208,'既存・導入予定 (4)'!$E$33:$S$44,13,0)</f>
        <v>0.14799999999999999</v>
      </c>
      <c r="AE1208" s="75">
        <f t="shared" si="60"/>
        <v>0.78700000000000003</v>
      </c>
    </row>
    <row r="1209" spans="20:31">
      <c r="T1209" s="90">
        <v>11</v>
      </c>
      <c r="U1209" s="90">
        <v>1995</v>
      </c>
      <c r="V1209" s="90" t="s">
        <v>20</v>
      </c>
      <c r="W1209" s="90" t="s">
        <v>624</v>
      </c>
      <c r="X1209" s="90" t="s">
        <v>3363</v>
      </c>
      <c r="Y1209" s="198" t="str">
        <f t="shared" si="59"/>
        <v>111995冷房店舗用有り</v>
      </c>
      <c r="Z1209" s="90">
        <v>0.32</v>
      </c>
      <c r="AA1209" s="90">
        <v>0.68</v>
      </c>
      <c r="AB1209" s="143">
        <v>1.0165999999999999</v>
      </c>
      <c r="AC1209" s="143">
        <v>0.50590000000000002</v>
      </c>
      <c r="AD1209" s="150">
        <f>VLOOKUP(T1209,'既存・導入予定 (4)'!$E$33:$S$44,13,0)</f>
        <v>0.245</v>
      </c>
      <c r="AE1209" s="151">
        <f t="shared" si="60"/>
        <v>0.754</v>
      </c>
    </row>
    <row r="1210" spans="20:31">
      <c r="T1210" s="90">
        <v>11</v>
      </c>
      <c r="U1210" s="90">
        <v>1995</v>
      </c>
      <c r="V1210" s="90" t="s">
        <v>20</v>
      </c>
      <c r="W1210" s="90" t="s">
        <v>618</v>
      </c>
      <c r="X1210" s="90" t="s">
        <v>3363</v>
      </c>
      <c r="Y1210" s="198" t="str">
        <f t="shared" si="59"/>
        <v>111995冷房ビル用マルチ有り</v>
      </c>
      <c r="Z1210" s="90">
        <v>-0.218</v>
      </c>
      <c r="AA1210" s="90">
        <v>1.218</v>
      </c>
      <c r="AB1210" s="143">
        <v>1.0356000000000001</v>
      </c>
      <c r="AC1210" s="143">
        <v>0.90459999999999996</v>
      </c>
      <c r="AD1210" s="150">
        <f>VLOOKUP(T1210,'既存・導入予定 (4)'!$E$33:$S$44,13,0)</f>
        <v>0.245</v>
      </c>
      <c r="AE1210" s="151">
        <f t="shared" si="60"/>
        <v>1.1579999999999999</v>
      </c>
    </row>
    <row r="1211" spans="20:31">
      <c r="T1211" s="90">
        <v>11</v>
      </c>
      <c r="U1211" s="90">
        <v>1995</v>
      </c>
      <c r="V1211" s="90" t="s">
        <v>20</v>
      </c>
      <c r="W1211" s="90" t="s">
        <v>619</v>
      </c>
      <c r="X1211" s="90" t="s">
        <v>3363</v>
      </c>
      <c r="Y1211" s="198" t="str">
        <f t="shared" si="59"/>
        <v>111995冷房設備用有り</v>
      </c>
      <c r="Z1211" s="90">
        <v>0.25</v>
      </c>
      <c r="AA1211" s="90">
        <v>0.75</v>
      </c>
      <c r="AB1211" s="143">
        <v>1.0219</v>
      </c>
      <c r="AC1211" s="143">
        <v>0.55700000000000005</v>
      </c>
      <c r="AD1211" s="150">
        <f>VLOOKUP(T1211,'既存・導入予定 (4)'!$E$33:$S$44,13,0)</f>
        <v>0.245</v>
      </c>
      <c r="AE1211" s="151">
        <f t="shared" si="60"/>
        <v>0.80700000000000005</v>
      </c>
    </row>
    <row r="1212" spans="20:31">
      <c r="T1212" s="90">
        <v>11</v>
      </c>
      <c r="U1212" s="90">
        <v>1995</v>
      </c>
      <c r="V1212" s="90" t="s">
        <v>20</v>
      </c>
      <c r="W1212" s="90" t="s">
        <v>624</v>
      </c>
      <c r="X1212" s="90" t="s">
        <v>3516</v>
      </c>
      <c r="Y1212" s="198" t="str">
        <f t="shared" si="59"/>
        <v>111995冷房店舗用無し（一定速）</v>
      </c>
      <c r="Z1212" s="90">
        <v>0.26</v>
      </c>
      <c r="AA1212" s="90">
        <v>0.74</v>
      </c>
      <c r="AB1212" s="143">
        <v>0.26</v>
      </c>
      <c r="AC1212" s="143">
        <v>0.74</v>
      </c>
      <c r="AD1212" s="150">
        <f>VLOOKUP(T1212,'既存・導入予定 (4)'!$E$33:$S$44,13,0)</f>
        <v>0.245</v>
      </c>
      <c r="AE1212" s="151">
        <f t="shared" si="60"/>
        <v>0.80300000000000005</v>
      </c>
    </row>
    <row r="1213" spans="20:31">
      <c r="T1213" s="90">
        <v>11</v>
      </c>
      <c r="U1213" s="90">
        <v>1995</v>
      </c>
      <c r="V1213" s="90" t="s">
        <v>20</v>
      </c>
      <c r="W1213" s="90" t="s">
        <v>618</v>
      </c>
      <c r="X1213" s="90" t="s">
        <v>3516</v>
      </c>
      <c r="Y1213" s="198" t="str">
        <f t="shared" si="59"/>
        <v>111995冷房ビル用マルチ無し（一定速）</v>
      </c>
      <c r="Z1213" s="90">
        <v>0.26</v>
      </c>
      <c r="AA1213" s="90">
        <v>0.74</v>
      </c>
      <c r="AB1213" s="143">
        <v>0.26</v>
      </c>
      <c r="AC1213" s="143">
        <v>0.74</v>
      </c>
      <c r="AD1213" s="150">
        <f>VLOOKUP(T1213,'既存・導入予定 (4)'!$E$33:$S$44,13,0)</f>
        <v>0.245</v>
      </c>
      <c r="AE1213" s="151">
        <f t="shared" si="60"/>
        <v>0.80300000000000005</v>
      </c>
    </row>
    <row r="1214" spans="20:31">
      <c r="T1214" s="90">
        <v>11</v>
      </c>
      <c r="U1214" s="90">
        <v>1995</v>
      </c>
      <c r="V1214" s="90" t="s">
        <v>20</v>
      </c>
      <c r="W1214" s="90" t="s">
        <v>619</v>
      </c>
      <c r="X1214" s="90" t="s">
        <v>3516</v>
      </c>
      <c r="Y1214" s="198" t="str">
        <f t="shared" si="59"/>
        <v>111995冷房設備用無し（一定速）</v>
      </c>
      <c r="Z1214" s="90">
        <v>0.26</v>
      </c>
      <c r="AA1214" s="90">
        <v>0.74</v>
      </c>
      <c r="AB1214" s="143">
        <v>0.26</v>
      </c>
      <c r="AC1214" s="143">
        <v>0.74</v>
      </c>
      <c r="AD1214" s="150">
        <f>VLOOKUP(T1214,'既存・導入予定 (4)'!$E$33:$S$44,13,0)</f>
        <v>0.245</v>
      </c>
      <c r="AE1214" s="151">
        <f t="shared" si="60"/>
        <v>0.80300000000000005</v>
      </c>
    </row>
    <row r="1215" spans="20:31">
      <c r="T1215" s="90">
        <v>11</v>
      </c>
      <c r="U1215" s="90">
        <v>1995</v>
      </c>
      <c r="V1215" s="90" t="s">
        <v>21</v>
      </c>
      <c r="W1215" s="90" t="s">
        <v>624</v>
      </c>
      <c r="X1215" s="90" t="s">
        <v>3363</v>
      </c>
      <c r="Y1215" s="198" t="str">
        <f t="shared" si="59"/>
        <v>111995暖房店舗用有り</v>
      </c>
      <c r="Z1215" s="90">
        <v>0.374</v>
      </c>
      <c r="AA1215" s="90">
        <v>0.626</v>
      </c>
      <c r="AB1215" s="143">
        <v>1.0275000000000001</v>
      </c>
      <c r="AC1215" s="143">
        <v>0.46260000000000001</v>
      </c>
      <c r="AD1215" s="150">
        <f>VLOOKUP(T1215,'既存・導入予定 (4)'!$E$33:$S$44,13,0)</f>
        <v>0.245</v>
      </c>
      <c r="AE1215" s="151">
        <f t="shared" si="60"/>
        <v>0.71399999999999997</v>
      </c>
    </row>
    <row r="1216" spans="20:31">
      <c r="T1216" s="90">
        <v>11</v>
      </c>
      <c r="U1216" s="90">
        <v>1995</v>
      </c>
      <c r="V1216" s="90" t="s">
        <v>21</v>
      </c>
      <c r="W1216" s="90" t="s">
        <v>618</v>
      </c>
      <c r="X1216" s="90" t="s">
        <v>3363</v>
      </c>
      <c r="Y1216" s="198" t="str">
        <f t="shared" si="59"/>
        <v>111995暖房ビル用マルチ有り</v>
      </c>
      <c r="Z1216" s="90">
        <v>-0.112</v>
      </c>
      <c r="AA1216" s="90">
        <v>1.1120000000000001</v>
      </c>
      <c r="AB1216" s="143">
        <v>1.0236000000000001</v>
      </c>
      <c r="AC1216" s="143">
        <v>0.82809999999999995</v>
      </c>
      <c r="AD1216" s="150">
        <f>VLOOKUP(T1216,'既存・導入予定 (4)'!$E$33:$S$44,13,0)</f>
        <v>0.245</v>
      </c>
      <c r="AE1216" s="151">
        <f t="shared" si="60"/>
        <v>1.0780000000000001</v>
      </c>
    </row>
    <row r="1217" spans="20:31">
      <c r="T1217" s="90">
        <v>11</v>
      </c>
      <c r="U1217" s="90">
        <v>1995</v>
      </c>
      <c r="V1217" s="90" t="s">
        <v>21</v>
      </c>
      <c r="W1217" s="90" t="s">
        <v>619</v>
      </c>
      <c r="X1217" s="90" t="s">
        <v>3363</v>
      </c>
      <c r="Y1217" s="198" t="str">
        <f t="shared" si="59"/>
        <v>111995暖房設備用有り</v>
      </c>
      <c r="Z1217" s="90">
        <v>0.25</v>
      </c>
      <c r="AA1217" s="90">
        <v>0.75</v>
      </c>
      <c r="AB1217" s="143">
        <v>1.0159</v>
      </c>
      <c r="AC1217" s="143">
        <v>0.5585</v>
      </c>
      <c r="AD1217" s="150">
        <f>VLOOKUP(T1217,'既存・導入予定 (4)'!$E$33:$S$44,13,0)</f>
        <v>0.245</v>
      </c>
      <c r="AE1217" s="151">
        <f t="shared" si="60"/>
        <v>0.80700000000000005</v>
      </c>
    </row>
    <row r="1218" spans="20:31">
      <c r="T1218" s="90">
        <v>11</v>
      </c>
      <c r="U1218" s="90">
        <v>1995</v>
      </c>
      <c r="V1218" s="90" t="s">
        <v>21</v>
      </c>
      <c r="W1218" s="90" t="s">
        <v>624</v>
      </c>
      <c r="X1218" s="90" t="s">
        <v>3516</v>
      </c>
      <c r="Y1218" s="198" t="str">
        <f t="shared" si="59"/>
        <v>111995暖房店舗用無し（一定速）</v>
      </c>
      <c r="Z1218" s="90">
        <v>0.26</v>
      </c>
      <c r="AA1218" s="90">
        <v>0.74</v>
      </c>
      <c r="AB1218" s="143">
        <v>0.26</v>
      </c>
      <c r="AC1218" s="143">
        <v>0.74</v>
      </c>
      <c r="AD1218" s="150">
        <f>VLOOKUP(T1218,'既存・導入予定 (4)'!$E$33:$S$44,13,0)</f>
        <v>0.245</v>
      </c>
      <c r="AE1218" s="151">
        <f t="shared" si="60"/>
        <v>0.80300000000000005</v>
      </c>
    </row>
    <row r="1219" spans="20:31">
      <c r="T1219" s="90">
        <v>11</v>
      </c>
      <c r="U1219" s="90">
        <v>1995</v>
      </c>
      <c r="V1219" s="90" t="s">
        <v>21</v>
      </c>
      <c r="W1219" s="90" t="s">
        <v>618</v>
      </c>
      <c r="X1219" s="90" t="s">
        <v>3516</v>
      </c>
      <c r="Y1219" s="198" t="str">
        <f t="shared" si="59"/>
        <v>111995暖房ビル用マルチ無し（一定速）</v>
      </c>
      <c r="Z1219" s="90">
        <v>0.26</v>
      </c>
      <c r="AA1219" s="90">
        <v>0.74</v>
      </c>
      <c r="AB1219" s="143">
        <v>0.26</v>
      </c>
      <c r="AC1219" s="143">
        <v>0.74</v>
      </c>
      <c r="AD1219" s="150">
        <f>VLOOKUP(T1219,'既存・導入予定 (4)'!$E$33:$S$44,13,0)</f>
        <v>0.245</v>
      </c>
      <c r="AE1219" s="151">
        <f t="shared" si="60"/>
        <v>0.80300000000000005</v>
      </c>
    </row>
    <row r="1220" spans="20:31">
      <c r="T1220" s="90">
        <v>11</v>
      </c>
      <c r="U1220" s="90">
        <v>1995</v>
      </c>
      <c r="V1220" s="90" t="s">
        <v>21</v>
      </c>
      <c r="W1220" s="90" t="s">
        <v>619</v>
      </c>
      <c r="X1220" s="90" t="s">
        <v>3516</v>
      </c>
      <c r="Y1220" s="198" t="str">
        <f t="shared" si="59"/>
        <v>111995暖房設備用無し（一定速）</v>
      </c>
      <c r="Z1220" s="90">
        <v>0.26</v>
      </c>
      <c r="AA1220" s="90">
        <v>0.74</v>
      </c>
      <c r="AB1220" s="143">
        <v>0.26</v>
      </c>
      <c r="AC1220" s="143">
        <v>0.74</v>
      </c>
      <c r="AD1220" s="150">
        <f>VLOOKUP(T1220,'既存・導入予定 (4)'!$E$33:$S$44,13,0)</f>
        <v>0.245</v>
      </c>
      <c r="AE1220" s="151">
        <f t="shared" si="60"/>
        <v>0.80300000000000005</v>
      </c>
    </row>
    <row r="1221" spans="20:31">
      <c r="T1221" s="90">
        <v>11</v>
      </c>
      <c r="U1221" s="90">
        <v>2005</v>
      </c>
      <c r="V1221" s="90" t="s">
        <v>20</v>
      </c>
      <c r="W1221" s="90" t="s">
        <v>624</v>
      </c>
      <c r="X1221" s="90" t="s">
        <v>3363</v>
      </c>
      <c r="Y1221" s="198" t="str">
        <f t="shared" si="59"/>
        <v>112005冷房店舗用有り</v>
      </c>
      <c r="Z1221" s="90">
        <v>-0.86599999999999999</v>
      </c>
      <c r="AA1221" s="90">
        <v>1.8660000000000001</v>
      </c>
      <c r="AB1221" s="143">
        <v>1.0455000000000001</v>
      </c>
      <c r="AC1221" s="143">
        <v>1.3880999999999999</v>
      </c>
      <c r="AD1221" s="150">
        <f>VLOOKUP(T1221,'既存・導入予定 (4)'!$E$33:$S$44,13,0)</f>
        <v>0.245</v>
      </c>
      <c r="AE1221" s="151">
        <f t="shared" si="60"/>
        <v>1.6439999999999999</v>
      </c>
    </row>
    <row r="1222" spans="20:31">
      <c r="T1222" s="90">
        <v>11</v>
      </c>
      <c r="U1222" s="90">
        <v>2005</v>
      </c>
      <c r="V1222" s="90" t="s">
        <v>20</v>
      </c>
      <c r="W1222" s="90" t="s">
        <v>618</v>
      </c>
      <c r="X1222" s="90" t="s">
        <v>3363</v>
      </c>
      <c r="Y1222" s="198" t="str">
        <f t="shared" si="59"/>
        <v>112005冷房ビル用マルチ有り</v>
      </c>
      <c r="Z1222" s="90">
        <v>-0.68200000000000005</v>
      </c>
      <c r="AA1222" s="90">
        <v>1.6819999999999999</v>
      </c>
      <c r="AB1222" s="143">
        <v>1.0490999999999999</v>
      </c>
      <c r="AC1222" s="143">
        <v>1.2492000000000001</v>
      </c>
      <c r="AD1222" s="150">
        <f>VLOOKUP(T1222,'既存・導入予定 (4)'!$E$33:$S$44,13,0)</f>
        <v>0.245</v>
      </c>
      <c r="AE1222" s="151">
        <f t="shared" si="60"/>
        <v>1.506</v>
      </c>
    </row>
    <row r="1223" spans="20:31">
      <c r="T1223" s="90">
        <v>11</v>
      </c>
      <c r="U1223" s="90">
        <v>2005</v>
      </c>
      <c r="V1223" s="90" t="s">
        <v>20</v>
      </c>
      <c r="W1223" s="90" t="s">
        <v>619</v>
      </c>
      <c r="X1223" s="90" t="s">
        <v>3363</v>
      </c>
      <c r="Y1223" s="198" t="str">
        <f t="shared" si="59"/>
        <v>112005冷房設備用有り</v>
      </c>
      <c r="Z1223" s="90">
        <v>-0.114</v>
      </c>
      <c r="AA1223" s="90">
        <v>1.1140000000000001</v>
      </c>
      <c r="AB1223" s="143">
        <v>1.0325</v>
      </c>
      <c r="AC1223" s="143">
        <v>0.82740000000000002</v>
      </c>
      <c r="AD1223" s="150">
        <f>VLOOKUP(T1223,'既存・導入予定 (4)'!$E$33:$S$44,13,0)</f>
        <v>0.245</v>
      </c>
      <c r="AE1223" s="151">
        <f t="shared" si="60"/>
        <v>1.08</v>
      </c>
    </row>
    <row r="1224" spans="20:31">
      <c r="T1224" s="90">
        <v>11</v>
      </c>
      <c r="U1224" s="90">
        <v>2005</v>
      </c>
      <c r="V1224" s="90" t="s">
        <v>20</v>
      </c>
      <c r="W1224" s="90" t="s">
        <v>624</v>
      </c>
      <c r="X1224" s="90" t="s">
        <v>3516</v>
      </c>
      <c r="Y1224" s="198" t="str">
        <f t="shared" si="59"/>
        <v>112005冷房店舗用無し（一定速）</v>
      </c>
      <c r="Z1224" s="90">
        <v>0.25</v>
      </c>
      <c r="AA1224" s="90">
        <v>0.75</v>
      </c>
      <c r="AB1224" s="143">
        <v>0.25</v>
      </c>
      <c r="AC1224" s="143">
        <v>0.75</v>
      </c>
      <c r="AD1224" s="150">
        <f>VLOOKUP(T1224,'既存・導入予定 (4)'!$E$33:$S$44,13,0)</f>
        <v>0.245</v>
      </c>
      <c r="AE1224" s="151">
        <f t="shared" si="60"/>
        <v>0.81100000000000005</v>
      </c>
    </row>
    <row r="1225" spans="20:31">
      <c r="T1225" s="90">
        <v>11</v>
      </c>
      <c r="U1225" s="90">
        <v>2005</v>
      </c>
      <c r="V1225" s="90" t="s">
        <v>20</v>
      </c>
      <c r="W1225" s="90" t="s">
        <v>618</v>
      </c>
      <c r="X1225" s="90" t="s">
        <v>3516</v>
      </c>
      <c r="Y1225" s="198" t="str">
        <f t="shared" si="59"/>
        <v>112005冷房ビル用マルチ無し（一定速）</v>
      </c>
      <c r="Z1225" s="90">
        <v>0.25</v>
      </c>
      <c r="AA1225" s="90">
        <v>0.75</v>
      </c>
      <c r="AB1225" s="143">
        <v>0.25</v>
      </c>
      <c r="AC1225" s="143">
        <v>0.75</v>
      </c>
      <c r="AD1225" s="150">
        <f>VLOOKUP(T1225,'既存・導入予定 (4)'!$E$33:$S$44,13,0)</f>
        <v>0.245</v>
      </c>
      <c r="AE1225" s="151">
        <f t="shared" si="60"/>
        <v>0.81100000000000005</v>
      </c>
    </row>
    <row r="1226" spans="20:31">
      <c r="T1226" s="90">
        <v>11</v>
      </c>
      <c r="U1226" s="90">
        <v>2005</v>
      </c>
      <c r="V1226" s="90" t="s">
        <v>20</v>
      </c>
      <c r="W1226" s="90" t="s">
        <v>619</v>
      </c>
      <c r="X1226" s="90" t="s">
        <v>3516</v>
      </c>
      <c r="Y1226" s="198" t="str">
        <f t="shared" si="59"/>
        <v>112005冷房設備用無し（一定速）</v>
      </c>
      <c r="Z1226" s="90">
        <v>0.25</v>
      </c>
      <c r="AA1226" s="90">
        <v>0.75</v>
      </c>
      <c r="AB1226" s="143">
        <v>0.25</v>
      </c>
      <c r="AC1226" s="143">
        <v>0.75</v>
      </c>
      <c r="AD1226" s="150">
        <f>VLOOKUP(T1226,'既存・導入予定 (4)'!$E$33:$S$44,13,0)</f>
        <v>0.245</v>
      </c>
      <c r="AE1226" s="151">
        <f t="shared" si="60"/>
        <v>0.81100000000000005</v>
      </c>
    </row>
    <row r="1227" spans="20:31">
      <c r="T1227" s="90">
        <v>11</v>
      </c>
      <c r="U1227" s="90">
        <v>2005</v>
      </c>
      <c r="V1227" s="90" t="s">
        <v>21</v>
      </c>
      <c r="W1227" s="90" t="s">
        <v>624</v>
      </c>
      <c r="X1227" s="90" t="s">
        <v>3363</v>
      </c>
      <c r="Y1227" s="198" t="str">
        <f t="shared" si="59"/>
        <v>112005暖房店舗用有り</v>
      </c>
      <c r="Z1227" s="90">
        <v>-0.65</v>
      </c>
      <c r="AA1227" s="90">
        <v>1.65</v>
      </c>
      <c r="AB1227" s="143">
        <v>1.0726</v>
      </c>
      <c r="AC1227" s="143">
        <v>1.2194</v>
      </c>
      <c r="AD1227" s="150">
        <f>VLOOKUP(T1227,'既存・導入予定 (4)'!$E$33:$S$44,13,0)</f>
        <v>0.245</v>
      </c>
      <c r="AE1227" s="151">
        <f t="shared" si="60"/>
        <v>1.482</v>
      </c>
    </row>
    <row r="1228" spans="20:31">
      <c r="T1228" s="90">
        <v>11</v>
      </c>
      <c r="U1228" s="90">
        <v>2005</v>
      </c>
      <c r="V1228" s="90" t="s">
        <v>21</v>
      </c>
      <c r="W1228" s="90" t="s">
        <v>618</v>
      </c>
      <c r="X1228" s="90" t="s">
        <v>3363</v>
      </c>
      <c r="Y1228" s="198" t="str">
        <f t="shared" si="59"/>
        <v>112005暖房ビル用マルチ有り</v>
      </c>
      <c r="Z1228" s="90">
        <v>-0.56000000000000005</v>
      </c>
      <c r="AA1228" s="90">
        <v>1.56</v>
      </c>
      <c r="AB1228" s="143">
        <v>1.0330999999999999</v>
      </c>
      <c r="AC1228" s="143">
        <v>1.1617</v>
      </c>
      <c r="AD1228" s="150">
        <f>VLOOKUP(T1228,'既存・導入予定 (4)'!$E$33:$S$44,13,0)</f>
        <v>0.245</v>
      </c>
      <c r="AE1228" s="151">
        <f t="shared" si="60"/>
        <v>1.4139999999999999</v>
      </c>
    </row>
    <row r="1229" spans="20:31">
      <c r="T1229" s="90">
        <v>11</v>
      </c>
      <c r="U1229" s="90">
        <v>2005</v>
      </c>
      <c r="V1229" s="90" t="s">
        <v>21</v>
      </c>
      <c r="W1229" s="90" t="s">
        <v>619</v>
      </c>
      <c r="X1229" s="90" t="s">
        <v>3363</v>
      </c>
      <c r="Y1229" s="198" t="str">
        <f t="shared" ref="Y1229:Y1292" si="61">T1229&amp;U1229&amp;V1229&amp;W1229&amp;X1229</f>
        <v>112005暖房設備用有り</v>
      </c>
      <c r="Z1229" s="90">
        <v>-0.126</v>
      </c>
      <c r="AA1229" s="90">
        <v>1.1259999999999999</v>
      </c>
      <c r="AB1229" s="143">
        <v>1.0239</v>
      </c>
      <c r="AC1229" s="143">
        <v>0.83850000000000002</v>
      </c>
      <c r="AD1229" s="150">
        <f>VLOOKUP(T1229,'既存・導入予定 (4)'!$E$33:$S$44,13,0)</f>
        <v>0.245</v>
      </c>
      <c r="AE1229" s="151">
        <f t="shared" si="60"/>
        <v>1.089</v>
      </c>
    </row>
    <row r="1230" spans="20:31">
      <c r="T1230" s="90">
        <v>11</v>
      </c>
      <c r="U1230" s="90">
        <v>2005</v>
      </c>
      <c r="V1230" s="90" t="s">
        <v>21</v>
      </c>
      <c r="W1230" s="90" t="s">
        <v>624</v>
      </c>
      <c r="X1230" s="90" t="s">
        <v>3516</v>
      </c>
      <c r="Y1230" s="198" t="str">
        <f t="shared" si="61"/>
        <v>112005暖房店舗用無し（一定速）</v>
      </c>
      <c r="Z1230" s="90">
        <v>0.25</v>
      </c>
      <c r="AA1230" s="90">
        <v>0.75</v>
      </c>
      <c r="AB1230" s="143">
        <v>0.25</v>
      </c>
      <c r="AC1230" s="143">
        <v>0.75</v>
      </c>
      <c r="AD1230" s="150">
        <f>VLOOKUP(T1230,'既存・導入予定 (4)'!$E$33:$S$44,13,0)</f>
        <v>0.245</v>
      </c>
      <c r="AE1230" s="151">
        <f t="shared" si="60"/>
        <v>0.81100000000000005</v>
      </c>
    </row>
    <row r="1231" spans="20:31">
      <c r="T1231" s="90">
        <v>11</v>
      </c>
      <c r="U1231" s="90">
        <v>2005</v>
      </c>
      <c r="V1231" s="90" t="s">
        <v>21</v>
      </c>
      <c r="W1231" s="90" t="s">
        <v>618</v>
      </c>
      <c r="X1231" s="90" t="s">
        <v>3516</v>
      </c>
      <c r="Y1231" s="198" t="str">
        <f t="shared" si="61"/>
        <v>112005暖房ビル用マルチ無し（一定速）</v>
      </c>
      <c r="Z1231" s="90">
        <v>0.25</v>
      </c>
      <c r="AA1231" s="90">
        <v>0.75</v>
      </c>
      <c r="AB1231" s="143">
        <v>0.25</v>
      </c>
      <c r="AC1231" s="143">
        <v>0.75</v>
      </c>
      <c r="AD1231" s="150">
        <f>VLOOKUP(T1231,'既存・導入予定 (4)'!$E$33:$S$44,13,0)</f>
        <v>0.245</v>
      </c>
      <c r="AE1231" s="151">
        <f t="shared" si="60"/>
        <v>0.81100000000000005</v>
      </c>
    </row>
    <row r="1232" spans="20:31">
      <c r="T1232" s="90">
        <v>11</v>
      </c>
      <c r="U1232" s="90">
        <v>2005</v>
      </c>
      <c r="V1232" s="90" t="s">
        <v>21</v>
      </c>
      <c r="W1232" s="90" t="s">
        <v>619</v>
      </c>
      <c r="X1232" s="90" t="s">
        <v>3516</v>
      </c>
      <c r="Y1232" s="198" t="str">
        <f t="shared" si="61"/>
        <v>112005暖房設備用無し（一定速）</v>
      </c>
      <c r="Z1232" s="90">
        <v>0.25</v>
      </c>
      <c r="AA1232" s="90">
        <v>0.75</v>
      </c>
      <c r="AB1232" s="143">
        <v>0.25</v>
      </c>
      <c r="AC1232" s="143">
        <v>0.75</v>
      </c>
      <c r="AD1232" s="150">
        <f>VLOOKUP(T1232,'既存・導入予定 (4)'!$E$33:$S$44,13,0)</f>
        <v>0.245</v>
      </c>
      <c r="AE1232" s="151">
        <f t="shared" si="60"/>
        <v>0.81100000000000005</v>
      </c>
    </row>
    <row r="1233" spans="20:31">
      <c r="T1233" s="90">
        <v>11</v>
      </c>
      <c r="U1233" s="90">
        <v>2010</v>
      </c>
      <c r="V1233" s="90" t="s">
        <v>20</v>
      </c>
      <c r="W1233" s="90" t="s">
        <v>624</v>
      </c>
      <c r="X1233" s="90" t="s">
        <v>3363</v>
      </c>
      <c r="Y1233" s="198" t="str">
        <f t="shared" si="61"/>
        <v>112010冷房店舗用有り</v>
      </c>
      <c r="Z1233" s="90">
        <v>-1.1000000000000001</v>
      </c>
      <c r="AA1233" s="90">
        <v>2.1</v>
      </c>
      <c r="AB1233" s="143">
        <v>1.0511999999999999</v>
      </c>
      <c r="AC1233" s="143">
        <v>1.5622</v>
      </c>
      <c r="AD1233" s="150">
        <f>VLOOKUP(T1233,'既存・導入予定 (4)'!$E$33:$S$44,13,0)</f>
        <v>0.245</v>
      </c>
      <c r="AE1233" s="151">
        <f t="shared" si="60"/>
        <v>1.819</v>
      </c>
    </row>
    <row r="1234" spans="20:31">
      <c r="T1234" s="90">
        <v>11</v>
      </c>
      <c r="U1234" s="90">
        <v>2010</v>
      </c>
      <c r="V1234" s="90" t="s">
        <v>20</v>
      </c>
      <c r="W1234" s="90" t="s">
        <v>618</v>
      </c>
      <c r="X1234" s="90" t="s">
        <v>3363</v>
      </c>
      <c r="Y1234" s="198" t="str">
        <f t="shared" si="61"/>
        <v>112010冷房ビル用マルチ有り</v>
      </c>
      <c r="Z1234" s="90">
        <v>-0.88</v>
      </c>
      <c r="AA1234" s="90">
        <v>1.88</v>
      </c>
      <c r="AB1234" s="143">
        <v>1.0548999999999999</v>
      </c>
      <c r="AC1234" s="143">
        <v>1.3963000000000001</v>
      </c>
      <c r="AD1234" s="150">
        <f>VLOOKUP(T1234,'既存・導入予定 (4)'!$E$33:$S$44,13,0)</f>
        <v>0.245</v>
      </c>
      <c r="AE1234" s="151">
        <f t="shared" si="60"/>
        <v>1.6539999999999999</v>
      </c>
    </row>
    <row r="1235" spans="20:31">
      <c r="T1235" s="90">
        <v>11</v>
      </c>
      <c r="U1235" s="90">
        <v>2010</v>
      </c>
      <c r="V1235" s="90" t="s">
        <v>20</v>
      </c>
      <c r="W1235" s="90" t="s">
        <v>619</v>
      </c>
      <c r="X1235" s="90" t="s">
        <v>3363</v>
      </c>
      <c r="Y1235" s="198" t="str">
        <f t="shared" si="61"/>
        <v>112010冷房設備用有り</v>
      </c>
      <c r="Z1235" s="90">
        <v>-0.26</v>
      </c>
      <c r="AA1235" s="90">
        <v>1.26</v>
      </c>
      <c r="AB1235" s="143">
        <v>1.1929000000000001</v>
      </c>
      <c r="AC1235" s="143">
        <v>0.89680000000000004</v>
      </c>
      <c r="AD1235" s="150">
        <f>VLOOKUP(T1235,'既存・導入予定 (4)'!$E$33:$S$44,13,0)</f>
        <v>0.245</v>
      </c>
      <c r="AE1235" s="151">
        <f t="shared" si="60"/>
        <v>1.1890000000000001</v>
      </c>
    </row>
    <row r="1236" spans="20:31">
      <c r="T1236" s="90">
        <v>11</v>
      </c>
      <c r="U1236" s="90">
        <v>2010</v>
      </c>
      <c r="V1236" s="90" t="s">
        <v>20</v>
      </c>
      <c r="W1236" s="90" t="s">
        <v>624</v>
      </c>
      <c r="X1236" s="90" t="s">
        <v>3516</v>
      </c>
      <c r="Y1236" s="198" t="str">
        <f t="shared" si="61"/>
        <v>112010冷房店舗用無し（一定速）</v>
      </c>
      <c r="Z1236" s="90">
        <v>0.25</v>
      </c>
      <c r="AA1236" s="90">
        <v>0.75</v>
      </c>
      <c r="AB1236" s="143">
        <v>0.25</v>
      </c>
      <c r="AC1236" s="143">
        <v>0.75</v>
      </c>
      <c r="AD1236" s="150">
        <f>VLOOKUP(T1236,'既存・導入予定 (4)'!$E$33:$S$44,13,0)</f>
        <v>0.245</v>
      </c>
      <c r="AE1236" s="151">
        <f t="shared" si="60"/>
        <v>0.81100000000000005</v>
      </c>
    </row>
    <row r="1237" spans="20:31">
      <c r="T1237" s="90">
        <v>11</v>
      </c>
      <c r="U1237" s="90">
        <v>2010</v>
      </c>
      <c r="V1237" s="90" t="s">
        <v>20</v>
      </c>
      <c r="W1237" s="90" t="s">
        <v>618</v>
      </c>
      <c r="X1237" s="90" t="s">
        <v>3516</v>
      </c>
      <c r="Y1237" s="198" t="str">
        <f t="shared" si="61"/>
        <v>112010冷房ビル用マルチ無し（一定速）</v>
      </c>
      <c r="Z1237" s="90">
        <v>0.25</v>
      </c>
      <c r="AA1237" s="90">
        <v>0.75</v>
      </c>
      <c r="AB1237" s="143">
        <v>0.25</v>
      </c>
      <c r="AC1237" s="143">
        <v>0.75</v>
      </c>
      <c r="AD1237" s="150">
        <f>VLOOKUP(T1237,'既存・導入予定 (4)'!$E$33:$S$44,13,0)</f>
        <v>0.245</v>
      </c>
      <c r="AE1237" s="151">
        <f t="shared" si="60"/>
        <v>0.81100000000000005</v>
      </c>
    </row>
    <row r="1238" spans="20:31">
      <c r="T1238" s="90">
        <v>11</v>
      </c>
      <c r="U1238" s="90">
        <v>2010</v>
      </c>
      <c r="V1238" s="90" t="s">
        <v>20</v>
      </c>
      <c r="W1238" s="90" t="s">
        <v>619</v>
      </c>
      <c r="X1238" s="90" t="s">
        <v>3516</v>
      </c>
      <c r="Y1238" s="198" t="str">
        <f t="shared" si="61"/>
        <v>112010冷房設備用無し（一定速）</v>
      </c>
      <c r="Z1238" s="90">
        <v>0.25</v>
      </c>
      <c r="AA1238" s="90">
        <v>0.75</v>
      </c>
      <c r="AB1238" s="143">
        <v>0.25</v>
      </c>
      <c r="AC1238" s="143">
        <v>0.75</v>
      </c>
      <c r="AD1238" s="150">
        <f>VLOOKUP(T1238,'既存・導入予定 (4)'!$E$33:$S$44,13,0)</f>
        <v>0.245</v>
      </c>
      <c r="AE1238" s="151">
        <f t="shared" si="60"/>
        <v>0.81100000000000005</v>
      </c>
    </row>
    <row r="1239" spans="20:31">
      <c r="T1239" s="90">
        <v>11</v>
      </c>
      <c r="U1239" s="90">
        <v>2010</v>
      </c>
      <c r="V1239" s="90" t="s">
        <v>21</v>
      </c>
      <c r="W1239" s="90" t="s">
        <v>624</v>
      </c>
      <c r="X1239" s="90" t="s">
        <v>3363</v>
      </c>
      <c r="Y1239" s="198" t="str">
        <f t="shared" si="61"/>
        <v>112010暖房店舗用有り</v>
      </c>
      <c r="Z1239" s="90">
        <v>-0.72</v>
      </c>
      <c r="AA1239" s="90">
        <v>1.72</v>
      </c>
      <c r="AB1239" s="143">
        <v>1.0757000000000001</v>
      </c>
      <c r="AC1239" s="143">
        <v>1.2710999999999999</v>
      </c>
      <c r="AD1239" s="150">
        <f>VLOOKUP(T1239,'既存・導入予定 (4)'!$E$33:$S$44,13,0)</f>
        <v>0.245</v>
      </c>
      <c r="AE1239" s="151">
        <f t="shared" si="60"/>
        <v>1.534</v>
      </c>
    </row>
    <row r="1240" spans="20:31">
      <c r="T1240" s="90">
        <v>11</v>
      </c>
      <c r="U1240" s="90">
        <v>2010</v>
      </c>
      <c r="V1240" s="90" t="s">
        <v>21</v>
      </c>
      <c r="W1240" s="90" t="s">
        <v>618</v>
      </c>
      <c r="X1240" s="90" t="s">
        <v>3363</v>
      </c>
      <c r="Y1240" s="198" t="str">
        <f t="shared" si="61"/>
        <v>112010暖房ビル用マルチ有り</v>
      </c>
      <c r="Z1240" s="90">
        <v>-0.7</v>
      </c>
      <c r="AA1240" s="90">
        <v>1.7</v>
      </c>
      <c r="AB1240" s="143">
        <v>1.036</v>
      </c>
      <c r="AC1240" s="143">
        <v>1.266</v>
      </c>
      <c r="AD1240" s="150">
        <f>VLOOKUP(T1240,'既存・導入予定 (4)'!$E$33:$S$44,13,0)</f>
        <v>0.245</v>
      </c>
      <c r="AE1240" s="151">
        <f t="shared" si="60"/>
        <v>1.5189999999999999</v>
      </c>
    </row>
    <row r="1241" spans="20:31">
      <c r="T1241" s="90">
        <v>11</v>
      </c>
      <c r="U1241" s="90">
        <v>2010</v>
      </c>
      <c r="V1241" s="90" t="s">
        <v>21</v>
      </c>
      <c r="W1241" s="90" t="s">
        <v>619</v>
      </c>
      <c r="X1241" s="90" t="s">
        <v>3363</v>
      </c>
      <c r="Y1241" s="198" t="str">
        <f t="shared" si="61"/>
        <v>112010暖房設備用有り</v>
      </c>
      <c r="Z1241" s="90">
        <v>-0.26</v>
      </c>
      <c r="AA1241" s="90">
        <v>1.26</v>
      </c>
      <c r="AB1241" s="143">
        <v>0.82779999999999998</v>
      </c>
      <c r="AC1241" s="143">
        <v>0.98809999999999998</v>
      </c>
      <c r="AD1241" s="150">
        <f>VLOOKUP(T1241,'既存・導入予定 (4)'!$E$33:$S$44,13,0)</f>
        <v>0.245</v>
      </c>
      <c r="AE1241" s="151">
        <f t="shared" ref="AE1241:AE1304" si="62">ROUNDDOWN(IF(AD1241&gt;=0.25,Z1241*AD1241+AA1241,AB1241*AD1241+AC1241),3)</f>
        <v>1.19</v>
      </c>
    </row>
    <row r="1242" spans="20:31">
      <c r="T1242" s="90">
        <v>11</v>
      </c>
      <c r="U1242" s="90">
        <v>2010</v>
      </c>
      <c r="V1242" s="90" t="s">
        <v>21</v>
      </c>
      <c r="W1242" s="90" t="s">
        <v>624</v>
      </c>
      <c r="X1242" s="90" t="s">
        <v>3516</v>
      </c>
      <c r="Y1242" s="198" t="str">
        <f t="shared" si="61"/>
        <v>112010暖房店舗用無し（一定速）</v>
      </c>
      <c r="Z1242" s="90">
        <v>0.25</v>
      </c>
      <c r="AA1242" s="90">
        <v>0.75</v>
      </c>
      <c r="AB1242" s="143">
        <v>0.25</v>
      </c>
      <c r="AC1242" s="143">
        <v>0.75</v>
      </c>
      <c r="AD1242" s="150">
        <f>VLOOKUP(T1242,'既存・導入予定 (4)'!$E$33:$S$44,13,0)</f>
        <v>0.245</v>
      </c>
      <c r="AE1242" s="151">
        <f t="shared" si="62"/>
        <v>0.81100000000000005</v>
      </c>
    </row>
    <row r="1243" spans="20:31">
      <c r="T1243" s="90">
        <v>11</v>
      </c>
      <c r="U1243" s="90">
        <v>2010</v>
      </c>
      <c r="V1243" s="90" t="s">
        <v>21</v>
      </c>
      <c r="W1243" s="90" t="s">
        <v>618</v>
      </c>
      <c r="X1243" s="90" t="s">
        <v>3516</v>
      </c>
      <c r="Y1243" s="198" t="str">
        <f t="shared" si="61"/>
        <v>112010暖房ビル用マルチ無し（一定速）</v>
      </c>
      <c r="Z1243" s="90">
        <v>0.25</v>
      </c>
      <c r="AA1243" s="90">
        <v>0.75</v>
      </c>
      <c r="AB1243" s="143">
        <v>0.25</v>
      </c>
      <c r="AC1243" s="143">
        <v>0.75</v>
      </c>
      <c r="AD1243" s="150">
        <f>VLOOKUP(T1243,'既存・導入予定 (4)'!$E$33:$S$44,13,0)</f>
        <v>0.245</v>
      </c>
      <c r="AE1243" s="151">
        <f t="shared" si="62"/>
        <v>0.81100000000000005</v>
      </c>
    </row>
    <row r="1244" spans="20:31">
      <c r="T1244" s="90">
        <v>11</v>
      </c>
      <c r="U1244" s="90">
        <v>2010</v>
      </c>
      <c r="V1244" s="90" t="s">
        <v>21</v>
      </c>
      <c r="W1244" s="90" t="s">
        <v>619</v>
      </c>
      <c r="X1244" s="90" t="s">
        <v>3516</v>
      </c>
      <c r="Y1244" s="198" t="str">
        <f t="shared" si="61"/>
        <v>112010暖房設備用無し（一定速）</v>
      </c>
      <c r="Z1244" s="90">
        <v>0.25</v>
      </c>
      <c r="AA1244" s="90">
        <v>0.75</v>
      </c>
      <c r="AB1244" s="143">
        <v>0.25</v>
      </c>
      <c r="AC1244" s="143">
        <v>0.75</v>
      </c>
      <c r="AD1244" s="150">
        <f>VLOOKUP(T1244,'既存・導入予定 (4)'!$E$33:$S$44,13,0)</f>
        <v>0.245</v>
      </c>
      <c r="AE1244" s="151">
        <f t="shared" si="62"/>
        <v>0.81100000000000005</v>
      </c>
    </row>
    <row r="1245" spans="20:31">
      <c r="T1245" s="145">
        <v>11</v>
      </c>
      <c r="U1245" s="145">
        <v>2011</v>
      </c>
      <c r="V1245" s="145" t="s">
        <v>20</v>
      </c>
      <c r="W1245" s="145" t="s">
        <v>624</v>
      </c>
      <c r="X1245" s="145" t="s">
        <v>3363</v>
      </c>
      <c r="Y1245" s="146" t="str">
        <f t="shared" si="61"/>
        <v>112011冷房店舗用有り</v>
      </c>
      <c r="Z1245" s="145">
        <v>-1.1200000000000001</v>
      </c>
      <c r="AA1245" s="145">
        <v>2.12</v>
      </c>
      <c r="AB1245" s="149">
        <v>1.0517000000000001</v>
      </c>
      <c r="AC1245" s="149">
        <v>1.5770999999999999</v>
      </c>
      <c r="AD1245" s="147">
        <f>VLOOKUP(T1245,'既存・導入予定 (4)'!$E$33:$S$44,13,0)</f>
        <v>0.245</v>
      </c>
      <c r="AE1245" s="75">
        <f t="shared" si="62"/>
        <v>1.8340000000000001</v>
      </c>
    </row>
    <row r="1246" spans="20:31">
      <c r="T1246" s="145">
        <v>11</v>
      </c>
      <c r="U1246" s="145">
        <v>2011</v>
      </c>
      <c r="V1246" s="145" t="s">
        <v>20</v>
      </c>
      <c r="W1246" s="145" t="s">
        <v>618</v>
      </c>
      <c r="X1246" s="145" t="s">
        <v>3363</v>
      </c>
      <c r="Y1246" s="146" t="str">
        <f t="shared" si="61"/>
        <v>112011冷房ビル用マルチ有り</v>
      </c>
      <c r="Z1246" s="148">
        <v>-1</v>
      </c>
      <c r="AA1246" s="148">
        <v>2</v>
      </c>
      <c r="AB1246" s="149">
        <v>1.0584</v>
      </c>
      <c r="AC1246" s="149">
        <v>1.4854000000000001</v>
      </c>
      <c r="AD1246" s="147">
        <f>VLOOKUP(T1246,'既存・導入予定 (4)'!$E$33:$S$44,13,0)</f>
        <v>0.245</v>
      </c>
      <c r="AE1246" s="75">
        <f t="shared" si="62"/>
        <v>1.744</v>
      </c>
    </row>
    <row r="1247" spans="20:31">
      <c r="T1247" s="145">
        <v>11</v>
      </c>
      <c r="U1247" s="145">
        <v>2011</v>
      </c>
      <c r="V1247" s="145" t="s">
        <v>20</v>
      </c>
      <c r="W1247" s="145" t="s">
        <v>619</v>
      </c>
      <c r="X1247" s="145" t="s">
        <v>3363</v>
      </c>
      <c r="Y1247" s="146" t="str">
        <f t="shared" si="61"/>
        <v>112011冷房設備用有り</v>
      </c>
      <c r="Z1247" s="145">
        <v>-0.22</v>
      </c>
      <c r="AA1247" s="145">
        <v>1.22</v>
      </c>
      <c r="AB1247" s="149">
        <v>1.0356000000000001</v>
      </c>
      <c r="AC1247" s="149">
        <v>0.90610000000000002</v>
      </c>
      <c r="AD1247" s="147">
        <f>VLOOKUP(T1247,'既存・導入予定 (4)'!$E$33:$S$44,13,0)</f>
        <v>0.245</v>
      </c>
      <c r="AE1247" s="75">
        <f t="shared" si="62"/>
        <v>1.159</v>
      </c>
    </row>
    <row r="1248" spans="20:31">
      <c r="T1248" s="145">
        <v>11</v>
      </c>
      <c r="U1248" s="145">
        <v>2011</v>
      </c>
      <c r="V1248" s="145" t="s">
        <v>20</v>
      </c>
      <c r="W1248" s="145" t="s">
        <v>624</v>
      </c>
      <c r="X1248" s="145" t="s">
        <v>3516</v>
      </c>
      <c r="Y1248" s="146" t="str">
        <f t="shared" si="61"/>
        <v>112011冷房店舗用無し（一定速）</v>
      </c>
      <c r="Z1248" s="145">
        <v>0.25</v>
      </c>
      <c r="AA1248" s="145">
        <v>0.75</v>
      </c>
      <c r="AB1248" s="149">
        <v>0.25</v>
      </c>
      <c r="AC1248" s="149">
        <v>0.75</v>
      </c>
      <c r="AD1248" s="147">
        <f>VLOOKUP(T1248,'既存・導入予定 (4)'!$E$33:$S$44,13,0)</f>
        <v>0.245</v>
      </c>
      <c r="AE1248" s="75">
        <f t="shared" si="62"/>
        <v>0.81100000000000005</v>
      </c>
    </row>
    <row r="1249" spans="20:31">
      <c r="T1249" s="145">
        <v>11</v>
      </c>
      <c r="U1249" s="145">
        <v>2011</v>
      </c>
      <c r="V1249" s="145" t="s">
        <v>20</v>
      </c>
      <c r="W1249" s="145" t="s">
        <v>618</v>
      </c>
      <c r="X1249" s="145" t="s">
        <v>3516</v>
      </c>
      <c r="Y1249" s="146" t="str">
        <f t="shared" si="61"/>
        <v>112011冷房ビル用マルチ無し（一定速）</v>
      </c>
      <c r="Z1249" s="145">
        <v>0.25</v>
      </c>
      <c r="AA1249" s="145">
        <v>0.75</v>
      </c>
      <c r="AB1249" s="149">
        <v>0.25</v>
      </c>
      <c r="AC1249" s="149">
        <v>0.75</v>
      </c>
      <c r="AD1249" s="147">
        <f>VLOOKUP(T1249,'既存・導入予定 (4)'!$E$33:$S$44,13,0)</f>
        <v>0.245</v>
      </c>
      <c r="AE1249" s="75">
        <f t="shared" si="62"/>
        <v>0.81100000000000005</v>
      </c>
    </row>
    <row r="1250" spans="20:31">
      <c r="T1250" s="145">
        <v>11</v>
      </c>
      <c r="U1250" s="145">
        <v>2011</v>
      </c>
      <c r="V1250" s="145" t="s">
        <v>20</v>
      </c>
      <c r="W1250" s="145" t="s">
        <v>619</v>
      </c>
      <c r="X1250" s="145" t="s">
        <v>3516</v>
      </c>
      <c r="Y1250" s="146" t="str">
        <f t="shared" si="61"/>
        <v>112011冷房設備用無し（一定速）</v>
      </c>
      <c r="Z1250" s="145">
        <v>0.25</v>
      </c>
      <c r="AA1250" s="145">
        <v>0.75</v>
      </c>
      <c r="AB1250" s="149">
        <v>0.25</v>
      </c>
      <c r="AC1250" s="149">
        <v>0.75</v>
      </c>
      <c r="AD1250" s="147">
        <f>VLOOKUP(T1250,'既存・導入予定 (4)'!$E$33:$S$44,13,0)</f>
        <v>0.245</v>
      </c>
      <c r="AE1250" s="75">
        <f t="shared" si="62"/>
        <v>0.81100000000000005</v>
      </c>
    </row>
    <row r="1251" spans="20:31">
      <c r="T1251" s="145">
        <v>11</v>
      </c>
      <c r="U1251" s="145">
        <v>2011</v>
      </c>
      <c r="V1251" s="145" t="s">
        <v>21</v>
      </c>
      <c r="W1251" s="145" t="s">
        <v>624</v>
      </c>
      <c r="X1251" s="145" t="s">
        <v>3363</v>
      </c>
      <c r="Y1251" s="146" t="str">
        <f t="shared" si="61"/>
        <v>112011暖房店舗用有り</v>
      </c>
      <c r="Z1251" s="145">
        <v>-0.76</v>
      </c>
      <c r="AA1251" s="145">
        <v>1.76</v>
      </c>
      <c r="AB1251" s="149">
        <v>1.0773999999999999</v>
      </c>
      <c r="AC1251" s="149">
        <v>1.3006</v>
      </c>
      <c r="AD1251" s="147">
        <f>VLOOKUP(T1251,'既存・導入予定 (4)'!$E$33:$S$44,13,0)</f>
        <v>0.245</v>
      </c>
      <c r="AE1251" s="75">
        <f t="shared" si="62"/>
        <v>1.5640000000000001</v>
      </c>
    </row>
    <row r="1252" spans="20:31">
      <c r="T1252" s="145">
        <v>11</v>
      </c>
      <c r="U1252" s="145">
        <v>2011</v>
      </c>
      <c r="V1252" s="145" t="s">
        <v>21</v>
      </c>
      <c r="W1252" s="145" t="s">
        <v>618</v>
      </c>
      <c r="X1252" s="145" t="s">
        <v>3363</v>
      </c>
      <c r="Y1252" s="146" t="str">
        <f t="shared" si="61"/>
        <v>112011暖房ビル用マルチ有り</v>
      </c>
      <c r="Z1252" s="145">
        <v>-0.78</v>
      </c>
      <c r="AA1252" s="145">
        <v>1.78</v>
      </c>
      <c r="AB1252" s="149">
        <v>1.0377000000000001</v>
      </c>
      <c r="AC1252" s="149">
        <v>1.3255999999999999</v>
      </c>
      <c r="AD1252" s="147">
        <f>VLOOKUP(T1252,'既存・導入予定 (4)'!$E$33:$S$44,13,0)</f>
        <v>0.245</v>
      </c>
      <c r="AE1252" s="75">
        <f t="shared" si="62"/>
        <v>1.579</v>
      </c>
    </row>
    <row r="1253" spans="20:31">
      <c r="T1253" s="145">
        <v>11</v>
      </c>
      <c r="U1253" s="145">
        <v>2011</v>
      </c>
      <c r="V1253" s="145" t="s">
        <v>21</v>
      </c>
      <c r="W1253" s="145" t="s">
        <v>619</v>
      </c>
      <c r="X1253" s="145" t="s">
        <v>3363</v>
      </c>
      <c r="Y1253" s="146" t="str">
        <f t="shared" si="61"/>
        <v>112011暖房設備用有り</v>
      </c>
      <c r="Z1253" s="145">
        <v>-0.26</v>
      </c>
      <c r="AA1253" s="145">
        <v>1.26</v>
      </c>
      <c r="AB1253" s="149">
        <v>1.0266999999999999</v>
      </c>
      <c r="AC1253" s="149">
        <v>0.93830000000000002</v>
      </c>
      <c r="AD1253" s="147">
        <f>VLOOKUP(T1253,'既存・導入予定 (4)'!$E$33:$S$44,13,0)</f>
        <v>0.245</v>
      </c>
      <c r="AE1253" s="75">
        <f t="shared" si="62"/>
        <v>1.1890000000000001</v>
      </c>
    </row>
    <row r="1254" spans="20:31">
      <c r="T1254" s="145">
        <v>11</v>
      </c>
      <c r="U1254" s="145">
        <v>2011</v>
      </c>
      <c r="V1254" s="145" t="s">
        <v>21</v>
      </c>
      <c r="W1254" s="145" t="s">
        <v>624</v>
      </c>
      <c r="X1254" s="145" t="s">
        <v>3516</v>
      </c>
      <c r="Y1254" s="146" t="str">
        <f t="shared" si="61"/>
        <v>112011暖房店舗用無し（一定速）</v>
      </c>
      <c r="Z1254" s="145">
        <v>0.25</v>
      </c>
      <c r="AA1254" s="145">
        <v>0.75</v>
      </c>
      <c r="AB1254" s="149">
        <v>0.25</v>
      </c>
      <c r="AC1254" s="149">
        <v>0.75</v>
      </c>
      <c r="AD1254" s="147">
        <f>VLOOKUP(T1254,'既存・導入予定 (4)'!$E$33:$S$44,13,0)</f>
        <v>0.245</v>
      </c>
      <c r="AE1254" s="75">
        <f t="shared" si="62"/>
        <v>0.81100000000000005</v>
      </c>
    </row>
    <row r="1255" spans="20:31">
      <c r="T1255" s="145">
        <v>11</v>
      </c>
      <c r="U1255" s="145">
        <v>2011</v>
      </c>
      <c r="V1255" s="145" t="s">
        <v>21</v>
      </c>
      <c r="W1255" s="145" t="s">
        <v>618</v>
      </c>
      <c r="X1255" s="145" t="s">
        <v>3516</v>
      </c>
      <c r="Y1255" s="146" t="str">
        <f t="shared" si="61"/>
        <v>112011暖房ビル用マルチ無し（一定速）</v>
      </c>
      <c r="Z1255" s="145">
        <v>0.25</v>
      </c>
      <c r="AA1255" s="145">
        <v>0.75</v>
      </c>
      <c r="AB1255" s="149">
        <v>0.25</v>
      </c>
      <c r="AC1255" s="149">
        <v>0.75</v>
      </c>
      <c r="AD1255" s="147">
        <f>VLOOKUP(T1255,'既存・導入予定 (4)'!$E$33:$S$44,13,0)</f>
        <v>0.245</v>
      </c>
      <c r="AE1255" s="75">
        <f t="shared" si="62"/>
        <v>0.81100000000000005</v>
      </c>
    </row>
    <row r="1256" spans="20:31">
      <c r="T1256" s="145">
        <v>11</v>
      </c>
      <c r="U1256" s="145">
        <v>2011</v>
      </c>
      <c r="V1256" s="145" t="s">
        <v>21</v>
      </c>
      <c r="W1256" s="145" t="s">
        <v>619</v>
      </c>
      <c r="X1256" s="145" t="s">
        <v>3516</v>
      </c>
      <c r="Y1256" s="146" t="str">
        <f t="shared" si="61"/>
        <v>112011暖房設備用無し（一定速）</v>
      </c>
      <c r="Z1256" s="145">
        <v>0.25</v>
      </c>
      <c r="AA1256" s="145">
        <v>0.75</v>
      </c>
      <c r="AB1256" s="149">
        <v>0.25</v>
      </c>
      <c r="AC1256" s="149">
        <v>0.75</v>
      </c>
      <c r="AD1256" s="147">
        <f>VLOOKUP(T1256,'既存・導入予定 (4)'!$E$33:$S$44,13,0)</f>
        <v>0.245</v>
      </c>
      <c r="AE1256" s="75">
        <f t="shared" si="62"/>
        <v>0.81100000000000005</v>
      </c>
    </row>
    <row r="1257" spans="20:31">
      <c r="T1257" s="145">
        <v>11</v>
      </c>
      <c r="U1257" s="145">
        <v>2012</v>
      </c>
      <c r="V1257" s="145" t="s">
        <v>20</v>
      </c>
      <c r="W1257" s="145" t="s">
        <v>624</v>
      </c>
      <c r="X1257" s="145" t="s">
        <v>3363</v>
      </c>
      <c r="Y1257" s="146" t="str">
        <f t="shared" si="61"/>
        <v>112012冷房店舗用有り</v>
      </c>
      <c r="Z1257" s="145">
        <v>-1.36</v>
      </c>
      <c r="AA1257" s="145">
        <v>2.36</v>
      </c>
      <c r="AB1257" s="149">
        <v>1.0576000000000001</v>
      </c>
      <c r="AC1257" s="149">
        <v>1.7556</v>
      </c>
      <c r="AD1257" s="147">
        <f>VLOOKUP(T1257,'既存・導入予定 (4)'!$E$33:$S$44,13,0)</f>
        <v>0.245</v>
      </c>
      <c r="AE1257" s="75">
        <f t="shared" si="62"/>
        <v>2.0139999999999998</v>
      </c>
    </row>
    <row r="1258" spans="20:31">
      <c r="T1258" s="145">
        <v>11</v>
      </c>
      <c r="U1258" s="145">
        <v>2012</v>
      </c>
      <c r="V1258" s="145" t="s">
        <v>20</v>
      </c>
      <c r="W1258" s="145" t="s">
        <v>618</v>
      </c>
      <c r="X1258" s="145" t="s">
        <v>3363</v>
      </c>
      <c r="Y1258" s="146" t="str">
        <f t="shared" si="61"/>
        <v>112012冷房ビル用マルチ有り</v>
      </c>
      <c r="Z1258" s="145">
        <v>-1.1399999999999999</v>
      </c>
      <c r="AA1258" s="145">
        <v>2.14</v>
      </c>
      <c r="AB1258" s="149">
        <v>1.0625</v>
      </c>
      <c r="AC1258" s="149">
        <v>1.5893999999999999</v>
      </c>
      <c r="AD1258" s="147">
        <f>VLOOKUP(T1258,'既存・導入予定 (4)'!$E$33:$S$44,13,0)</f>
        <v>0.245</v>
      </c>
      <c r="AE1258" s="75">
        <f t="shared" si="62"/>
        <v>1.849</v>
      </c>
    </row>
    <row r="1259" spans="20:31">
      <c r="T1259" s="145">
        <v>11</v>
      </c>
      <c r="U1259" s="145">
        <v>2012</v>
      </c>
      <c r="V1259" s="145" t="s">
        <v>20</v>
      </c>
      <c r="W1259" s="145" t="s">
        <v>619</v>
      </c>
      <c r="X1259" s="145" t="s">
        <v>3363</v>
      </c>
      <c r="Y1259" s="146" t="str">
        <f t="shared" si="61"/>
        <v>112012冷房設備用有り</v>
      </c>
      <c r="Z1259" s="145">
        <v>-0.26</v>
      </c>
      <c r="AA1259" s="145">
        <v>1.26</v>
      </c>
      <c r="AB1259" s="149">
        <v>1.0367999999999999</v>
      </c>
      <c r="AC1259" s="149">
        <v>0.93579999999999997</v>
      </c>
      <c r="AD1259" s="147">
        <f>VLOOKUP(T1259,'既存・導入予定 (4)'!$E$33:$S$44,13,0)</f>
        <v>0.245</v>
      </c>
      <c r="AE1259" s="75">
        <f t="shared" si="62"/>
        <v>1.1890000000000001</v>
      </c>
    </row>
    <row r="1260" spans="20:31">
      <c r="T1260" s="145">
        <v>11</v>
      </c>
      <c r="U1260" s="145">
        <v>2012</v>
      </c>
      <c r="V1260" s="145" t="s">
        <v>20</v>
      </c>
      <c r="W1260" s="145" t="s">
        <v>624</v>
      </c>
      <c r="X1260" s="145" t="s">
        <v>3516</v>
      </c>
      <c r="Y1260" s="146" t="str">
        <f t="shared" si="61"/>
        <v>112012冷房店舗用無し（一定速）</v>
      </c>
      <c r="Z1260" s="145">
        <v>0.25</v>
      </c>
      <c r="AA1260" s="145">
        <v>0.75</v>
      </c>
      <c r="AB1260" s="149">
        <v>0.25</v>
      </c>
      <c r="AC1260" s="149">
        <v>0.75</v>
      </c>
      <c r="AD1260" s="147">
        <f>VLOOKUP(T1260,'既存・導入予定 (4)'!$E$33:$S$44,13,0)</f>
        <v>0.245</v>
      </c>
      <c r="AE1260" s="75">
        <f t="shared" si="62"/>
        <v>0.81100000000000005</v>
      </c>
    </row>
    <row r="1261" spans="20:31">
      <c r="T1261" s="145">
        <v>11</v>
      </c>
      <c r="U1261" s="145">
        <v>2012</v>
      </c>
      <c r="V1261" s="145" t="s">
        <v>20</v>
      </c>
      <c r="W1261" s="145" t="s">
        <v>618</v>
      </c>
      <c r="X1261" s="145" t="s">
        <v>3516</v>
      </c>
      <c r="Y1261" s="146" t="str">
        <f t="shared" si="61"/>
        <v>112012冷房ビル用マルチ無し（一定速）</v>
      </c>
      <c r="Z1261" s="145">
        <v>0.25</v>
      </c>
      <c r="AA1261" s="145">
        <v>0.75</v>
      </c>
      <c r="AB1261" s="149">
        <v>0.25</v>
      </c>
      <c r="AC1261" s="149">
        <v>0.75</v>
      </c>
      <c r="AD1261" s="147">
        <f>VLOOKUP(T1261,'既存・導入予定 (4)'!$E$33:$S$44,13,0)</f>
        <v>0.245</v>
      </c>
      <c r="AE1261" s="75">
        <f t="shared" si="62"/>
        <v>0.81100000000000005</v>
      </c>
    </row>
    <row r="1262" spans="20:31">
      <c r="T1262" s="145">
        <v>11</v>
      </c>
      <c r="U1262" s="145">
        <v>2012</v>
      </c>
      <c r="V1262" s="145" t="s">
        <v>20</v>
      </c>
      <c r="W1262" s="145" t="s">
        <v>619</v>
      </c>
      <c r="X1262" s="145" t="s">
        <v>3516</v>
      </c>
      <c r="Y1262" s="146" t="str">
        <f t="shared" si="61"/>
        <v>112012冷房設備用無し（一定速）</v>
      </c>
      <c r="Z1262" s="145">
        <v>0.25</v>
      </c>
      <c r="AA1262" s="145">
        <v>0.75</v>
      </c>
      <c r="AB1262" s="149">
        <v>0.25</v>
      </c>
      <c r="AC1262" s="149">
        <v>0.75</v>
      </c>
      <c r="AD1262" s="147">
        <f>VLOOKUP(T1262,'既存・導入予定 (4)'!$E$33:$S$44,13,0)</f>
        <v>0.245</v>
      </c>
      <c r="AE1262" s="75">
        <f t="shared" si="62"/>
        <v>0.81100000000000005</v>
      </c>
    </row>
    <row r="1263" spans="20:31">
      <c r="T1263" s="145">
        <v>11</v>
      </c>
      <c r="U1263" s="145">
        <v>2012</v>
      </c>
      <c r="V1263" s="145" t="s">
        <v>21</v>
      </c>
      <c r="W1263" s="145" t="s">
        <v>624</v>
      </c>
      <c r="X1263" s="145" t="s">
        <v>3363</v>
      </c>
      <c r="Y1263" s="146" t="str">
        <f t="shared" si="61"/>
        <v>112012暖房店舗用有り</v>
      </c>
      <c r="Z1263" s="145">
        <v>-0.82</v>
      </c>
      <c r="AA1263" s="145">
        <v>1.82</v>
      </c>
      <c r="AB1263" s="149">
        <v>1.0801000000000001</v>
      </c>
      <c r="AC1263" s="149">
        <v>1.345</v>
      </c>
      <c r="AD1263" s="147">
        <f>VLOOKUP(T1263,'既存・導入予定 (4)'!$E$33:$S$44,13,0)</f>
        <v>0.245</v>
      </c>
      <c r="AE1263" s="75">
        <f t="shared" si="62"/>
        <v>1.609</v>
      </c>
    </row>
    <row r="1264" spans="20:31">
      <c r="T1264" s="145">
        <v>11</v>
      </c>
      <c r="U1264" s="145">
        <v>2012</v>
      </c>
      <c r="V1264" s="145" t="s">
        <v>21</v>
      </c>
      <c r="W1264" s="145" t="s">
        <v>618</v>
      </c>
      <c r="X1264" s="145" t="s">
        <v>3363</v>
      </c>
      <c r="Y1264" s="146" t="str">
        <f t="shared" si="61"/>
        <v>112012暖房ビル用マルチ有り</v>
      </c>
      <c r="Z1264" s="145">
        <v>-0.98</v>
      </c>
      <c r="AA1264" s="145">
        <v>1.98</v>
      </c>
      <c r="AB1264" s="149">
        <v>1.042</v>
      </c>
      <c r="AC1264" s="149">
        <v>1.4744999999999999</v>
      </c>
      <c r="AD1264" s="147">
        <f>VLOOKUP(T1264,'既存・導入予定 (4)'!$E$33:$S$44,13,0)</f>
        <v>0.245</v>
      </c>
      <c r="AE1264" s="75">
        <f t="shared" si="62"/>
        <v>1.7290000000000001</v>
      </c>
    </row>
    <row r="1265" spans="20:31">
      <c r="T1265" s="145">
        <v>11</v>
      </c>
      <c r="U1265" s="145">
        <v>2012</v>
      </c>
      <c r="V1265" s="145" t="s">
        <v>21</v>
      </c>
      <c r="W1265" s="145" t="s">
        <v>619</v>
      </c>
      <c r="X1265" s="145" t="s">
        <v>3363</v>
      </c>
      <c r="Y1265" s="146" t="str">
        <f t="shared" si="61"/>
        <v>112012暖房設備用有り</v>
      </c>
      <c r="Z1265" s="145">
        <v>-0.26</v>
      </c>
      <c r="AA1265" s="145">
        <v>1.26</v>
      </c>
      <c r="AB1265" s="149">
        <v>1.0266999999999999</v>
      </c>
      <c r="AC1265" s="149">
        <v>0.93830000000000002</v>
      </c>
      <c r="AD1265" s="147">
        <f>VLOOKUP(T1265,'既存・導入予定 (4)'!$E$33:$S$44,13,0)</f>
        <v>0.245</v>
      </c>
      <c r="AE1265" s="75">
        <f t="shared" si="62"/>
        <v>1.1890000000000001</v>
      </c>
    </row>
    <row r="1266" spans="20:31">
      <c r="T1266" s="145">
        <v>11</v>
      </c>
      <c r="U1266" s="145">
        <v>2012</v>
      </c>
      <c r="V1266" s="145" t="s">
        <v>21</v>
      </c>
      <c r="W1266" s="145" t="s">
        <v>624</v>
      </c>
      <c r="X1266" s="145" t="s">
        <v>3516</v>
      </c>
      <c r="Y1266" s="146" t="str">
        <f t="shared" si="61"/>
        <v>112012暖房店舗用無し（一定速）</v>
      </c>
      <c r="Z1266" s="145">
        <v>0.25</v>
      </c>
      <c r="AA1266" s="145">
        <v>0.75</v>
      </c>
      <c r="AB1266" s="149">
        <v>0.25</v>
      </c>
      <c r="AC1266" s="149">
        <v>0.75</v>
      </c>
      <c r="AD1266" s="147">
        <f>VLOOKUP(T1266,'既存・導入予定 (4)'!$E$33:$S$44,13,0)</f>
        <v>0.245</v>
      </c>
      <c r="AE1266" s="75">
        <f t="shared" si="62"/>
        <v>0.81100000000000005</v>
      </c>
    </row>
    <row r="1267" spans="20:31">
      <c r="T1267" s="145">
        <v>11</v>
      </c>
      <c r="U1267" s="145">
        <v>2012</v>
      </c>
      <c r="V1267" s="145" t="s">
        <v>21</v>
      </c>
      <c r="W1267" s="145" t="s">
        <v>618</v>
      </c>
      <c r="X1267" s="145" t="s">
        <v>3516</v>
      </c>
      <c r="Y1267" s="146" t="str">
        <f t="shared" si="61"/>
        <v>112012暖房ビル用マルチ無し（一定速）</v>
      </c>
      <c r="Z1267" s="145">
        <v>0.25</v>
      </c>
      <c r="AA1267" s="145">
        <v>0.75</v>
      </c>
      <c r="AB1267" s="149">
        <v>0.25</v>
      </c>
      <c r="AC1267" s="149">
        <v>0.75</v>
      </c>
      <c r="AD1267" s="147">
        <f>VLOOKUP(T1267,'既存・導入予定 (4)'!$E$33:$S$44,13,0)</f>
        <v>0.245</v>
      </c>
      <c r="AE1267" s="75">
        <f t="shared" si="62"/>
        <v>0.81100000000000005</v>
      </c>
    </row>
    <row r="1268" spans="20:31">
      <c r="T1268" s="145">
        <v>11</v>
      </c>
      <c r="U1268" s="145">
        <v>2012</v>
      </c>
      <c r="V1268" s="145" t="s">
        <v>21</v>
      </c>
      <c r="W1268" s="145" t="s">
        <v>619</v>
      </c>
      <c r="X1268" s="145" t="s">
        <v>3516</v>
      </c>
      <c r="Y1268" s="146" t="str">
        <f t="shared" si="61"/>
        <v>112012暖房設備用無し（一定速）</v>
      </c>
      <c r="Z1268" s="145">
        <v>0.25</v>
      </c>
      <c r="AA1268" s="145">
        <v>0.75</v>
      </c>
      <c r="AB1268" s="149">
        <v>0.25</v>
      </c>
      <c r="AC1268" s="149">
        <v>0.75</v>
      </c>
      <c r="AD1268" s="147">
        <f>VLOOKUP(T1268,'既存・導入予定 (4)'!$E$33:$S$44,13,0)</f>
        <v>0.245</v>
      </c>
      <c r="AE1268" s="75">
        <f t="shared" si="62"/>
        <v>0.81100000000000005</v>
      </c>
    </row>
    <row r="1269" spans="20:31">
      <c r="T1269" s="145">
        <v>11</v>
      </c>
      <c r="U1269" s="145">
        <v>2013</v>
      </c>
      <c r="V1269" s="145" t="s">
        <v>20</v>
      </c>
      <c r="W1269" s="145" t="s">
        <v>624</v>
      </c>
      <c r="X1269" s="145" t="s">
        <v>3363</v>
      </c>
      <c r="Y1269" s="146" t="str">
        <f t="shared" si="61"/>
        <v>112013冷房店舗用有り</v>
      </c>
      <c r="Z1269" s="145">
        <v>-1.5</v>
      </c>
      <c r="AA1269" s="145">
        <v>2.5</v>
      </c>
      <c r="AB1269" s="149">
        <v>1.0609999999999999</v>
      </c>
      <c r="AC1269" s="149">
        <v>1.8597999999999999</v>
      </c>
      <c r="AD1269" s="147">
        <f>VLOOKUP(T1269,'既存・導入予定 (4)'!$E$33:$S$44,13,0)</f>
        <v>0.245</v>
      </c>
      <c r="AE1269" s="75">
        <f t="shared" si="62"/>
        <v>2.1190000000000002</v>
      </c>
    </row>
    <row r="1270" spans="20:31">
      <c r="T1270" s="145">
        <v>11</v>
      </c>
      <c r="U1270" s="145">
        <v>2013</v>
      </c>
      <c r="V1270" s="145" t="s">
        <v>20</v>
      </c>
      <c r="W1270" s="145" t="s">
        <v>618</v>
      </c>
      <c r="X1270" s="145" t="s">
        <v>3363</v>
      </c>
      <c r="Y1270" s="146" t="str">
        <f t="shared" si="61"/>
        <v>112013冷房ビル用マルチ有り</v>
      </c>
      <c r="Z1270" s="145">
        <v>-1.1399999999999999</v>
      </c>
      <c r="AA1270" s="145">
        <v>2.14</v>
      </c>
      <c r="AB1270" s="149">
        <v>1.0625</v>
      </c>
      <c r="AC1270" s="149">
        <v>1.5893999999999999</v>
      </c>
      <c r="AD1270" s="147">
        <f>VLOOKUP(T1270,'既存・導入予定 (4)'!$E$33:$S$44,13,0)</f>
        <v>0.245</v>
      </c>
      <c r="AE1270" s="75">
        <f t="shared" si="62"/>
        <v>1.849</v>
      </c>
    </row>
    <row r="1271" spans="20:31">
      <c r="T1271" s="145">
        <v>11</v>
      </c>
      <c r="U1271" s="145">
        <v>2013</v>
      </c>
      <c r="V1271" s="145" t="s">
        <v>20</v>
      </c>
      <c r="W1271" s="145" t="s">
        <v>619</v>
      </c>
      <c r="X1271" s="145" t="s">
        <v>3363</v>
      </c>
      <c r="Y1271" s="146" t="str">
        <f t="shared" si="61"/>
        <v>112013冷房設備用有り</v>
      </c>
      <c r="Z1271" s="145">
        <v>-0.26</v>
      </c>
      <c r="AA1271" s="145">
        <v>1.26</v>
      </c>
      <c r="AB1271" s="149">
        <v>1.0367999999999999</v>
      </c>
      <c r="AC1271" s="149">
        <v>0.93579999999999997</v>
      </c>
      <c r="AD1271" s="147">
        <f>VLOOKUP(T1271,'既存・導入予定 (4)'!$E$33:$S$44,13,0)</f>
        <v>0.245</v>
      </c>
      <c r="AE1271" s="75">
        <f t="shared" si="62"/>
        <v>1.1890000000000001</v>
      </c>
    </row>
    <row r="1272" spans="20:31">
      <c r="T1272" s="145">
        <v>11</v>
      </c>
      <c r="U1272" s="145">
        <v>2013</v>
      </c>
      <c r="V1272" s="145" t="s">
        <v>20</v>
      </c>
      <c r="W1272" s="145" t="s">
        <v>624</v>
      </c>
      <c r="X1272" s="145" t="s">
        <v>3516</v>
      </c>
      <c r="Y1272" s="146" t="str">
        <f t="shared" si="61"/>
        <v>112013冷房店舗用無し（一定速）</v>
      </c>
      <c r="Z1272" s="145">
        <v>0.25</v>
      </c>
      <c r="AA1272" s="145">
        <v>0.75</v>
      </c>
      <c r="AB1272" s="149">
        <v>0.25</v>
      </c>
      <c r="AC1272" s="149">
        <v>0.75</v>
      </c>
      <c r="AD1272" s="147">
        <f>VLOOKUP(T1272,'既存・導入予定 (4)'!$E$33:$S$44,13,0)</f>
        <v>0.245</v>
      </c>
      <c r="AE1272" s="75">
        <f t="shared" si="62"/>
        <v>0.81100000000000005</v>
      </c>
    </row>
    <row r="1273" spans="20:31">
      <c r="T1273" s="145">
        <v>11</v>
      </c>
      <c r="U1273" s="145">
        <v>2013</v>
      </c>
      <c r="V1273" s="145" t="s">
        <v>20</v>
      </c>
      <c r="W1273" s="145" t="s">
        <v>618</v>
      </c>
      <c r="X1273" s="145" t="s">
        <v>3516</v>
      </c>
      <c r="Y1273" s="146" t="str">
        <f t="shared" si="61"/>
        <v>112013冷房ビル用マルチ無し（一定速）</v>
      </c>
      <c r="Z1273" s="145">
        <v>0.25</v>
      </c>
      <c r="AA1273" s="145">
        <v>0.75</v>
      </c>
      <c r="AB1273" s="149">
        <v>0.25</v>
      </c>
      <c r="AC1273" s="149">
        <v>0.75</v>
      </c>
      <c r="AD1273" s="147">
        <f>VLOOKUP(T1273,'既存・導入予定 (4)'!$E$33:$S$44,13,0)</f>
        <v>0.245</v>
      </c>
      <c r="AE1273" s="75">
        <f t="shared" si="62"/>
        <v>0.81100000000000005</v>
      </c>
    </row>
    <row r="1274" spans="20:31">
      <c r="T1274" s="145">
        <v>11</v>
      </c>
      <c r="U1274" s="145">
        <v>2013</v>
      </c>
      <c r="V1274" s="145" t="s">
        <v>20</v>
      </c>
      <c r="W1274" s="145" t="s">
        <v>619</v>
      </c>
      <c r="X1274" s="145" t="s">
        <v>3516</v>
      </c>
      <c r="Y1274" s="146" t="str">
        <f t="shared" si="61"/>
        <v>112013冷房設備用無し（一定速）</v>
      </c>
      <c r="Z1274" s="145">
        <v>0.25</v>
      </c>
      <c r="AA1274" s="145">
        <v>0.75</v>
      </c>
      <c r="AB1274" s="149">
        <v>0.25</v>
      </c>
      <c r="AC1274" s="149">
        <v>0.75</v>
      </c>
      <c r="AD1274" s="147">
        <f>VLOOKUP(T1274,'既存・導入予定 (4)'!$E$33:$S$44,13,0)</f>
        <v>0.245</v>
      </c>
      <c r="AE1274" s="75">
        <f t="shared" si="62"/>
        <v>0.81100000000000005</v>
      </c>
    </row>
    <row r="1275" spans="20:31">
      <c r="T1275" s="145">
        <v>11</v>
      </c>
      <c r="U1275" s="145">
        <v>2013</v>
      </c>
      <c r="V1275" s="145" t="s">
        <v>21</v>
      </c>
      <c r="W1275" s="145" t="s">
        <v>624</v>
      </c>
      <c r="X1275" s="145" t="s">
        <v>3363</v>
      </c>
      <c r="Y1275" s="146" t="str">
        <f t="shared" si="61"/>
        <v>112013暖房店舗用有り</v>
      </c>
      <c r="Z1275" s="145">
        <v>-0.94</v>
      </c>
      <c r="AA1275" s="145">
        <v>1.94</v>
      </c>
      <c r="AB1275" s="149">
        <v>1.0853999999999999</v>
      </c>
      <c r="AC1275" s="149">
        <v>1.4337</v>
      </c>
      <c r="AD1275" s="147">
        <f>VLOOKUP(T1275,'既存・導入予定 (4)'!$E$33:$S$44,13,0)</f>
        <v>0.245</v>
      </c>
      <c r="AE1275" s="75">
        <f t="shared" si="62"/>
        <v>1.6990000000000001</v>
      </c>
    </row>
    <row r="1276" spans="20:31">
      <c r="T1276" s="145">
        <v>11</v>
      </c>
      <c r="U1276" s="145">
        <v>2013</v>
      </c>
      <c r="V1276" s="145" t="s">
        <v>21</v>
      </c>
      <c r="W1276" s="145" t="s">
        <v>618</v>
      </c>
      <c r="X1276" s="145" t="s">
        <v>3363</v>
      </c>
      <c r="Y1276" s="146" t="str">
        <f t="shared" si="61"/>
        <v>112013暖房ビル用マルチ有り</v>
      </c>
      <c r="Z1276" s="145">
        <v>-0.98</v>
      </c>
      <c r="AA1276" s="145">
        <v>1.98</v>
      </c>
      <c r="AB1276" s="149">
        <v>1.042</v>
      </c>
      <c r="AC1276" s="149">
        <v>1.4744999999999999</v>
      </c>
      <c r="AD1276" s="147">
        <f>VLOOKUP(T1276,'既存・導入予定 (4)'!$E$33:$S$44,13,0)</f>
        <v>0.245</v>
      </c>
      <c r="AE1276" s="75">
        <f t="shared" si="62"/>
        <v>1.7290000000000001</v>
      </c>
    </row>
    <row r="1277" spans="20:31">
      <c r="T1277" s="145">
        <v>11</v>
      </c>
      <c r="U1277" s="145">
        <v>2013</v>
      </c>
      <c r="V1277" s="145" t="s">
        <v>21</v>
      </c>
      <c r="W1277" s="145" t="s">
        <v>619</v>
      </c>
      <c r="X1277" s="145" t="s">
        <v>3363</v>
      </c>
      <c r="Y1277" s="146" t="str">
        <f t="shared" si="61"/>
        <v>112013暖房設備用有り</v>
      </c>
      <c r="Z1277" s="145">
        <v>-0.32</v>
      </c>
      <c r="AA1277" s="145">
        <v>1.32</v>
      </c>
      <c r="AB1277" s="149">
        <v>1.028</v>
      </c>
      <c r="AC1277" s="149">
        <v>0.98299999999999998</v>
      </c>
      <c r="AD1277" s="147">
        <f>VLOOKUP(T1277,'既存・導入予定 (4)'!$E$33:$S$44,13,0)</f>
        <v>0.245</v>
      </c>
      <c r="AE1277" s="75">
        <f t="shared" si="62"/>
        <v>1.234</v>
      </c>
    </row>
    <row r="1278" spans="20:31">
      <c r="T1278" s="145">
        <v>11</v>
      </c>
      <c r="U1278" s="145">
        <v>2013</v>
      </c>
      <c r="V1278" s="145" t="s">
        <v>21</v>
      </c>
      <c r="W1278" s="145" t="s">
        <v>624</v>
      </c>
      <c r="X1278" s="145" t="s">
        <v>3516</v>
      </c>
      <c r="Y1278" s="146" t="str">
        <f t="shared" si="61"/>
        <v>112013暖房店舗用無し（一定速）</v>
      </c>
      <c r="Z1278" s="145">
        <v>0.25</v>
      </c>
      <c r="AA1278" s="145">
        <v>0.75</v>
      </c>
      <c r="AB1278" s="149">
        <v>0.25</v>
      </c>
      <c r="AC1278" s="149">
        <v>0.75</v>
      </c>
      <c r="AD1278" s="147">
        <f>VLOOKUP(T1278,'既存・導入予定 (4)'!$E$33:$S$44,13,0)</f>
        <v>0.245</v>
      </c>
      <c r="AE1278" s="75">
        <f t="shared" si="62"/>
        <v>0.81100000000000005</v>
      </c>
    </row>
    <row r="1279" spans="20:31">
      <c r="T1279" s="145">
        <v>11</v>
      </c>
      <c r="U1279" s="145">
        <v>2013</v>
      </c>
      <c r="V1279" s="145" t="s">
        <v>21</v>
      </c>
      <c r="W1279" s="145" t="s">
        <v>618</v>
      </c>
      <c r="X1279" s="145" t="s">
        <v>3516</v>
      </c>
      <c r="Y1279" s="146" t="str">
        <f t="shared" si="61"/>
        <v>112013暖房ビル用マルチ無し（一定速）</v>
      </c>
      <c r="Z1279" s="145">
        <v>0.25</v>
      </c>
      <c r="AA1279" s="145">
        <v>0.75</v>
      </c>
      <c r="AB1279" s="149">
        <v>0.25</v>
      </c>
      <c r="AC1279" s="149">
        <v>0.75</v>
      </c>
      <c r="AD1279" s="147">
        <f>VLOOKUP(T1279,'既存・導入予定 (4)'!$E$33:$S$44,13,0)</f>
        <v>0.245</v>
      </c>
      <c r="AE1279" s="75">
        <f t="shared" si="62"/>
        <v>0.81100000000000005</v>
      </c>
    </row>
    <row r="1280" spans="20:31">
      <c r="T1280" s="145">
        <v>11</v>
      </c>
      <c r="U1280" s="145">
        <v>2013</v>
      </c>
      <c r="V1280" s="145" t="s">
        <v>21</v>
      </c>
      <c r="W1280" s="145" t="s">
        <v>619</v>
      </c>
      <c r="X1280" s="145" t="s">
        <v>3516</v>
      </c>
      <c r="Y1280" s="146" t="str">
        <f t="shared" si="61"/>
        <v>112013暖房設備用無し（一定速）</v>
      </c>
      <c r="Z1280" s="145">
        <v>0.25</v>
      </c>
      <c r="AA1280" s="145">
        <v>0.75</v>
      </c>
      <c r="AB1280" s="149">
        <v>0.25</v>
      </c>
      <c r="AC1280" s="149">
        <v>0.75</v>
      </c>
      <c r="AD1280" s="147">
        <f>VLOOKUP(T1280,'既存・導入予定 (4)'!$E$33:$S$44,13,0)</f>
        <v>0.245</v>
      </c>
      <c r="AE1280" s="75">
        <f t="shared" si="62"/>
        <v>0.81100000000000005</v>
      </c>
    </row>
    <row r="1281" spans="20:31">
      <c r="T1281" s="145">
        <v>11</v>
      </c>
      <c r="U1281" s="145">
        <v>2014</v>
      </c>
      <c r="V1281" s="145" t="s">
        <v>20</v>
      </c>
      <c r="W1281" s="145" t="s">
        <v>624</v>
      </c>
      <c r="X1281" s="145" t="s">
        <v>3363</v>
      </c>
      <c r="Y1281" s="146" t="str">
        <f t="shared" si="61"/>
        <v>112014冷房店舗用有り</v>
      </c>
      <c r="Z1281" s="145">
        <v>-1.46</v>
      </c>
      <c r="AA1281" s="145">
        <v>2.46</v>
      </c>
      <c r="AB1281" s="149">
        <v>1.06</v>
      </c>
      <c r="AC1281" s="149">
        <v>1.83</v>
      </c>
      <c r="AD1281" s="147">
        <f>VLOOKUP(T1281,'既存・導入予定 (4)'!$E$33:$S$44,13,0)</f>
        <v>0.245</v>
      </c>
      <c r="AE1281" s="75">
        <f t="shared" si="62"/>
        <v>2.089</v>
      </c>
    </row>
    <row r="1282" spans="20:31">
      <c r="T1282" s="145">
        <v>11</v>
      </c>
      <c r="U1282" s="145">
        <v>2014</v>
      </c>
      <c r="V1282" s="145" t="s">
        <v>20</v>
      </c>
      <c r="W1282" s="145" t="s">
        <v>618</v>
      </c>
      <c r="X1282" s="145" t="s">
        <v>3363</v>
      </c>
      <c r="Y1282" s="146" t="str">
        <f t="shared" si="61"/>
        <v>112014冷房ビル用マルチ有り</v>
      </c>
      <c r="Z1282" s="145">
        <v>-1.52</v>
      </c>
      <c r="AA1282" s="145">
        <v>2.52</v>
      </c>
      <c r="AB1282" s="149">
        <v>1.0736000000000001</v>
      </c>
      <c r="AC1282" s="149">
        <v>1.8715999999999999</v>
      </c>
      <c r="AD1282" s="147">
        <f>VLOOKUP(T1282,'既存・導入予定 (4)'!$E$33:$S$44,13,0)</f>
        <v>0.245</v>
      </c>
      <c r="AE1282" s="75">
        <f t="shared" si="62"/>
        <v>2.1339999999999999</v>
      </c>
    </row>
    <row r="1283" spans="20:31">
      <c r="T1283" s="145">
        <v>11</v>
      </c>
      <c r="U1283" s="145">
        <v>2014</v>
      </c>
      <c r="V1283" s="145" t="s">
        <v>20</v>
      </c>
      <c r="W1283" s="145" t="s">
        <v>619</v>
      </c>
      <c r="X1283" s="145" t="s">
        <v>3363</v>
      </c>
      <c r="Y1283" s="146" t="str">
        <f t="shared" si="61"/>
        <v>112014冷房設備用有り</v>
      </c>
      <c r="Z1283" s="145">
        <v>-0.32</v>
      </c>
      <c r="AA1283" s="145">
        <v>1.32</v>
      </c>
      <c r="AB1283" s="149">
        <v>1.0385</v>
      </c>
      <c r="AC1283" s="149">
        <v>0.98040000000000005</v>
      </c>
      <c r="AD1283" s="147">
        <f>VLOOKUP(T1283,'既存・導入予定 (4)'!$E$33:$S$44,13,0)</f>
        <v>0.245</v>
      </c>
      <c r="AE1283" s="75">
        <f t="shared" si="62"/>
        <v>1.234</v>
      </c>
    </row>
    <row r="1284" spans="20:31">
      <c r="T1284" s="145">
        <v>11</v>
      </c>
      <c r="U1284" s="145">
        <v>2014</v>
      </c>
      <c r="V1284" s="145" t="s">
        <v>20</v>
      </c>
      <c r="W1284" s="145" t="s">
        <v>624</v>
      </c>
      <c r="X1284" s="145" t="s">
        <v>3516</v>
      </c>
      <c r="Y1284" s="146" t="str">
        <f t="shared" si="61"/>
        <v>112014冷房店舗用無し（一定速）</v>
      </c>
      <c r="Z1284" s="145">
        <v>0.25</v>
      </c>
      <c r="AA1284" s="145">
        <v>0.75</v>
      </c>
      <c r="AB1284" s="149">
        <v>0.25</v>
      </c>
      <c r="AC1284" s="149">
        <v>0.75</v>
      </c>
      <c r="AD1284" s="147">
        <f>VLOOKUP(T1284,'既存・導入予定 (4)'!$E$33:$S$44,13,0)</f>
        <v>0.245</v>
      </c>
      <c r="AE1284" s="75">
        <f t="shared" si="62"/>
        <v>0.81100000000000005</v>
      </c>
    </row>
    <row r="1285" spans="20:31">
      <c r="T1285" s="145">
        <v>11</v>
      </c>
      <c r="U1285" s="145">
        <v>2014</v>
      </c>
      <c r="V1285" s="145" t="s">
        <v>20</v>
      </c>
      <c r="W1285" s="145" t="s">
        <v>618</v>
      </c>
      <c r="X1285" s="145" t="s">
        <v>3516</v>
      </c>
      <c r="Y1285" s="146" t="str">
        <f t="shared" si="61"/>
        <v>112014冷房ビル用マルチ無し（一定速）</v>
      </c>
      <c r="Z1285" s="145">
        <v>0.25</v>
      </c>
      <c r="AA1285" s="145">
        <v>0.75</v>
      </c>
      <c r="AB1285" s="149">
        <v>0.25</v>
      </c>
      <c r="AC1285" s="149">
        <v>0.75</v>
      </c>
      <c r="AD1285" s="147">
        <f>VLOOKUP(T1285,'既存・導入予定 (4)'!$E$33:$S$44,13,0)</f>
        <v>0.245</v>
      </c>
      <c r="AE1285" s="75">
        <f t="shared" si="62"/>
        <v>0.81100000000000005</v>
      </c>
    </row>
    <row r="1286" spans="20:31">
      <c r="T1286" s="145">
        <v>11</v>
      </c>
      <c r="U1286" s="145">
        <v>2014</v>
      </c>
      <c r="V1286" s="145" t="s">
        <v>20</v>
      </c>
      <c r="W1286" s="145" t="s">
        <v>619</v>
      </c>
      <c r="X1286" s="145" t="s">
        <v>3516</v>
      </c>
      <c r="Y1286" s="146" t="str">
        <f t="shared" si="61"/>
        <v>112014冷房設備用無し（一定速）</v>
      </c>
      <c r="Z1286" s="145">
        <v>0.25</v>
      </c>
      <c r="AA1286" s="145">
        <v>0.75</v>
      </c>
      <c r="AB1286" s="149">
        <v>0.25</v>
      </c>
      <c r="AC1286" s="149">
        <v>0.75</v>
      </c>
      <c r="AD1286" s="147">
        <f>VLOOKUP(T1286,'既存・導入予定 (4)'!$E$33:$S$44,13,0)</f>
        <v>0.245</v>
      </c>
      <c r="AE1286" s="75">
        <f t="shared" si="62"/>
        <v>0.81100000000000005</v>
      </c>
    </row>
    <row r="1287" spans="20:31">
      <c r="T1287" s="145">
        <v>11</v>
      </c>
      <c r="U1287" s="145">
        <v>2014</v>
      </c>
      <c r="V1287" s="145" t="s">
        <v>21</v>
      </c>
      <c r="W1287" s="145" t="s">
        <v>624</v>
      </c>
      <c r="X1287" s="145" t="s">
        <v>3363</v>
      </c>
      <c r="Y1287" s="146" t="str">
        <f t="shared" si="61"/>
        <v>112014暖房店舗用有り</v>
      </c>
      <c r="Z1287" s="145">
        <v>-0.94</v>
      </c>
      <c r="AA1287" s="145">
        <v>1.94</v>
      </c>
      <c r="AB1287" s="149">
        <v>1.0853999999999999</v>
      </c>
      <c r="AC1287" s="149">
        <v>1.4337</v>
      </c>
      <c r="AD1287" s="147">
        <f>VLOOKUP(T1287,'既存・導入予定 (4)'!$E$33:$S$44,13,0)</f>
        <v>0.245</v>
      </c>
      <c r="AE1287" s="75">
        <f t="shared" si="62"/>
        <v>1.6990000000000001</v>
      </c>
    </row>
    <row r="1288" spans="20:31">
      <c r="T1288" s="145">
        <v>11</v>
      </c>
      <c r="U1288" s="145">
        <v>2014</v>
      </c>
      <c r="V1288" s="145" t="s">
        <v>21</v>
      </c>
      <c r="W1288" s="145" t="s">
        <v>618</v>
      </c>
      <c r="X1288" s="145" t="s">
        <v>3363</v>
      </c>
      <c r="Y1288" s="146" t="str">
        <f t="shared" si="61"/>
        <v>112014暖房ビル用マルチ有り</v>
      </c>
      <c r="Z1288" s="145">
        <v>-0.96</v>
      </c>
      <c r="AA1288" s="145">
        <v>1.96</v>
      </c>
      <c r="AB1288" s="149">
        <v>1.0416000000000001</v>
      </c>
      <c r="AC1288" s="149">
        <v>1.4596</v>
      </c>
      <c r="AD1288" s="147">
        <f>VLOOKUP(T1288,'既存・導入予定 (4)'!$E$33:$S$44,13,0)</f>
        <v>0.245</v>
      </c>
      <c r="AE1288" s="75">
        <f t="shared" si="62"/>
        <v>1.714</v>
      </c>
    </row>
    <row r="1289" spans="20:31">
      <c r="T1289" s="145">
        <v>11</v>
      </c>
      <c r="U1289" s="145">
        <v>2014</v>
      </c>
      <c r="V1289" s="145" t="s">
        <v>21</v>
      </c>
      <c r="W1289" s="145" t="s">
        <v>619</v>
      </c>
      <c r="X1289" s="145" t="s">
        <v>3363</v>
      </c>
      <c r="Y1289" s="146" t="str">
        <f t="shared" si="61"/>
        <v>112014暖房設備用有り</v>
      </c>
      <c r="Z1289" s="145">
        <v>-0.36</v>
      </c>
      <c r="AA1289" s="145">
        <v>1.36</v>
      </c>
      <c r="AB1289" s="149">
        <v>1.0287999999999999</v>
      </c>
      <c r="AC1289" s="149">
        <v>1.0127999999999999</v>
      </c>
      <c r="AD1289" s="147">
        <f>VLOOKUP(T1289,'既存・導入予定 (4)'!$E$33:$S$44,13,0)</f>
        <v>0.245</v>
      </c>
      <c r="AE1289" s="75">
        <f t="shared" si="62"/>
        <v>1.264</v>
      </c>
    </row>
    <row r="1290" spans="20:31">
      <c r="T1290" s="145">
        <v>11</v>
      </c>
      <c r="U1290" s="145">
        <v>2014</v>
      </c>
      <c r="V1290" s="145" t="s">
        <v>21</v>
      </c>
      <c r="W1290" s="145" t="s">
        <v>624</v>
      </c>
      <c r="X1290" s="145" t="s">
        <v>3516</v>
      </c>
      <c r="Y1290" s="146" t="str">
        <f t="shared" si="61"/>
        <v>112014暖房店舗用無し（一定速）</v>
      </c>
      <c r="Z1290" s="145">
        <v>0.25</v>
      </c>
      <c r="AA1290" s="145">
        <v>0.75</v>
      </c>
      <c r="AB1290" s="149">
        <v>0.25</v>
      </c>
      <c r="AC1290" s="149">
        <v>0.75</v>
      </c>
      <c r="AD1290" s="147">
        <f>VLOOKUP(T1290,'既存・導入予定 (4)'!$E$33:$S$44,13,0)</f>
        <v>0.245</v>
      </c>
      <c r="AE1290" s="75">
        <f t="shared" si="62"/>
        <v>0.81100000000000005</v>
      </c>
    </row>
    <row r="1291" spans="20:31">
      <c r="T1291" s="145">
        <v>11</v>
      </c>
      <c r="U1291" s="145">
        <v>2014</v>
      </c>
      <c r="V1291" s="145" t="s">
        <v>21</v>
      </c>
      <c r="W1291" s="145" t="s">
        <v>618</v>
      </c>
      <c r="X1291" s="145" t="s">
        <v>3516</v>
      </c>
      <c r="Y1291" s="146" t="str">
        <f t="shared" si="61"/>
        <v>112014暖房ビル用マルチ無し（一定速）</v>
      </c>
      <c r="Z1291" s="145">
        <v>0.25</v>
      </c>
      <c r="AA1291" s="145">
        <v>0.75</v>
      </c>
      <c r="AB1291" s="149">
        <v>0.25</v>
      </c>
      <c r="AC1291" s="149">
        <v>0.75</v>
      </c>
      <c r="AD1291" s="147">
        <f>VLOOKUP(T1291,'既存・導入予定 (4)'!$E$33:$S$44,13,0)</f>
        <v>0.245</v>
      </c>
      <c r="AE1291" s="75">
        <f t="shared" si="62"/>
        <v>0.81100000000000005</v>
      </c>
    </row>
    <row r="1292" spans="20:31">
      <c r="T1292" s="145">
        <v>11</v>
      </c>
      <c r="U1292" s="145">
        <v>2014</v>
      </c>
      <c r="V1292" s="145" t="s">
        <v>21</v>
      </c>
      <c r="W1292" s="145" t="s">
        <v>619</v>
      </c>
      <c r="X1292" s="145" t="s">
        <v>3516</v>
      </c>
      <c r="Y1292" s="146" t="str">
        <f t="shared" si="61"/>
        <v>112014暖房設備用無し（一定速）</v>
      </c>
      <c r="Z1292" s="145">
        <v>0.25</v>
      </c>
      <c r="AA1292" s="145">
        <v>0.75</v>
      </c>
      <c r="AB1292" s="149">
        <v>0.25</v>
      </c>
      <c r="AC1292" s="149">
        <v>0.75</v>
      </c>
      <c r="AD1292" s="147">
        <f>VLOOKUP(T1292,'既存・導入予定 (4)'!$E$33:$S$44,13,0)</f>
        <v>0.245</v>
      </c>
      <c r="AE1292" s="75">
        <f t="shared" si="62"/>
        <v>0.81100000000000005</v>
      </c>
    </row>
    <row r="1293" spans="20:31">
      <c r="T1293" s="90">
        <v>11</v>
      </c>
      <c r="U1293" s="90">
        <v>2015</v>
      </c>
      <c r="V1293" s="90" t="s">
        <v>20</v>
      </c>
      <c r="W1293" s="90" t="s">
        <v>624</v>
      </c>
      <c r="X1293" s="90" t="s">
        <v>3363</v>
      </c>
      <c r="Y1293" s="198" t="str">
        <f t="shared" ref="Y1293:Y1356" si="63">T1293&amp;U1293&amp;V1293&amp;W1293&amp;X1293</f>
        <v>112015冷房店舗用有り</v>
      </c>
      <c r="Z1293" s="90">
        <v>-1.38</v>
      </c>
      <c r="AA1293" s="90">
        <v>2.38</v>
      </c>
      <c r="AB1293" s="143">
        <v>1.0581</v>
      </c>
      <c r="AC1293" s="143">
        <v>1.7705</v>
      </c>
      <c r="AD1293" s="150">
        <f>VLOOKUP(T1293,'既存・導入予定 (4)'!$E$33:$S$44,13,0)</f>
        <v>0.245</v>
      </c>
      <c r="AE1293" s="151">
        <f t="shared" si="62"/>
        <v>2.0289999999999999</v>
      </c>
    </row>
    <row r="1294" spans="20:31">
      <c r="T1294" s="90">
        <v>11</v>
      </c>
      <c r="U1294" s="90">
        <v>2015</v>
      </c>
      <c r="V1294" s="90" t="s">
        <v>20</v>
      </c>
      <c r="W1294" s="90" t="s">
        <v>618</v>
      </c>
      <c r="X1294" s="90" t="s">
        <v>3363</v>
      </c>
      <c r="Y1294" s="198" t="str">
        <f t="shared" si="63"/>
        <v>112015冷房ビル用マルチ有り</v>
      </c>
      <c r="Z1294" s="90">
        <v>-1.5740000000000001</v>
      </c>
      <c r="AA1294" s="90">
        <v>2.5739999999999998</v>
      </c>
      <c r="AB1294" s="143">
        <v>1.0751999999999999</v>
      </c>
      <c r="AC1294" s="143">
        <v>1.9117</v>
      </c>
      <c r="AD1294" s="150">
        <f>VLOOKUP(T1294,'既存・導入予定 (4)'!$E$33:$S$44,13,0)</f>
        <v>0.245</v>
      </c>
      <c r="AE1294" s="151">
        <f t="shared" si="62"/>
        <v>2.1749999999999998</v>
      </c>
    </row>
    <row r="1295" spans="20:31">
      <c r="T1295" s="90">
        <v>11</v>
      </c>
      <c r="U1295" s="90">
        <v>2015</v>
      </c>
      <c r="V1295" s="90" t="s">
        <v>20</v>
      </c>
      <c r="W1295" s="90" t="s">
        <v>619</v>
      </c>
      <c r="X1295" s="90" t="s">
        <v>3363</v>
      </c>
      <c r="Y1295" s="198" t="str">
        <f t="shared" si="63"/>
        <v>112015冷房設備用有り</v>
      </c>
      <c r="Z1295" s="90">
        <v>-0.62</v>
      </c>
      <c r="AA1295" s="90">
        <v>1.62</v>
      </c>
      <c r="AB1295" s="143">
        <v>1.0472999999999999</v>
      </c>
      <c r="AC1295" s="143">
        <v>1.2032</v>
      </c>
      <c r="AD1295" s="150">
        <f>VLOOKUP(T1295,'既存・導入予定 (4)'!$E$33:$S$44,13,0)</f>
        <v>0.245</v>
      </c>
      <c r="AE1295" s="151">
        <f t="shared" si="62"/>
        <v>1.4590000000000001</v>
      </c>
    </row>
    <row r="1296" spans="20:31">
      <c r="T1296" s="90">
        <v>11</v>
      </c>
      <c r="U1296" s="90">
        <v>2015</v>
      </c>
      <c r="V1296" s="90" t="s">
        <v>20</v>
      </c>
      <c r="W1296" s="90" t="s">
        <v>624</v>
      </c>
      <c r="X1296" s="90" t="s">
        <v>3516</v>
      </c>
      <c r="Y1296" s="198" t="str">
        <f t="shared" si="63"/>
        <v>112015冷房店舗用無し（一定速）</v>
      </c>
      <c r="Z1296" s="90">
        <v>0.25</v>
      </c>
      <c r="AA1296" s="90">
        <v>0.75</v>
      </c>
      <c r="AB1296" s="143">
        <v>0.25</v>
      </c>
      <c r="AC1296" s="143">
        <v>0.75</v>
      </c>
      <c r="AD1296" s="150">
        <f>VLOOKUP(T1296,'既存・導入予定 (4)'!$E$33:$S$44,13,0)</f>
        <v>0.245</v>
      </c>
      <c r="AE1296" s="151">
        <f t="shared" si="62"/>
        <v>0.81100000000000005</v>
      </c>
    </row>
    <row r="1297" spans="20:31">
      <c r="T1297" s="90">
        <v>11</v>
      </c>
      <c r="U1297" s="90">
        <v>2015</v>
      </c>
      <c r="V1297" s="90" t="s">
        <v>20</v>
      </c>
      <c r="W1297" s="90" t="s">
        <v>618</v>
      </c>
      <c r="X1297" s="90" t="s">
        <v>3516</v>
      </c>
      <c r="Y1297" s="198" t="str">
        <f t="shared" si="63"/>
        <v>112015冷房ビル用マルチ無し（一定速）</v>
      </c>
      <c r="Z1297" s="90">
        <v>0.25</v>
      </c>
      <c r="AA1297" s="90">
        <v>0.75</v>
      </c>
      <c r="AB1297" s="143">
        <v>0.25</v>
      </c>
      <c r="AC1297" s="143">
        <v>0.75</v>
      </c>
      <c r="AD1297" s="150">
        <f>VLOOKUP(T1297,'既存・導入予定 (4)'!$E$33:$S$44,13,0)</f>
        <v>0.245</v>
      </c>
      <c r="AE1297" s="151">
        <f t="shared" si="62"/>
        <v>0.81100000000000005</v>
      </c>
    </row>
    <row r="1298" spans="20:31">
      <c r="T1298" s="90">
        <v>11</v>
      </c>
      <c r="U1298" s="90">
        <v>2015</v>
      </c>
      <c r="V1298" s="90" t="s">
        <v>20</v>
      </c>
      <c r="W1298" s="90" t="s">
        <v>619</v>
      </c>
      <c r="X1298" s="90" t="s">
        <v>3516</v>
      </c>
      <c r="Y1298" s="198" t="str">
        <f t="shared" si="63"/>
        <v>112015冷房設備用無し（一定速）</v>
      </c>
      <c r="Z1298" s="90">
        <v>0.25</v>
      </c>
      <c r="AA1298" s="90">
        <v>0.75</v>
      </c>
      <c r="AB1298" s="143">
        <v>0.25</v>
      </c>
      <c r="AC1298" s="143">
        <v>0.75</v>
      </c>
      <c r="AD1298" s="150">
        <f>VLOOKUP(T1298,'既存・導入予定 (4)'!$E$33:$S$44,13,0)</f>
        <v>0.245</v>
      </c>
      <c r="AE1298" s="151">
        <f t="shared" si="62"/>
        <v>0.81100000000000005</v>
      </c>
    </row>
    <row r="1299" spans="20:31">
      <c r="T1299" s="90">
        <v>11</v>
      </c>
      <c r="U1299" s="90">
        <v>2015</v>
      </c>
      <c r="V1299" s="90" t="s">
        <v>21</v>
      </c>
      <c r="W1299" s="90" t="s">
        <v>624</v>
      </c>
      <c r="X1299" s="90" t="s">
        <v>3363</v>
      </c>
      <c r="Y1299" s="198" t="str">
        <f t="shared" si="63"/>
        <v>112015暖房店舗用有り</v>
      </c>
      <c r="Z1299" s="90">
        <v>-0.97</v>
      </c>
      <c r="AA1299" s="90">
        <v>1.97</v>
      </c>
      <c r="AB1299" s="143">
        <v>1.0867</v>
      </c>
      <c r="AC1299" s="143">
        <v>1.4558</v>
      </c>
      <c r="AD1299" s="150">
        <f>VLOOKUP(T1299,'既存・導入予定 (4)'!$E$33:$S$44,13,0)</f>
        <v>0.245</v>
      </c>
      <c r="AE1299" s="151">
        <f t="shared" si="62"/>
        <v>1.722</v>
      </c>
    </row>
    <row r="1300" spans="20:31">
      <c r="T1300" s="90">
        <v>11</v>
      </c>
      <c r="U1300" s="90">
        <v>2015</v>
      </c>
      <c r="V1300" s="90" t="s">
        <v>21</v>
      </c>
      <c r="W1300" s="90" t="s">
        <v>618</v>
      </c>
      <c r="X1300" s="90" t="s">
        <v>3363</v>
      </c>
      <c r="Y1300" s="198" t="str">
        <f t="shared" si="63"/>
        <v>112015暖房ビル用マルチ有り</v>
      </c>
      <c r="Z1300" s="90">
        <v>-0.876</v>
      </c>
      <c r="AA1300" s="90">
        <v>1.8759999999999999</v>
      </c>
      <c r="AB1300" s="143">
        <v>1.0398000000000001</v>
      </c>
      <c r="AC1300" s="143">
        <v>1.3971</v>
      </c>
      <c r="AD1300" s="150">
        <f>VLOOKUP(T1300,'既存・導入予定 (4)'!$E$33:$S$44,13,0)</f>
        <v>0.245</v>
      </c>
      <c r="AE1300" s="151">
        <f t="shared" si="62"/>
        <v>1.651</v>
      </c>
    </row>
    <row r="1301" spans="20:31">
      <c r="T1301" s="90">
        <v>11</v>
      </c>
      <c r="U1301" s="90">
        <v>2015</v>
      </c>
      <c r="V1301" s="90" t="s">
        <v>21</v>
      </c>
      <c r="W1301" s="90" t="s">
        <v>619</v>
      </c>
      <c r="X1301" s="90" t="s">
        <v>3363</v>
      </c>
      <c r="Y1301" s="198" t="str">
        <f t="shared" si="63"/>
        <v>112015暖房設備用有り</v>
      </c>
      <c r="Z1301" s="90">
        <v>-0.59799999999999998</v>
      </c>
      <c r="AA1301" s="90">
        <v>1.5980000000000001</v>
      </c>
      <c r="AB1301" s="143">
        <v>1.0339</v>
      </c>
      <c r="AC1301" s="143">
        <v>1.19</v>
      </c>
      <c r="AD1301" s="150">
        <f>VLOOKUP(T1301,'既存・導入予定 (4)'!$E$33:$S$44,13,0)</f>
        <v>0.245</v>
      </c>
      <c r="AE1301" s="151">
        <f t="shared" si="62"/>
        <v>1.4430000000000001</v>
      </c>
    </row>
    <row r="1302" spans="20:31">
      <c r="T1302" s="90">
        <v>11</v>
      </c>
      <c r="U1302" s="90">
        <v>2015</v>
      </c>
      <c r="V1302" s="90" t="s">
        <v>21</v>
      </c>
      <c r="W1302" s="90" t="s">
        <v>624</v>
      </c>
      <c r="X1302" s="90" t="s">
        <v>3516</v>
      </c>
      <c r="Y1302" s="198" t="str">
        <f t="shared" si="63"/>
        <v>112015暖房店舗用無し（一定速）</v>
      </c>
      <c r="Z1302" s="90">
        <v>0.25</v>
      </c>
      <c r="AA1302" s="90">
        <v>0.75</v>
      </c>
      <c r="AB1302" s="143">
        <v>0.25</v>
      </c>
      <c r="AC1302" s="143">
        <v>0.75</v>
      </c>
      <c r="AD1302" s="150">
        <f>VLOOKUP(T1302,'既存・導入予定 (4)'!$E$33:$S$44,13,0)</f>
        <v>0.245</v>
      </c>
      <c r="AE1302" s="151">
        <f t="shared" si="62"/>
        <v>0.81100000000000005</v>
      </c>
    </row>
    <row r="1303" spans="20:31">
      <c r="T1303" s="90">
        <v>11</v>
      </c>
      <c r="U1303" s="90">
        <v>2015</v>
      </c>
      <c r="V1303" s="90" t="s">
        <v>21</v>
      </c>
      <c r="W1303" s="90" t="s">
        <v>618</v>
      </c>
      <c r="X1303" s="90" t="s">
        <v>3516</v>
      </c>
      <c r="Y1303" s="198" t="str">
        <f t="shared" si="63"/>
        <v>112015暖房ビル用マルチ無し（一定速）</v>
      </c>
      <c r="Z1303" s="90">
        <v>0.25</v>
      </c>
      <c r="AA1303" s="90">
        <v>0.75</v>
      </c>
      <c r="AB1303" s="143">
        <v>0.25</v>
      </c>
      <c r="AC1303" s="143">
        <v>0.75</v>
      </c>
      <c r="AD1303" s="150">
        <f>VLOOKUP(T1303,'既存・導入予定 (4)'!$E$33:$S$44,13,0)</f>
        <v>0.245</v>
      </c>
      <c r="AE1303" s="151">
        <f t="shared" si="62"/>
        <v>0.81100000000000005</v>
      </c>
    </row>
    <row r="1304" spans="20:31">
      <c r="T1304" s="90">
        <v>11</v>
      </c>
      <c r="U1304" s="90">
        <v>2015</v>
      </c>
      <c r="V1304" s="90" t="s">
        <v>21</v>
      </c>
      <c r="W1304" s="90" t="s">
        <v>619</v>
      </c>
      <c r="X1304" s="90" t="s">
        <v>3516</v>
      </c>
      <c r="Y1304" s="198" t="str">
        <f t="shared" si="63"/>
        <v>112015暖房設備用無し（一定速）</v>
      </c>
      <c r="Z1304" s="90">
        <v>0.25</v>
      </c>
      <c r="AA1304" s="90">
        <v>0.75</v>
      </c>
      <c r="AB1304" s="143">
        <v>0.25</v>
      </c>
      <c r="AC1304" s="143">
        <v>0.75</v>
      </c>
      <c r="AD1304" s="150">
        <f>VLOOKUP(T1304,'既存・導入予定 (4)'!$E$33:$S$44,13,0)</f>
        <v>0.245</v>
      </c>
      <c r="AE1304" s="151">
        <f t="shared" si="62"/>
        <v>0.81100000000000005</v>
      </c>
    </row>
    <row r="1305" spans="20:31">
      <c r="T1305" s="90">
        <v>11</v>
      </c>
      <c r="U1305" s="90">
        <v>2020</v>
      </c>
      <c r="V1305" s="90" t="s">
        <v>626</v>
      </c>
      <c r="W1305" s="90" t="s">
        <v>624</v>
      </c>
      <c r="X1305" s="90" t="s">
        <v>3363</v>
      </c>
      <c r="Y1305" s="198" t="str">
        <f t="shared" si="63"/>
        <v>112020冷房店舗用有り</v>
      </c>
      <c r="Z1305" s="90">
        <v>-1.38</v>
      </c>
      <c r="AA1305" s="90">
        <v>2.38</v>
      </c>
      <c r="AB1305" s="143">
        <v>1.0581</v>
      </c>
      <c r="AC1305" s="143">
        <v>1.7705</v>
      </c>
      <c r="AD1305" s="150">
        <f>VLOOKUP(T1305,'既存・導入予定 (4)'!$E$33:$S$44,13,0)</f>
        <v>0.245</v>
      </c>
      <c r="AE1305" s="151">
        <f t="shared" ref="AE1305:AE1368" si="64">ROUNDDOWN(IF(AD1305&gt;=0.25,Z1305*AD1305+AA1305,AB1305*AD1305+AC1305),3)</f>
        <v>2.0289999999999999</v>
      </c>
    </row>
    <row r="1306" spans="20:31">
      <c r="T1306" s="90">
        <v>11</v>
      </c>
      <c r="U1306" s="90">
        <v>2020</v>
      </c>
      <c r="V1306" s="90" t="s">
        <v>626</v>
      </c>
      <c r="W1306" s="90" t="s">
        <v>618</v>
      </c>
      <c r="X1306" s="90" t="s">
        <v>3363</v>
      </c>
      <c r="Y1306" s="198" t="str">
        <f t="shared" si="63"/>
        <v>112020冷房ビル用マルチ有り</v>
      </c>
      <c r="Z1306" s="90">
        <v>-1.68</v>
      </c>
      <c r="AA1306" s="90">
        <v>2.68</v>
      </c>
      <c r="AB1306" s="143">
        <v>1.0788</v>
      </c>
      <c r="AC1306" s="143">
        <v>2.0053000000000001</v>
      </c>
      <c r="AD1306" s="150">
        <f>VLOOKUP(T1306,'既存・導入予定 (4)'!$E$33:$S$44,13,0)</f>
        <v>0.245</v>
      </c>
      <c r="AE1306" s="151">
        <f t="shared" si="64"/>
        <v>2.2690000000000001</v>
      </c>
    </row>
    <row r="1307" spans="20:31">
      <c r="T1307" s="90">
        <v>11</v>
      </c>
      <c r="U1307" s="90">
        <v>2020</v>
      </c>
      <c r="V1307" s="90" t="s">
        <v>626</v>
      </c>
      <c r="W1307" s="90" t="s">
        <v>619</v>
      </c>
      <c r="X1307" s="90" t="s">
        <v>3363</v>
      </c>
      <c r="Y1307" s="198" t="str">
        <f t="shared" si="63"/>
        <v>112020冷房設備用有り</v>
      </c>
      <c r="Z1307" s="90">
        <v>-0.62</v>
      </c>
      <c r="AA1307" s="90">
        <v>1.62</v>
      </c>
      <c r="AB1307" s="143">
        <v>1.0472999999999999</v>
      </c>
      <c r="AC1307" s="143">
        <v>1.2032</v>
      </c>
      <c r="AD1307" s="150">
        <f>VLOOKUP(T1307,'既存・導入予定 (4)'!$E$33:$S$44,13,0)</f>
        <v>0.245</v>
      </c>
      <c r="AE1307" s="151">
        <f t="shared" si="64"/>
        <v>1.4590000000000001</v>
      </c>
    </row>
    <row r="1308" spans="20:31">
      <c r="T1308" s="90">
        <v>11</v>
      </c>
      <c r="U1308" s="90">
        <v>2020</v>
      </c>
      <c r="V1308" s="90" t="s">
        <v>626</v>
      </c>
      <c r="W1308" s="90" t="s">
        <v>624</v>
      </c>
      <c r="X1308" s="90" t="s">
        <v>3516</v>
      </c>
      <c r="Y1308" s="198" t="str">
        <f t="shared" si="63"/>
        <v>112020冷房店舗用無し（一定速）</v>
      </c>
      <c r="Z1308" s="90">
        <v>0.25</v>
      </c>
      <c r="AA1308" s="90">
        <v>0.75</v>
      </c>
      <c r="AB1308" s="143">
        <v>0.25</v>
      </c>
      <c r="AC1308" s="143">
        <v>0.75</v>
      </c>
      <c r="AD1308" s="150">
        <f>VLOOKUP(T1308,'既存・導入予定 (4)'!$E$33:$S$44,13,0)</f>
        <v>0.245</v>
      </c>
      <c r="AE1308" s="151">
        <f t="shared" si="64"/>
        <v>0.81100000000000005</v>
      </c>
    </row>
    <row r="1309" spans="20:31">
      <c r="T1309" s="90">
        <v>11</v>
      </c>
      <c r="U1309" s="90">
        <v>2020</v>
      </c>
      <c r="V1309" s="90" t="s">
        <v>626</v>
      </c>
      <c r="W1309" s="90" t="s">
        <v>618</v>
      </c>
      <c r="X1309" s="90" t="s">
        <v>3516</v>
      </c>
      <c r="Y1309" s="198" t="str">
        <f t="shared" si="63"/>
        <v>112020冷房ビル用マルチ無し（一定速）</v>
      </c>
      <c r="Z1309" s="90">
        <v>0.25</v>
      </c>
      <c r="AA1309" s="90">
        <v>0.75</v>
      </c>
      <c r="AB1309" s="143">
        <v>0.25</v>
      </c>
      <c r="AC1309" s="143">
        <v>0.75</v>
      </c>
      <c r="AD1309" s="150">
        <f>VLOOKUP(T1309,'既存・導入予定 (4)'!$E$33:$S$44,13,0)</f>
        <v>0.245</v>
      </c>
      <c r="AE1309" s="151">
        <f t="shared" si="64"/>
        <v>0.81100000000000005</v>
      </c>
    </row>
    <row r="1310" spans="20:31">
      <c r="T1310" s="90">
        <v>11</v>
      </c>
      <c r="U1310" s="90">
        <v>2020</v>
      </c>
      <c r="V1310" s="90" t="s">
        <v>626</v>
      </c>
      <c r="W1310" s="90" t="s">
        <v>619</v>
      </c>
      <c r="X1310" s="90" t="s">
        <v>3516</v>
      </c>
      <c r="Y1310" s="198" t="str">
        <f t="shared" si="63"/>
        <v>112020冷房設備用無し（一定速）</v>
      </c>
      <c r="Z1310" s="90">
        <v>0.25</v>
      </c>
      <c r="AA1310" s="90">
        <v>0.75</v>
      </c>
      <c r="AB1310" s="143">
        <v>0.25</v>
      </c>
      <c r="AC1310" s="143">
        <v>0.75</v>
      </c>
      <c r="AD1310" s="150">
        <f>VLOOKUP(T1310,'既存・導入予定 (4)'!$E$33:$S$44,13,0)</f>
        <v>0.245</v>
      </c>
      <c r="AE1310" s="151">
        <f t="shared" si="64"/>
        <v>0.81100000000000005</v>
      </c>
    </row>
    <row r="1311" spans="20:31">
      <c r="T1311" s="90">
        <v>11</v>
      </c>
      <c r="U1311" s="90">
        <v>2020</v>
      </c>
      <c r="V1311" s="90" t="s">
        <v>627</v>
      </c>
      <c r="W1311" s="90" t="s">
        <v>624</v>
      </c>
      <c r="X1311" s="90" t="s">
        <v>3363</v>
      </c>
      <c r="Y1311" s="198" t="str">
        <f t="shared" si="63"/>
        <v>112020暖房店舗用有り</v>
      </c>
      <c r="Z1311" s="90">
        <v>-0.96</v>
      </c>
      <c r="AA1311" s="90">
        <v>1.96</v>
      </c>
      <c r="AB1311" s="143">
        <v>1.0862000000000001</v>
      </c>
      <c r="AC1311" s="143">
        <v>1.4483999999999999</v>
      </c>
      <c r="AD1311" s="150">
        <f>VLOOKUP(T1311,'既存・導入予定 (4)'!$E$33:$S$44,13,0)</f>
        <v>0.245</v>
      </c>
      <c r="AE1311" s="151">
        <f t="shared" si="64"/>
        <v>1.714</v>
      </c>
    </row>
    <row r="1312" spans="20:31">
      <c r="T1312" s="90">
        <v>11</v>
      </c>
      <c r="U1312" s="90">
        <v>2020</v>
      </c>
      <c r="V1312" s="90" t="s">
        <v>627</v>
      </c>
      <c r="W1312" s="90" t="s">
        <v>618</v>
      </c>
      <c r="X1312" s="90" t="s">
        <v>3363</v>
      </c>
      <c r="Y1312" s="198" t="str">
        <f t="shared" si="63"/>
        <v>112020暖房ビル用マルチ有り</v>
      </c>
      <c r="Z1312" s="90">
        <v>-1.1000000000000001</v>
      </c>
      <c r="AA1312" s="90">
        <v>2.1</v>
      </c>
      <c r="AB1312" s="143">
        <v>1.0416000000000001</v>
      </c>
      <c r="AC1312" s="143">
        <v>1.4596</v>
      </c>
      <c r="AD1312" s="150">
        <f>VLOOKUP(T1312,'既存・導入予定 (4)'!$E$33:$S$44,13,0)</f>
        <v>0.245</v>
      </c>
      <c r="AE1312" s="151">
        <f t="shared" si="64"/>
        <v>1.714</v>
      </c>
    </row>
    <row r="1313" spans="20:31">
      <c r="T1313" s="90">
        <v>11</v>
      </c>
      <c r="U1313" s="90">
        <v>2020</v>
      </c>
      <c r="V1313" s="90" t="s">
        <v>627</v>
      </c>
      <c r="W1313" s="90" t="s">
        <v>619</v>
      </c>
      <c r="X1313" s="90" t="s">
        <v>3363</v>
      </c>
      <c r="Y1313" s="198" t="str">
        <f t="shared" si="63"/>
        <v>112020暖房設備用有り</v>
      </c>
      <c r="Z1313" s="90">
        <v>-0.46</v>
      </c>
      <c r="AA1313" s="90">
        <v>1.46</v>
      </c>
      <c r="AB1313" s="143">
        <v>0.94</v>
      </c>
      <c r="AC1313" s="143">
        <v>1.1100000000000001</v>
      </c>
      <c r="AD1313" s="150">
        <f>VLOOKUP(T1313,'既存・導入予定 (4)'!$E$33:$S$44,13,0)</f>
        <v>0.245</v>
      </c>
      <c r="AE1313" s="151">
        <f t="shared" si="64"/>
        <v>1.34</v>
      </c>
    </row>
    <row r="1314" spans="20:31">
      <c r="T1314" s="90">
        <v>11</v>
      </c>
      <c r="U1314" s="90">
        <v>2020</v>
      </c>
      <c r="V1314" s="90" t="s">
        <v>627</v>
      </c>
      <c r="W1314" s="90" t="s">
        <v>624</v>
      </c>
      <c r="X1314" s="90" t="s">
        <v>3516</v>
      </c>
      <c r="Y1314" s="198" t="str">
        <f t="shared" si="63"/>
        <v>112020暖房店舗用無し（一定速）</v>
      </c>
      <c r="Z1314" s="90">
        <v>0.25</v>
      </c>
      <c r="AA1314" s="90">
        <v>0.75</v>
      </c>
      <c r="AB1314" s="143">
        <v>0.25</v>
      </c>
      <c r="AC1314" s="143">
        <v>0.75</v>
      </c>
      <c r="AD1314" s="150">
        <f>VLOOKUP(T1314,'既存・導入予定 (4)'!$E$33:$S$44,13,0)</f>
        <v>0.245</v>
      </c>
      <c r="AE1314" s="151">
        <f t="shared" si="64"/>
        <v>0.81100000000000005</v>
      </c>
    </row>
    <row r="1315" spans="20:31">
      <c r="T1315" s="90">
        <v>11</v>
      </c>
      <c r="U1315" s="90">
        <v>2020</v>
      </c>
      <c r="V1315" s="90" t="s">
        <v>627</v>
      </c>
      <c r="W1315" s="90" t="s">
        <v>618</v>
      </c>
      <c r="X1315" s="90" t="s">
        <v>3516</v>
      </c>
      <c r="Y1315" s="198" t="str">
        <f t="shared" si="63"/>
        <v>112020暖房ビル用マルチ無し（一定速）</v>
      </c>
      <c r="Z1315" s="90">
        <v>0.25</v>
      </c>
      <c r="AA1315" s="90">
        <v>0.75</v>
      </c>
      <c r="AB1315" s="143">
        <v>0.25</v>
      </c>
      <c r="AC1315" s="143">
        <v>0.75</v>
      </c>
      <c r="AD1315" s="150">
        <f>VLOOKUP(T1315,'既存・導入予定 (4)'!$E$33:$S$44,13,0)</f>
        <v>0.245</v>
      </c>
      <c r="AE1315" s="151">
        <f t="shared" si="64"/>
        <v>0.81100000000000005</v>
      </c>
    </row>
    <row r="1316" spans="20:31">
      <c r="T1316" s="90">
        <v>11</v>
      </c>
      <c r="U1316" s="90">
        <v>2020</v>
      </c>
      <c r="V1316" s="90" t="s">
        <v>627</v>
      </c>
      <c r="W1316" s="90" t="s">
        <v>619</v>
      </c>
      <c r="X1316" s="90" t="s">
        <v>3516</v>
      </c>
      <c r="Y1316" s="198" t="str">
        <f t="shared" si="63"/>
        <v>112020暖房設備用無し（一定速）</v>
      </c>
      <c r="Z1316" s="90">
        <v>0.25</v>
      </c>
      <c r="AA1316" s="90">
        <v>0.75</v>
      </c>
      <c r="AB1316" s="143">
        <v>0.25</v>
      </c>
      <c r="AC1316" s="143">
        <v>0.75</v>
      </c>
      <c r="AD1316" s="150">
        <f>VLOOKUP(T1316,'既存・導入予定 (4)'!$E$33:$S$44,13,0)</f>
        <v>0.245</v>
      </c>
      <c r="AE1316" s="151">
        <f t="shared" si="64"/>
        <v>0.81100000000000005</v>
      </c>
    </row>
    <row r="1317" spans="20:31">
      <c r="T1317" s="145">
        <v>11</v>
      </c>
      <c r="U1317" s="145">
        <v>2024</v>
      </c>
      <c r="V1317" s="145" t="s">
        <v>626</v>
      </c>
      <c r="W1317" s="145" t="s">
        <v>624</v>
      </c>
      <c r="X1317" s="145" t="s">
        <v>3363</v>
      </c>
      <c r="Y1317" s="146" t="str">
        <f t="shared" si="63"/>
        <v>112024冷房店舗用有り</v>
      </c>
      <c r="Z1317" s="145">
        <v>-1.58</v>
      </c>
      <c r="AA1317" s="145">
        <v>2.58</v>
      </c>
      <c r="AB1317" s="149">
        <v>1.0629999999999999</v>
      </c>
      <c r="AC1317" s="149">
        <v>1.9193</v>
      </c>
      <c r="AD1317" s="147">
        <f>VLOOKUP(T1317,'既存・導入予定 (4)'!$E$33:$S$44,13,0)</f>
        <v>0.245</v>
      </c>
      <c r="AE1317" s="75">
        <f t="shared" si="64"/>
        <v>2.1789999999999998</v>
      </c>
    </row>
    <row r="1318" spans="20:31">
      <c r="T1318" s="145">
        <v>11</v>
      </c>
      <c r="U1318" s="145">
        <v>2024</v>
      </c>
      <c r="V1318" s="145" t="s">
        <v>626</v>
      </c>
      <c r="W1318" s="145" t="s">
        <v>618</v>
      </c>
      <c r="X1318" s="145" t="s">
        <v>3363</v>
      </c>
      <c r="Y1318" s="146" t="str">
        <f t="shared" si="63"/>
        <v>112024冷房ビル用マルチ有り</v>
      </c>
      <c r="Z1318" s="145">
        <v>-1.6</v>
      </c>
      <c r="AA1318" s="145">
        <v>2.6</v>
      </c>
      <c r="AB1318" s="149">
        <v>1.0759000000000001</v>
      </c>
      <c r="AC1318" s="149">
        <v>1.931</v>
      </c>
      <c r="AD1318" s="147">
        <f>VLOOKUP(T1318,'既存・導入予定 (4)'!$E$33:$S$44,13,0)</f>
        <v>0.245</v>
      </c>
      <c r="AE1318" s="75">
        <f t="shared" si="64"/>
        <v>2.194</v>
      </c>
    </row>
    <row r="1319" spans="20:31">
      <c r="T1319" s="145">
        <v>11</v>
      </c>
      <c r="U1319" s="145">
        <v>2024</v>
      </c>
      <c r="V1319" s="145" t="s">
        <v>626</v>
      </c>
      <c r="W1319" s="145" t="s">
        <v>619</v>
      </c>
      <c r="X1319" s="145" t="s">
        <v>3363</v>
      </c>
      <c r="Y1319" s="146" t="str">
        <f t="shared" si="63"/>
        <v>112024冷房設備用有り</v>
      </c>
      <c r="Z1319" s="145">
        <v>-0.6</v>
      </c>
      <c r="AA1319" s="145">
        <v>1.6</v>
      </c>
      <c r="AB1319" s="149">
        <v>1.0467</v>
      </c>
      <c r="AC1319" s="149">
        <v>1.1882999999999999</v>
      </c>
      <c r="AD1319" s="147">
        <f>VLOOKUP(T1319,'既存・導入予定 (4)'!$E$33:$S$44,13,0)</f>
        <v>0.245</v>
      </c>
      <c r="AE1319" s="75">
        <f t="shared" si="64"/>
        <v>1.444</v>
      </c>
    </row>
    <row r="1320" spans="20:31">
      <c r="T1320" s="145">
        <v>11</v>
      </c>
      <c r="U1320" s="145">
        <v>2024</v>
      </c>
      <c r="V1320" s="145" t="s">
        <v>626</v>
      </c>
      <c r="W1320" s="145" t="s">
        <v>624</v>
      </c>
      <c r="X1320" s="145" t="s">
        <v>3516</v>
      </c>
      <c r="Y1320" s="146" t="str">
        <f t="shared" si="63"/>
        <v>112024冷房店舗用無し（一定速）</v>
      </c>
      <c r="Z1320" s="145">
        <v>0.25</v>
      </c>
      <c r="AA1320" s="145">
        <v>0.75</v>
      </c>
      <c r="AB1320" s="149">
        <v>0.25</v>
      </c>
      <c r="AC1320" s="149">
        <v>0.75</v>
      </c>
      <c r="AD1320" s="147">
        <f>VLOOKUP(T1320,'既存・導入予定 (4)'!$E$33:$S$44,13,0)</f>
        <v>0.245</v>
      </c>
      <c r="AE1320" s="75">
        <f t="shared" si="64"/>
        <v>0.81100000000000005</v>
      </c>
    </row>
    <row r="1321" spans="20:31">
      <c r="T1321" s="145">
        <v>11</v>
      </c>
      <c r="U1321" s="145">
        <v>2024</v>
      </c>
      <c r="V1321" s="145" t="s">
        <v>626</v>
      </c>
      <c r="W1321" s="145" t="s">
        <v>618</v>
      </c>
      <c r="X1321" s="145" t="s">
        <v>3516</v>
      </c>
      <c r="Y1321" s="146" t="str">
        <f t="shared" si="63"/>
        <v>112024冷房ビル用マルチ無し（一定速）</v>
      </c>
      <c r="Z1321" s="145">
        <v>0.25</v>
      </c>
      <c r="AA1321" s="145">
        <v>0.75</v>
      </c>
      <c r="AB1321" s="149">
        <v>0.25</v>
      </c>
      <c r="AC1321" s="149">
        <v>0.75</v>
      </c>
      <c r="AD1321" s="147">
        <f>VLOOKUP(T1321,'既存・導入予定 (4)'!$E$33:$S$44,13,0)</f>
        <v>0.245</v>
      </c>
      <c r="AE1321" s="75">
        <f t="shared" si="64"/>
        <v>0.81100000000000005</v>
      </c>
    </row>
    <row r="1322" spans="20:31">
      <c r="T1322" s="145">
        <v>11</v>
      </c>
      <c r="U1322" s="145">
        <v>2024</v>
      </c>
      <c r="V1322" s="145" t="s">
        <v>626</v>
      </c>
      <c r="W1322" s="145" t="s">
        <v>619</v>
      </c>
      <c r="X1322" s="145" t="s">
        <v>3516</v>
      </c>
      <c r="Y1322" s="146" t="str">
        <f t="shared" si="63"/>
        <v>112024冷房設備用無し（一定速）</v>
      </c>
      <c r="Z1322" s="145">
        <v>0.25</v>
      </c>
      <c r="AA1322" s="145">
        <v>0.75</v>
      </c>
      <c r="AB1322" s="149">
        <v>0.25</v>
      </c>
      <c r="AC1322" s="149">
        <v>0.75</v>
      </c>
      <c r="AD1322" s="147">
        <f>VLOOKUP(T1322,'既存・導入予定 (4)'!$E$33:$S$44,13,0)</f>
        <v>0.245</v>
      </c>
      <c r="AE1322" s="75">
        <f t="shared" si="64"/>
        <v>0.81100000000000005</v>
      </c>
    </row>
    <row r="1323" spans="20:31">
      <c r="T1323" s="145">
        <v>11</v>
      </c>
      <c r="U1323" s="145">
        <v>2024</v>
      </c>
      <c r="V1323" s="145" t="s">
        <v>627</v>
      </c>
      <c r="W1323" s="145" t="s">
        <v>624</v>
      </c>
      <c r="X1323" s="145" t="s">
        <v>3363</v>
      </c>
      <c r="Y1323" s="146" t="str">
        <f t="shared" si="63"/>
        <v>112024暖房店舗用有り</v>
      </c>
      <c r="Z1323" s="145">
        <v>-1.04</v>
      </c>
      <c r="AA1323" s="145">
        <v>2.04</v>
      </c>
      <c r="AB1323" s="149">
        <v>1.0898000000000001</v>
      </c>
      <c r="AC1323" s="149">
        <v>1.5076000000000001</v>
      </c>
      <c r="AD1323" s="147">
        <f>VLOOKUP(T1323,'既存・導入予定 (4)'!$E$33:$S$44,13,0)</f>
        <v>0.245</v>
      </c>
      <c r="AE1323" s="75">
        <f t="shared" si="64"/>
        <v>1.774</v>
      </c>
    </row>
    <row r="1324" spans="20:31">
      <c r="T1324" s="145">
        <v>11</v>
      </c>
      <c r="U1324" s="145">
        <v>2024</v>
      </c>
      <c r="V1324" s="145" t="s">
        <v>627</v>
      </c>
      <c r="W1324" s="145" t="s">
        <v>618</v>
      </c>
      <c r="X1324" s="145" t="s">
        <v>3363</v>
      </c>
      <c r="Y1324" s="146" t="str">
        <f t="shared" si="63"/>
        <v>112024暖房ビル用マルチ有り</v>
      </c>
      <c r="Z1324" s="145">
        <v>-1.1399999999999999</v>
      </c>
      <c r="AA1324" s="145">
        <v>2.14</v>
      </c>
      <c r="AB1324" s="149">
        <v>1.0454000000000001</v>
      </c>
      <c r="AC1324" s="149">
        <v>1.5936999999999999</v>
      </c>
      <c r="AD1324" s="147">
        <f>VLOOKUP(T1324,'既存・導入予定 (4)'!$E$33:$S$44,13,0)</f>
        <v>0.245</v>
      </c>
      <c r="AE1324" s="75">
        <f t="shared" si="64"/>
        <v>1.849</v>
      </c>
    </row>
    <row r="1325" spans="20:31">
      <c r="T1325" s="145">
        <v>11</v>
      </c>
      <c r="U1325" s="145">
        <v>2024</v>
      </c>
      <c r="V1325" s="145" t="s">
        <v>627</v>
      </c>
      <c r="W1325" s="145" t="s">
        <v>619</v>
      </c>
      <c r="X1325" s="145" t="s">
        <v>3363</v>
      </c>
      <c r="Y1325" s="146" t="str">
        <f t="shared" si="63"/>
        <v>112024暖房設備用有り</v>
      </c>
      <c r="Z1325" s="145">
        <v>-0.57999999999999996</v>
      </c>
      <c r="AA1325" s="145">
        <v>1.58</v>
      </c>
      <c r="AB1325" s="149">
        <v>1.0335000000000001</v>
      </c>
      <c r="AC1325" s="149">
        <v>1.1766000000000001</v>
      </c>
      <c r="AD1325" s="147">
        <f>VLOOKUP(T1325,'既存・導入予定 (4)'!$E$33:$S$44,13,0)</f>
        <v>0.245</v>
      </c>
      <c r="AE1325" s="75">
        <f t="shared" si="64"/>
        <v>1.429</v>
      </c>
    </row>
    <row r="1326" spans="20:31">
      <c r="T1326" s="145">
        <v>11</v>
      </c>
      <c r="U1326" s="145">
        <v>2024</v>
      </c>
      <c r="V1326" s="145" t="s">
        <v>627</v>
      </c>
      <c r="W1326" s="145" t="s">
        <v>624</v>
      </c>
      <c r="X1326" s="145" t="s">
        <v>3516</v>
      </c>
      <c r="Y1326" s="146" t="str">
        <f t="shared" si="63"/>
        <v>112024暖房店舗用無し（一定速）</v>
      </c>
      <c r="Z1326" s="145">
        <v>0.25</v>
      </c>
      <c r="AA1326" s="145">
        <v>0.75</v>
      </c>
      <c r="AB1326" s="149">
        <v>0.25</v>
      </c>
      <c r="AC1326" s="149">
        <v>0.75</v>
      </c>
      <c r="AD1326" s="147">
        <f>VLOOKUP(T1326,'既存・導入予定 (4)'!$E$33:$S$44,13,0)</f>
        <v>0.245</v>
      </c>
      <c r="AE1326" s="75">
        <f t="shared" si="64"/>
        <v>0.81100000000000005</v>
      </c>
    </row>
    <row r="1327" spans="20:31">
      <c r="T1327" s="145">
        <v>11</v>
      </c>
      <c r="U1327" s="145">
        <v>2024</v>
      </c>
      <c r="V1327" s="145" t="s">
        <v>627</v>
      </c>
      <c r="W1327" s="145" t="s">
        <v>618</v>
      </c>
      <c r="X1327" s="145" t="s">
        <v>3516</v>
      </c>
      <c r="Y1327" s="146" t="str">
        <f t="shared" si="63"/>
        <v>112024暖房ビル用マルチ無し（一定速）</v>
      </c>
      <c r="Z1327" s="145">
        <v>0.25</v>
      </c>
      <c r="AA1327" s="145">
        <v>0.75</v>
      </c>
      <c r="AB1327" s="149">
        <v>0.25</v>
      </c>
      <c r="AC1327" s="149">
        <v>0.75</v>
      </c>
      <c r="AD1327" s="147">
        <f>VLOOKUP(T1327,'既存・導入予定 (4)'!$E$33:$S$44,13,0)</f>
        <v>0.245</v>
      </c>
      <c r="AE1327" s="75">
        <f t="shared" si="64"/>
        <v>0.81100000000000005</v>
      </c>
    </row>
    <row r="1328" spans="20:31">
      <c r="T1328" s="145">
        <v>11</v>
      </c>
      <c r="U1328" s="145">
        <v>2024</v>
      </c>
      <c r="V1328" s="145" t="s">
        <v>627</v>
      </c>
      <c r="W1328" s="145" t="s">
        <v>619</v>
      </c>
      <c r="X1328" s="145" t="s">
        <v>3516</v>
      </c>
      <c r="Y1328" s="146" t="str">
        <f t="shared" si="63"/>
        <v>112024暖房設備用無し（一定速）</v>
      </c>
      <c r="Z1328" s="145">
        <v>0.25</v>
      </c>
      <c r="AA1328" s="145">
        <v>0.75</v>
      </c>
      <c r="AB1328" s="149">
        <v>0.25</v>
      </c>
      <c r="AC1328" s="149">
        <v>0.75</v>
      </c>
      <c r="AD1328" s="147">
        <f>VLOOKUP(T1328,'既存・導入予定 (4)'!$E$33:$S$44,13,0)</f>
        <v>0.245</v>
      </c>
      <c r="AE1328" s="75">
        <f t="shared" si="64"/>
        <v>0.81100000000000005</v>
      </c>
    </row>
    <row r="1329" spans="20:31">
      <c r="T1329" s="90">
        <v>12</v>
      </c>
      <c r="U1329" s="90">
        <v>1995</v>
      </c>
      <c r="V1329" s="90" t="s">
        <v>20</v>
      </c>
      <c r="W1329" s="90" t="s">
        <v>624</v>
      </c>
      <c r="X1329" s="90" t="s">
        <v>3363</v>
      </c>
      <c r="Y1329" s="198" t="str">
        <f t="shared" si="63"/>
        <v>121995冷房店舗用有り</v>
      </c>
      <c r="Z1329" s="90">
        <v>0.32</v>
      </c>
      <c r="AA1329" s="90">
        <v>0.68</v>
      </c>
      <c r="AB1329" s="143">
        <v>1.0165999999999999</v>
      </c>
      <c r="AC1329" s="143">
        <v>0.50590000000000002</v>
      </c>
      <c r="AD1329" s="150">
        <f>VLOOKUP(T1329,'既存・導入予定 (4)'!$E$33:$S$44,13,0)</f>
        <v>0.45</v>
      </c>
      <c r="AE1329" s="151">
        <f t="shared" si="64"/>
        <v>0.82399999999999995</v>
      </c>
    </row>
    <row r="1330" spans="20:31">
      <c r="T1330" s="90">
        <v>12</v>
      </c>
      <c r="U1330" s="90">
        <v>1995</v>
      </c>
      <c r="V1330" s="90" t="s">
        <v>20</v>
      </c>
      <c r="W1330" s="90" t="s">
        <v>618</v>
      </c>
      <c r="X1330" s="90" t="s">
        <v>3363</v>
      </c>
      <c r="Y1330" s="198" t="str">
        <f t="shared" si="63"/>
        <v>121995冷房ビル用マルチ有り</v>
      </c>
      <c r="Z1330" s="90">
        <v>-0.218</v>
      </c>
      <c r="AA1330" s="90">
        <v>1.218</v>
      </c>
      <c r="AB1330" s="143">
        <v>1.0356000000000001</v>
      </c>
      <c r="AC1330" s="143">
        <v>0.90459999999999996</v>
      </c>
      <c r="AD1330" s="150">
        <f>VLOOKUP(T1330,'既存・導入予定 (4)'!$E$33:$S$44,13,0)</f>
        <v>0.45</v>
      </c>
      <c r="AE1330" s="151">
        <f t="shared" si="64"/>
        <v>1.119</v>
      </c>
    </row>
    <row r="1331" spans="20:31">
      <c r="T1331" s="90">
        <v>12</v>
      </c>
      <c r="U1331" s="90">
        <v>1995</v>
      </c>
      <c r="V1331" s="90" t="s">
        <v>20</v>
      </c>
      <c r="W1331" s="90" t="s">
        <v>619</v>
      </c>
      <c r="X1331" s="90" t="s">
        <v>3363</v>
      </c>
      <c r="Y1331" s="198" t="str">
        <f t="shared" si="63"/>
        <v>121995冷房設備用有り</v>
      </c>
      <c r="Z1331" s="90">
        <v>0.25</v>
      </c>
      <c r="AA1331" s="90">
        <v>0.75</v>
      </c>
      <c r="AB1331" s="143">
        <v>1.0219</v>
      </c>
      <c r="AC1331" s="143">
        <v>0.55700000000000005</v>
      </c>
      <c r="AD1331" s="150">
        <f>VLOOKUP(T1331,'既存・導入予定 (4)'!$E$33:$S$44,13,0)</f>
        <v>0.45</v>
      </c>
      <c r="AE1331" s="151">
        <f t="shared" si="64"/>
        <v>0.86199999999999999</v>
      </c>
    </row>
    <row r="1332" spans="20:31">
      <c r="T1332" s="90">
        <v>12</v>
      </c>
      <c r="U1332" s="90">
        <v>1995</v>
      </c>
      <c r="V1332" s="90" t="s">
        <v>20</v>
      </c>
      <c r="W1332" s="90" t="s">
        <v>624</v>
      </c>
      <c r="X1332" s="90" t="s">
        <v>3516</v>
      </c>
      <c r="Y1332" s="198" t="str">
        <f t="shared" si="63"/>
        <v>121995冷房店舗用無し（一定速）</v>
      </c>
      <c r="Z1332" s="90">
        <v>0.26</v>
      </c>
      <c r="AA1332" s="90">
        <v>0.74</v>
      </c>
      <c r="AB1332" s="143">
        <v>0.26</v>
      </c>
      <c r="AC1332" s="143">
        <v>0.74</v>
      </c>
      <c r="AD1332" s="150">
        <f>VLOOKUP(T1332,'既存・導入予定 (4)'!$E$33:$S$44,13,0)</f>
        <v>0.45</v>
      </c>
      <c r="AE1332" s="151">
        <f t="shared" si="64"/>
        <v>0.85699999999999998</v>
      </c>
    </row>
    <row r="1333" spans="20:31">
      <c r="T1333" s="90">
        <v>12</v>
      </c>
      <c r="U1333" s="90">
        <v>1995</v>
      </c>
      <c r="V1333" s="90" t="s">
        <v>20</v>
      </c>
      <c r="W1333" s="90" t="s">
        <v>618</v>
      </c>
      <c r="X1333" s="90" t="s">
        <v>3516</v>
      </c>
      <c r="Y1333" s="198" t="str">
        <f t="shared" si="63"/>
        <v>121995冷房ビル用マルチ無し（一定速）</v>
      </c>
      <c r="Z1333" s="90">
        <v>0.26</v>
      </c>
      <c r="AA1333" s="90">
        <v>0.74</v>
      </c>
      <c r="AB1333" s="143">
        <v>0.26</v>
      </c>
      <c r="AC1333" s="143">
        <v>0.74</v>
      </c>
      <c r="AD1333" s="150">
        <f>VLOOKUP(T1333,'既存・導入予定 (4)'!$E$33:$S$44,13,0)</f>
        <v>0.45</v>
      </c>
      <c r="AE1333" s="151">
        <f t="shared" si="64"/>
        <v>0.85699999999999998</v>
      </c>
    </row>
    <row r="1334" spans="20:31">
      <c r="T1334" s="90">
        <v>12</v>
      </c>
      <c r="U1334" s="90">
        <v>1995</v>
      </c>
      <c r="V1334" s="90" t="s">
        <v>20</v>
      </c>
      <c r="W1334" s="90" t="s">
        <v>619</v>
      </c>
      <c r="X1334" s="90" t="s">
        <v>3516</v>
      </c>
      <c r="Y1334" s="198" t="str">
        <f t="shared" si="63"/>
        <v>121995冷房設備用無し（一定速）</v>
      </c>
      <c r="Z1334" s="90">
        <v>0.26</v>
      </c>
      <c r="AA1334" s="90">
        <v>0.74</v>
      </c>
      <c r="AB1334" s="143">
        <v>0.26</v>
      </c>
      <c r="AC1334" s="143">
        <v>0.74</v>
      </c>
      <c r="AD1334" s="150">
        <f>VLOOKUP(T1334,'既存・導入予定 (4)'!$E$33:$S$44,13,0)</f>
        <v>0.45</v>
      </c>
      <c r="AE1334" s="151">
        <f t="shared" si="64"/>
        <v>0.85699999999999998</v>
      </c>
    </row>
    <row r="1335" spans="20:31">
      <c r="T1335" s="90">
        <v>12</v>
      </c>
      <c r="U1335" s="90">
        <v>1995</v>
      </c>
      <c r="V1335" s="90" t="s">
        <v>21</v>
      </c>
      <c r="W1335" s="90" t="s">
        <v>624</v>
      </c>
      <c r="X1335" s="90" t="s">
        <v>3363</v>
      </c>
      <c r="Y1335" s="198" t="str">
        <f t="shared" si="63"/>
        <v>121995暖房店舗用有り</v>
      </c>
      <c r="Z1335" s="90">
        <v>0.374</v>
      </c>
      <c r="AA1335" s="90">
        <v>0.626</v>
      </c>
      <c r="AB1335" s="143">
        <v>1.0275000000000001</v>
      </c>
      <c r="AC1335" s="143">
        <v>0.46260000000000001</v>
      </c>
      <c r="AD1335" s="150">
        <f>VLOOKUP(T1335,'既存・導入予定 (4)'!$E$33:$S$44,13,0)</f>
        <v>0.45</v>
      </c>
      <c r="AE1335" s="151">
        <f t="shared" si="64"/>
        <v>0.79400000000000004</v>
      </c>
    </row>
    <row r="1336" spans="20:31">
      <c r="T1336" s="90">
        <v>12</v>
      </c>
      <c r="U1336" s="90">
        <v>1995</v>
      </c>
      <c r="V1336" s="90" t="s">
        <v>21</v>
      </c>
      <c r="W1336" s="90" t="s">
        <v>618</v>
      </c>
      <c r="X1336" s="90" t="s">
        <v>3363</v>
      </c>
      <c r="Y1336" s="198" t="str">
        <f t="shared" si="63"/>
        <v>121995暖房ビル用マルチ有り</v>
      </c>
      <c r="Z1336" s="90">
        <v>-0.112</v>
      </c>
      <c r="AA1336" s="90">
        <v>1.1120000000000001</v>
      </c>
      <c r="AB1336" s="143">
        <v>1.0236000000000001</v>
      </c>
      <c r="AC1336" s="143">
        <v>0.82809999999999995</v>
      </c>
      <c r="AD1336" s="150">
        <f>VLOOKUP(T1336,'既存・導入予定 (4)'!$E$33:$S$44,13,0)</f>
        <v>0.45</v>
      </c>
      <c r="AE1336" s="151">
        <f t="shared" si="64"/>
        <v>1.0609999999999999</v>
      </c>
    </row>
    <row r="1337" spans="20:31">
      <c r="T1337" s="90">
        <v>12</v>
      </c>
      <c r="U1337" s="90">
        <v>1995</v>
      </c>
      <c r="V1337" s="90" t="s">
        <v>21</v>
      </c>
      <c r="W1337" s="90" t="s">
        <v>619</v>
      </c>
      <c r="X1337" s="90" t="s">
        <v>3363</v>
      </c>
      <c r="Y1337" s="198" t="str">
        <f t="shared" si="63"/>
        <v>121995暖房設備用有り</v>
      </c>
      <c r="Z1337" s="90">
        <v>0.25</v>
      </c>
      <c r="AA1337" s="90">
        <v>0.75</v>
      </c>
      <c r="AB1337" s="143">
        <v>1.0159</v>
      </c>
      <c r="AC1337" s="143">
        <v>0.5585</v>
      </c>
      <c r="AD1337" s="150">
        <f>VLOOKUP(T1337,'既存・導入予定 (4)'!$E$33:$S$44,13,0)</f>
        <v>0.45</v>
      </c>
      <c r="AE1337" s="151">
        <f t="shared" si="64"/>
        <v>0.86199999999999999</v>
      </c>
    </row>
    <row r="1338" spans="20:31">
      <c r="T1338" s="90">
        <v>12</v>
      </c>
      <c r="U1338" s="90">
        <v>1995</v>
      </c>
      <c r="V1338" s="90" t="s">
        <v>21</v>
      </c>
      <c r="W1338" s="90" t="s">
        <v>624</v>
      </c>
      <c r="X1338" s="90" t="s">
        <v>3516</v>
      </c>
      <c r="Y1338" s="198" t="str">
        <f t="shared" si="63"/>
        <v>121995暖房店舗用無し（一定速）</v>
      </c>
      <c r="Z1338" s="90">
        <v>0.26</v>
      </c>
      <c r="AA1338" s="90">
        <v>0.74</v>
      </c>
      <c r="AB1338" s="143">
        <v>0.26</v>
      </c>
      <c r="AC1338" s="143">
        <v>0.74</v>
      </c>
      <c r="AD1338" s="150">
        <f>VLOOKUP(T1338,'既存・導入予定 (4)'!$E$33:$S$44,13,0)</f>
        <v>0.45</v>
      </c>
      <c r="AE1338" s="151">
        <f t="shared" si="64"/>
        <v>0.85699999999999998</v>
      </c>
    </row>
    <row r="1339" spans="20:31">
      <c r="T1339" s="90">
        <v>12</v>
      </c>
      <c r="U1339" s="90">
        <v>1995</v>
      </c>
      <c r="V1339" s="90" t="s">
        <v>21</v>
      </c>
      <c r="W1339" s="90" t="s">
        <v>618</v>
      </c>
      <c r="X1339" s="90" t="s">
        <v>3516</v>
      </c>
      <c r="Y1339" s="198" t="str">
        <f t="shared" si="63"/>
        <v>121995暖房ビル用マルチ無し（一定速）</v>
      </c>
      <c r="Z1339" s="90">
        <v>0.26</v>
      </c>
      <c r="AA1339" s="90">
        <v>0.74</v>
      </c>
      <c r="AB1339" s="143">
        <v>0.26</v>
      </c>
      <c r="AC1339" s="143">
        <v>0.74</v>
      </c>
      <c r="AD1339" s="150">
        <f>VLOOKUP(T1339,'既存・導入予定 (4)'!$E$33:$S$44,13,0)</f>
        <v>0.45</v>
      </c>
      <c r="AE1339" s="151">
        <f t="shared" si="64"/>
        <v>0.85699999999999998</v>
      </c>
    </row>
    <row r="1340" spans="20:31">
      <c r="T1340" s="90">
        <v>12</v>
      </c>
      <c r="U1340" s="90">
        <v>1995</v>
      </c>
      <c r="V1340" s="90" t="s">
        <v>21</v>
      </c>
      <c r="W1340" s="90" t="s">
        <v>619</v>
      </c>
      <c r="X1340" s="90" t="s">
        <v>3516</v>
      </c>
      <c r="Y1340" s="198" t="str">
        <f t="shared" si="63"/>
        <v>121995暖房設備用無し（一定速）</v>
      </c>
      <c r="Z1340" s="90">
        <v>0.26</v>
      </c>
      <c r="AA1340" s="90">
        <v>0.74</v>
      </c>
      <c r="AB1340" s="143">
        <v>0.26</v>
      </c>
      <c r="AC1340" s="143">
        <v>0.74</v>
      </c>
      <c r="AD1340" s="150">
        <f>VLOOKUP(T1340,'既存・導入予定 (4)'!$E$33:$S$44,13,0)</f>
        <v>0.45</v>
      </c>
      <c r="AE1340" s="151">
        <f t="shared" si="64"/>
        <v>0.85699999999999998</v>
      </c>
    </row>
    <row r="1341" spans="20:31">
      <c r="T1341" s="90">
        <v>12</v>
      </c>
      <c r="U1341" s="90">
        <v>2005</v>
      </c>
      <c r="V1341" s="90" t="s">
        <v>20</v>
      </c>
      <c r="W1341" s="90" t="s">
        <v>624</v>
      </c>
      <c r="X1341" s="90" t="s">
        <v>3363</v>
      </c>
      <c r="Y1341" s="198" t="str">
        <f t="shared" si="63"/>
        <v>122005冷房店舗用有り</v>
      </c>
      <c r="Z1341" s="90">
        <v>-0.86599999999999999</v>
      </c>
      <c r="AA1341" s="90">
        <v>1.8660000000000001</v>
      </c>
      <c r="AB1341" s="143">
        <v>1.0455000000000001</v>
      </c>
      <c r="AC1341" s="143">
        <v>1.3880999999999999</v>
      </c>
      <c r="AD1341" s="150">
        <f>VLOOKUP(T1341,'既存・導入予定 (4)'!$E$33:$S$44,13,0)</f>
        <v>0.45</v>
      </c>
      <c r="AE1341" s="151">
        <f t="shared" si="64"/>
        <v>1.476</v>
      </c>
    </row>
    <row r="1342" spans="20:31">
      <c r="T1342" s="90">
        <v>12</v>
      </c>
      <c r="U1342" s="90">
        <v>2005</v>
      </c>
      <c r="V1342" s="90" t="s">
        <v>20</v>
      </c>
      <c r="W1342" s="90" t="s">
        <v>618</v>
      </c>
      <c r="X1342" s="90" t="s">
        <v>3363</v>
      </c>
      <c r="Y1342" s="198" t="str">
        <f t="shared" si="63"/>
        <v>122005冷房ビル用マルチ有り</v>
      </c>
      <c r="Z1342" s="90">
        <v>-0.68200000000000005</v>
      </c>
      <c r="AA1342" s="90">
        <v>1.6819999999999999</v>
      </c>
      <c r="AB1342" s="143">
        <v>1.0490999999999999</v>
      </c>
      <c r="AC1342" s="143">
        <v>1.2492000000000001</v>
      </c>
      <c r="AD1342" s="150">
        <f>VLOOKUP(T1342,'既存・導入予定 (4)'!$E$33:$S$44,13,0)</f>
        <v>0.45</v>
      </c>
      <c r="AE1342" s="151">
        <f t="shared" si="64"/>
        <v>1.375</v>
      </c>
    </row>
    <row r="1343" spans="20:31">
      <c r="T1343" s="90">
        <v>12</v>
      </c>
      <c r="U1343" s="90">
        <v>2005</v>
      </c>
      <c r="V1343" s="90" t="s">
        <v>20</v>
      </c>
      <c r="W1343" s="90" t="s">
        <v>619</v>
      </c>
      <c r="X1343" s="90" t="s">
        <v>3363</v>
      </c>
      <c r="Y1343" s="198" t="str">
        <f t="shared" si="63"/>
        <v>122005冷房設備用有り</v>
      </c>
      <c r="Z1343" s="90">
        <v>-0.114</v>
      </c>
      <c r="AA1343" s="90">
        <v>1.1140000000000001</v>
      </c>
      <c r="AB1343" s="143">
        <v>1.0325</v>
      </c>
      <c r="AC1343" s="143">
        <v>0.82740000000000002</v>
      </c>
      <c r="AD1343" s="150">
        <f>VLOOKUP(T1343,'既存・導入予定 (4)'!$E$33:$S$44,13,0)</f>
        <v>0.45</v>
      </c>
      <c r="AE1343" s="151">
        <f t="shared" si="64"/>
        <v>1.0620000000000001</v>
      </c>
    </row>
    <row r="1344" spans="20:31">
      <c r="T1344" s="90">
        <v>12</v>
      </c>
      <c r="U1344" s="90">
        <v>2005</v>
      </c>
      <c r="V1344" s="90" t="s">
        <v>20</v>
      </c>
      <c r="W1344" s="90" t="s">
        <v>624</v>
      </c>
      <c r="X1344" s="90" t="s">
        <v>3516</v>
      </c>
      <c r="Y1344" s="198" t="str">
        <f t="shared" si="63"/>
        <v>122005冷房店舗用無し（一定速）</v>
      </c>
      <c r="Z1344" s="90">
        <v>0.25</v>
      </c>
      <c r="AA1344" s="90">
        <v>0.75</v>
      </c>
      <c r="AB1344" s="143">
        <v>0.25</v>
      </c>
      <c r="AC1344" s="143">
        <v>0.75</v>
      </c>
      <c r="AD1344" s="150">
        <f>VLOOKUP(T1344,'既存・導入予定 (4)'!$E$33:$S$44,13,0)</f>
        <v>0.45</v>
      </c>
      <c r="AE1344" s="151">
        <f t="shared" si="64"/>
        <v>0.86199999999999999</v>
      </c>
    </row>
    <row r="1345" spans="20:31">
      <c r="T1345" s="90">
        <v>12</v>
      </c>
      <c r="U1345" s="90">
        <v>2005</v>
      </c>
      <c r="V1345" s="90" t="s">
        <v>20</v>
      </c>
      <c r="W1345" s="90" t="s">
        <v>618</v>
      </c>
      <c r="X1345" s="90" t="s">
        <v>3516</v>
      </c>
      <c r="Y1345" s="198" t="str">
        <f t="shared" si="63"/>
        <v>122005冷房ビル用マルチ無し（一定速）</v>
      </c>
      <c r="Z1345" s="90">
        <v>0.25</v>
      </c>
      <c r="AA1345" s="90">
        <v>0.75</v>
      </c>
      <c r="AB1345" s="143">
        <v>0.25</v>
      </c>
      <c r="AC1345" s="143">
        <v>0.75</v>
      </c>
      <c r="AD1345" s="150">
        <f>VLOOKUP(T1345,'既存・導入予定 (4)'!$E$33:$S$44,13,0)</f>
        <v>0.45</v>
      </c>
      <c r="AE1345" s="151">
        <f t="shared" si="64"/>
        <v>0.86199999999999999</v>
      </c>
    </row>
    <row r="1346" spans="20:31">
      <c r="T1346" s="90">
        <v>12</v>
      </c>
      <c r="U1346" s="90">
        <v>2005</v>
      </c>
      <c r="V1346" s="90" t="s">
        <v>20</v>
      </c>
      <c r="W1346" s="90" t="s">
        <v>619</v>
      </c>
      <c r="X1346" s="90" t="s">
        <v>3516</v>
      </c>
      <c r="Y1346" s="198" t="str">
        <f t="shared" si="63"/>
        <v>122005冷房設備用無し（一定速）</v>
      </c>
      <c r="Z1346" s="90">
        <v>0.25</v>
      </c>
      <c r="AA1346" s="90">
        <v>0.75</v>
      </c>
      <c r="AB1346" s="143">
        <v>0.25</v>
      </c>
      <c r="AC1346" s="143">
        <v>0.75</v>
      </c>
      <c r="AD1346" s="150">
        <f>VLOOKUP(T1346,'既存・導入予定 (4)'!$E$33:$S$44,13,0)</f>
        <v>0.45</v>
      </c>
      <c r="AE1346" s="151">
        <f t="shared" si="64"/>
        <v>0.86199999999999999</v>
      </c>
    </row>
    <row r="1347" spans="20:31">
      <c r="T1347" s="90">
        <v>12</v>
      </c>
      <c r="U1347" s="90">
        <v>2005</v>
      </c>
      <c r="V1347" s="90" t="s">
        <v>21</v>
      </c>
      <c r="W1347" s="90" t="s">
        <v>624</v>
      </c>
      <c r="X1347" s="90" t="s">
        <v>3363</v>
      </c>
      <c r="Y1347" s="198" t="str">
        <f t="shared" si="63"/>
        <v>122005暖房店舗用有り</v>
      </c>
      <c r="Z1347" s="90">
        <v>-0.65</v>
      </c>
      <c r="AA1347" s="90">
        <v>1.65</v>
      </c>
      <c r="AB1347" s="143">
        <v>1.0726</v>
      </c>
      <c r="AC1347" s="143">
        <v>1.2194</v>
      </c>
      <c r="AD1347" s="150">
        <f>VLOOKUP(T1347,'既存・導入予定 (4)'!$E$33:$S$44,13,0)</f>
        <v>0.45</v>
      </c>
      <c r="AE1347" s="151">
        <f t="shared" si="64"/>
        <v>1.357</v>
      </c>
    </row>
    <row r="1348" spans="20:31">
      <c r="T1348" s="90">
        <v>12</v>
      </c>
      <c r="U1348" s="90">
        <v>2005</v>
      </c>
      <c r="V1348" s="90" t="s">
        <v>21</v>
      </c>
      <c r="W1348" s="90" t="s">
        <v>618</v>
      </c>
      <c r="X1348" s="90" t="s">
        <v>3363</v>
      </c>
      <c r="Y1348" s="198" t="str">
        <f t="shared" si="63"/>
        <v>122005暖房ビル用マルチ有り</v>
      </c>
      <c r="Z1348" s="90">
        <v>-0.56000000000000005</v>
      </c>
      <c r="AA1348" s="90">
        <v>1.56</v>
      </c>
      <c r="AB1348" s="143">
        <v>1.0330999999999999</v>
      </c>
      <c r="AC1348" s="143">
        <v>1.1617</v>
      </c>
      <c r="AD1348" s="150">
        <f>VLOOKUP(T1348,'既存・導入予定 (4)'!$E$33:$S$44,13,0)</f>
        <v>0.45</v>
      </c>
      <c r="AE1348" s="151">
        <f t="shared" si="64"/>
        <v>1.3080000000000001</v>
      </c>
    </row>
    <row r="1349" spans="20:31">
      <c r="T1349" s="90">
        <v>12</v>
      </c>
      <c r="U1349" s="90">
        <v>2005</v>
      </c>
      <c r="V1349" s="90" t="s">
        <v>21</v>
      </c>
      <c r="W1349" s="90" t="s">
        <v>619</v>
      </c>
      <c r="X1349" s="90" t="s">
        <v>3363</v>
      </c>
      <c r="Y1349" s="198" t="str">
        <f t="shared" si="63"/>
        <v>122005暖房設備用有り</v>
      </c>
      <c r="Z1349" s="90">
        <v>-0.126</v>
      </c>
      <c r="AA1349" s="90">
        <v>1.1259999999999999</v>
      </c>
      <c r="AB1349" s="143">
        <v>1.0239</v>
      </c>
      <c r="AC1349" s="143">
        <v>0.83850000000000002</v>
      </c>
      <c r="AD1349" s="150">
        <f>VLOOKUP(T1349,'既存・導入予定 (4)'!$E$33:$S$44,13,0)</f>
        <v>0.45</v>
      </c>
      <c r="AE1349" s="151">
        <f t="shared" si="64"/>
        <v>1.069</v>
      </c>
    </row>
    <row r="1350" spans="20:31">
      <c r="T1350" s="90">
        <v>12</v>
      </c>
      <c r="U1350" s="90">
        <v>2005</v>
      </c>
      <c r="V1350" s="90" t="s">
        <v>21</v>
      </c>
      <c r="W1350" s="90" t="s">
        <v>624</v>
      </c>
      <c r="X1350" s="90" t="s">
        <v>3516</v>
      </c>
      <c r="Y1350" s="198" t="str">
        <f t="shared" si="63"/>
        <v>122005暖房店舗用無し（一定速）</v>
      </c>
      <c r="Z1350" s="90">
        <v>0.25</v>
      </c>
      <c r="AA1350" s="90">
        <v>0.75</v>
      </c>
      <c r="AB1350" s="143">
        <v>0.25</v>
      </c>
      <c r="AC1350" s="143">
        <v>0.75</v>
      </c>
      <c r="AD1350" s="150">
        <f>VLOOKUP(T1350,'既存・導入予定 (4)'!$E$33:$S$44,13,0)</f>
        <v>0.45</v>
      </c>
      <c r="AE1350" s="151">
        <f t="shared" si="64"/>
        <v>0.86199999999999999</v>
      </c>
    </row>
    <row r="1351" spans="20:31">
      <c r="T1351" s="90">
        <v>12</v>
      </c>
      <c r="U1351" s="90">
        <v>2005</v>
      </c>
      <c r="V1351" s="90" t="s">
        <v>21</v>
      </c>
      <c r="W1351" s="90" t="s">
        <v>618</v>
      </c>
      <c r="X1351" s="90" t="s">
        <v>3516</v>
      </c>
      <c r="Y1351" s="198" t="str">
        <f t="shared" si="63"/>
        <v>122005暖房ビル用マルチ無し（一定速）</v>
      </c>
      <c r="Z1351" s="90">
        <v>0.25</v>
      </c>
      <c r="AA1351" s="90">
        <v>0.75</v>
      </c>
      <c r="AB1351" s="143">
        <v>0.25</v>
      </c>
      <c r="AC1351" s="143">
        <v>0.75</v>
      </c>
      <c r="AD1351" s="150">
        <f>VLOOKUP(T1351,'既存・導入予定 (4)'!$E$33:$S$44,13,0)</f>
        <v>0.45</v>
      </c>
      <c r="AE1351" s="151">
        <f t="shared" si="64"/>
        <v>0.86199999999999999</v>
      </c>
    </row>
    <row r="1352" spans="20:31">
      <c r="T1352" s="90">
        <v>12</v>
      </c>
      <c r="U1352" s="90">
        <v>2005</v>
      </c>
      <c r="V1352" s="90" t="s">
        <v>21</v>
      </c>
      <c r="W1352" s="90" t="s">
        <v>619</v>
      </c>
      <c r="X1352" s="90" t="s">
        <v>3516</v>
      </c>
      <c r="Y1352" s="198" t="str">
        <f t="shared" si="63"/>
        <v>122005暖房設備用無し（一定速）</v>
      </c>
      <c r="Z1352" s="90">
        <v>0.25</v>
      </c>
      <c r="AA1352" s="90">
        <v>0.75</v>
      </c>
      <c r="AB1352" s="143">
        <v>0.25</v>
      </c>
      <c r="AC1352" s="143">
        <v>0.75</v>
      </c>
      <c r="AD1352" s="150">
        <f>VLOOKUP(T1352,'既存・導入予定 (4)'!$E$33:$S$44,13,0)</f>
        <v>0.45</v>
      </c>
      <c r="AE1352" s="151">
        <f t="shared" si="64"/>
        <v>0.86199999999999999</v>
      </c>
    </row>
    <row r="1353" spans="20:31">
      <c r="T1353" s="90">
        <v>12</v>
      </c>
      <c r="U1353" s="90">
        <v>2010</v>
      </c>
      <c r="V1353" s="90" t="s">
        <v>20</v>
      </c>
      <c r="W1353" s="90" t="s">
        <v>624</v>
      </c>
      <c r="X1353" s="90" t="s">
        <v>3363</v>
      </c>
      <c r="Y1353" s="198" t="str">
        <f t="shared" si="63"/>
        <v>122010冷房店舗用有り</v>
      </c>
      <c r="Z1353" s="90">
        <v>-1.1000000000000001</v>
      </c>
      <c r="AA1353" s="90">
        <v>2.1</v>
      </c>
      <c r="AB1353" s="143">
        <v>1.0511999999999999</v>
      </c>
      <c r="AC1353" s="143">
        <v>1.5622</v>
      </c>
      <c r="AD1353" s="150">
        <f>VLOOKUP(T1353,'既存・導入予定 (4)'!$E$33:$S$44,13,0)</f>
        <v>0.45</v>
      </c>
      <c r="AE1353" s="151">
        <f t="shared" si="64"/>
        <v>1.605</v>
      </c>
    </row>
    <row r="1354" spans="20:31">
      <c r="T1354" s="90">
        <v>12</v>
      </c>
      <c r="U1354" s="90">
        <v>2010</v>
      </c>
      <c r="V1354" s="90" t="s">
        <v>20</v>
      </c>
      <c r="W1354" s="90" t="s">
        <v>618</v>
      </c>
      <c r="X1354" s="90" t="s">
        <v>3363</v>
      </c>
      <c r="Y1354" s="198" t="str">
        <f t="shared" si="63"/>
        <v>122010冷房ビル用マルチ有り</v>
      </c>
      <c r="Z1354" s="90">
        <v>-0.88</v>
      </c>
      <c r="AA1354" s="90">
        <v>1.88</v>
      </c>
      <c r="AB1354" s="143">
        <v>1.0548999999999999</v>
      </c>
      <c r="AC1354" s="143">
        <v>1.3963000000000001</v>
      </c>
      <c r="AD1354" s="150">
        <f>VLOOKUP(T1354,'既存・導入予定 (4)'!$E$33:$S$44,13,0)</f>
        <v>0.45</v>
      </c>
      <c r="AE1354" s="151">
        <f t="shared" si="64"/>
        <v>1.484</v>
      </c>
    </row>
    <row r="1355" spans="20:31">
      <c r="T1355" s="90">
        <v>12</v>
      </c>
      <c r="U1355" s="90">
        <v>2010</v>
      </c>
      <c r="V1355" s="90" t="s">
        <v>20</v>
      </c>
      <c r="W1355" s="90" t="s">
        <v>619</v>
      </c>
      <c r="X1355" s="90" t="s">
        <v>3363</v>
      </c>
      <c r="Y1355" s="198" t="str">
        <f t="shared" si="63"/>
        <v>122010冷房設備用有り</v>
      </c>
      <c r="Z1355" s="90">
        <v>-0.26</v>
      </c>
      <c r="AA1355" s="90">
        <v>1.26</v>
      </c>
      <c r="AB1355" s="143">
        <v>1.1929000000000001</v>
      </c>
      <c r="AC1355" s="143">
        <v>0.89680000000000004</v>
      </c>
      <c r="AD1355" s="150">
        <f>VLOOKUP(T1355,'既存・導入予定 (4)'!$E$33:$S$44,13,0)</f>
        <v>0.45</v>
      </c>
      <c r="AE1355" s="151">
        <f t="shared" si="64"/>
        <v>1.143</v>
      </c>
    </row>
    <row r="1356" spans="20:31">
      <c r="T1356" s="90">
        <v>12</v>
      </c>
      <c r="U1356" s="90">
        <v>2010</v>
      </c>
      <c r="V1356" s="90" t="s">
        <v>20</v>
      </c>
      <c r="W1356" s="90" t="s">
        <v>624</v>
      </c>
      <c r="X1356" s="90" t="s">
        <v>3516</v>
      </c>
      <c r="Y1356" s="198" t="str">
        <f t="shared" si="63"/>
        <v>122010冷房店舗用無し（一定速）</v>
      </c>
      <c r="Z1356" s="90">
        <v>0.25</v>
      </c>
      <c r="AA1356" s="90">
        <v>0.75</v>
      </c>
      <c r="AB1356" s="143">
        <v>0.25</v>
      </c>
      <c r="AC1356" s="143">
        <v>0.75</v>
      </c>
      <c r="AD1356" s="150">
        <f>VLOOKUP(T1356,'既存・導入予定 (4)'!$E$33:$S$44,13,0)</f>
        <v>0.45</v>
      </c>
      <c r="AE1356" s="151">
        <f t="shared" si="64"/>
        <v>0.86199999999999999</v>
      </c>
    </row>
    <row r="1357" spans="20:31">
      <c r="T1357" s="90">
        <v>12</v>
      </c>
      <c r="U1357" s="90">
        <v>2010</v>
      </c>
      <c r="V1357" s="90" t="s">
        <v>20</v>
      </c>
      <c r="W1357" s="90" t="s">
        <v>618</v>
      </c>
      <c r="X1357" s="90" t="s">
        <v>3516</v>
      </c>
      <c r="Y1357" s="198" t="str">
        <f t="shared" ref="Y1357:Y1420" si="65">T1357&amp;U1357&amp;V1357&amp;W1357&amp;X1357</f>
        <v>122010冷房ビル用マルチ無し（一定速）</v>
      </c>
      <c r="Z1357" s="90">
        <v>0.25</v>
      </c>
      <c r="AA1357" s="90">
        <v>0.75</v>
      </c>
      <c r="AB1357" s="143">
        <v>0.25</v>
      </c>
      <c r="AC1357" s="143">
        <v>0.75</v>
      </c>
      <c r="AD1357" s="150">
        <f>VLOOKUP(T1357,'既存・導入予定 (4)'!$E$33:$S$44,13,0)</f>
        <v>0.45</v>
      </c>
      <c r="AE1357" s="151">
        <f t="shared" si="64"/>
        <v>0.86199999999999999</v>
      </c>
    </row>
    <row r="1358" spans="20:31">
      <c r="T1358" s="90">
        <v>12</v>
      </c>
      <c r="U1358" s="90">
        <v>2010</v>
      </c>
      <c r="V1358" s="90" t="s">
        <v>20</v>
      </c>
      <c r="W1358" s="90" t="s">
        <v>619</v>
      </c>
      <c r="X1358" s="90" t="s">
        <v>3516</v>
      </c>
      <c r="Y1358" s="198" t="str">
        <f t="shared" si="65"/>
        <v>122010冷房設備用無し（一定速）</v>
      </c>
      <c r="Z1358" s="90">
        <v>0.25</v>
      </c>
      <c r="AA1358" s="90">
        <v>0.75</v>
      </c>
      <c r="AB1358" s="143">
        <v>0.25</v>
      </c>
      <c r="AC1358" s="143">
        <v>0.75</v>
      </c>
      <c r="AD1358" s="150">
        <f>VLOOKUP(T1358,'既存・導入予定 (4)'!$E$33:$S$44,13,0)</f>
        <v>0.45</v>
      </c>
      <c r="AE1358" s="151">
        <f t="shared" si="64"/>
        <v>0.86199999999999999</v>
      </c>
    </row>
    <row r="1359" spans="20:31">
      <c r="T1359" s="90">
        <v>12</v>
      </c>
      <c r="U1359" s="90">
        <v>2010</v>
      </c>
      <c r="V1359" s="90" t="s">
        <v>21</v>
      </c>
      <c r="W1359" s="90" t="s">
        <v>624</v>
      </c>
      <c r="X1359" s="90" t="s">
        <v>3363</v>
      </c>
      <c r="Y1359" s="198" t="str">
        <f t="shared" si="65"/>
        <v>122010暖房店舗用有り</v>
      </c>
      <c r="Z1359" s="90">
        <v>-0.72</v>
      </c>
      <c r="AA1359" s="90">
        <v>1.72</v>
      </c>
      <c r="AB1359" s="143">
        <v>1.0757000000000001</v>
      </c>
      <c r="AC1359" s="143">
        <v>1.2710999999999999</v>
      </c>
      <c r="AD1359" s="150">
        <f>VLOOKUP(T1359,'既存・導入予定 (4)'!$E$33:$S$44,13,0)</f>
        <v>0.45</v>
      </c>
      <c r="AE1359" s="151">
        <f t="shared" si="64"/>
        <v>1.3959999999999999</v>
      </c>
    </row>
    <row r="1360" spans="20:31">
      <c r="T1360" s="90">
        <v>12</v>
      </c>
      <c r="U1360" s="90">
        <v>2010</v>
      </c>
      <c r="V1360" s="90" t="s">
        <v>21</v>
      </c>
      <c r="W1360" s="90" t="s">
        <v>618</v>
      </c>
      <c r="X1360" s="90" t="s">
        <v>3363</v>
      </c>
      <c r="Y1360" s="198" t="str">
        <f t="shared" si="65"/>
        <v>122010暖房ビル用マルチ有り</v>
      </c>
      <c r="Z1360" s="90">
        <v>-0.7</v>
      </c>
      <c r="AA1360" s="90">
        <v>1.7</v>
      </c>
      <c r="AB1360" s="143">
        <v>1.036</v>
      </c>
      <c r="AC1360" s="143">
        <v>1.266</v>
      </c>
      <c r="AD1360" s="150">
        <f>VLOOKUP(T1360,'既存・導入予定 (4)'!$E$33:$S$44,13,0)</f>
        <v>0.45</v>
      </c>
      <c r="AE1360" s="151">
        <f t="shared" si="64"/>
        <v>1.385</v>
      </c>
    </row>
    <row r="1361" spans="20:31">
      <c r="T1361" s="90">
        <v>12</v>
      </c>
      <c r="U1361" s="90">
        <v>2010</v>
      </c>
      <c r="V1361" s="90" t="s">
        <v>21</v>
      </c>
      <c r="W1361" s="90" t="s">
        <v>619</v>
      </c>
      <c r="X1361" s="90" t="s">
        <v>3363</v>
      </c>
      <c r="Y1361" s="198" t="str">
        <f t="shared" si="65"/>
        <v>122010暖房設備用有り</v>
      </c>
      <c r="Z1361" s="90">
        <v>-0.26</v>
      </c>
      <c r="AA1361" s="90">
        <v>1.26</v>
      </c>
      <c r="AB1361" s="143">
        <v>0.82779999999999998</v>
      </c>
      <c r="AC1361" s="143">
        <v>0.98809999999999998</v>
      </c>
      <c r="AD1361" s="150">
        <f>VLOOKUP(T1361,'既存・導入予定 (4)'!$E$33:$S$44,13,0)</f>
        <v>0.45</v>
      </c>
      <c r="AE1361" s="151">
        <f t="shared" si="64"/>
        <v>1.143</v>
      </c>
    </row>
    <row r="1362" spans="20:31">
      <c r="T1362" s="90">
        <v>12</v>
      </c>
      <c r="U1362" s="90">
        <v>2010</v>
      </c>
      <c r="V1362" s="90" t="s">
        <v>21</v>
      </c>
      <c r="W1362" s="90" t="s">
        <v>624</v>
      </c>
      <c r="X1362" s="90" t="s">
        <v>3516</v>
      </c>
      <c r="Y1362" s="198" t="str">
        <f t="shared" si="65"/>
        <v>122010暖房店舗用無し（一定速）</v>
      </c>
      <c r="Z1362" s="90">
        <v>0.25</v>
      </c>
      <c r="AA1362" s="90">
        <v>0.75</v>
      </c>
      <c r="AB1362" s="143">
        <v>0.25</v>
      </c>
      <c r="AC1362" s="143">
        <v>0.75</v>
      </c>
      <c r="AD1362" s="150">
        <f>VLOOKUP(T1362,'既存・導入予定 (4)'!$E$33:$S$44,13,0)</f>
        <v>0.45</v>
      </c>
      <c r="AE1362" s="151">
        <f t="shared" si="64"/>
        <v>0.86199999999999999</v>
      </c>
    </row>
    <row r="1363" spans="20:31">
      <c r="T1363" s="90">
        <v>12</v>
      </c>
      <c r="U1363" s="90">
        <v>2010</v>
      </c>
      <c r="V1363" s="90" t="s">
        <v>21</v>
      </c>
      <c r="W1363" s="90" t="s">
        <v>618</v>
      </c>
      <c r="X1363" s="90" t="s">
        <v>3516</v>
      </c>
      <c r="Y1363" s="198" t="str">
        <f t="shared" si="65"/>
        <v>122010暖房ビル用マルチ無し（一定速）</v>
      </c>
      <c r="Z1363" s="90">
        <v>0.25</v>
      </c>
      <c r="AA1363" s="90">
        <v>0.75</v>
      </c>
      <c r="AB1363" s="143">
        <v>0.25</v>
      </c>
      <c r="AC1363" s="143">
        <v>0.75</v>
      </c>
      <c r="AD1363" s="150">
        <f>VLOOKUP(T1363,'既存・導入予定 (4)'!$E$33:$S$44,13,0)</f>
        <v>0.45</v>
      </c>
      <c r="AE1363" s="151">
        <f t="shared" si="64"/>
        <v>0.86199999999999999</v>
      </c>
    </row>
    <row r="1364" spans="20:31">
      <c r="T1364" s="90">
        <v>12</v>
      </c>
      <c r="U1364" s="90">
        <v>2010</v>
      </c>
      <c r="V1364" s="90" t="s">
        <v>21</v>
      </c>
      <c r="W1364" s="90" t="s">
        <v>619</v>
      </c>
      <c r="X1364" s="90" t="s">
        <v>3516</v>
      </c>
      <c r="Y1364" s="198" t="str">
        <f t="shared" si="65"/>
        <v>122010暖房設備用無し（一定速）</v>
      </c>
      <c r="Z1364" s="90">
        <v>0.25</v>
      </c>
      <c r="AA1364" s="90">
        <v>0.75</v>
      </c>
      <c r="AB1364" s="143">
        <v>0.25</v>
      </c>
      <c r="AC1364" s="143">
        <v>0.75</v>
      </c>
      <c r="AD1364" s="150">
        <f>VLOOKUP(T1364,'既存・導入予定 (4)'!$E$33:$S$44,13,0)</f>
        <v>0.45</v>
      </c>
      <c r="AE1364" s="151">
        <f t="shared" si="64"/>
        <v>0.86199999999999999</v>
      </c>
    </row>
    <row r="1365" spans="20:31">
      <c r="T1365" s="145">
        <v>12</v>
      </c>
      <c r="U1365" s="145">
        <v>2011</v>
      </c>
      <c r="V1365" s="145" t="s">
        <v>20</v>
      </c>
      <c r="W1365" s="145" t="s">
        <v>624</v>
      </c>
      <c r="X1365" s="145" t="s">
        <v>3363</v>
      </c>
      <c r="Y1365" s="146" t="str">
        <f t="shared" si="65"/>
        <v>122011冷房店舗用有り</v>
      </c>
      <c r="Z1365" s="145">
        <v>-1.1200000000000001</v>
      </c>
      <c r="AA1365" s="145">
        <v>2.12</v>
      </c>
      <c r="AB1365" s="149">
        <v>1.0517000000000001</v>
      </c>
      <c r="AC1365" s="149">
        <v>1.5770999999999999</v>
      </c>
      <c r="AD1365" s="147">
        <f>VLOOKUP(T1365,'既存・導入予定 (4)'!$E$33:$S$44,13,0)</f>
        <v>0.45</v>
      </c>
      <c r="AE1365" s="75">
        <f t="shared" si="64"/>
        <v>1.6160000000000001</v>
      </c>
    </row>
    <row r="1366" spans="20:31">
      <c r="T1366" s="145">
        <v>12</v>
      </c>
      <c r="U1366" s="145">
        <v>2011</v>
      </c>
      <c r="V1366" s="145" t="s">
        <v>20</v>
      </c>
      <c r="W1366" s="145" t="s">
        <v>618</v>
      </c>
      <c r="X1366" s="145" t="s">
        <v>3363</v>
      </c>
      <c r="Y1366" s="146" t="str">
        <f t="shared" si="65"/>
        <v>122011冷房ビル用マルチ有り</v>
      </c>
      <c r="Z1366" s="148">
        <v>-1</v>
      </c>
      <c r="AA1366" s="148">
        <v>2</v>
      </c>
      <c r="AB1366" s="149">
        <v>1.0584</v>
      </c>
      <c r="AC1366" s="149">
        <v>1.4854000000000001</v>
      </c>
      <c r="AD1366" s="147">
        <f>VLOOKUP(T1366,'既存・導入予定 (4)'!$E$33:$S$44,13,0)</f>
        <v>0.45</v>
      </c>
      <c r="AE1366" s="75">
        <f t="shared" si="64"/>
        <v>1.55</v>
      </c>
    </row>
    <row r="1367" spans="20:31">
      <c r="T1367" s="145">
        <v>12</v>
      </c>
      <c r="U1367" s="145">
        <v>2011</v>
      </c>
      <c r="V1367" s="145" t="s">
        <v>20</v>
      </c>
      <c r="W1367" s="145" t="s">
        <v>619</v>
      </c>
      <c r="X1367" s="145" t="s">
        <v>3363</v>
      </c>
      <c r="Y1367" s="146" t="str">
        <f t="shared" si="65"/>
        <v>122011冷房設備用有り</v>
      </c>
      <c r="Z1367" s="145">
        <v>-0.22</v>
      </c>
      <c r="AA1367" s="145">
        <v>1.22</v>
      </c>
      <c r="AB1367" s="149">
        <v>1.0356000000000001</v>
      </c>
      <c r="AC1367" s="149">
        <v>0.90610000000000002</v>
      </c>
      <c r="AD1367" s="147">
        <f>VLOOKUP(T1367,'既存・導入予定 (4)'!$E$33:$S$44,13,0)</f>
        <v>0.45</v>
      </c>
      <c r="AE1367" s="75">
        <f t="shared" si="64"/>
        <v>1.121</v>
      </c>
    </row>
    <row r="1368" spans="20:31">
      <c r="T1368" s="145">
        <v>12</v>
      </c>
      <c r="U1368" s="145">
        <v>2011</v>
      </c>
      <c r="V1368" s="145" t="s">
        <v>20</v>
      </c>
      <c r="W1368" s="145" t="s">
        <v>624</v>
      </c>
      <c r="X1368" s="145" t="s">
        <v>3516</v>
      </c>
      <c r="Y1368" s="146" t="str">
        <f t="shared" si="65"/>
        <v>122011冷房店舗用無し（一定速）</v>
      </c>
      <c r="Z1368" s="145">
        <v>0.25</v>
      </c>
      <c r="AA1368" s="145">
        <v>0.75</v>
      </c>
      <c r="AB1368" s="149">
        <v>0.25</v>
      </c>
      <c r="AC1368" s="149">
        <v>0.75</v>
      </c>
      <c r="AD1368" s="147">
        <f>VLOOKUP(T1368,'既存・導入予定 (4)'!$E$33:$S$44,13,0)</f>
        <v>0.45</v>
      </c>
      <c r="AE1368" s="75">
        <f t="shared" si="64"/>
        <v>0.86199999999999999</v>
      </c>
    </row>
    <row r="1369" spans="20:31">
      <c r="T1369" s="145">
        <v>12</v>
      </c>
      <c r="U1369" s="145">
        <v>2011</v>
      </c>
      <c r="V1369" s="145" t="s">
        <v>20</v>
      </c>
      <c r="W1369" s="145" t="s">
        <v>618</v>
      </c>
      <c r="X1369" s="145" t="s">
        <v>3516</v>
      </c>
      <c r="Y1369" s="146" t="str">
        <f t="shared" si="65"/>
        <v>122011冷房ビル用マルチ無し（一定速）</v>
      </c>
      <c r="Z1369" s="145">
        <v>0.25</v>
      </c>
      <c r="AA1369" s="145">
        <v>0.75</v>
      </c>
      <c r="AB1369" s="149">
        <v>0.25</v>
      </c>
      <c r="AC1369" s="149">
        <v>0.75</v>
      </c>
      <c r="AD1369" s="147">
        <f>VLOOKUP(T1369,'既存・導入予定 (4)'!$E$33:$S$44,13,0)</f>
        <v>0.45</v>
      </c>
      <c r="AE1369" s="75">
        <f t="shared" ref="AE1369:AE1432" si="66">ROUNDDOWN(IF(AD1369&gt;=0.25,Z1369*AD1369+AA1369,AB1369*AD1369+AC1369),3)</f>
        <v>0.86199999999999999</v>
      </c>
    </row>
    <row r="1370" spans="20:31">
      <c r="T1370" s="145">
        <v>12</v>
      </c>
      <c r="U1370" s="145">
        <v>2011</v>
      </c>
      <c r="V1370" s="145" t="s">
        <v>20</v>
      </c>
      <c r="W1370" s="145" t="s">
        <v>619</v>
      </c>
      <c r="X1370" s="145" t="s">
        <v>3516</v>
      </c>
      <c r="Y1370" s="146" t="str">
        <f t="shared" si="65"/>
        <v>122011冷房設備用無し（一定速）</v>
      </c>
      <c r="Z1370" s="145">
        <v>0.25</v>
      </c>
      <c r="AA1370" s="145">
        <v>0.75</v>
      </c>
      <c r="AB1370" s="149">
        <v>0.25</v>
      </c>
      <c r="AC1370" s="149">
        <v>0.75</v>
      </c>
      <c r="AD1370" s="147">
        <f>VLOOKUP(T1370,'既存・導入予定 (4)'!$E$33:$S$44,13,0)</f>
        <v>0.45</v>
      </c>
      <c r="AE1370" s="75">
        <f t="shared" si="66"/>
        <v>0.86199999999999999</v>
      </c>
    </row>
    <row r="1371" spans="20:31">
      <c r="T1371" s="145">
        <v>12</v>
      </c>
      <c r="U1371" s="145">
        <v>2011</v>
      </c>
      <c r="V1371" s="145" t="s">
        <v>21</v>
      </c>
      <c r="W1371" s="145" t="s">
        <v>624</v>
      </c>
      <c r="X1371" s="145" t="s">
        <v>3363</v>
      </c>
      <c r="Y1371" s="146" t="str">
        <f t="shared" si="65"/>
        <v>122011暖房店舗用有り</v>
      </c>
      <c r="Z1371" s="145">
        <v>-0.76</v>
      </c>
      <c r="AA1371" s="145">
        <v>1.76</v>
      </c>
      <c r="AB1371" s="149">
        <v>1.0773999999999999</v>
      </c>
      <c r="AC1371" s="149">
        <v>1.3006</v>
      </c>
      <c r="AD1371" s="147">
        <f>VLOOKUP(T1371,'既存・導入予定 (4)'!$E$33:$S$44,13,0)</f>
        <v>0.45</v>
      </c>
      <c r="AE1371" s="75">
        <f t="shared" si="66"/>
        <v>1.4179999999999999</v>
      </c>
    </row>
    <row r="1372" spans="20:31">
      <c r="T1372" s="145">
        <v>12</v>
      </c>
      <c r="U1372" s="145">
        <v>2011</v>
      </c>
      <c r="V1372" s="145" t="s">
        <v>21</v>
      </c>
      <c r="W1372" s="145" t="s">
        <v>618</v>
      </c>
      <c r="X1372" s="145" t="s">
        <v>3363</v>
      </c>
      <c r="Y1372" s="146" t="str">
        <f t="shared" si="65"/>
        <v>122011暖房ビル用マルチ有り</v>
      </c>
      <c r="Z1372" s="145">
        <v>-0.78</v>
      </c>
      <c r="AA1372" s="145">
        <v>1.78</v>
      </c>
      <c r="AB1372" s="149">
        <v>1.0377000000000001</v>
      </c>
      <c r="AC1372" s="149">
        <v>1.3255999999999999</v>
      </c>
      <c r="AD1372" s="147">
        <f>VLOOKUP(T1372,'既存・導入予定 (4)'!$E$33:$S$44,13,0)</f>
        <v>0.45</v>
      </c>
      <c r="AE1372" s="75">
        <f t="shared" si="66"/>
        <v>1.429</v>
      </c>
    </row>
    <row r="1373" spans="20:31">
      <c r="T1373" s="145">
        <v>12</v>
      </c>
      <c r="U1373" s="145">
        <v>2011</v>
      </c>
      <c r="V1373" s="145" t="s">
        <v>21</v>
      </c>
      <c r="W1373" s="145" t="s">
        <v>619</v>
      </c>
      <c r="X1373" s="145" t="s">
        <v>3363</v>
      </c>
      <c r="Y1373" s="146" t="str">
        <f t="shared" si="65"/>
        <v>122011暖房設備用有り</v>
      </c>
      <c r="Z1373" s="145">
        <v>-0.26</v>
      </c>
      <c r="AA1373" s="145">
        <v>1.26</v>
      </c>
      <c r="AB1373" s="149">
        <v>1.0266999999999999</v>
      </c>
      <c r="AC1373" s="149">
        <v>0.93830000000000002</v>
      </c>
      <c r="AD1373" s="147">
        <f>VLOOKUP(T1373,'既存・導入予定 (4)'!$E$33:$S$44,13,0)</f>
        <v>0.45</v>
      </c>
      <c r="AE1373" s="75">
        <f t="shared" si="66"/>
        <v>1.143</v>
      </c>
    </row>
    <row r="1374" spans="20:31">
      <c r="T1374" s="145">
        <v>12</v>
      </c>
      <c r="U1374" s="145">
        <v>2011</v>
      </c>
      <c r="V1374" s="145" t="s">
        <v>21</v>
      </c>
      <c r="W1374" s="145" t="s">
        <v>624</v>
      </c>
      <c r="X1374" s="145" t="s">
        <v>3516</v>
      </c>
      <c r="Y1374" s="146" t="str">
        <f t="shared" si="65"/>
        <v>122011暖房店舗用無し（一定速）</v>
      </c>
      <c r="Z1374" s="145">
        <v>0.25</v>
      </c>
      <c r="AA1374" s="145">
        <v>0.75</v>
      </c>
      <c r="AB1374" s="149">
        <v>0.25</v>
      </c>
      <c r="AC1374" s="149">
        <v>0.75</v>
      </c>
      <c r="AD1374" s="147">
        <f>VLOOKUP(T1374,'既存・導入予定 (4)'!$E$33:$S$44,13,0)</f>
        <v>0.45</v>
      </c>
      <c r="AE1374" s="75">
        <f t="shared" si="66"/>
        <v>0.86199999999999999</v>
      </c>
    </row>
    <row r="1375" spans="20:31">
      <c r="T1375" s="145">
        <v>12</v>
      </c>
      <c r="U1375" s="145">
        <v>2011</v>
      </c>
      <c r="V1375" s="145" t="s">
        <v>21</v>
      </c>
      <c r="W1375" s="145" t="s">
        <v>618</v>
      </c>
      <c r="X1375" s="145" t="s">
        <v>3516</v>
      </c>
      <c r="Y1375" s="146" t="str">
        <f t="shared" si="65"/>
        <v>122011暖房ビル用マルチ無し（一定速）</v>
      </c>
      <c r="Z1375" s="145">
        <v>0.25</v>
      </c>
      <c r="AA1375" s="145">
        <v>0.75</v>
      </c>
      <c r="AB1375" s="149">
        <v>0.25</v>
      </c>
      <c r="AC1375" s="149">
        <v>0.75</v>
      </c>
      <c r="AD1375" s="147">
        <f>VLOOKUP(T1375,'既存・導入予定 (4)'!$E$33:$S$44,13,0)</f>
        <v>0.45</v>
      </c>
      <c r="AE1375" s="75">
        <f t="shared" si="66"/>
        <v>0.86199999999999999</v>
      </c>
    </row>
    <row r="1376" spans="20:31">
      <c r="T1376" s="145">
        <v>12</v>
      </c>
      <c r="U1376" s="145">
        <v>2011</v>
      </c>
      <c r="V1376" s="145" t="s">
        <v>21</v>
      </c>
      <c r="W1376" s="145" t="s">
        <v>619</v>
      </c>
      <c r="X1376" s="145" t="s">
        <v>3516</v>
      </c>
      <c r="Y1376" s="146" t="str">
        <f t="shared" si="65"/>
        <v>122011暖房設備用無し（一定速）</v>
      </c>
      <c r="Z1376" s="145">
        <v>0.25</v>
      </c>
      <c r="AA1376" s="145">
        <v>0.75</v>
      </c>
      <c r="AB1376" s="149">
        <v>0.25</v>
      </c>
      <c r="AC1376" s="149">
        <v>0.75</v>
      </c>
      <c r="AD1376" s="147">
        <f>VLOOKUP(T1376,'既存・導入予定 (4)'!$E$33:$S$44,13,0)</f>
        <v>0.45</v>
      </c>
      <c r="AE1376" s="75">
        <f t="shared" si="66"/>
        <v>0.86199999999999999</v>
      </c>
    </row>
    <row r="1377" spans="20:31">
      <c r="T1377" s="145">
        <v>12</v>
      </c>
      <c r="U1377" s="145">
        <v>2012</v>
      </c>
      <c r="V1377" s="145" t="s">
        <v>20</v>
      </c>
      <c r="W1377" s="145" t="s">
        <v>624</v>
      </c>
      <c r="X1377" s="145" t="s">
        <v>3363</v>
      </c>
      <c r="Y1377" s="146" t="str">
        <f t="shared" si="65"/>
        <v>122012冷房店舗用有り</v>
      </c>
      <c r="Z1377" s="145">
        <v>-1.36</v>
      </c>
      <c r="AA1377" s="145">
        <v>2.36</v>
      </c>
      <c r="AB1377" s="149">
        <v>1.0576000000000001</v>
      </c>
      <c r="AC1377" s="149">
        <v>1.7556</v>
      </c>
      <c r="AD1377" s="147">
        <f>VLOOKUP(T1377,'既存・導入予定 (4)'!$E$33:$S$44,13,0)</f>
        <v>0.45</v>
      </c>
      <c r="AE1377" s="75">
        <f t="shared" si="66"/>
        <v>1.748</v>
      </c>
    </row>
    <row r="1378" spans="20:31">
      <c r="T1378" s="145">
        <v>12</v>
      </c>
      <c r="U1378" s="145">
        <v>2012</v>
      </c>
      <c r="V1378" s="145" t="s">
        <v>20</v>
      </c>
      <c r="W1378" s="145" t="s">
        <v>618</v>
      </c>
      <c r="X1378" s="145" t="s">
        <v>3363</v>
      </c>
      <c r="Y1378" s="146" t="str">
        <f t="shared" si="65"/>
        <v>122012冷房ビル用マルチ有り</v>
      </c>
      <c r="Z1378" s="145">
        <v>-1.1399999999999999</v>
      </c>
      <c r="AA1378" s="145">
        <v>2.14</v>
      </c>
      <c r="AB1378" s="149">
        <v>1.0625</v>
      </c>
      <c r="AC1378" s="149">
        <v>1.5893999999999999</v>
      </c>
      <c r="AD1378" s="147">
        <f>VLOOKUP(T1378,'既存・導入予定 (4)'!$E$33:$S$44,13,0)</f>
        <v>0.45</v>
      </c>
      <c r="AE1378" s="75">
        <f t="shared" si="66"/>
        <v>1.627</v>
      </c>
    </row>
    <row r="1379" spans="20:31">
      <c r="T1379" s="145">
        <v>12</v>
      </c>
      <c r="U1379" s="145">
        <v>2012</v>
      </c>
      <c r="V1379" s="145" t="s">
        <v>20</v>
      </c>
      <c r="W1379" s="145" t="s">
        <v>619</v>
      </c>
      <c r="X1379" s="145" t="s">
        <v>3363</v>
      </c>
      <c r="Y1379" s="146" t="str">
        <f t="shared" si="65"/>
        <v>122012冷房設備用有り</v>
      </c>
      <c r="Z1379" s="145">
        <v>-0.26</v>
      </c>
      <c r="AA1379" s="145">
        <v>1.26</v>
      </c>
      <c r="AB1379" s="149">
        <v>1.0367999999999999</v>
      </c>
      <c r="AC1379" s="149">
        <v>0.93579999999999997</v>
      </c>
      <c r="AD1379" s="147">
        <f>VLOOKUP(T1379,'既存・導入予定 (4)'!$E$33:$S$44,13,0)</f>
        <v>0.45</v>
      </c>
      <c r="AE1379" s="75">
        <f t="shared" si="66"/>
        <v>1.143</v>
      </c>
    </row>
    <row r="1380" spans="20:31">
      <c r="T1380" s="145">
        <v>12</v>
      </c>
      <c r="U1380" s="145">
        <v>2012</v>
      </c>
      <c r="V1380" s="145" t="s">
        <v>20</v>
      </c>
      <c r="W1380" s="145" t="s">
        <v>624</v>
      </c>
      <c r="X1380" s="145" t="s">
        <v>3516</v>
      </c>
      <c r="Y1380" s="146" t="str">
        <f t="shared" si="65"/>
        <v>122012冷房店舗用無し（一定速）</v>
      </c>
      <c r="Z1380" s="145">
        <v>0.25</v>
      </c>
      <c r="AA1380" s="145">
        <v>0.75</v>
      </c>
      <c r="AB1380" s="149">
        <v>0.25</v>
      </c>
      <c r="AC1380" s="149">
        <v>0.75</v>
      </c>
      <c r="AD1380" s="147">
        <f>VLOOKUP(T1380,'既存・導入予定 (4)'!$E$33:$S$44,13,0)</f>
        <v>0.45</v>
      </c>
      <c r="AE1380" s="75">
        <f t="shared" si="66"/>
        <v>0.86199999999999999</v>
      </c>
    </row>
    <row r="1381" spans="20:31">
      <c r="T1381" s="145">
        <v>12</v>
      </c>
      <c r="U1381" s="145">
        <v>2012</v>
      </c>
      <c r="V1381" s="145" t="s">
        <v>20</v>
      </c>
      <c r="W1381" s="145" t="s">
        <v>618</v>
      </c>
      <c r="X1381" s="145" t="s">
        <v>3516</v>
      </c>
      <c r="Y1381" s="146" t="str">
        <f t="shared" si="65"/>
        <v>122012冷房ビル用マルチ無し（一定速）</v>
      </c>
      <c r="Z1381" s="145">
        <v>0.25</v>
      </c>
      <c r="AA1381" s="145">
        <v>0.75</v>
      </c>
      <c r="AB1381" s="149">
        <v>0.25</v>
      </c>
      <c r="AC1381" s="149">
        <v>0.75</v>
      </c>
      <c r="AD1381" s="147">
        <f>VLOOKUP(T1381,'既存・導入予定 (4)'!$E$33:$S$44,13,0)</f>
        <v>0.45</v>
      </c>
      <c r="AE1381" s="75">
        <f t="shared" si="66"/>
        <v>0.86199999999999999</v>
      </c>
    </row>
    <row r="1382" spans="20:31">
      <c r="T1382" s="145">
        <v>12</v>
      </c>
      <c r="U1382" s="145">
        <v>2012</v>
      </c>
      <c r="V1382" s="145" t="s">
        <v>20</v>
      </c>
      <c r="W1382" s="145" t="s">
        <v>619</v>
      </c>
      <c r="X1382" s="145" t="s">
        <v>3516</v>
      </c>
      <c r="Y1382" s="146" t="str">
        <f t="shared" si="65"/>
        <v>122012冷房設備用無し（一定速）</v>
      </c>
      <c r="Z1382" s="145">
        <v>0.25</v>
      </c>
      <c r="AA1382" s="145">
        <v>0.75</v>
      </c>
      <c r="AB1382" s="149">
        <v>0.25</v>
      </c>
      <c r="AC1382" s="149">
        <v>0.75</v>
      </c>
      <c r="AD1382" s="147">
        <f>VLOOKUP(T1382,'既存・導入予定 (4)'!$E$33:$S$44,13,0)</f>
        <v>0.45</v>
      </c>
      <c r="AE1382" s="75">
        <f t="shared" si="66"/>
        <v>0.86199999999999999</v>
      </c>
    </row>
    <row r="1383" spans="20:31">
      <c r="T1383" s="145">
        <v>12</v>
      </c>
      <c r="U1383" s="145">
        <v>2012</v>
      </c>
      <c r="V1383" s="145" t="s">
        <v>21</v>
      </c>
      <c r="W1383" s="145" t="s">
        <v>624</v>
      </c>
      <c r="X1383" s="145" t="s">
        <v>3363</v>
      </c>
      <c r="Y1383" s="146" t="str">
        <f t="shared" si="65"/>
        <v>122012暖房店舗用有り</v>
      </c>
      <c r="Z1383" s="145">
        <v>-0.82</v>
      </c>
      <c r="AA1383" s="145">
        <v>1.82</v>
      </c>
      <c r="AB1383" s="149">
        <v>1.0801000000000001</v>
      </c>
      <c r="AC1383" s="149">
        <v>1.345</v>
      </c>
      <c r="AD1383" s="147">
        <f>VLOOKUP(T1383,'既存・導入予定 (4)'!$E$33:$S$44,13,0)</f>
        <v>0.45</v>
      </c>
      <c r="AE1383" s="75">
        <f t="shared" si="66"/>
        <v>1.4510000000000001</v>
      </c>
    </row>
    <row r="1384" spans="20:31">
      <c r="T1384" s="145">
        <v>12</v>
      </c>
      <c r="U1384" s="145">
        <v>2012</v>
      </c>
      <c r="V1384" s="145" t="s">
        <v>21</v>
      </c>
      <c r="W1384" s="145" t="s">
        <v>618</v>
      </c>
      <c r="X1384" s="145" t="s">
        <v>3363</v>
      </c>
      <c r="Y1384" s="146" t="str">
        <f t="shared" si="65"/>
        <v>122012暖房ビル用マルチ有り</v>
      </c>
      <c r="Z1384" s="145">
        <v>-0.98</v>
      </c>
      <c r="AA1384" s="145">
        <v>1.98</v>
      </c>
      <c r="AB1384" s="149">
        <v>1.042</v>
      </c>
      <c r="AC1384" s="149">
        <v>1.4744999999999999</v>
      </c>
      <c r="AD1384" s="147">
        <f>VLOOKUP(T1384,'既存・導入予定 (4)'!$E$33:$S$44,13,0)</f>
        <v>0.45</v>
      </c>
      <c r="AE1384" s="75">
        <f t="shared" si="66"/>
        <v>1.5389999999999999</v>
      </c>
    </row>
    <row r="1385" spans="20:31">
      <c r="T1385" s="145">
        <v>12</v>
      </c>
      <c r="U1385" s="145">
        <v>2012</v>
      </c>
      <c r="V1385" s="145" t="s">
        <v>21</v>
      </c>
      <c r="W1385" s="145" t="s">
        <v>619</v>
      </c>
      <c r="X1385" s="145" t="s">
        <v>3363</v>
      </c>
      <c r="Y1385" s="146" t="str">
        <f t="shared" si="65"/>
        <v>122012暖房設備用有り</v>
      </c>
      <c r="Z1385" s="145">
        <v>-0.26</v>
      </c>
      <c r="AA1385" s="145">
        <v>1.26</v>
      </c>
      <c r="AB1385" s="149">
        <v>1.0266999999999999</v>
      </c>
      <c r="AC1385" s="149">
        <v>0.93830000000000002</v>
      </c>
      <c r="AD1385" s="147">
        <f>VLOOKUP(T1385,'既存・導入予定 (4)'!$E$33:$S$44,13,0)</f>
        <v>0.45</v>
      </c>
      <c r="AE1385" s="75">
        <f t="shared" si="66"/>
        <v>1.143</v>
      </c>
    </row>
    <row r="1386" spans="20:31">
      <c r="T1386" s="145">
        <v>12</v>
      </c>
      <c r="U1386" s="145">
        <v>2012</v>
      </c>
      <c r="V1386" s="145" t="s">
        <v>21</v>
      </c>
      <c r="W1386" s="145" t="s">
        <v>624</v>
      </c>
      <c r="X1386" s="145" t="s">
        <v>3516</v>
      </c>
      <c r="Y1386" s="146" t="str">
        <f t="shared" si="65"/>
        <v>122012暖房店舗用無し（一定速）</v>
      </c>
      <c r="Z1386" s="145">
        <v>0.25</v>
      </c>
      <c r="AA1386" s="145">
        <v>0.75</v>
      </c>
      <c r="AB1386" s="149">
        <v>0.25</v>
      </c>
      <c r="AC1386" s="149">
        <v>0.75</v>
      </c>
      <c r="AD1386" s="147">
        <f>VLOOKUP(T1386,'既存・導入予定 (4)'!$E$33:$S$44,13,0)</f>
        <v>0.45</v>
      </c>
      <c r="AE1386" s="75">
        <f t="shared" si="66"/>
        <v>0.86199999999999999</v>
      </c>
    </row>
    <row r="1387" spans="20:31">
      <c r="T1387" s="145">
        <v>12</v>
      </c>
      <c r="U1387" s="145">
        <v>2012</v>
      </c>
      <c r="V1387" s="145" t="s">
        <v>21</v>
      </c>
      <c r="W1387" s="145" t="s">
        <v>618</v>
      </c>
      <c r="X1387" s="145" t="s">
        <v>3516</v>
      </c>
      <c r="Y1387" s="146" t="str">
        <f t="shared" si="65"/>
        <v>122012暖房ビル用マルチ無し（一定速）</v>
      </c>
      <c r="Z1387" s="145">
        <v>0.25</v>
      </c>
      <c r="AA1387" s="145">
        <v>0.75</v>
      </c>
      <c r="AB1387" s="149">
        <v>0.25</v>
      </c>
      <c r="AC1387" s="149">
        <v>0.75</v>
      </c>
      <c r="AD1387" s="147">
        <f>VLOOKUP(T1387,'既存・導入予定 (4)'!$E$33:$S$44,13,0)</f>
        <v>0.45</v>
      </c>
      <c r="AE1387" s="75">
        <f t="shared" si="66"/>
        <v>0.86199999999999999</v>
      </c>
    </row>
    <row r="1388" spans="20:31">
      <c r="T1388" s="145">
        <v>12</v>
      </c>
      <c r="U1388" s="145">
        <v>2012</v>
      </c>
      <c r="V1388" s="145" t="s">
        <v>21</v>
      </c>
      <c r="W1388" s="145" t="s">
        <v>619</v>
      </c>
      <c r="X1388" s="145" t="s">
        <v>3516</v>
      </c>
      <c r="Y1388" s="146" t="str">
        <f t="shared" si="65"/>
        <v>122012暖房設備用無し（一定速）</v>
      </c>
      <c r="Z1388" s="145">
        <v>0.25</v>
      </c>
      <c r="AA1388" s="145">
        <v>0.75</v>
      </c>
      <c r="AB1388" s="149">
        <v>0.25</v>
      </c>
      <c r="AC1388" s="149">
        <v>0.75</v>
      </c>
      <c r="AD1388" s="147">
        <f>VLOOKUP(T1388,'既存・導入予定 (4)'!$E$33:$S$44,13,0)</f>
        <v>0.45</v>
      </c>
      <c r="AE1388" s="75">
        <f t="shared" si="66"/>
        <v>0.86199999999999999</v>
      </c>
    </row>
    <row r="1389" spans="20:31">
      <c r="T1389" s="145">
        <v>12</v>
      </c>
      <c r="U1389" s="145">
        <v>2013</v>
      </c>
      <c r="V1389" s="145" t="s">
        <v>20</v>
      </c>
      <c r="W1389" s="145" t="s">
        <v>624</v>
      </c>
      <c r="X1389" s="145" t="s">
        <v>3363</v>
      </c>
      <c r="Y1389" s="146" t="str">
        <f t="shared" si="65"/>
        <v>122013冷房店舗用有り</v>
      </c>
      <c r="Z1389" s="145">
        <v>-1.5</v>
      </c>
      <c r="AA1389" s="145">
        <v>2.5</v>
      </c>
      <c r="AB1389" s="149">
        <v>1.0609999999999999</v>
      </c>
      <c r="AC1389" s="149">
        <v>1.8597999999999999</v>
      </c>
      <c r="AD1389" s="147">
        <f>VLOOKUP(T1389,'既存・導入予定 (4)'!$E$33:$S$44,13,0)</f>
        <v>0.45</v>
      </c>
      <c r="AE1389" s="75">
        <f t="shared" si="66"/>
        <v>1.825</v>
      </c>
    </row>
    <row r="1390" spans="20:31">
      <c r="T1390" s="145">
        <v>12</v>
      </c>
      <c r="U1390" s="145">
        <v>2013</v>
      </c>
      <c r="V1390" s="145" t="s">
        <v>20</v>
      </c>
      <c r="W1390" s="145" t="s">
        <v>618</v>
      </c>
      <c r="X1390" s="145" t="s">
        <v>3363</v>
      </c>
      <c r="Y1390" s="146" t="str">
        <f t="shared" si="65"/>
        <v>122013冷房ビル用マルチ有り</v>
      </c>
      <c r="Z1390" s="145">
        <v>-1.1399999999999999</v>
      </c>
      <c r="AA1390" s="145">
        <v>2.14</v>
      </c>
      <c r="AB1390" s="149">
        <v>1.0625</v>
      </c>
      <c r="AC1390" s="149">
        <v>1.5893999999999999</v>
      </c>
      <c r="AD1390" s="147">
        <f>VLOOKUP(T1390,'既存・導入予定 (4)'!$E$33:$S$44,13,0)</f>
        <v>0.45</v>
      </c>
      <c r="AE1390" s="75">
        <f t="shared" si="66"/>
        <v>1.627</v>
      </c>
    </row>
    <row r="1391" spans="20:31">
      <c r="T1391" s="145">
        <v>12</v>
      </c>
      <c r="U1391" s="145">
        <v>2013</v>
      </c>
      <c r="V1391" s="145" t="s">
        <v>20</v>
      </c>
      <c r="W1391" s="145" t="s">
        <v>619</v>
      </c>
      <c r="X1391" s="145" t="s">
        <v>3363</v>
      </c>
      <c r="Y1391" s="146" t="str">
        <f t="shared" si="65"/>
        <v>122013冷房設備用有り</v>
      </c>
      <c r="Z1391" s="145">
        <v>-0.26</v>
      </c>
      <c r="AA1391" s="145">
        <v>1.26</v>
      </c>
      <c r="AB1391" s="149">
        <v>1.0367999999999999</v>
      </c>
      <c r="AC1391" s="149">
        <v>0.93579999999999997</v>
      </c>
      <c r="AD1391" s="147">
        <f>VLOOKUP(T1391,'既存・導入予定 (4)'!$E$33:$S$44,13,0)</f>
        <v>0.45</v>
      </c>
      <c r="AE1391" s="75">
        <f t="shared" si="66"/>
        <v>1.143</v>
      </c>
    </row>
    <row r="1392" spans="20:31">
      <c r="T1392" s="145">
        <v>12</v>
      </c>
      <c r="U1392" s="145">
        <v>2013</v>
      </c>
      <c r="V1392" s="145" t="s">
        <v>20</v>
      </c>
      <c r="W1392" s="145" t="s">
        <v>624</v>
      </c>
      <c r="X1392" s="145" t="s">
        <v>3516</v>
      </c>
      <c r="Y1392" s="146" t="str">
        <f t="shared" si="65"/>
        <v>122013冷房店舗用無し（一定速）</v>
      </c>
      <c r="Z1392" s="145">
        <v>0.25</v>
      </c>
      <c r="AA1392" s="145">
        <v>0.75</v>
      </c>
      <c r="AB1392" s="149">
        <v>0.25</v>
      </c>
      <c r="AC1392" s="149">
        <v>0.75</v>
      </c>
      <c r="AD1392" s="147">
        <f>VLOOKUP(T1392,'既存・導入予定 (4)'!$E$33:$S$44,13,0)</f>
        <v>0.45</v>
      </c>
      <c r="AE1392" s="75">
        <f t="shared" si="66"/>
        <v>0.86199999999999999</v>
      </c>
    </row>
    <row r="1393" spans="20:31">
      <c r="T1393" s="145">
        <v>12</v>
      </c>
      <c r="U1393" s="145">
        <v>2013</v>
      </c>
      <c r="V1393" s="145" t="s">
        <v>20</v>
      </c>
      <c r="W1393" s="145" t="s">
        <v>618</v>
      </c>
      <c r="X1393" s="145" t="s">
        <v>3516</v>
      </c>
      <c r="Y1393" s="146" t="str">
        <f t="shared" si="65"/>
        <v>122013冷房ビル用マルチ無し（一定速）</v>
      </c>
      <c r="Z1393" s="145">
        <v>0.25</v>
      </c>
      <c r="AA1393" s="145">
        <v>0.75</v>
      </c>
      <c r="AB1393" s="149">
        <v>0.25</v>
      </c>
      <c r="AC1393" s="149">
        <v>0.75</v>
      </c>
      <c r="AD1393" s="147">
        <f>VLOOKUP(T1393,'既存・導入予定 (4)'!$E$33:$S$44,13,0)</f>
        <v>0.45</v>
      </c>
      <c r="AE1393" s="75">
        <f t="shared" si="66"/>
        <v>0.86199999999999999</v>
      </c>
    </row>
    <row r="1394" spans="20:31">
      <c r="T1394" s="145">
        <v>12</v>
      </c>
      <c r="U1394" s="145">
        <v>2013</v>
      </c>
      <c r="V1394" s="145" t="s">
        <v>20</v>
      </c>
      <c r="W1394" s="145" t="s">
        <v>619</v>
      </c>
      <c r="X1394" s="145" t="s">
        <v>3516</v>
      </c>
      <c r="Y1394" s="146" t="str">
        <f t="shared" si="65"/>
        <v>122013冷房設備用無し（一定速）</v>
      </c>
      <c r="Z1394" s="145">
        <v>0.25</v>
      </c>
      <c r="AA1394" s="145">
        <v>0.75</v>
      </c>
      <c r="AB1394" s="149">
        <v>0.25</v>
      </c>
      <c r="AC1394" s="149">
        <v>0.75</v>
      </c>
      <c r="AD1394" s="147">
        <f>VLOOKUP(T1394,'既存・導入予定 (4)'!$E$33:$S$44,13,0)</f>
        <v>0.45</v>
      </c>
      <c r="AE1394" s="75">
        <f t="shared" si="66"/>
        <v>0.86199999999999999</v>
      </c>
    </row>
    <row r="1395" spans="20:31">
      <c r="T1395" s="145">
        <v>12</v>
      </c>
      <c r="U1395" s="145">
        <v>2013</v>
      </c>
      <c r="V1395" s="145" t="s">
        <v>21</v>
      </c>
      <c r="W1395" s="145" t="s">
        <v>624</v>
      </c>
      <c r="X1395" s="145" t="s">
        <v>3363</v>
      </c>
      <c r="Y1395" s="146" t="str">
        <f t="shared" si="65"/>
        <v>122013暖房店舗用有り</v>
      </c>
      <c r="Z1395" s="145">
        <v>-0.94</v>
      </c>
      <c r="AA1395" s="145">
        <v>1.94</v>
      </c>
      <c r="AB1395" s="149">
        <v>1.0853999999999999</v>
      </c>
      <c r="AC1395" s="149">
        <v>1.4337</v>
      </c>
      <c r="AD1395" s="147">
        <f>VLOOKUP(T1395,'既存・導入予定 (4)'!$E$33:$S$44,13,0)</f>
        <v>0.45</v>
      </c>
      <c r="AE1395" s="75">
        <f t="shared" si="66"/>
        <v>1.5169999999999999</v>
      </c>
    </row>
    <row r="1396" spans="20:31">
      <c r="T1396" s="145">
        <v>12</v>
      </c>
      <c r="U1396" s="145">
        <v>2013</v>
      </c>
      <c r="V1396" s="145" t="s">
        <v>21</v>
      </c>
      <c r="W1396" s="145" t="s">
        <v>618</v>
      </c>
      <c r="X1396" s="145" t="s">
        <v>3363</v>
      </c>
      <c r="Y1396" s="146" t="str">
        <f t="shared" si="65"/>
        <v>122013暖房ビル用マルチ有り</v>
      </c>
      <c r="Z1396" s="145">
        <v>-0.98</v>
      </c>
      <c r="AA1396" s="145">
        <v>1.98</v>
      </c>
      <c r="AB1396" s="149">
        <v>1.042</v>
      </c>
      <c r="AC1396" s="149">
        <v>1.4744999999999999</v>
      </c>
      <c r="AD1396" s="147">
        <f>VLOOKUP(T1396,'既存・導入予定 (4)'!$E$33:$S$44,13,0)</f>
        <v>0.45</v>
      </c>
      <c r="AE1396" s="75">
        <f t="shared" si="66"/>
        <v>1.5389999999999999</v>
      </c>
    </row>
    <row r="1397" spans="20:31">
      <c r="T1397" s="145">
        <v>12</v>
      </c>
      <c r="U1397" s="145">
        <v>2013</v>
      </c>
      <c r="V1397" s="145" t="s">
        <v>21</v>
      </c>
      <c r="W1397" s="145" t="s">
        <v>619</v>
      </c>
      <c r="X1397" s="145" t="s">
        <v>3363</v>
      </c>
      <c r="Y1397" s="146" t="str">
        <f t="shared" si="65"/>
        <v>122013暖房設備用有り</v>
      </c>
      <c r="Z1397" s="145">
        <v>-0.32</v>
      </c>
      <c r="AA1397" s="145">
        <v>1.32</v>
      </c>
      <c r="AB1397" s="149">
        <v>1.028</v>
      </c>
      <c r="AC1397" s="149">
        <v>0.98299999999999998</v>
      </c>
      <c r="AD1397" s="147">
        <f>VLOOKUP(T1397,'既存・導入予定 (4)'!$E$33:$S$44,13,0)</f>
        <v>0.45</v>
      </c>
      <c r="AE1397" s="75">
        <f t="shared" si="66"/>
        <v>1.1759999999999999</v>
      </c>
    </row>
    <row r="1398" spans="20:31">
      <c r="T1398" s="145">
        <v>12</v>
      </c>
      <c r="U1398" s="145">
        <v>2013</v>
      </c>
      <c r="V1398" s="145" t="s">
        <v>21</v>
      </c>
      <c r="W1398" s="145" t="s">
        <v>624</v>
      </c>
      <c r="X1398" s="145" t="s">
        <v>3516</v>
      </c>
      <c r="Y1398" s="146" t="str">
        <f t="shared" si="65"/>
        <v>122013暖房店舗用無し（一定速）</v>
      </c>
      <c r="Z1398" s="145">
        <v>0.25</v>
      </c>
      <c r="AA1398" s="145">
        <v>0.75</v>
      </c>
      <c r="AB1398" s="149">
        <v>0.25</v>
      </c>
      <c r="AC1398" s="149">
        <v>0.75</v>
      </c>
      <c r="AD1398" s="147">
        <f>VLOOKUP(T1398,'既存・導入予定 (4)'!$E$33:$S$44,13,0)</f>
        <v>0.45</v>
      </c>
      <c r="AE1398" s="75">
        <f t="shared" si="66"/>
        <v>0.86199999999999999</v>
      </c>
    </row>
    <row r="1399" spans="20:31">
      <c r="T1399" s="145">
        <v>12</v>
      </c>
      <c r="U1399" s="145">
        <v>2013</v>
      </c>
      <c r="V1399" s="145" t="s">
        <v>21</v>
      </c>
      <c r="W1399" s="145" t="s">
        <v>618</v>
      </c>
      <c r="X1399" s="145" t="s">
        <v>3516</v>
      </c>
      <c r="Y1399" s="146" t="str">
        <f t="shared" si="65"/>
        <v>122013暖房ビル用マルチ無し（一定速）</v>
      </c>
      <c r="Z1399" s="145">
        <v>0.25</v>
      </c>
      <c r="AA1399" s="145">
        <v>0.75</v>
      </c>
      <c r="AB1399" s="149">
        <v>0.25</v>
      </c>
      <c r="AC1399" s="149">
        <v>0.75</v>
      </c>
      <c r="AD1399" s="147">
        <f>VLOOKUP(T1399,'既存・導入予定 (4)'!$E$33:$S$44,13,0)</f>
        <v>0.45</v>
      </c>
      <c r="AE1399" s="75">
        <f t="shared" si="66"/>
        <v>0.86199999999999999</v>
      </c>
    </row>
    <row r="1400" spans="20:31">
      <c r="T1400" s="145">
        <v>12</v>
      </c>
      <c r="U1400" s="145">
        <v>2013</v>
      </c>
      <c r="V1400" s="145" t="s">
        <v>21</v>
      </c>
      <c r="W1400" s="145" t="s">
        <v>619</v>
      </c>
      <c r="X1400" s="145" t="s">
        <v>3516</v>
      </c>
      <c r="Y1400" s="146" t="str">
        <f t="shared" si="65"/>
        <v>122013暖房設備用無し（一定速）</v>
      </c>
      <c r="Z1400" s="145">
        <v>0.25</v>
      </c>
      <c r="AA1400" s="145">
        <v>0.75</v>
      </c>
      <c r="AB1400" s="149">
        <v>0.25</v>
      </c>
      <c r="AC1400" s="149">
        <v>0.75</v>
      </c>
      <c r="AD1400" s="147">
        <f>VLOOKUP(T1400,'既存・導入予定 (4)'!$E$33:$S$44,13,0)</f>
        <v>0.45</v>
      </c>
      <c r="AE1400" s="75">
        <f t="shared" si="66"/>
        <v>0.86199999999999999</v>
      </c>
    </row>
    <row r="1401" spans="20:31">
      <c r="T1401" s="145">
        <v>12</v>
      </c>
      <c r="U1401" s="145">
        <v>2014</v>
      </c>
      <c r="V1401" s="145" t="s">
        <v>20</v>
      </c>
      <c r="W1401" s="145" t="s">
        <v>624</v>
      </c>
      <c r="X1401" s="145" t="s">
        <v>3363</v>
      </c>
      <c r="Y1401" s="146" t="str">
        <f t="shared" si="65"/>
        <v>122014冷房店舗用有り</v>
      </c>
      <c r="Z1401" s="145">
        <v>-1.46</v>
      </c>
      <c r="AA1401" s="145">
        <v>2.46</v>
      </c>
      <c r="AB1401" s="149">
        <v>1.06</v>
      </c>
      <c r="AC1401" s="149">
        <v>1.83</v>
      </c>
      <c r="AD1401" s="147">
        <f>VLOOKUP(T1401,'既存・導入予定 (4)'!$E$33:$S$44,13,0)</f>
        <v>0.45</v>
      </c>
      <c r="AE1401" s="75">
        <f t="shared" si="66"/>
        <v>1.8029999999999999</v>
      </c>
    </row>
    <row r="1402" spans="20:31">
      <c r="T1402" s="145">
        <v>12</v>
      </c>
      <c r="U1402" s="145">
        <v>2014</v>
      </c>
      <c r="V1402" s="145" t="s">
        <v>20</v>
      </c>
      <c r="W1402" s="145" t="s">
        <v>618</v>
      </c>
      <c r="X1402" s="145" t="s">
        <v>3363</v>
      </c>
      <c r="Y1402" s="146" t="str">
        <f t="shared" si="65"/>
        <v>122014冷房ビル用マルチ有り</v>
      </c>
      <c r="Z1402" s="145">
        <v>-1.52</v>
      </c>
      <c r="AA1402" s="145">
        <v>2.52</v>
      </c>
      <c r="AB1402" s="149">
        <v>1.0736000000000001</v>
      </c>
      <c r="AC1402" s="149">
        <v>1.8715999999999999</v>
      </c>
      <c r="AD1402" s="147">
        <f>VLOOKUP(T1402,'既存・導入予定 (4)'!$E$33:$S$44,13,0)</f>
        <v>0.45</v>
      </c>
      <c r="AE1402" s="75">
        <f t="shared" si="66"/>
        <v>1.8360000000000001</v>
      </c>
    </row>
    <row r="1403" spans="20:31">
      <c r="T1403" s="145">
        <v>12</v>
      </c>
      <c r="U1403" s="145">
        <v>2014</v>
      </c>
      <c r="V1403" s="145" t="s">
        <v>20</v>
      </c>
      <c r="W1403" s="145" t="s">
        <v>619</v>
      </c>
      <c r="X1403" s="145" t="s">
        <v>3363</v>
      </c>
      <c r="Y1403" s="146" t="str">
        <f t="shared" si="65"/>
        <v>122014冷房設備用有り</v>
      </c>
      <c r="Z1403" s="145">
        <v>-0.32</v>
      </c>
      <c r="AA1403" s="145">
        <v>1.32</v>
      </c>
      <c r="AB1403" s="149">
        <v>1.0385</v>
      </c>
      <c r="AC1403" s="149">
        <v>0.98040000000000005</v>
      </c>
      <c r="AD1403" s="147">
        <f>VLOOKUP(T1403,'既存・導入予定 (4)'!$E$33:$S$44,13,0)</f>
        <v>0.45</v>
      </c>
      <c r="AE1403" s="75">
        <f t="shared" si="66"/>
        <v>1.1759999999999999</v>
      </c>
    </row>
    <row r="1404" spans="20:31">
      <c r="T1404" s="145">
        <v>12</v>
      </c>
      <c r="U1404" s="145">
        <v>2014</v>
      </c>
      <c r="V1404" s="145" t="s">
        <v>20</v>
      </c>
      <c r="W1404" s="145" t="s">
        <v>624</v>
      </c>
      <c r="X1404" s="145" t="s">
        <v>3516</v>
      </c>
      <c r="Y1404" s="146" t="str">
        <f t="shared" si="65"/>
        <v>122014冷房店舗用無し（一定速）</v>
      </c>
      <c r="Z1404" s="145">
        <v>0.25</v>
      </c>
      <c r="AA1404" s="145">
        <v>0.75</v>
      </c>
      <c r="AB1404" s="149">
        <v>0.25</v>
      </c>
      <c r="AC1404" s="149">
        <v>0.75</v>
      </c>
      <c r="AD1404" s="147">
        <f>VLOOKUP(T1404,'既存・導入予定 (4)'!$E$33:$S$44,13,0)</f>
        <v>0.45</v>
      </c>
      <c r="AE1404" s="75">
        <f t="shared" si="66"/>
        <v>0.86199999999999999</v>
      </c>
    </row>
    <row r="1405" spans="20:31">
      <c r="T1405" s="145">
        <v>12</v>
      </c>
      <c r="U1405" s="145">
        <v>2014</v>
      </c>
      <c r="V1405" s="145" t="s">
        <v>20</v>
      </c>
      <c r="W1405" s="145" t="s">
        <v>618</v>
      </c>
      <c r="X1405" s="145" t="s">
        <v>3516</v>
      </c>
      <c r="Y1405" s="146" t="str">
        <f t="shared" si="65"/>
        <v>122014冷房ビル用マルチ無し（一定速）</v>
      </c>
      <c r="Z1405" s="145">
        <v>0.25</v>
      </c>
      <c r="AA1405" s="145">
        <v>0.75</v>
      </c>
      <c r="AB1405" s="149">
        <v>0.25</v>
      </c>
      <c r="AC1405" s="149">
        <v>0.75</v>
      </c>
      <c r="AD1405" s="147">
        <f>VLOOKUP(T1405,'既存・導入予定 (4)'!$E$33:$S$44,13,0)</f>
        <v>0.45</v>
      </c>
      <c r="AE1405" s="75">
        <f t="shared" si="66"/>
        <v>0.86199999999999999</v>
      </c>
    </row>
    <row r="1406" spans="20:31">
      <c r="T1406" s="145">
        <v>12</v>
      </c>
      <c r="U1406" s="145">
        <v>2014</v>
      </c>
      <c r="V1406" s="145" t="s">
        <v>20</v>
      </c>
      <c r="W1406" s="145" t="s">
        <v>619</v>
      </c>
      <c r="X1406" s="145" t="s">
        <v>3516</v>
      </c>
      <c r="Y1406" s="146" t="str">
        <f t="shared" si="65"/>
        <v>122014冷房設備用無し（一定速）</v>
      </c>
      <c r="Z1406" s="145">
        <v>0.25</v>
      </c>
      <c r="AA1406" s="145">
        <v>0.75</v>
      </c>
      <c r="AB1406" s="149">
        <v>0.25</v>
      </c>
      <c r="AC1406" s="149">
        <v>0.75</v>
      </c>
      <c r="AD1406" s="147">
        <f>VLOOKUP(T1406,'既存・導入予定 (4)'!$E$33:$S$44,13,0)</f>
        <v>0.45</v>
      </c>
      <c r="AE1406" s="75">
        <f t="shared" si="66"/>
        <v>0.86199999999999999</v>
      </c>
    </row>
    <row r="1407" spans="20:31">
      <c r="T1407" s="145">
        <v>12</v>
      </c>
      <c r="U1407" s="145">
        <v>2014</v>
      </c>
      <c r="V1407" s="145" t="s">
        <v>21</v>
      </c>
      <c r="W1407" s="145" t="s">
        <v>624</v>
      </c>
      <c r="X1407" s="145" t="s">
        <v>3363</v>
      </c>
      <c r="Y1407" s="146" t="str">
        <f t="shared" si="65"/>
        <v>122014暖房店舗用有り</v>
      </c>
      <c r="Z1407" s="145">
        <v>-0.94</v>
      </c>
      <c r="AA1407" s="145">
        <v>1.94</v>
      </c>
      <c r="AB1407" s="149">
        <v>1.0853999999999999</v>
      </c>
      <c r="AC1407" s="149">
        <v>1.4337</v>
      </c>
      <c r="AD1407" s="147">
        <f>VLOOKUP(T1407,'既存・導入予定 (4)'!$E$33:$S$44,13,0)</f>
        <v>0.45</v>
      </c>
      <c r="AE1407" s="75">
        <f t="shared" si="66"/>
        <v>1.5169999999999999</v>
      </c>
    </row>
    <row r="1408" spans="20:31">
      <c r="T1408" s="145">
        <v>12</v>
      </c>
      <c r="U1408" s="145">
        <v>2014</v>
      </c>
      <c r="V1408" s="145" t="s">
        <v>21</v>
      </c>
      <c r="W1408" s="145" t="s">
        <v>618</v>
      </c>
      <c r="X1408" s="145" t="s">
        <v>3363</v>
      </c>
      <c r="Y1408" s="146" t="str">
        <f t="shared" si="65"/>
        <v>122014暖房ビル用マルチ有り</v>
      </c>
      <c r="Z1408" s="145">
        <v>-0.96</v>
      </c>
      <c r="AA1408" s="145">
        <v>1.96</v>
      </c>
      <c r="AB1408" s="149">
        <v>1.0416000000000001</v>
      </c>
      <c r="AC1408" s="149">
        <v>1.4596</v>
      </c>
      <c r="AD1408" s="147">
        <f>VLOOKUP(T1408,'既存・導入予定 (4)'!$E$33:$S$44,13,0)</f>
        <v>0.45</v>
      </c>
      <c r="AE1408" s="75">
        <f t="shared" si="66"/>
        <v>1.528</v>
      </c>
    </row>
    <row r="1409" spans="20:31">
      <c r="T1409" s="145">
        <v>12</v>
      </c>
      <c r="U1409" s="145">
        <v>2014</v>
      </c>
      <c r="V1409" s="145" t="s">
        <v>21</v>
      </c>
      <c r="W1409" s="145" t="s">
        <v>619</v>
      </c>
      <c r="X1409" s="145" t="s">
        <v>3363</v>
      </c>
      <c r="Y1409" s="146" t="str">
        <f t="shared" si="65"/>
        <v>122014暖房設備用有り</v>
      </c>
      <c r="Z1409" s="145">
        <v>-0.36</v>
      </c>
      <c r="AA1409" s="145">
        <v>1.36</v>
      </c>
      <c r="AB1409" s="149">
        <v>1.0287999999999999</v>
      </c>
      <c r="AC1409" s="149">
        <v>1.0127999999999999</v>
      </c>
      <c r="AD1409" s="147">
        <f>VLOOKUP(T1409,'既存・導入予定 (4)'!$E$33:$S$44,13,0)</f>
        <v>0.45</v>
      </c>
      <c r="AE1409" s="75">
        <f t="shared" si="66"/>
        <v>1.198</v>
      </c>
    </row>
    <row r="1410" spans="20:31">
      <c r="T1410" s="145">
        <v>12</v>
      </c>
      <c r="U1410" s="145">
        <v>2014</v>
      </c>
      <c r="V1410" s="145" t="s">
        <v>21</v>
      </c>
      <c r="W1410" s="145" t="s">
        <v>624</v>
      </c>
      <c r="X1410" s="145" t="s">
        <v>3516</v>
      </c>
      <c r="Y1410" s="146" t="str">
        <f t="shared" si="65"/>
        <v>122014暖房店舗用無し（一定速）</v>
      </c>
      <c r="Z1410" s="145">
        <v>0.25</v>
      </c>
      <c r="AA1410" s="145">
        <v>0.75</v>
      </c>
      <c r="AB1410" s="149">
        <v>0.25</v>
      </c>
      <c r="AC1410" s="149">
        <v>0.75</v>
      </c>
      <c r="AD1410" s="147">
        <f>VLOOKUP(T1410,'既存・導入予定 (4)'!$E$33:$S$44,13,0)</f>
        <v>0.45</v>
      </c>
      <c r="AE1410" s="75">
        <f t="shared" si="66"/>
        <v>0.86199999999999999</v>
      </c>
    </row>
    <row r="1411" spans="20:31">
      <c r="T1411" s="145">
        <v>12</v>
      </c>
      <c r="U1411" s="145">
        <v>2014</v>
      </c>
      <c r="V1411" s="145" t="s">
        <v>21</v>
      </c>
      <c r="W1411" s="145" t="s">
        <v>618</v>
      </c>
      <c r="X1411" s="145" t="s">
        <v>3516</v>
      </c>
      <c r="Y1411" s="146" t="str">
        <f t="shared" si="65"/>
        <v>122014暖房ビル用マルチ無し（一定速）</v>
      </c>
      <c r="Z1411" s="145">
        <v>0.25</v>
      </c>
      <c r="AA1411" s="145">
        <v>0.75</v>
      </c>
      <c r="AB1411" s="149">
        <v>0.25</v>
      </c>
      <c r="AC1411" s="149">
        <v>0.75</v>
      </c>
      <c r="AD1411" s="147">
        <f>VLOOKUP(T1411,'既存・導入予定 (4)'!$E$33:$S$44,13,0)</f>
        <v>0.45</v>
      </c>
      <c r="AE1411" s="75">
        <f t="shared" si="66"/>
        <v>0.86199999999999999</v>
      </c>
    </row>
    <row r="1412" spans="20:31">
      <c r="T1412" s="145">
        <v>12</v>
      </c>
      <c r="U1412" s="145">
        <v>2014</v>
      </c>
      <c r="V1412" s="145" t="s">
        <v>21</v>
      </c>
      <c r="W1412" s="145" t="s">
        <v>619</v>
      </c>
      <c r="X1412" s="145" t="s">
        <v>3516</v>
      </c>
      <c r="Y1412" s="146" t="str">
        <f t="shared" si="65"/>
        <v>122014暖房設備用無し（一定速）</v>
      </c>
      <c r="Z1412" s="145">
        <v>0.25</v>
      </c>
      <c r="AA1412" s="145">
        <v>0.75</v>
      </c>
      <c r="AB1412" s="149">
        <v>0.25</v>
      </c>
      <c r="AC1412" s="149">
        <v>0.75</v>
      </c>
      <c r="AD1412" s="147">
        <f>VLOOKUP(T1412,'既存・導入予定 (4)'!$E$33:$S$44,13,0)</f>
        <v>0.45</v>
      </c>
      <c r="AE1412" s="75">
        <f t="shared" si="66"/>
        <v>0.86199999999999999</v>
      </c>
    </row>
    <row r="1413" spans="20:31">
      <c r="T1413" s="90">
        <v>12</v>
      </c>
      <c r="U1413" s="90">
        <v>2015</v>
      </c>
      <c r="V1413" s="90" t="s">
        <v>20</v>
      </c>
      <c r="W1413" s="90" t="s">
        <v>624</v>
      </c>
      <c r="X1413" s="90" t="s">
        <v>3363</v>
      </c>
      <c r="Y1413" s="198" t="str">
        <f t="shared" si="65"/>
        <v>122015冷房店舗用有り</v>
      </c>
      <c r="Z1413" s="90">
        <v>-1.38</v>
      </c>
      <c r="AA1413" s="90">
        <v>2.38</v>
      </c>
      <c r="AB1413" s="143">
        <v>1.0581</v>
      </c>
      <c r="AC1413" s="143">
        <v>1.7705</v>
      </c>
      <c r="AD1413" s="150">
        <f>VLOOKUP(T1413,'既存・導入予定 (4)'!$E$33:$S$44,13,0)</f>
        <v>0.45</v>
      </c>
      <c r="AE1413" s="151">
        <f t="shared" si="66"/>
        <v>1.7589999999999999</v>
      </c>
    </row>
    <row r="1414" spans="20:31">
      <c r="T1414" s="90">
        <v>12</v>
      </c>
      <c r="U1414" s="90">
        <v>2015</v>
      </c>
      <c r="V1414" s="90" t="s">
        <v>20</v>
      </c>
      <c r="W1414" s="90" t="s">
        <v>618</v>
      </c>
      <c r="X1414" s="90" t="s">
        <v>3363</v>
      </c>
      <c r="Y1414" s="198" t="str">
        <f t="shared" si="65"/>
        <v>122015冷房ビル用マルチ有り</v>
      </c>
      <c r="Z1414" s="90">
        <v>-1.5740000000000001</v>
      </c>
      <c r="AA1414" s="90">
        <v>2.5739999999999998</v>
      </c>
      <c r="AB1414" s="143">
        <v>1.0751999999999999</v>
      </c>
      <c r="AC1414" s="143">
        <v>1.9117</v>
      </c>
      <c r="AD1414" s="150">
        <f>VLOOKUP(T1414,'既存・導入予定 (4)'!$E$33:$S$44,13,0)</f>
        <v>0.45</v>
      </c>
      <c r="AE1414" s="151">
        <f t="shared" si="66"/>
        <v>1.865</v>
      </c>
    </row>
    <row r="1415" spans="20:31">
      <c r="T1415" s="90">
        <v>12</v>
      </c>
      <c r="U1415" s="90">
        <v>2015</v>
      </c>
      <c r="V1415" s="90" t="s">
        <v>20</v>
      </c>
      <c r="W1415" s="90" t="s">
        <v>619</v>
      </c>
      <c r="X1415" s="90" t="s">
        <v>3363</v>
      </c>
      <c r="Y1415" s="198" t="str">
        <f t="shared" si="65"/>
        <v>122015冷房設備用有り</v>
      </c>
      <c r="Z1415" s="90">
        <v>-0.62</v>
      </c>
      <c r="AA1415" s="90">
        <v>1.62</v>
      </c>
      <c r="AB1415" s="143">
        <v>1.0472999999999999</v>
      </c>
      <c r="AC1415" s="143">
        <v>1.2032</v>
      </c>
      <c r="AD1415" s="150">
        <f>VLOOKUP(T1415,'既存・導入予定 (4)'!$E$33:$S$44,13,0)</f>
        <v>0.45</v>
      </c>
      <c r="AE1415" s="151">
        <f t="shared" si="66"/>
        <v>1.341</v>
      </c>
    </row>
    <row r="1416" spans="20:31">
      <c r="T1416" s="90">
        <v>12</v>
      </c>
      <c r="U1416" s="90">
        <v>2015</v>
      </c>
      <c r="V1416" s="90" t="s">
        <v>20</v>
      </c>
      <c r="W1416" s="90" t="s">
        <v>624</v>
      </c>
      <c r="X1416" s="90" t="s">
        <v>3516</v>
      </c>
      <c r="Y1416" s="198" t="str">
        <f t="shared" si="65"/>
        <v>122015冷房店舗用無し（一定速）</v>
      </c>
      <c r="Z1416" s="90">
        <v>0.25</v>
      </c>
      <c r="AA1416" s="90">
        <v>0.75</v>
      </c>
      <c r="AB1416" s="143">
        <v>0.25</v>
      </c>
      <c r="AC1416" s="143">
        <v>0.75</v>
      </c>
      <c r="AD1416" s="150">
        <f>VLOOKUP(T1416,'既存・導入予定 (4)'!$E$33:$S$44,13,0)</f>
        <v>0.45</v>
      </c>
      <c r="AE1416" s="151">
        <f t="shared" si="66"/>
        <v>0.86199999999999999</v>
      </c>
    </row>
    <row r="1417" spans="20:31">
      <c r="T1417" s="90">
        <v>12</v>
      </c>
      <c r="U1417" s="90">
        <v>2015</v>
      </c>
      <c r="V1417" s="90" t="s">
        <v>20</v>
      </c>
      <c r="W1417" s="90" t="s">
        <v>618</v>
      </c>
      <c r="X1417" s="90" t="s">
        <v>3516</v>
      </c>
      <c r="Y1417" s="198" t="str">
        <f t="shared" si="65"/>
        <v>122015冷房ビル用マルチ無し（一定速）</v>
      </c>
      <c r="Z1417" s="90">
        <v>0.25</v>
      </c>
      <c r="AA1417" s="90">
        <v>0.75</v>
      </c>
      <c r="AB1417" s="143">
        <v>0.25</v>
      </c>
      <c r="AC1417" s="143">
        <v>0.75</v>
      </c>
      <c r="AD1417" s="150">
        <f>VLOOKUP(T1417,'既存・導入予定 (4)'!$E$33:$S$44,13,0)</f>
        <v>0.45</v>
      </c>
      <c r="AE1417" s="151">
        <f t="shared" si="66"/>
        <v>0.86199999999999999</v>
      </c>
    </row>
    <row r="1418" spans="20:31">
      <c r="T1418" s="90">
        <v>12</v>
      </c>
      <c r="U1418" s="90">
        <v>2015</v>
      </c>
      <c r="V1418" s="90" t="s">
        <v>20</v>
      </c>
      <c r="W1418" s="90" t="s">
        <v>619</v>
      </c>
      <c r="X1418" s="90" t="s">
        <v>3516</v>
      </c>
      <c r="Y1418" s="198" t="str">
        <f t="shared" si="65"/>
        <v>122015冷房設備用無し（一定速）</v>
      </c>
      <c r="Z1418" s="90">
        <v>0.25</v>
      </c>
      <c r="AA1418" s="90">
        <v>0.75</v>
      </c>
      <c r="AB1418" s="143">
        <v>0.25</v>
      </c>
      <c r="AC1418" s="143">
        <v>0.75</v>
      </c>
      <c r="AD1418" s="150">
        <f>VLOOKUP(T1418,'既存・導入予定 (4)'!$E$33:$S$44,13,0)</f>
        <v>0.45</v>
      </c>
      <c r="AE1418" s="151">
        <f t="shared" si="66"/>
        <v>0.86199999999999999</v>
      </c>
    </row>
    <row r="1419" spans="20:31">
      <c r="T1419" s="90">
        <v>12</v>
      </c>
      <c r="U1419" s="90">
        <v>2015</v>
      </c>
      <c r="V1419" s="90" t="s">
        <v>21</v>
      </c>
      <c r="W1419" s="90" t="s">
        <v>624</v>
      </c>
      <c r="X1419" s="90" t="s">
        <v>3363</v>
      </c>
      <c r="Y1419" s="198" t="str">
        <f t="shared" si="65"/>
        <v>122015暖房店舗用有り</v>
      </c>
      <c r="Z1419" s="90">
        <v>-0.97</v>
      </c>
      <c r="AA1419" s="90">
        <v>1.97</v>
      </c>
      <c r="AB1419" s="143">
        <v>1.0867</v>
      </c>
      <c r="AC1419" s="143">
        <v>1.4558</v>
      </c>
      <c r="AD1419" s="150">
        <f>VLOOKUP(T1419,'既存・導入予定 (4)'!$E$33:$S$44,13,0)</f>
        <v>0.45</v>
      </c>
      <c r="AE1419" s="151">
        <f t="shared" si="66"/>
        <v>1.5329999999999999</v>
      </c>
    </row>
    <row r="1420" spans="20:31">
      <c r="T1420" s="90">
        <v>12</v>
      </c>
      <c r="U1420" s="90">
        <v>2015</v>
      </c>
      <c r="V1420" s="90" t="s">
        <v>21</v>
      </c>
      <c r="W1420" s="90" t="s">
        <v>618</v>
      </c>
      <c r="X1420" s="90" t="s">
        <v>3363</v>
      </c>
      <c r="Y1420" s="198" t="str">
        <f t="shared" si="65"/>
        <v>122015暖房ビル用マルチ有り</v>
      </c>
      <c r="Z1420" s="90">
        <v>-0.876</v>
      </c>
      <c r="AA1420" s="90">
        <v>1.8759999999999999</v>
      </c>
      <c r="AB1420" s="143">
        <v>1.0398000000000001</v>
      </c>
      <c r="AC1420" s="143">
        <v>1.3971</v>
      </c>
      <c r="AD1420" s="150">
        <f>VLOOKUP(T1420,'既存・導入予定 (4)'!$E$33:$S$44,13,0)</f>
        <v>0.45</v>
      </c>
      <c r="AE1420" s="151">
        <f t="shared" si="66"/>
        <v>1.4810000000000001</v>
      </c>
    </row>
    <row r="1421" spans="20:31">
      <c r="T1421" s="90">
        <v>12</v>
      </c>
      <c r="U1421" s="90">
        <v>2015</v>
      </c>
      <c r="V1421" s="90" t="s">
        <v>21</v>
      </c>
      <c r="W1421" s="90" t="s">
        <v>619</v>
      </c>
      <c r="X1421" s="90" t="s">
        <v>3363</v>
      </c>
      <c r="Y1421" s="198" t="str">
        <f t="shared" ref="Y1421:Y1448" si="67">T1421&amp;U1421&amp;V1421&amp;W1421&amp;X1421</f>
        <v>122015暖房設備用有り</v>
      </c>
      <c r="Z1421" s="90">
        <v>-0.59799999999999998</v>
      </c>
      <c r="AA1421" s="90">
        <v>1.5980000000000001</v>
      </c>
      <c r="AB1421" s="143">
        <v>1.0339</v>
      </c>
      <c r="AC1421" s="143">
        <v>1.19</v>
      </c>
      <c r="AD1421" s="150">
        <f>VLOOKUP(T1421,'既存・導入予定 (4)'!$E$33:$S$44,13,0)</f>
        <v>0.45</v>
      </c>
      <c r="AE1421" s="151">
        <f t="shared" si="66"/>
        <v>1.3280000000000001</v>
      </c>
    </row>
    <row r="1422" spans="20:31">
      <c r="T1422" s="90">
        <v>12</v>
      </c>
      <c r="U1422" s="90">
        <v>2015</v>
      </c>
      <c r="V1422" s="90" t="s">
        <v>21</v>
      </c>
      <c r="W1422" s="90" t="s">
        <v>624</v>
      </c>
      <c r="X1422" s="90" t="s">
        <v>3516</v>
      </c>
      <c r="Y1422" s="198" t="str">
        <f t="shared" si="67"/>
        <v>122015暖房店舗用無し（一定速）</v>
      </c>
      <c r="Z1422" s="90">
        <v>0.25</v>
      </c>
      <c r="AA1422" s="90">
        <v>0.75</v>
      </c>
      <c r="AB1422" s="143">
        <v>0.25</v>
      </c>
      <c r="AC1422" s="143">
        <v>0.75</v>
      </c>
      <c r="AD1422" s="150">
        <f>VLOOKUP(T1422,'既存・導入予定 (4)'!$E$33:$S$44,13,0)</f>
        <v>0.45</v>
      </c>
      <c r="AE1422" s="151">
        <f t="shared" si="66"/>
        <v>0.86199999999999999</v>
      </c>
    </row>
    <row r="1423" spans="20:31">
      <c r="T1423" s="90">
        <v>12</v>
      </c>
      <c r="U1423" s="90">
        <v>2015</v>
      </c>
      <c r="V1423" s="90" t="s">
        <v>21</v>
      </c>
      <c r="W1423" s="90" t="s">
        <v>618</v>
      </c>
      <c r="X1423" s="90" t="s">
        <v>3516</v>
      </c>
      <c r="Y1423" s="198" t="str">
        <f t="shared" si="67"/>
        <v>122015暖房ビル用マルチ無し（一定速）</v>
      </c>
      <c r="Z1423" s="90">
        <v>0.25</v>
      </c>
      <c r="AA1423" s="90">
        <v>0.75</v>
      </c>
      <c r="AB1423" s="143">
        <v>0.25</v>
      </c>
      <c r="AC1423" s="143">
        <v>0.75</v>
      </c>
      <c r="AD1423" s="150">
        <f>VLOOKUP(T1423,'既存・導入予定 (4)'!$E$33:$S$44,13,0)</f>
        <v>0.45</v>
      </c>
      <c r="AE1423" s="151">
        <f t="shared" si="66"/>
        <v>0.86199999999999999</v>
      </c>
    </row>
    <row r="1424" spans="20:31">
      <c r="T1424" s="90">
        <v>12</v>
      </c>
      <c r="U1424" s="90">
        <v>2015</v>
      </c>
      <c r="V1424" s="90" t="s">
        <v>21</v>
      </c>
      <c r="W1424" s="90" t="s">
        <v>619</v>
      </c>
      <c r="X1424" s="90" t="s">
        <v>3516</v>
      </c>
      <c r="Y1424" s="198" t="str">
        <f t="shared" si="67"/>
        <v>122015暖房設備用無し（一定速）</v>
      </c>
      <c r="Z1424" s="90">
        <v>0.25</v>
      </c>
      <c r="AA1424" s="90">
        <v>0.75</v>
      </c>
      <c r="AB1424" s="143">
        <v>0.25</v>
      </c>
      <c r="AC1424" s="143">
        <v>0.75</v>
      </c>
      <c r="AD1424" s="150">
        <f>VLOOKUP(T1424,'既存・導入予定 (4)'!$E$33:$S$44,13,0)</f>
        <v>0.45</v>
      </c>
      <c r="AE1424" s="151">
        <f t="shared" si="66"/>
        <v>0.86199999999999999</v>
      </c>
    </row>
    <row r="1425" spans="20:31">
      <c r="T1425" s="90">
        <v>12</v>
      </c>
      <c r="U1425" s="90">
        <v>2020</v>
      </c>
      <c r="V1425" s="90" t="s">
        <v>626</v>
      </c>
      <c r="W1425" s="90" t="s">
        <v>624</v>
      </c>
      <c r="X1425" s="90" t="s">
        <v>3363</v>
      </c>
      <c r="Y1425" s="198" t="str">
        <f t="shared" si="67"/>
        <v>122020冷房店舗用有り</v>
      </c>
      <c r="Z1425" s="90">
        <v>-1.38</v>
      </c>
      <c r="AA1425" s="90">
        <v>2.38</v>
      </c>
      <c r="AB1425" s="143">
        <v>1.0581</v>
      </c>
      <c r="AC1425" s="143">
        <v>1.7705</v>
      </c>
      <c r="AD1425" s="150">
        <f>VLOOKUP(T1425,'既存・導入予定 (4)'!$E$33:$S$44,13,0)</f>
        <v>0.45</v>
      </c>
      <c r="AE1425" s="151">
        <f t="shared" si="66"/>
        <v>1.7589999999999999</v>
      </c>
    </row>
    <row r="1426" spans="20:31">
      <c r="T1426" s="90">
        <v>12</v>
      </c>
      <c r="U1426" s="90">
        <v>2020</v>
      </c>
      <c r="V1426" s="90" t="s">
        <v>626</v>
      </c>
      <c r="W1426" s="90" t="s">
        <v>618</v>
      </c>
      <c r="X1426" s="90" t="s">
        <v>3363</v>
      </c>
      <c r="Y1426" s="198" t="str">
        <f t="shared" si="67"/>
        <v>122020冷房ビル用マルチ有り</v>
      </c>
      <c r="Z1426" s="90">
        <v>-1.68</v>
      </c>
      <c r="AA1426" s="90">
        <v>2.68</v>
      </c>
      <c r="AB1426" s="143">
        <v>1.0788</v>
      </c>
      <c r="AC1426" s="143">
        <v>2.0053000000000001</v>
      </c>
      <c r="AD1426" s="150">
        <f>VLOOKUP(T1426,'既存・導入予定 (4)'!$E$33:$S$44,13,0)</f>
        <v>0.45</v>
      </c>
      <c r="AE1426" s="151">
        <f t="shared" si="66"/>
        <v>1.9239999999999999</v>
      </c>
    </row>
    <row r="1427" spans="20:31">
      <c r="T1427" s="90">
        <v>12</v>
      </c>
      <c r="U1427" s="90">
        <v>2020</v>
      </c>
      <c r="V1427" s="90" t="s">
        <v>626</v>
      </c>
      <c r="W1427" s="90" t="s">
        <v>619</v>
      </c>
      <c r="X1427" s="90" t="s">
        <v>3363</v>
      </c>
      <c r="Y1427" s="198" t="str">
        <f t="shared" si="67"/>
        <v>122020冷房設備用有り</v>
      </c>
      <c r="Z1427" s="90">
        <v>-0.62</v>
      </c>
      <c r="AA1427" s="90">
        <v>1.62</v>
      </c>
      <c r="AB1427" s="143">
        <v>1.0472999999999999</v>
      </c>
      <c r="AC1427" s="143">
        <v>1.2032</v>
      </c>
      <c r="AD1427" s="150">
        <f>VLOOKUP(T1427,'既存・導入予定 (4)'!$E$33:$S$44,13,0)</f>
        <v>0.45</v>
      </c>
      <c r="AE1427" s="151">
        <f t="shared" si="66"/>
        <v>1.341</v>
      </c>
    </row>
    <row r="1428" spans="20:31">
      <c r="T1428" s="90">
        <v>12</v>
      </c>
      <c r="U1428" s="90">
        <v>2020</v>
      </c>
      <c r="V1428" s="90" t="s">
        <v>626</v>
      </c>
      <c r="W1428" s="90" t="s">
        <v>624</v>
      </c>
      <c r="X1428" s="90" t="s">
        <v>3516</v>
      </c>
      <c r="Y1428" s="198" t="str">
        <f t="shared" si="67"/>
        <v>122020冷房店舗用無し（一定速）</v>
      </c>
      <c r="Z1428" s="90">
        <v>0.25</v>
      </c>
      <c r="AA1428" s="90">
        <v>0.75</v>
      </c>
      <c r="AB1428" s="143">
        <v>0.25</v>
      </c>
      <c r="AC1428" s="143">
        <v>0.75</v>
      </c>
      <c r="AD1428" s="150">
        <f>VLOOKUP(T1428,'既存・導入予定 (4)'!$E$33:$S$44,13,0)</f>
        <v>0.45</v>
      </c>
      <c r="AE1428" s="151">
        <f t="shared" si="66"/>
        <v>0.86199999999999999</v>
      </c>
    </row>
    <row r="1429" spans="20:31">
      <c r="T1429" s="90">
        <v>12</v>
      </c>
      <c r="U1429" s="90">
        <v>2020</v>
      </c>
      <c r="V1429" s="90" t="s">
        <v>626</v>
      </c>
      <c r="W1429" s="90" t="s">
        <v>618</v>
      </c>
      <c r="X1429" s="90" t="s">
        <v>3516</v>
      </c>
      <c r="Y1429" s="198" t="str">
        <f t="shared" si="67"/>
        <v>122020冷房ビル用マルチ無し（一定速）</v>
      </c>
      <c r="Z1429" s="90">
        <v>0.25</v>
      </c>
      <c r="AA1429" s="90">
        <v>0.75</v>
      </c>
      <c r="AB1429" s="143">
        <v>0.25</v>
      </c>
      <c r="AC1429" s="143">
        <v>0.75</v>
      </c>
      <c r="AD1429" s="150">
        <f>VLOOKUP(T1429,'既存・導入予定 (4)'!$E$33:$S$44,13,0)</f>
        <v>0.45</v>
      </c>
      <c r="AE1429" s="151">
        <f t="shared" si="66"/>
        <v>0.86199999999999999</v>
      </c>
    </row>
    <row r="1430" spans="20:31">
      <c r="T1430" s="90">
        <v>12</v>
      </c>
      <c r="U1430" s="90">
        <v>2020</v>
      </c>
      <c r="V1430" s="90" t="s">
        <v>626</v>
      </c>
      <c r="W1430" s="90" t="s">
        <v>619</v>
      </c>
      <c r="X1430" s="90" t="s">
        <v>3516</v>
      </c>
      <c r="Y1430" s="198" t="str">
        <f t="shared" si="67"/>
        <v>122020冷房設備用無し（一定速）</v>
      </c>
      <c r="Z1430" s="90">
        <v>0.25</v>
      </c>
      <c r="AA1430" s="90">
        <v>0.75</v>
      </c>
      <c r="AB1430" s="143">
        <v>0.25</v>
      </c>
      <c r="AC1430" s="143">
        <v>0.75</v>
      </c>
      <c r="AD1430" s="150">
        <f>VLOOKUP(T1430,'既存・導入予定 (4)'!$E$33:$S$44,13,0)</f>
        <v>0.45</v>
      </c>
      <c r="AE1430" s="151">
        <f t="shared" si="66"/>
        <v>0.86199999999999999</v>
      </c>
    </row>
    <row r="1431" spans="20:31">
      <c r="T1431" s="90">
        <v>12</v>
      </c>
      <c r="U1431" s="90">
        <v>2020</v>
      </c>
      <c r="V1431" s="90" t="s">
        <v>627</v>
      </c>
      <c r="W1431" s="90" t="s">
        <v>624</v>
      </c>
      <c r="X1431" s="90" t="s">
        <v>3363</v>
      </c>
      <c r="Y1431" s="198" t="str">
        <f t="shared" si="67"/>
        <v>122020暖房店舗用有り</v>
      </c>
      <c r="Z1431" s="90">
        <v>-0.96</v>
      </c>
      <c r="AA1431" s="90">
        <v>1.96</v>
      </c>
      <c r="AB1431" s="143">
        <v>1.0862000000000001</v>
      </c>
      <c r="AC1431" s="143">
        <v>1.4483999999999999</v>
      </c>
      <c r="AD1431" s="150">
        <f>VLOOKUP(T1431,'既存・導入予定 (4)'!$E$33:$S$44,13,0)</f>
        <v>0.45</v>
      </c>
      <c r="AE1431" s="151">
        <f t="shared" si="66"/>
        <v>1.528</v>
      </c>
    </row>
    <row r="1432" spans="20:31">
      <c r="T1432" s="90">
        <v>12</v>
      </c>
      <c r="U1432" s="90">
        <v>2020</v>
      </c>
      <c r="V1432" s="90" t="s">
        <v>627</v>
      </c>
      <c r="W1432" s="90" t="s">
        <v>618</v>
      </c>
      <c r="X1432" s="90" t="s">
        <v>3363</v>
      </c>
      <c r="Y1432" s="198" t="str">
        <f t="shared" si="67"/>
        <v>122020暖房ビル用マルチ有り</v>
      </c>
      <c r="Z1432" s="90">
        <v>-1.1000000000000001</v>
      </c>
      <c r="AA1432" s="90">
        <v>2.1</v>
      </c>
      <c r="AB1432" s="143">
        <v>1.0416000000000001</v>
      </c>
      <c r="AC1432" s="143">
        <v>1.4596</v>
      </c>
      <c r="AD1432" s="150">
        <f>VLOOKUP(T1432,'既存・導入予定 (4)'!$E$33:$S$44,13,0)</f>
        <v>0.45</v>
      </c>
      <c r="AE1432" s="151">
        <f t="shared" si="66"/>
        <v>1.605</v>
      </c>
    </row>
    <row r="1433" spans="20:31">
      <c r="T1433" s="90">
        <v>12</v>
      </c>
      <c r="U1433" s="90">
        <v>2020</v>
      </c>
      <c r="V1433" s="90" t="s">
        <v>627</v>
      </c>
      <c r="W1433" s="90" t="s">
        <v>619</v>
      </c>
      <c r="X1433" s="90" t="s">
        <v>3363</v>
      </c>
      <c r="Y1433" s="198" t="str">
        <f t="shared" si="67"/>
        <v>122020暖房設備用有り</v>
      </c>
      <c r="Z1433" s="90">
        <v>-0.46</v>
      </c>
      <c r="AA1433" s="90">
        <v>1.46</v>
      </c>
      <c r="AB1433" s="143">
        <v>0.94</v>
      </c>
      <c r="AC1433" s="143">
        <v>1.1100000000000001</v>
      </c>
      <c r="AD1433" s="150">
        <f>VLOOKUP(T1433,'既存・導入予定 (4)'!$E$33:$S$44,13,0)</f>
        <v>0.45</v>
      </c>
      <c r="AE1433" s="151">
        <f t="shared" ref="AE1433:AE1448" si="68">ROUNDDOWN(IF(AD1433&gt;=0.25,Z1433*AD1433+AA1433,AB1433*AD1433+AC1433),3)</f>
        <v>1.2529999999999999</v>
      </c>
    </row>
    <row r="1434" spans="20:31">
      <c r="T1434" s="90">
        <v>12</v>
      </c>
      <c r="U1434" s="90">
        <v>2020</v>
      </c>
      <c r="V1434" s="90" t="s">
        <v>627</v>
      </c>
      <c r="W1434" s="90" t="s">
        <v>624</v>
      </c>
      <c r="X1434" s="90" t="s">
        <v>3516</v>
      </c>
      <c r="Y1434" s="198" t="str">
        <f t="shared" si="67"/>
        <v>122020暖房店舗用無し（一定速）</v>
      </c>
      <c r="Z1434" s="90">
        <v>0.25</v>
      </c>
      <c r="AA1434" s="90">
        <v>0.75</v>
      </c>
      <c r="AB1434" s="143">
        <v>0.25</v>
      </c>
      <c r="AC1434" s="143">
        <v>0.75</v>
      </c>
      <c r="AD1434" s="150">
        <f>VLOOKUP(T1434,'既存・導入予定 (4)'!$E$33:$S$44,13,0)</f>
        <v>0.45</v>
      </c>
      <c r="AE1434" s="151">
        <f t="shared" si="68"/>
        <v>0.86199999999999999</v>
      </c>
    </row>
    <row r="1435" spans="20:31">
      <c r="T1435" s="90">
        <v>12</v>
      </c>
      <c r="U1435" s="90">
        <v>2020</v>
      </c>
      <c r="V1435" s="90" t="s">
        <v>627</v>
      </c>
      <c r="W1435" s="90" t="s">
        <v>618</v>
      </c>
      <c r="X1435" s="90" t="s">
        <v>3516</v>
      </c>
      <c r="Y1435" s="198" t="str">
        <f t="shared" si="67"/>
        <v>122020暖房ビル用マルチ無し（一定速）</v>
      </c>
      <c r="Z1435" s="90">
        <v>0.25</v>
      </c>
      <c r="AA1435" s="90">
        <v>0.75</v>
      </c>
      <c r="AB1435" s="143">
        <v>0.25</v>
      </c>
      <c r="AC1435" s="143">
        <v>0.75</v>
      </c>
      <c r="AD1435" s="150">
        <f>VLOOKUP(T1435,'既存・導入予定 (4)'!$E$33:$S$44,13,0)</f>
        <v>0.45</v>
      </c>
      <c r="AE1435" s="151">
        <f t="shared" si="68"/>
        <v>0.86199999999999999</v>
      </c>
    </row>
    <row r="1436" spans="20:31">
      <c r="T1436" s="90">
        <v>12</v>
      </c>
      <c r="U1436" s="90">
        <v>2020</v>
      </c>
      <c r="V1436" s="90" t="s">
        <v>627</v>
      </c>
      <c r="W1436" s="90" t="s">
        <v>619</v>
      </c>
      <c r="X1436" s="90" t="s">
        <v>3516</v>
      </c>
      <c r="Y1436" s="198" t="str">
        <f t="shared" si="67"/>
        <v>122020暖房設備用無し（一定速）</v>
      </c>
      <c r="Z1436" s="90">
        <v>0.25</v>
      </c>
      <c r="AA1436" s="90">
        <v>0.75</v>
      </c>
      <c r="AB1436" s="143">
        <v>0.25</v>
      </c>
      <c r="AC1436" s="143">
        <v>0.75</v>
      </c>
      <c r="AD1436" s="150">
        <f>VLOOKUP(T1436,'既存・導入予定 (4)'!$E$33:$S$44,13,0)</f>
        <v>0.45</v>
      </c>
      <c r="AE1436" s="151">
        <f t="shared" si="68"/>
        <v>0.86199999999999999</v>
      </c>
    </row>
    <row r="1437" spans="20:31">
      <c r="T1437" s="145">
        <v>12</v>
      </c>
      <c r="U1437" s="145">
        <v>2024</v>
      </c>
      <c r="V1437" s="145" t="s">
        <v>626</v>
      </c>
      <c r="W1437" s="145" t="s">
        <v>624</v>
      </c>
      <c r="X1437" s="145" t="s">
        <v>3363</v>
      </c>
      <c r="Y1437" s="146" t="str">
        <f t="shared" si="67"/>
        <v>122024冷房店舗用有り</v>
      </c>
      <c r="Z1437" s="145">
        <v>-1.58</v>
      </c>
      <c r="AA1437" s="145">
        <v>2.58</v>
      </c>
      <c r="AB1437" s="149">
        <v>1.0629999999999999</v>
      </c>
      <c r="AC1437" s="149">
        <v>1.9193</v>
      </c>
      <c r="AD1437" s="147">
        <f>VLOOKUP(T1437,'既存・導入予定 (4)'!$E$33:$S$44,13,0)</f>
        <v>0.45</v>
      </c>
      <c r="AE1437" s="75">
        <f t="shared" si="68"/>
        <v>1.869</v>
      </c>
    </row>
    <row r="1438" spans="20:31">
      <c r="T1438" s="145">
        <v>12</v>
      </c>
      <c r="U1438" s="145">
        <v>2024</v>
      </c>
      <c r="V1438" s="145" t="s">
        <v>626</v>
      </c>
      <c r="W1438" s="145" t="s">
        <v>618</v>
      </c>
      <c r="X1438" s="145" t="s">
        <v>3363</v>
      </c>
      <c r="Y1438" s="146" t="str">
        <f t="shared" si="67"/>
        <v>122024冷房ビル用マルチ有り</v>
      </c>
      <c r="Z1438" s="145">
        <v>-1.6</v>
      </c>
      <c r="AA1438" s="145">
        <v>2.6</v>
      </c>
      <c r="AB1438" s="149">
        <v>1.0759000000000001</v>
      </c>
      <c r="AC1438" s="149">
        <v>1.931</v>
      </c>
      <c r="AD1438" s="147">
        <f>VLOOKUP(T1438,'既存・導入予定 (4)'!$E$33:$S$44,13,0)</f>
        <v>0.45</v>
      </c>
      <c r="AE1438" s="75">
        <f t="shared" si="68"/>
        <v>1.88</v>
      </c>
    </row>
    <row r="1439" spans="20:31">
      <c r="T1439" s="145">
        <v>12</v>
      </c>
      <c r="U1439" s="145">
        <v>2024</v>
      </c>
      <c r="V1439" s="145" t="s">
        <v>626</v>
      </c>
      <c r="W1439" s="145" t="s">
        <v>619</v>
      </c>
      <c r="X1439" s="145" t="s">
        <v>3363</v>
      </c>
      <c r="Y1439" s="146" t="str">
        <f t="shared" si="67"/>
        <v>122024冷房設備用有り</v>
      </c>
      <c r="Z1439" s="145">
        <v>-0.6</v>
      </c>
      <c r="AA1439" s="145">
        <v>1.6</v>
      </c>
      <c r="AB1439" s="149">
        <v>1.0467</v>
      </c>
      <c r="AC1439" s="149">
        <v>1.1882999999999999</v>
      </c>
      <c r="AD1439" s="147">
        <f>VLOOKUP(T1439,'既存・導入予定 (4)'!$E$33:$S$44,13,0)</f>
        <v>0.45</v>
      </c>
      <c r="AE1439" s="75">
        <f t="shared" si="68"/>
        <v>1.33</v>
      </c>
    </row>
    <row r="1440" spans="20:31">
      <c r="T1440" s="145">
        <v>12</v>
      </c>
      <c r="U1440" s="145">
        <v>2024</v>
      </c>
      <c r="V1440" s="145" t="s">
        <v>626</v>
      </c>
      <c r="W1440" s="145" t="s">
        <v>624</v>
      </c>
      <c r="X1440" s="145" t="s">
        <v>3516</v>
      </c>
      <c r="Y1440" s="146" t="str">
        <f t="shared" si="67"/>
        <v>122024冷房店舗用無し（一定速）</v>
      </c>
      <c r="Z1440" s="145">
        <v>0.25</v>
      </c>
      <c r="AA1440" s="145">
        <v>0.75</v>
      </c>
      <c r="AB1440" s="149">
        <v>0.25</v>
      </c>
      <c r="AC1440" s="149">
        <v>0.75</v>
      </c>
      <c r="AD1440" s="147">
        <f>VLOOKUP(T1440,'既存・導入予定 (4)'!$E$33:$S$44,13,0)</f>
        <v>0.45</v>
      </c>
      <c r="AE1440" s="75">
        <f t="shared" si="68"/>
        <v>0.86199999999999999</v>
      </c>
    </row>
    <row r="1441" spans="20:31">
      <c r="T1441" s="145">
        <v>12</v>
      </c>
      <c r="U1441" s="145">
        <v>2024</v>
      </c>
      <c r="V1441" s="145" t="s">
        <v>626</v>
      </c>
      <c r="W1441" s="145" t="s">
        <v>618</v>
      </c>
      <c r="X1441" s="145" t="s">
        <v>3516</v>
      </c>
      <c r="Y1441" s="146" t="str">
        <f t="shared" si="67"/>
        <v>122024冷房ビル用マルチ無し（一定速）</v>
      </c>
      <c r="Z1441" s="145">
        <v>0.25</v>
      </c>
      <c r="AA1441" s="145">
        <v>0.75</v>
      </c>
      <c r="AB1441" s="149">
        <v>0.25</v>
      </c>
      <c r="AC1441" s="149">
        <v>0.75</v>
      </c>
      <c r="AD1441" s="147">
        <f>VLOOKUP(T1441,'既存・導入予定 (4)'!$E$33:$S$44,13,0)</f>
        <v>0.45</v>
      </c>
      <c r="AE1441" s="75">
        <f t="shared" si="68"/>
        <v>0.86199999999999999</v>
      </c>
    </row>
    <row r="1442" spans="20:31">
      <c r="T1442" s="145">
        <v>12</v>
      </c>
      <c r="U1442" s="145">
        <v>2024</v>
      </c>
      <c r="V1442" s="145" t="s">
        <v>626</v>
      </c>
      <c r="W1442" s="145" t="s">
        <v>619</v>
      </c>
      <c r="X1442" s="145" t="s">
        <v>3516</v>
      </c>
      <c r="Y1442" s="146" t="str">
        <f t="shared" si="67"/>
        <v>122024冷房設備用無し（一定速）</v>
      </c>
      <c r="Z1442" s="145">
        <v>0.25</v>
      </c>
      <c r="AA1442" s="145">
        <v>0.75</v>
      </c>
      <c r="AB1442" s="149">
        <v>0.25</v>
      </c>
      <c r="AC1442" s="149">
        <v>0.75</v>
      </c>
      <c r="AD1442" s="147">
        <f>VLOOKUP(T1442,'既存・導入予定 (4)'!$E$33:$S$44,13,0)</f>
        <v>0.45</v>
      </c>
      <c r="AE1442" s="75">
        <f t="shared" si="68"/>
        <v>0.86199999999999999</v>
      </c>
    </row>
    <row r="1443" spans="20:31">
      <c r="T1443" s="145">
        <v>12</v>
      </c>
      <c r="U1443" s="145">
        <v>2024</v>
      </c>
      <c r="V1443" s="145" t="s">
        <v>627</v>
      </c>
      <c r="W1443" s="145" t="s">
        <v>624</v>
      </c>
      <c r="X1443" s="145" t="s">
        <v>3363</v>
      </c>
      <c r="Y1443" s="146" t="str">
        <f t="shared" si="67"/>
        <v>122024暖房店舗用有り</v>
      </c>
      <c r="Z1443" s="145">
        <v>-1.04</v>
      </c>
      <c r="AA1443" s="145">
        <v>2.04</v>
      </c>
      <c r="AB1443" s="149">
        <v>1.0898000000000001</v>
      </c>
      <c r="AC1443" s="149">
        <v>1.5076000000000001</v>
      </c>
      <c r="AD1443" s="147">
        <f>VLOOKUP(T1443,'既存・導入予定 (4)'!$E$33:$S$44,13,0)</f>
        <v>0.45</v>
      </c>
      <c r="AE1443" s="75">
        <f t="shared" si="68"/>
        <v>1.5720000000000001</v>
      </c>
    </row>
    <row r="1444" spans="20:31">
      <c r="T1444" s="145">
        <v>12</v>
      </c>
      <c r="U1444" s="145">
        <v>2024</v>
      </c>
      <c r="V1444" s="145" t="s">
        <v>627</v>
      </c>
      <c r="W1444" s="145" t="s">
        <v>618</v>
      </c>
      <c r="X1444" s="145" t="s">
        <v>3363</v>
      </c>
      <c r="Y1444" s="146" t="str">
        <f t="shared" si="67"/>
        <v>122024暖房ビル用マルチ有り</v>
      </c>
      <c r="Z1444" s="145">
        <v>-1.1399999999999999</v>
      </c>
      <c r="AA1444" s="145">
        <v>2.14</v>
      </c>
      <c r="AB1444" s="149">
        <v>1.0454000000000001</v>
      </c>
      <c r="AC1444" s="149">
        <v>1.5936999999999999</v>
      </c>
      <c r="AD1444" s="147">
        <f>VLOOKUP(T1444,'既存・導入予定 (4)'!$E$33:$S$44,13,0)</f>
        <v>0.45</v>
      </c>
      <c r="AE1444" s="75">
        <f t="shared" si="68"/>
        <v>1.627</v>
      </c>
    </row>
    <row r="1445" spans="20:31">
      <c r="T1445" s="145">
        <v>12</v>
      </c>
      <c r="U1445" s="145">
        <v>2024</v>
      </c>
      <c r="V1445" s="145" t="s">
        <v>627</v>
      </c>
      <c r="W1445" s="145" t="s">
        <v>619</v>
      </c>
      <c r="X1445" s="145" t="s">
        <v>3363</v>
      </c>
      <c r="Y1445" s="146" t="str">
        <f t="shared" si="67"/>
        <v>122024暖房設備用有り</v>
      </c>
      <c r="Z1445" s="145">
        <v>-0.57999999999999996</v>
      </c>
      <c r="AA1445" s="145">
        <v>1.58</v>
      </c>
      <c r="AB1445" s="149">
        <v>1.0335000000000001</v>
      </c>
      <c r="AC1445" s="149">
        <v>1.1766000000000001</v>
      </c>
      <c r="AD1445" s="147">
        <f>VLOOKUP(T1445,'既存・導入予定 (4)'!$E$33:$S$44,13,0)</f>
        <v>0.45</v>
      </c>
      <c r="AE1445" s="75">
        <f t="shared" si="68"/>
        <v>1.319</v>
      </c>
    </row>
    <row r="1446" spans="20:31">
      <c r="T1446" s="145">
        <v>12</v>
      </c>
      <c r="U1446" s="145">
        <v>2024</v>
      </c>
      <c r="V1446" s="145" t="s">
        <v>627</v>
      </c>
      <c r="W1446" s="145" t="s">
        <v>624</v>
      </c>
      <c r="X1446" s="145" t="s">
        <v>3516</v>
      </c>
      <c r="Y1446" s="146" t="str">
        <f t="shared" si="67"/>
        <v>122024暖房店舗用無し（一定速）</v>
      </c>
      <c r="Z1446" s="145">
        <v>0.25</v>
      </c>
      <c r="AA1446" s="145">
        <v>0.75</v>
      </c>
      <c r="AB1446" s="149">
        <v>0.25</v>
      </c>
      <c r="AC1446" s="149">
        <v>0.75</v>
      </c>
      <c r="AD1446" s="147">
        <f>VLOOKUP(T1446,'既存・導入予定 (4)'!$E$33:$S$44,13,0)</f>
        <v>0.45</v>
      </c>
      <c r="AE1446" s="75">
        <f t="shared" si="68"/>
        <v>0.86199999999999999</v>
      </c>
    </row>
    <row r="1447" spans="20:31">
      <c r="T1447" s="145">
        <v>12</v>
      </c>
      <c r="U1447" s="145">
        <v>2024</v>
      </c>
      <c r="V1447" s="145" t="s">
        <v>627</v>
      </c>
      <c r="W1447" s="145" t="s">
        <v>618</v>
      </c>
      <c r="X1447" s="145" t="s">
        <v>3516</v>
      </c>
      <c r="Y1447" s="146" t="str">
        <f t="shared" si="67"/>
        <v>122024暖房ビル用マルチ無し（一定速）</v>
      </c>
      <c r="Z1447" s="145">
        <v>0.25</v>
      </c>
      <c r="AA1447" s="145">
        <v>0.75</v>
      </c>
      <c r="AB1447" s="149">
        <v>0.25</v>
      </c>
      <c r="AC1447" s="149">
        <v>0.75</v>
      </c>
      <c r="AD1447" s="147">
        <f>VLOOKUP(T1447,'既存・導入予定 (4)'!$E$33:$S$44,13,0)</f>
        <v>0.45</v>
      </c>
      <c r="AE1447" s="75">
        <f t="shared" si="68"/>
        <v>0.86199999999999999</v>
      </c>
    </row>
    <row r="1448" spans="20:31">
      <c r="T1448" s="145">
        <v>12</v>
      </c>
      <c r="U1448" s="145">
        <v>2024</v>
      </c>
      <c r="V1448" s="145" t="s">
        <v>627</v>
      </c>
      <c r="W1448" s="145" t="s">
        <v>619</v>
      </c>
      <c r="X1448" s="145" t="s">
        <v>3516</v>
      </c>
      <c r="Y1448" s="146" t="str">
        <f t="shared" si="67"/>
        <v>122024暖房設備用無し（一定速）</v>
      </c>
      <c r="Z1448" s="145">
        <v>0.25</v>
      </c>
      <c r="AA1448" s="145">
        <v>0.75</v>
      </c>
      <c r="AB1448" s="149">
        <v>0.25</v>
      </c>
      <c r="AC1448" s="149">
        <v>0.75</v>
      </c>
      <c r="AD1448" s="147">
        <f>VLOOKUP(T1448,'既存・導入予定 (4)'!$E$33:$S$44,13,0)</f>
        <v>0.45</v>
      </c>
      <c r="AE1448" s="75">
        <f t="shared" si="68"/>
        <v>0.86199999999999999</v>
      </c>
    </row>
  </sheetData>
  <sheetProtection selectLockedCells="1"/>
  <autoFilter ref="T8:AE1448" xr:uid="{3C11F5B3-1FD0-411B-9C57-B0A355E30858}"/>
  <phoneticPr fontId="1"/>
  <pageMargins left="0.31496062992125984" right="0.31496062992125984" top="0" bottom="0" header="0.31496062992125984" footer="0.31496062992125984"/>
  <pageSetup paperSize="9" scale="47" orientation="landscape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12</vt:i4>
      </vt:variant>
      <vt:variant>
        <vt:lpstr>名前付き一覧</vt:lpstr>
      </vt:variant>
      <vt:variant>
        <vt:i4>30</vt:i4>
      </vt:variant>
    </vt:vector>
  </HeadingPairs>
  <TitlesOfParts>
    <vt:vector baseType="lpstr" size="42">
      <vt:lpstr>既存・導入予定 (1)</vt:lpstr>
      <vt:lpstr>&lt;PAC&gt;マスタ (1)</vt:lpstr>
      <vt:lpstr>データテーブル</vt:lpstr>
      <vt:lpstr>既存・導入予定 (2)</vt:lpstr>
      <vt:lpstr>&lt;PAC&gt;マスタ (2)</vt:lpstr>
      <vt:lpstr>既存・導入予定 (3)</vt:lpstr>
      <vt:lpstr>&lt;PAC&gt;マスタ (3)</vt:lpstr>
      <vt:lpstr>既存・導入予定 (4)</vt:lpstr>
      <vt:lpstr>&lt;PAC&gt;マスタ (4)</vt:lpstr>
      <vt:lpstr>既存・導入予定 (5)</vt:lpstr>
      <vt:lpstr>&lt;PAC&gt;マスタ (5)</vt:lpstr>
      <vt:lpstr>コピー用</vt:lpstr>
      <vt:lpstr>'&lt;PAC&gt;マスタ (1)'!Print_Area</vt:lpstr>
      <vt:lpstr>'&lt;PAC&gt;マスタ (2)'!Print_Area</vt:lpstr>
      <vt:lpstr>'&lt;PAC&gt;マスタ (3)'!Print_Area</vt:lpstr>
      <vt:lpstr>'&lt;PAC&gt;マスタ (4)'!Print_Area</vt:lpstr>
      <vt:lpstr>'&lt;PAC&gt;マスタ (5)'!Print_Area</vt:lpstr>
      <vt:lpstr>'既存・導入予定 (1)'!Print_Area</vt:lpstr>
      <vt:lpstr>'既存・導入予定 (2)'!Print_Area</vt:lpstr>
      <vt:lpstr>'既存・導入予定 (3)'!Print_Area</vt:lpstr>
      <vt:lpstr>'既存・導入予定 (4)'!Print_Area</vt:lpstr>
      <vt:lpstr>'既存・導入予定 (5)'!Print_Area</vt:lpstr>
      <vt:lpstr>データテーブル!Print_Titles</vt:lpstr>
      <vt:lpstr>'既存・導入予定 (1)'!Print_Titles</vt:lpstr>
      <vt:lpstr>'既存・導入予定 (2)'!Print_Titles</vt:lpstr>
      <vt:lpstr>'既存・導入予定 (3)'!Print_Titles</vt:lpstr>
      <vt:lpstr>'既存・導入予定 (4)'!Print_Titles</vt:lpstr>
      <vt:lpstr>'既存・導入予定 (5)'!Print_Titles</vt:lpstr>
      <vt:lpstr>データテーブル!ダクト形</vt:lpstr>
      <vt:lpstr>データテーブル!ビル用</vt:lpstr>
      <vt:lpstr>データテーブル!業務用エアコン</vt:lpstr>
      <vt:lpstr>空冷式</vt:lpstr>
      <vt:lpstr>データテーブル!四方向カセット形</vt:lpstr>
      <vt:lpstr>データテーブル!四方向カセット形以外</vt:lpstr>
      <vt:lpstr>データテーブル!種別</vt:lpstr>
      <vt:lpstr>水冷式</vt:lpstr>
      <vt:lpstr>データテーブル!寸法フリータイプ</vt:lpstr>
      <vt:lpstr>データテーブル!寸法規定タイプ</vt:lpstr>
      <vt:lpstr>データテーブル!性能区分</vt:lpstr>
      <vt:lpstr>データテーブル!設備用ルームエアコン</vt:lpstr>
      <vt:lpstr>データテーブル!直吹き形</vt:lpstr>
      <vt:lpstr>データテーブル!壁掛け形以外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2017-05-18T09:16:10Z</dcterms:created>
  <dcterms:modified xsi:type="dcterms:W3CDTF">2025-04-11T01:51:31Z</dcterms:modified>
</cp:coreProperties>
</file>